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export_th\"/>
    </mc:Choice>
  </mc:AlternateContent>
  <xr:revisionPtr revIDLastSave="0" documentId="13_ncr:1_{6DCCDC4E-E6C9-4C28-960E-48A557C1251C}" xr6:coauthVersionLast="45" xr6:coauthVersionMax="45" xr10:uidLastSave="{00000000-0000-0000-0000-000000000000}"/>
  <bookViews>
    <workbookView xWindow="-120" yWindow="-120" windowWidth="20730" windowHeight="11160" tabRatio="832" firstSheet="1" activeTab="13" xr2:uid="{00000000-000D-0000-FFFF-FFFF00000000}"/>
  </bookViews>
  <sheets>
    <sheet name="ราคาFOB 2550 จากBOT" sheetId="33" state="hidden" r:id="rId1"/>
    <sheet name="ราคา FOB 2552 รวม" sheetId="21" r:id="rId2"/>
    <sheet name="jan" sheetId="19" r:id="rId3"/>
    <sheet name="feb" sheetId="22" r:id="rId4"/>
    <sheet name="mar" sheetId="34" r:id="rId5"/>
    <sheet name="apr" sheetId="24" r:id="rId6"/>
    <sheet name="may" sheetId="25" r:id="rId7"/>
    <sheet name="jun" sheetId="26" r:id="rId8"/>
    <sheet name="jul" sheetId="27" r:id="rId9"/>
    <sheet name="aug" sheetId="28" r:id="rId10"/>
    <sheet name="sep" sheetId="31" r:id="rId11"/>
    <sheet name="oct" sheetId="30" r:id="rId12"/>
    <sheet name="nov" sheetId="29" r:id="rId13"/>
    <sheet name="dec" sheetId="32" r:id="rId14"/>
  </sheets>
  <definedNames>
    <definedName name="_xlnm.Print_Area" localSheetId="5">apr!$B$1:$N$87</definedName>
    <definedName name="_xlnm.Print_Area" localSheetId="9">aug!$B$1:$N$87</definedName>
    <definedName name="_xlnm.Print_Area" localSheetId="13">dec!$B$1:$N$87</definedName>
    <definedName name="_xlnm.Print_Area" localSheetId="3">feb!$B$1:$N$87</definedName>
    <definedName name="_xlnm.Print_Area" localSheetId="2">jan!$B$1:$N$87</definedName>
    <definedName name="_xlnm.Print_Area" localSheetId="8">jul!$B$1:$N$87</definedName>
    <definedName name="_xlnm.Print_Area" localSheetId="7">jun!$B$1:$N$87</definedName>
    <definedName name="_xlnm.Print_Area" localSheetId="4">mar!$B$1:$N$87</definedName>
    <definedName name="_xlnm.Print_Area" localSheetId="6">may!$B$1:$N$87</definedName>
    <definedName name="_xlnm.Print_Area" localSheetId="12">nov!$B$1:$N$87</definedName>
    <definedName name="_xlnm.Print_Area" localSheetId="11">oct!$B$1:$N$87</definedName>
    <definedName name="_xlnm.Print_Area" localSheetId="10">sep!$B$1:$N$87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6" i="21" l="1"/>
  <c r="E57" i="21"/>
  <c r="L57" i="21"/>
  <c r="I64" i="21"/>
  <c r="F77" i="21"/>
  <c r="F84" i="21"/>
  <c r="H42" i="19"/>
  <c r="B42" i="21" s="1"/>
  <c r="E41" i="19"/>
  <c r="D41" i="19"/>
  <c r="C41" i="19"/>
  <c r="H52" i="32"/>
  <c r="M52" i="21" s="1"/>
  <c r="E51" i="32"/>
  <c r="H40" i="32"/>
  <c r="M40" i="21" s="1"/>
  <c r="E44" i="32"/>
  <c r="H45" i="32"/>
  <c r="M45" i="21" s="1"/>
  <c r="E46" i="32"/>
  <c r="H47" i="32"/>
  <c r="M47" i="21" s="1"/>
  <c r="E48" i="32"/>
  <c r="H49" i="32"/>
  <c r="M49" i="21" s="1"/>
  <c r="E39" i="32"/>
  <c r="H9" i="32"/>
  <c r="M9" i="21" s="1"/>
  <c r="E8" i="32"/>
  <c r="H7" i="32"/>
  <c r="M7" i="21" s="1"/>
  <c r="E6" i="32"/>
  <c r="E37" i="32"/>
  <c r="H38" i="32"/>
  <c r="M38" i="21" s="1"/>
  <c r="E83" i="32"/>
  <c r="E80" i="32"/>
  <c r="E78" i="32"/>
  <c r="E76" i="32"/>
  <c r="E74" i="32"/>
  <c r="E72" i="32"/>
  <c r="E70" i="32"/>
  <c r="E67" i="32"/>
  <c r="E65" i="32"/>
  <c r="E63" i="32"/>
  <c r="E61" i="32"/>
  <c r="E59" i="32"/>
  <c r="E56" i="32"/>
  <c r="E53" i="32"/>
  <c r="E41" i="32"/>
  <c r="E34" i="32"/>
  <c r="E32" i="32"/>
  <c r="E30" i="32"/>
  <c r="E28" i="32"/>
  <c r="H28" i="32" s="1"/>
  <c r="E26" i="32"/>
  <c r="E24" i="32"/>
  <c r="E22" i="32"/>
  <c r="E20" i="32"/>
  <c r="E18" i="32"/>
  <c r="E16" i="32"/>
  <c r="E14" i="32"/>
  <c r="E12" i="32"/>
  <c r="E10" i="32"/>
  <c r="D83" i="32"/>
  <c r="D80" i="32"/>
  <c r="D78" i="32"/>
  <c r="D76" i="32"/>
  <c r="D74" i="32"/>
  <c r="D72" i="32"/>
  <c r="D70" i="32"/>
  <c r="D67" i="32"/>
  <c r="D65" i="32"/>
  <c r="D63" i="32"/>
  <c r="D61" i="32"/>
  <c r="D59" i="32"/>
  <c r="D56" i="32"/>
  <c r="D53" i="32"/>
  <c r="D51" i="32"/>
  <c r="D48" i="32"/>
  <c r="D46" i="32"/>
  <c r="D44" i="32"/>
  <c r="D41" i="32"/>
  <c r="D39" i="32"/>
  <c r="D37" i="32"/>
  <c r="D34" i="32"/>
  <c r="D32" i="32"/>
  <c r="H32" i="32" s="1"/>
  <c r="D30" i="32"/>
  <c r="D28" i="32"/>
  <c r="D26" i="32"/>
  <c r="D24" i="32"/>
  <c r="H24" i="32" s="1"/>
  <c r="M24" i="21" s="1"/>
  <c r="D22" i="32"/>
  <c r="D20" i="32"/>
  <c r="D18" i="32"/>
  <c r="D16" i="32"/>
  <c r="D14" i="32"/>
  <c r="D12" i="32"/>
  <c r="D10" i="32"/>
  <c r="D8" i="32"/>
  <c r="D6" i="32"/>
  <c r="H84" i="32"/>
  <c r="M84" i="21" s="1"/>
  <c r="H81" i="32"/>
  <c r="H79" i="32"/>
  <c r="M79" i="21" s="1"/>
  <c r="H77" i="32"/>
  <c r="M77" i="21" s="1"/>
  <c r="H75" i="32"/>
  <c r="M75" i="21" s="1"/>
  <c r="H73" i="32"/>
  <c r="M73" i="21" s="1"/>
  <c r="H71" i="32"/>
  <c r="M71" i="21" s="1"/>
  <c r="H68" i="32"/>
  <c r="H66" i="32"/>
  <c r="H64" i="32"/>
  <c r="M64" i="21" s="1"/>
  <c r="H62" i="32"/>
  <c r="M62" i="21" s="1"/>
  <c r="H60" i="32"/>
  <c r="M60" i="21" s="1"/>
  <c r="H57" i="32"/>
  <c r="M57" i="21" s="1"/>
  <c r="H54" i="32"/>
  <c r="H42" i="32"/>
  <c r="M42" i="21" s="1"/>
  <c r="C41" i="32"/>
  <c r="H35" i="32"/>
  <c r="H33" i="32"/>
  <c r="H31" i="32"/>
  <c r="M31" i="21" s="1"/>
  <c r="H29" i="32"/>
  <c r="H27" i="32"/>
  <c r="M27" i="21" s="1"/>
  <c r="H25" i="32"/>
  <c r="M25" i="21" s="1"/>
  <c r="H23" i="32"/>
  <c r="M23" i="21" s="1"/>
  <c r="H21" i="32"/>
  <c r="H19" i="32"/>
  <c r="H17" i="32"/>
  <c r="M17" i="21" s="1"/>
  <c r="H15" i="32"/>
  <c r="M15" i="21" s="1"/>
  <c r="H13" i="32"/>
  <c r="H11" i="32"/>
  <c r="M11" i="21" s="1"/>
  <c r="H4" i="32"/>
  <c r="M4" i="21" s="1"/>
  <c r="H4" i="29"/>
  <c r="L4" i="21" s="1"/>
  <c r="C83" i="32"/>
  <c r="C80" i="32"/>
  <c r="H80" i="32" s="1"/>
  <c r="C78" i="32"/>
  <c r="C76" i="32"/>
  <c r="H76" i="32" s="1"/>
  <c r="M76" i="21" s="1"/>
  <c r="C74" i="32"/>
  <c r="C72" i="32"/>
  <c r="H72" i="32" s="1"/>
  <c r="M72" i="21" s="1"/>
  <c r="C70" i="32"/>
  <c r="C67" i="32"/>
  <c r="H67" i="32" s="1"/>
  <c r="C65" i="32"/>
  <c r="C63" i="32"/>
  <c r="H63" i="32"/>
  <c r="M63" i="21" s="1"/>
  <c r="C61" i="32"/>
  <c r="C59" i="32"/>
  <c r="C56" i="32"/>
  <c r="C53" i="32"/>
  <c r="H53" i="32" s="1"/>
  <c r="C51" i="32"/>
  <c r="H51" i="32" s="1"/>
  <c r="M51" i="21" s="1"/>
  <c r="C48" i="32"/>
  <c r="H48" i="32" s="1"/>
  <c r="M48" i="21" s="1"/>
  <c r="C46" i="32"/>
  <c r="C44" i="32"/>
  <c r="C39" i="32"/>
  <c r="C37" i="32"/>
  <c r="C34" i="32"/>
  <c r="H34" i="32"/>
  <c r="C32" i="32"/>
  <c r="C30" i="32"/>
  <c r="H30" i="32" s="1"/>
  <c r="M30" i="21" s="1"/>
  <c r="C28" i="32"/>
  <c r="C26" i="32"/>
  <c r="H26" i="32" s="1"/>
  <c r="M26" i="21" s="1"/>
  <c r="C24" i="32"/>
  <c r="C22" i="32"/>
  <c r="H22" i="32" s="1"/>
  <c r="M22" i="21" s="1"/>
  <c r="C20" i="32"/>
  <c r="C18" i="32"/>
  <c r="H18" i="32" s="1"/>
  <c r="C16" i="32"/>
  <c r="H16" i="32" s="1"/>
  <c r="M16" i="21" s="1"/>
  <c r="C14" i="32"/>
  <c r="H14" i="32" s="1"/>
  <c r="M14" i="21" s="1"/>
  <c r="C12" i="32"/>
  <c r="C10" i="32"/>
  <c r="C8" i="32"/>
  <c r="H8" i="32" s="1"/>
  <c r="M8" i="21" s="1"/>
  <c r="C6" i="32"/>
  <c r="H6" i="32" s="1"/>
  <c r="M6" i="21" s="1"/>
  <c r="F10" i="29"/>
  <c r="G83" i="29"/>
  <c r="G80" i="29"/>
  <c r="G78" i="29"/>
  <c r="G76" i="29"/>
  <c r="G74" i="29"/>
  <c r="G72" i="29"/>
  <c r="G70" i="29"/>
  <c r="G67" i="29"/>
  <c r="G65" i="29"/>
  <c r="G63" i="29"/>
  <c r="G61" i="29"/>
  <c r="G59" i="29"/>
  <c r="G56" i="29"/>
  <c r="G53" i="29"/>
  <c r="G51" i="29"/>
  <c r="G48" i="29"/>
  <c r="G46" i="29"/>
  <c r="G44" i="29"/>
  <c r="G41" i="29"/>
  <c r="G39" i="29"/>
  <c r="G37" i="29"/>
  <c r="G34" i="29"/>
  <c r="G32" i="29"/>
  <c r="G30" i="29"/>
  <c r="G28" i="29"/>
  <c r="G26" i="29"/>
  <c r="G24" i="29"/>
  <c r="G22" i="29"/>
  <c r="G20" i="29"/>
  <c r="G18" i="29"/>
  <c r="G16" i="29"/>
  <c r="G14" i="29"/>
  <c r="G12" i="29"/>
  <c r="G10" i="29"/>
  <c r="G8" i="29"/>
  <c r="G6" i="29"/>
  <c r="H13" i="29"/>
  <c r="H11" i="29"/>
  <c r="L11" i="21" s="1"/>
  <c r="H7" i="29"/>
  <c r="L7" i="21" s="1"/>
  <c r="F12" i="29"/>
  <c r="E12" i="29"/>
  <c r="H12" i="29" s="1"/>
  <c r="D12" i="29"/>
  <c r="C12" i="29"/>
  <c r="F6" i="29"/>
  <c r="E10" i="29"/>
  <c r="H10" i="29" s="1"/>
  <c r="L10" i="21" s="1"/>
  <c r="D10" i="29"/>
  <c r="C10" i="29"/>
  <c r="F83" i="29"/>
  <c r="F80" i="29"/>
  <c r="F78" i="29"/>
  <c r="F76" i="29"/>
  <c r="F74" i="29"/>
  <c r="F72" i="29"/>
  <c r="F70" i="29"/>
  <c r="F67" i="29"/>
  <c r="F65" i="29"/>
  <c r="F63" i="29"/>
  <c r="F61" i="29"/>
  <c r="F59" i="29"/>
  <c r="F56" i="29"/>
  <c r="F53" i="29"/>
  <c r="F51" i="29"/>
  <c r="F48" i="29"/>
  <c r="F46" i="29"/>
  <c r="F44" i="29"/>
  <c r="H44" i="29" s="1"/>
  <c r="L44" i="21" s="1"/>
  <c r="F41" i="29"/>
  <c r="F39" i="29"/>
  <c r="F37" i="29"/>
  <c r="F34" i="29"/>
  <c r="H34" i="29" s="1"/>
  <c r="F32" i="29"/>
  <c r="F30" i="29"/>
  <c r="F28" i="29"/>
  <c r="F26" i="29"/>
  <c r="H26" i="29" s="1"/>
  <c r="L26" i="21" s="1"/>
  <c r="F24" i="29"/>
  <c r="F22" i="29"/>
  <c r="F20" i="29"/>
  <c r="F18" i="29"/>
  <c r="H18" i="29" s="1"/>
  <c r="F16" i="29"/>
  <c r="F14" i="29"/>
  <c r="F8" i="29"/>
  <c r="E83" i="29"/>
  <c r="E80" i="29"/>
  <c r="E78" i="29"/>
  <c r="E76" i="29"/>
  <c r="E74" i="29"/>
  <c r="E72" i="29"/>
  <c r="E70" i="29"/>
  <c r="E67" i="29"/>
  <c r="E65" i="29"/>
  <c r="E63" i="29"/>
  <c r="E61" i="29"/>
  <c r="E59" i="29"/>
  <c r="E56" i="29"/>
  <c r="E53" i="29"/>
  <c r="E51" i="29"/>
  <c r="E48" i="29"/>
  <c r="E46" i="29"/>
  <c r="E44" i="29"/>
  <c r="E41" i="29"/>
  <c r="E39" i="29"/>
  <c r="E37" i="29"/>
  <c r="E34" i="29"/>
  <c r="E32" i="29"/>
  <c r="E30" i="29"/>
  <c r="E28" i="29"/>
  <c r="E26" i="29"/>
  <c r="E24" i="29"/>
  <c r="E22" i="29"/>
  <c r="E20" i="29"/>
  <c r="E18" i="29"/>
  <c r="E16" i="29"/>
  <c r="E14" i="29"/>
  <c r="E6" i="29"/>
  <c r="H6" i="29" s="1"/>
  <c r="L6" i="21" s="1"/>
  <c r="D83" i="29"/>
  <c r="D80" i="29"/>
  <c r="D78" i="29"/>
  <c r="D76" i="29"/>
  <c r="H76" i="29" s="1"/>
  <c r="L76" i="21" s="1"/>
  <c r="D74" i="29"/>
  <c r="D72" i="29"/>
  <c r="D70" i="29"/>
  <c r="D67" i="29"/>
  <c r="H67" i="29" s="1"/>
  <c r="D65" i="29"/>
  <c r="D63" i="29"/>
  <c r="D61" i="29"/>
  <c r="D59" i="29"/>
  <c r="H59" i="29" s="1"/>
  <c r="L59" i="21" s="1"/>
  <c r="D56" i="29"/>
  <c r="D53" i="29"/>
  <c r="D51" i="29"/>
  <c r="D48" i="29"/>
  <c r="H48" i="29" s="1"/>
  <c r="L48" i="21" s="1"/>
  <c r="D46" i="29"/>
  <c r="D44" i="29"/>
  <c r="D41" i="29"/>
  <c r="D39" i="29"/>
  <c r="H39" i="29" s="1"/>
  <c r="L39" i="21" s="1"/>
  <c r="D37" i="29"/>
  <c r="D34" i="29"/>
  <c r="D32" i="29"/>
  <c r="D30" i="29"/>
  <c r="D28" i="29"/>
  <c r="D26" i="29"/>
  <c r="D24" i="29"/>
  <c r="D22" i="29"/>
  <c r="D20" i="29"/>
  <c r="D18" i="29"/>
  <c r="D16" i="29"/>
  <c r="D14" i="29"/>
  <c r="D6" i="29"/>
  <c r="H73" i="29"/>
  <c r="L73" i="21" s="1"/>
  <c r="H75" i="29"/>
  <c r="L75" i="21" s="1"/>
  <c r="H77" i="29"/>
  <c r="L77" i="21" s="1"/>
  <c r="H79" i="29"/>
  <c r="L79" i="21" s="1"/>
  <c r="H81" i="29"/>
  <c r="H84" i="29"/>
  <c r="L84" i="21" s="1"/>
  <c r="H40" i="29"/>
  <c r="L40" i="21" s="1"/>
  <c r="H42" i="29"/>
  <c r="L42" i="21" s="1"/>
  <c r="H45" i="29"/>
  <c r="L45" i="21" s="1"/>
  <c r="H47" i="29"/>
  <c r="L47" i="21" s="1"/>
  <c r="H49" i="29"/>
  <c r="L49" i="21" s="1"/>
  <c r="H52" i="29"/>
  <c r="L52" i="21" s="1"/>
  <c r="H54" i="29"/>
  <c r="H60" i="29"/>
  <c r="L60" i="21" s="1"/>
  <c r="H62" i="29"/>
  <c r="L62" i="21" s="1"/>
  <c r="H64" i="29"/>
  <c r="L64" i="21" s="1"/>
  <c r="H66" i="29"/>
  <c r="H68" i="29"/>
  <c r="H71" i="29"/>
  <c r="L71" i="21" s="1"/>
  <c r="H38" i="29"/>
  <c r="L38" i="21" s="1"/>
  <c r="H23" i="29"/>
  <c r="L23" i="21" s="1"/>
  <c r="H25" i="29"/>
  <c r="L25" i="21" s="1"/>
  <c r="H27" i="29"/>
  <c r="L27" i="21" s="1"/>
  <c r="H29" i="29"/>
  <c r="H31" i="29"/>
  <c r="L31" i="21" s="1"/>
  <c r="H33" i="29"/>
  <c r="H15" i="29"/>
  <c r="L15" i="21" s="1"/>
  <c r="H17" i="29"/>
  <c r="L17" i="21" s="1"/>
  <c r="H19" i="29"/>
  <c r="H21" i="29"/>
  <c r="H9" i="29"/>
  <c r="L9" i="21" s="1"/>
  <c r="H35" i="29"/>
  <c r="C6" i="29"/>
  <c r="C83" i="29"/>
  <c r="C80" i="29"/>
  <c r="C78" i="29"/>
  <c r="C76" i="29"/>
  <c r="C74" i="29"/>
  <c r="C72" i="29"/>
  <c r="H72" i="29" s="1"/>
  <c r="L72" i="21" s="1"/>
  <c r="C70" i="29"/>
  <c r="C67" i="29"/>
  <c r="C65" i="29"/>
  <c r="C63" i="29"/>
  <c r="H63" i="29" s="1"/>
  <c r="L63" i="21" s="1"/>
  <c r="C61" i="29"/>
  <c r="C59" i="29"/>
  <c r="C56" i="29"/>
  <c r="C53" i="29"/>
  <c r="H53" i="29" s="1"/>
  <c r="C51" i="29"/>
  <c r="C48" i="29"/>
  <c r="C46" i="29"/>
  <c r="H46" i="29"/>
  <c r="L46" i="21" s="1"/>
  <c r="C44" i="29"/>
  <c r="C41" i="29"/>
  <c r="C39" i="29"/>
  <c r="C37" i="29"/>
  <c r="H37" i="29" s="1"/>
  <c r="L37" i="21" s="1"/>
  <c r="C34" i="29"/>
  <c r="C32" i="29"/>
  <c r="H32" i="29" s="1"/>
  <c r="C30" i="29"/>
  <c r="C28" i="29"/>
  <c r="C26" i="29"/>
  <c r="C24" i="29"/>
  <c r="C22" i="29"/>
  <c r="C20" i="29"/>
  <c r="C18" i="29"/>
  <c r="C16" i="29"/>
  <c r="C14" i="29"/>
  <c r="F83" i="30"/>
  <c r="F80" i="30"/>
  <c r="F78" i="30"/>
  <c r="F76" i="30"/>
  <c r="F74" i="30"/>
  <c r="F72" i="30"/>
  <c r="F70" i="30"/>
  <c r="F67" i="30"/>
  <c r="F65" i="30"/>
  <c r="F63" i="30"/>
  <c r="F61" i="30"/>
  <c r="F59" i="30"/>
  <c r="F56" i="30"/>
  <c r="F53" i="30"/>
  <c r="F51" i="30"/>
  <c r="F48" i="30"/>
  <c r="F46" i="30"/>
  <c r="F44" i="30"/>
  <c r="F41" i="30"/>
  <c r="F39" i="30"/>
  <c r="F37" i="30"/>
  <c r="F34" i="30"/>
  <c r="F32" i="30"/>
  <c r="F30" i="30"/>
  <c r="F28" i="30"/>
  <c r="F26" i="30"/>
  <c r="F24" i="30"/>
  <c r="F22" i="30"/>
  <c r="F20" i="30"/>
  <c r="F18" i="30"/>
  <c r="F16" i="30"/>
  <c r="F14" i="30"/>
  <c r="F12" i="30"/>
  <c r="F10" i="30"/>
  <c r="F8" i="30"/>
  <c r="F6" i="30"/>
  <c r="E74" i="30"/>
  <c r="E83" i="30"/>
  <c r="E80" i="30"/>
  <c r="E78" i="30"/>
  <c r="E76" i="30"/>
  <c r="E72" i="30"/>
  <c r="E70" i="30"/>
  <c r="E67" i="30"/>
  <c r="E65" i="30"/>
  <c r="E63" i="30"/>
  <c r="E61" i="30"/>
  <c r="E59" i="30"/>
  <c r="E56" i="30"/>
  <c r="E53" i="30"/>
  <c r="E51" i="30"/>
  <c r="E48" i="30"/>
  <c r="E46" i="30"/>
  <c r="E44" i="30"/>
  <c r="E41" i="30"/>
  <c r="E39" i="30"/>
  <c r="E37" i="30"/>
  <c r="E34" i="30"/>
  <c r="E32" i="30"/>
  <c r="E30" i="30"/>
  <c r="E28" i="30"/>
  <c r="E6" i="30"/>
  <c r="E26" i="30"/>
  <c r="E24" i="30"/>
  <c r="E22" i="30"/>
  <c r="E20" i="30"/>
  <c r="E18" i="30"/>
  <c r="E16" i="30"/>
  <c r="H16" i="30" s="1"/>
  <c r="K16" i="21" s="1"/>
  <c r="E14" i="30"/>
  <c r="E12" i="30"/>
  <c r="E10" i="30"/>
  <c r="E8" i="30"/>
  <c r="D83" i="30"/>
  <c r="D80" i="30"/>
  <c r="D78" i="30"/>
  <c r="D76" i="30"/>
  <c r="D74" i="30"/>
  <c r="D72" i="30"/>
  <c r="D70" i="30"/>
  <c r="D67" i="30"/>
  <c r="D65" i="30"/>
  <c r="D63" i="30"/>
  <c r="D61" i="30"/>
  <c r="D59" i="30"/>
  <c r="D56" i="30"/>
  <c r="D53" i="30"/>
  <c r="D51" i="30"/>
  <c r="D48" i="30"/>
  <c r="D46" i="30"/>
  <c r="D44" i="30"/>
  <c r="D41" i="30"/>
  <c r="D39" i="30"/>
  <c r="H39" i="30" s="1"/>
  <c r="K39" i="21" s="1"/>
  <c r="D37" i="30"/>
  <c r="D34" i="30"/>
  <c r="D32" i="30"/>
  <c r="D30" i="30"/>
  <c r="D28" i="30"/>
  <c r="D26" i="30"/>
  <c r="D24" i="30"/>
  <c r="D22" i="30"/>
  <c r="D20" i="30"/>
  <c r="D18" i="30"/>
  <c r="D16" i="30"/>
  <c r="D14" i="30"/>
  <c r="D12" i="30"/>
  <c r="D10" i="30"/>
  <c r="D6" i="30"/>
  <c r="D8" i="30"/>
  <c r="H8" i="30" s="1"/>
  <c r="K8" i="21" s="1"/>
  <c r="H84" i="30"/>
  <c r="K84" i="21" s="1"/>
  <c r="H81" i="30"/>
  <c r="H79" i="30"/>
  <c r="K79" i="21" s="1"/>
  <c r="H77" i="30"/>
  <c r="K77" i="21" s="1"/>
  <c r="H75" i="30"/>
  <c r="K75" i="21" s="1"/>
  <c r="H73" i="30"/>
  <c r="K73" i="21" s="1"/>
  <c r="H71" i="30"/>
  <c r="K71" i="21" s="1"/>
  <c r="H68" i="30"/>
  <c r="H66" i="30"/>
  <c r="H64" i="30"/>
  <c r="K64" i="21" s="1"/>
  <c r="H62" i="30"/>
  <c r="K62" i="21" s="1"/>
  <c r="H60" i="30"/>
  <c r="K60" i="21" s="1"/>
  <c r="H57" i="30"/>
  <c r="K57" i="21" s="1"/>
  <c r="O57" i="21" s="1"/>
  <c r="P57" i="21" s="1"/>
  <c r="H54" i="30"/>
  <c r="H52" i="30"/>
  <c r="K52" i="21" s="1"/>
  <c r="H49" i="30"/>
  <c r="K49" i="21" s="1"/>
  <c r="H47" i="30"/>
  <c r="K47" i="21" s="1"/>
  <c r="H45" i="30"/>
  <c r="K45" i="21" s="1"/>
  <c r="H42" i="30"/>
  <c r="K42" i="21" s="1"/>
  <c r="H40" i="30"/>
  <c r="K40" i="21" s="1"/>
  <c r="H38" i="30"/>
  <c r="K38" i="21" s="1"/>
  <c r="H35" i="30"/>
  <c r="H33" i="30"/>
  <c r="H31" i="30"/>
  <c r="K31" i="21" s="1"/>
  <c r="H29" i="30"/>
  <c r="H27" i="30"/>
  <c r="K27" i="21" s="1"/>
  <c r="H25" i="30"/>
  <c r="K25" i="21" s="1"/>
  <c r="H23" i="30"/>
  <c r="K23" i="21" s="1"/>
  <c r="H21" i="30"/>
  <c r="H19" i="30"/>
  <c r="H17" i="30"/>
  <c r="K17" i="21" s="1"/>
  <c r="H15" i="30"/>
  <c r="K15" i="21" s="1"/>
  <c r="H13" i="30"/>
  <c r="K13" i="21" s="1"/>
  <c r="H11" i="30"/>
  <c r="H9" i="30"/>
  <c r="K9" i="21" s="1"/>
  <c r="H7" i="30"/>
  <c r="H4" i="30"/>
  <c r="K4" i="21" s="1"/>
  <c r="C83" i="30"/>
  <c r="C80" i="30"/>
  <c r="H80" i="30"/>
  <c r="C78" i="30"/>
  <c r="C76" i="30"/>
  <c r="C74" i="30"/>
  <c r="C72" i="30"/>
  <c r="H72" i="30"/>
  <c r="K72" i="21" s="1"/>
  <c r="C70" i="30"/>
  <c r="C67" i="30"/>
  <c r="C65" i="30"/>
  <c r="H65" i="30"/>
  <c r="C63" i="30"/>
  <c r="H63" i="30" s="1"/>
  <c r="K63" i="21" s="1"/>
  <c r="C61" i="30"/>
  <c r="C59" i="30"/>
  <c r="H59" i="30" s="1"/>
  <c r="K59" i="21" s="1"/>
  <c r="C56" i="30"/>
  <c r="H56" i="30" s="1"/>
  <c r="K56" i="21" s="1"/>
  <c r="C53" i="30"/>
  <c r="C51" i="30"/>
  <c r="H51" i="30" s="1"/>
  <c r="K51" i="21" s="1"/>
  <c r="C48" i="30"/>
  <c r="H48" i="30" s="1"/>
  <c r="K48" i="21" s="1"/>
  <c r="C46" i="30"/>
  <c r="C44" i="30"/>
  <c r="H44" i="30"/>
  <c r="K44" i="21" s="1"/>
  <c r="C41" i="30"/>
  <c r="C39" i="30"/>
  <c r="C37" i="30"/>
  <c r="C34" i="30"/>
  <c r="H34" i="30" s="1"/>
  <c r="C32" i="30"/>
  <c r="H32" i="30" s="1"/>
  <c r="C30" i="30"/>
  <c r="C28" i="30"/>
  <c r="C26" i="30"/>
  <c r="H26" i="30" s="1"/>
  <c r="K26" i="21" s="1"/>
  <c r="C24" i="30"/>
  <c r="C22" i="30"/>
  <c r="C20" i="30"/>
  <c r="C18" i="30"/>
  <c r="C16" i="30"/>
  <c r="C14" i="30"/>
  <c r="C12" i="30"/>
  <c r="C10" i="30"/>
  <c r="C8" i="30"/>
  <c r="C6" i="30"/>
  <c r="H6" i="30" s="1"/>
  <c r="F83" i="31"/>
  <c r="H83" i="31" s="1"/>
  <c r="J83" i="21" s="1"/>
  <c r="F80" i="31"/>
  <c r="F78" i="31"/>
  <c r="F76" i="31"/>
  <c r="F74" i="31"/>
  <c r="F72" i="31"/>
  <c r="F70" i="31"/>
  <c r="F67" i="31"/>
  <c r="F65" i="31"/>
  <c r="F63" i="31"/>
  <c r="F61" i="31"/>
  <c r="F59" i="31"/>
  <c r="F56" i="31"/>
  <c r="F53" i="31"/>
  <c r="F51" i="31"/>
  <c r="F48" i="31"/>
  <c r="F46" i="31"/>
  <c r="F44" i="31"/>
  <c r="F41" i="31"/>
  <c r="F39" i="31"/>
  <c r="F37" i="31"/>
  <c r="H37" i="31" s="1"/>
  <c r="J37" i="21" s="1"/>
  <c r="F34" i="31"/>
  <c r="F32" i="31"/>
  <c r="F30" i="31"/>
  <c r="F28" i="31"/>
  <c r="F26" i="31"/>
  <c r="F24" i="31"/>
  <c r="F22" i="31"/>
  <c r="F20" i="31"/>
  <c r="H20" i="31" s="1"/>
  <c r="F18" i="31"/>
  <c r="F16" i="31"/>
  <c r="F14" i="31"/>
  <c r="F12" i="31"/>
  <c r="F10" i="31"/>
  <c r="F8" i="31"/>
  <c r="F6" i="31"/>
  <c r="H4" i="31"/>
  <c r="J4" i="21" s="1"/>
  <c r="E76" i="31"/>
  <c r="E83" i="31"/>
  <c r="E80" i="31"/>
  <c r="E78" i="31"/>
  <c r="E74" i="31"/>
  <c r="E72" i="31"/>
  <c r="E70" i="31"/>
  <c r="E67" i="31"/>
  <c r="E65" i="31"/>
  <c r="E63" i="31"/>
  <c r="E61" i="31"/>
  <c r="E59" i="31"/>
  <c r="E56" i="31"/>
  <c r="E53" i="31"/>
  <c r="E51" i="31"/>
  <c r="E48" i="31"/>
  <c r="E46" i="31"/>
  <c r="E44" i="31"/>
  <c r="E41" i="31"/>
  <c r="E39" i="31"/>
  <c r="E37" i="31"/>
  <c r="E34" i="31"/>
  <c r="E32" i="31"/>
  <c r="E30" i="31"/>
  <c r="E28" i="31"/>
  <c r="E26" i="31"/>
  <c r="E24" i="31"/>
  <c r="E22" i="31"/>
  <c r="E20" i="31"/>
  <c r="E18" i="31"/>
  <c r="E16" i="31"/>
  <c r="E14" i="31"/>
  <c r="E12" i="31"/>
  <c r="E10" i="31"/>
  <c r="E8" i="31"/>
  <c r="E6" i="31"/>
  <c r="D83" i="31"/>
  <c r="D80" i="31"/>
  <c r="D78" i="31"/>
  <c r="D76" i="31"/>
  <c r="H76" i="31" s="1"/>
  <c r="J76" i="21" s="1"/>
  <c r="D74" i="31"/>
  <c r="D72" i="31"/>
  <c r="D70" i="31"/>
  <c r="D67" i="31"/>
  <c r="D65" i="31"/>
  <c r="D63" i="31"/>
  <c r="D61" i="31"/>
  <c r="D59" i="31"/>
  <c r="D56" i="31"/>
  <c r="D53" i="31"/>
  <c r="D51" i="31"/>
  <c r="D48" i="31"/>
  <c r="D46" i="31"/>
  <c r="D44" i="31"/>
  <c r="D41" i="31"/>
  <c r="D39" i="31"/>
  <c r="H39" i="31" s="1"/>
  <c r="J39" i="21" s="1"/>
  <c r="D37" i="31"/>
  <c r="D34" i="31"/>
  <c r="D32" i="31"/>
  <c r="D30" i="31"/>
  <c r="H30" i="31" s="1"/>
  <c r="J30" i="21" s="1"/>
  <c r="D28" i="31"/>
  <c r="D26" i="31"/>
  <c r="D24" i="31"/>
  <c r="D22" i="31"/>
  <c r="D20" i="31"/>
  <c r="D18" i="31"/>
  <c r="H18" i="31" s="1"/>
  <c r="D16" i="31"/>
  <c r="D14" i="31"/>
  <c r="D12" i="31"/>
  <c r="D10" i="31"/>
  <c r="H10" i="31" s="1"/>
  <c r="D8" i="31"/>
  <c r="D6" i="31"/>
  <c r="C83" i="31"/>
  <c r="C80" i="31"/>
  <c r="C78" i="31"/>
  <c r="H78" i="31" s="1"/>
  <c r="J78" i="21" s="1"/>
  <c r="C76" i="31"/>
  <c r="C74" i="31"/>
  <c r="C72" i="31"/>
  <c r="C70" i="31"/>
  <c r="H70" i="31" s="1"/>
  <c r="J70" i="21" s="1"/>
  <c r="C67" i="31"/>
  <c r="C65" i="31"/>
  <c r="C63" i="31"/>
  <c r="C61" i="31"/>
  <c r="H61" i="31" s="1"/>
  <c r="J61" i="21" s="1"/>
  <c r="C59" i="31"/>
  <c r="C56" i="31"/>
  <c r="C53" i="31"/>
  <c r="C51" i="31"/>
  <c r="H51" i="31" s="1"/>
  <c r="J51" i="21" s="1"/>
  <c r="C48" i="31"/>
  <c r="C46" i="31"/>
  <c r="C44" i="31"/>
  <c r="C41" i="31"/>
  <c r="H41" i="31" s="1"/>
  <c r="J41" i="21" s="1"/>
  <c r="C39" i="31"/>
  <c r="C37" i="31"/>
  <c r="C34" i="31"/>
  <c r="C32" i="31"/>
  <c r="C30" i="31"/>
  <c r="C28" i="31"/>
  <c r="C26" i="31"/>
  <c r="C24" i="31"/>
  <c r="C22" i="31"/>
  <c r="C20" i="31"/>
  <c r="C18" i="31"/>
  <c r="C16" i="31"/>
  <c r="C14" i="31"/>
  <c r="C6" i="31"/>
  <c r="C10" i="31"/>
  <c r="C12" i="31"/>
  <c r="C8" i="31"/>
  <c r="H8" i="31" s="1"/>
  <c r="J8" i="21" s="1"/>
  <c r="G83" i="28"/>
  <c r="G80" i="28"/>
  <c r="G78" i="28"/>
  <c r="G76" i="28"/>
  <c r="G74" i="28"/>
  <c r="G72" i="28"/>
  <c r="G70" i="28"/>
  <c r="G67" i="28"/>
  <c r="G65" i="28"/>
  <c r="G63" i="28"/>
  <c r="G61" i="28"/>
  <c r="G59" i="28"/>
  <c r="G56" i="28"/>
  <c r="G53" i="28"/>
  <c r="G51" i="28"/>
  <c r="G48" i="28"/>
  <c r="G46" i="28"/>
  <c r="G44" i="28"/>
  <c r="G41" i="28"/>
  <c r="G39" i="28"/>
  <c r="G37" i="28"/>
  <c r="G34" i="28"/>
  <c r="G32" i="28"/>
  <c r="G30" i="28"/>
  <c r="G28" i="28"/>
  <c r="G26" i="28"/>
  <c r="G24" i="28"/>
  <c r="G22" i="28"/>
  <c r="G20" i="28"/>
  <c r="G18" i="28"/>
  <c r="G16" i="28"/>
  <c r="G14" i="28"/>
  <c r="G12" i="28"/>
  <c r="G8" i="28"/>
  <c r="F8" i="28"/>
  <c r="E6" i="28"/>
  <c r="H84" i="31"/>
  <c r="J84" i="21" s="1"/>
  <c r="H82" i="31"/>
  <c r="H81" i="31"/>
  <c r="H79" i="31"/>
  <c r="J79" i="21" s="1"/>
  <c r="H77" i="31"/>
  <c r="J77" i="21" s="1"/>
  <c r="H75" i="31"/>
  <c r="J75" i="21" s="1"/>
  <c r="H73" i="31"/>
  <c r="J73" i="21" s="1"/>
  <c r="H71" i="31"/>
  <c r="J71" i="21" s="1"/>
  <c r="H68" i="31"/>
  <c r="H66" i="31"/>
  <c r="H64" i="31"/>
  <c r="J64" i="21" s="1"/>
  <c r="H62" i="31"/>
  <c r="J62" i="21" s="1"/>
  <c r="H60" i="31"/>
  <c r="J60" i="21" s="1"/>
  <c r="H57" i="31"/>
  <c r="J57" i="21" s="1"/>
  <c r="H54" i="31"/>
  <c r="H52" i="31"/>
  <c r="J52" i="21" s="1"/>
  <c r="H49" i="31"/>
  <c r="J49" i="21" s="1"/>
  <c r="H47" i="31"/>
  <c r="J47" i="21" s="1"/>
  <c r="H45" i="31"/>
  <c r="J45" i="21" s="1"/>
  <c r="H42" i="31"/>
  <c r="J42" i="21" s="1"/>
  <c r="H40" i="31"/>
  <c r="J40" i="21" s="1"/>
  <c r="H38" i="31"/>
  <c r="J38" i="21" s="1"/>
  <c r="H7" i="31"/>
  <c r="H9" i="31"/>
  <c r="J9" i="21" s="1"/>
  <c r="H11" i="31"/>
  <c r="H13" i="31"/>
  <c r="J13" i="21" s="1"/>
  <c r="H15" i="31"/>
  <c r="J15" i="21" s="1"/>
  <c r="H17" i="31"/>
  <c r="J17" i="21" s="1"/>
  <c r="H19" i="31"/>
  <c r="H21" i="31"/>
  <c r="H23" i="31"/>
  <c r="J23" i="21" s="1"/>
  <c r="H25" i="31"/>
  <c r="J25" i="21" s="1"/>
  <c r="H27" i="31"/>
  <c r="J27" i="21" s="1"/>
  <c r="H29" i="31"/>
  <c r="H31" i="31"/>
  <c r="J31" i="21" s="1"/>
  <c r="H32" i="31"/>
  <c r="H33" i="31"/>
  <c r="H35" i="31"/>
  <c r="H4" i="28"/>
  <c r="I4" i="21" s="1"/>
  <c r="H7" i="28"/>
  <c r="I7" i="21" s="1"/>
  <c r="F12" i="28"/>
  <c r="F83" i="28"/>
  <c r="F80" i="28"/>
  <c r="F78" i="28"/>
  <c r="F76" i="28"/>
  <c r="F74" i="28"/>
  <c r="F72" i="28"/>
  <c r="F70" i="28"/>
  <c r="F67" i="28"/>
  <c r="F65" i="28"/>
  <c r="F63" i="28"/>
  <c r="F61" i="28"/>
  <c r="F59" i="28"/>
  <c r="F56" i="28"/>
  <c r="F53" i="28"/>
  <c r="F51" i="28"/>
  <c r="F48" i="28"/>
  <c r="F46" i="28"/>
  <c r="F44" i="28"/>
  <c r="F41" i="28"/>
  <c r="F39" i="28"/>
  <c r="F37" i="28"/>
  <c r="F34" i="28"/>
  <c r="F32" i="28"/>
  <c r="F30" i="28"/>
  <c r="F28" i="28"/>
  <c r="F26" i="28"/>
  <c r="F24" i="28"/>
  <c r="F22" i="28"/>
  <c r="F20" i="28"/>
  <c r="F18" i="28"/>
  <c r="F16" i="28"/>
  <c r="F14" i="28"/>
  <c r="E83" i="28"/>
  <c r="E80" i="28"/>
  <c r="E78" i="28"/>
  <c r="E76" i="28"/>
  <c r="E74" i="28"/>
  <c r="E72" i="28"/>
  <c r="E70" i="28"/>
  <c r="E67" i="28"/>
  <c r="E65" i="28"/>
  <c r="E63" i="28"/>
  <c r="E61" i="28"/>
  <c r="E59" i="28"/>
  <c r="E56" i="28"/>
  <c r="E53" i="28"/>
  <c r="E51" i="28"/>
  <c r="E48" i="28"/>
  <c r="E46" i="28"/>
  <c r="E44" i="28"/>
  <c r="E41" i="28"/>
  <c r="E39" i="28"/>
  <c r="E37" i="28"/>
  <c r="E34" i="28"/>
  <c r="H34" i="28" s="1"/>
  <c r="E32" i="28"/>
  <c r="E30" i="28"/>
  <c r="E28" i="28"/>
  <c r="E26" i="28"/>
  <c r="H26" i="28" s="1"/>
  <c r="I26" i="21" s="1"/>
  <c r="E24" i="28"/>
  <c r="E22" i="28"/>
  <c r="E20" i="28"/>
  <c r="E18" i="28"/>
  <c r="E16" i="28"/>
  <c r="E14" i="28"/>
  <c r="E12" i="28"/>
  <c r="E10" i="28"/>
  <c r="E8" i="28"/>
  <c r="H73" i="28"/>
  <c r="I73" i="21" s="1"/>
  <c r="H75" i="28"/>
  <c r="I75" i="21" s="1"/>
  <c r="D76" i="28"/>
  <c r="H77" i="28"/>
  <c r="I77" i="21" s="1"/>
  <c r="H79" i="28"/>
  <c r="I79" i="21" s="1"/>
  <c r="H81" i="28"/>
  <c r="H84" i="28"/>
  <c r="I84" i="21" s="1"/>
  <c r="H60" i="28"/>
  <c r="I60" i="21" s="1"/>
  <c r="H62" i="28"/>
  <c r="I62" i="21" s="1"/>
  <c r="H64" i="28"/>
  <c r="H66" i="28"/>
  <c r="H68" i="28"/>
  <c r="H71" i="28"/>
  <c r="I71" i="21" s="1"/>
  <c r="H57" i="28"/>
  <c r="I57" i="21" s="1"/>
  <c r="H52" i="28"/>
  <c r="I52" i="21" s="1"/>
  <c r="H54" i="28"/>
  <c r="H45" i="28"/>
  <c r="I45" i="21" s="1"/>
  <c r="H47" i="28"/>
  <c r="I47" i="21" s="1"/>
  <c r="H49" i="28"/>
  <c r="I49" i="21" s="1"/>
  <c r="H40" i="28"/>
  <c r="I40" i="21" s="1"/>
  <c r="H42" i="28"/>
  <c r="I42" i="21" s="1"/>
  <c r="H38" i="28"/>
  <c r="I38" i="21" s="1"/>
  <c r="H23" i="28"/>
  <c r="I23" i="21" s="1"/>
  <c r="H25" i="28"/>
  <c r="I25" i="21" s="1"/>
  <c r="H27" i="28"/>
  <c r="I27" i="21" s="1"/>
  <c r="H29" i="28"/>
  <c r="H31" i="28"/>
  <c r="I31" i="21" s="1"/>
  <c r="H33" i="28"/>
  <c r="D8" i="28"/>
  <c r="H9" i="28"/>
  <c r="I9" i="21" s="1"/>
  <c r="D10" i="28"/>
  <c r="H10" i="28" s="1"/>
  <c r="I10" i="21" s="1"/>
  <c r="H11" i="28"/>
  <c r="I11" i="21" s="1"/>
  <c r="H13" i="28"/>
  <c r="I13" i="21" s="1"/>
  <c r="H15" i="28"/>
  <c r="I15" i="21" s="1"/>
  <c r="H17" i="28"/>
  <c r="I17" i="21" s="1"/>
  <c r="H19" i="28"/>
  <c r="H21" i="28"/>
  <c r="D83" i="28"/>
  <c r="D80" i="28"/>
  <c r="D78" i="28"/>
  <c r="D74" i="28"/>
  <c r="D72" i="28"/>
  <c r="D70" i="28"/>
  <c r="D67" i="28"/>
  <c r="D65" i="28"/>
  <c r="D63" i="28"/>
  <c r="D61" i="28"/>
  <c r="D59" i="28"/>
  <c r="D56" i="28"/>
  <c r="D53" i="28"/>
  <c r="D51" i="28"/>
  <c r="H51" i="28" s="1"/>
  <c r="I51" i="21" s="1"/>
  <c r="D48" i="28"/>
  <c r="D46" i="28"/>
  <c r="D44" i="28"/>
  <c r="D41" i="28"/>
  <c r="H41" i="28" s="1"/>
  <c r="I41" i="21" s="1"/>
  <c r="D39" i="28"/>
  <c r="D37" i="28"/>
  <c r="D34" i="28"/>
  <c r="D32" i="28"/>
  <c r="D30" i="28"/>
  <c r="D28" i="28"/>
  <c r="D26" i="28"/>
  <c r="D24" i="28"/>
  <c r="D22" i="28"/>
  <c r="D20" i="28"/>
  <c r="D18" i="28"/>
  <c r="D16" i="28"/>
  <c r="D14" i="28"/>
  <c r="D12" i="28"/>
  <c r="D6" i="28"/>
  <c r="H35" i="28"/>
  <c r="C83" i="28"/>
  <c r="H83" i="28" s="1"/>
  <c r="I83" i="21" s="1"/>
  <c r="C80" i="28"/>
  <c r="C78" i="28"/>
  <c r="C76" i="28"/>
  <c r="C74" i="28"/>
  <c r="C72" i="28"/>
  <c r="H72" i="28"/>
  <c r="I72" i="21" s="1"/>
  <c r="C70" i="28"/>
  <c r="H70" i="28" s="1"/>
  <c r="I70" i="21" s="1"/>
  <c r="C67" i="28"/>
  <c r="C65" i="28"/>
  <c r="C63" i="28"/>
  <c r="H63" i="28"/>
  <c r="I63" i="21" s="1"/>
  <c r="C61" i="28"/>
  <c r="C59" i="28"/>
  <c r="C56" i="28"/>
  <c r="C53" i="28"/>
  <c r="H53" i="28" s="1"/>
  <c r="C51" i="28"/>
  <c r="C48" i="28"/>
  <c r="C46" i="28"/>
  <c r="C44" i="28"/>
  <c r="C41" i="28"/>
  <c r="C39" i="28"/>
  <c r="C37" i="28"/>
  <c r="H37" i="28" s="1"/>
  <c r="I37" i="21" s="1"/>
  <c r="C34" i="28"/>
  <c r="C32" i="28"/>
  <c r="C30" i="28"/>
  <c r="C28" i="28"/>
  <c r="C26" i="28"/>
  <c r="C24" i="28"/>
  <c r="C22" i="28"/>
  <c r="C20" i="28"/>
  <c r="C18" i="28"/>
  <c r="C16" i="28"/>
  <c r="C14" i="28"/>
  <c r="C12" i="28"/>
  <c r="C10" i="28"/>
  <c r="C8" i="28"/>
  <c r="C6" i="28"/>
  <c r="F83" i="27"/>
  <c r="F80" i="27"/>
  <c r="F78" i="27"/>
  <c r="F76" i="27"/>
  <c r="F74" i="27"/>
  <c r="F72" i="27"/>
  <c r="F70" i="27"/>
  <c r="F67" i="27"/>
  <c r="F65" i="27"/>
  <c r="F63" i="27"/>
  <c r="F61" i="27"/>
  <c r="F59" i="27"/>
  <c r="F56" i="27"/>
  <c r="F53" i="27"/>
  <c r="F51" i="27"/>
  <c r="F48" i="27"/>
  <c r="F46" i="27"/>
  <c r="F44" i="27"/>
  <c r="F41" i="27"/>
  <c r="F39" i="27"/>
  <c r="F37" i="27"/>
  <c r="F32" i="27"/>
  <c r="F30" i="27"/>
  <c r="F28" i="27"/>
  <c r="F26" i="27"/>
  <c r="F24" i="27"/>
  <c r="F22" i="27"/>
  <c r="F20" i="27"/>
  <c r="F18" i="27"/>
  <c r="F16" i="27"/>
  <c r="F14" i="27"/>
  <c r="F12" i="27"/>
  <c r="F10" i="27"/>
  <c r="F8" i="27"/>
  <c r="F6" i="27"/>
  <c r="E83" i="27"/>
  <c r="E80" i="27"/>
  <c r="E78" i="27"/>
  <c r="E76" i="27"/>
  <c r="E74" i="27"/>
  <c r="E72" i="27"/>
  <c r="E70" i="27"/>
  <c r="E67" i="27"/>
  <c r="E65" i="27"/>
  <c r="H65" i="27" s="1"/>
  <c r="E63" i="27"/>
  <c r="E61" i="27"/>
  <c r="E59" i="27"/>
  <c r="E56" i="27"/>
  <c r="E53" i="27"/>
  <c r="E51" i="27"/>
  <c r="E48" i="27"/>
  <c r="E46" i="27"/>
  <c r="E44" i="27"/>
  <c r="E41" i="27"/>
  <c r="E39" i="27"/>
  <c r="E37" i="27"/>
  <c r="E34" i="27"/>
  <c r="E32" i="27"/>
  <c r="E30" i="27"/>
  <c r="H30" i="27" s="1"/>
  <c r="H30" i="21" s="1"/>
  <c r="E28" i="27"/>
  <c r="E26" i="27"/>
  <c r="E24" i="27"/>
  <c r="E22" i="27"/>
  <c r="E20" i="27"/>
  <c r="E18" i="27"/>
  <c r="E16" i="27"/>
  <c r="E14" i="27"/>
  <c r="E12" i="27"/>
  <c r="E10" i="27"/>
  <c r="E8" i="27"/>
  <c r="E6" i="27"/>
  <c r="D6" i="27"/>
  <c r="D72" i="27"/>
  <c r="D83" i="27"/>
  <c r="D80" i="27"/>
  <c r="D78" i="27"/>
  <c r="D76" i="27"/>
  <c r="D74" i="27"/>
  <c r="D70" i="27"/>
  <c r="D67" i="27"/>
  <c r="D65" i="27"/>
  <c r="D63" i="27"/>
  <c r="D61" i="27"/>
  <c r="D59" i="27"/>
  <c r="D56" i="27"/>
  <c r="D53" i="27"/>
  <c r="D51" i="27"/>
  <c r="D48" i="27"/>
  <c r="D46" i="27"/>
  <c r="D44" i="27"/>
  <c r="D41" i="27"/>
  <c r="D39" i="27"/>
  <c r="D37" i="27"/>
  <c r="D34" i="27"/>
  <c r="D32" i="27"/>
  <c r="D30" i="27"/>
  <c r="D28" i="27"/>
  <c r="D26" i="27"/>
  <c r="D24" i="27"/>
  <c r="D22" i="27"/>
  <c r="D20" i="27"/>
  <c r="D18" i="27"/>
  <c r="H18" i="27" s="1"/>
  <c r="D16" i="27"/>
  <c r="D14" i="27"/>
  <c r="D12" i="27"/>
  <c r="D10" i="27"/>
  <c r="H10" i="27" s="1"/>
  <c r="H10" i="21" s="1"/>
  <c r="D8" i="27"/>
  <c r="H73" i="27"/>
  <c r="H73" i="21" s="1"/>
  <c r="H75" i="27"/>
  <c r="H75" i="21" s="1"/>
  <c r="H77" i="27"/>
  <c r="H77" i="21" s="1"/>
  <c r="H79" i="27"/>
  <c r="H79" i="21" s="1"/>
  <c r="H81" i="27"/>
  <c r="H84" i="27"/>
  <c r="H84" i="21" s="1"/>
  <c r="H57" i="27"/>
  <c r="H57" i="21" s="1"/>
  <c r="H60" i="27"/>
  <c r="H60" i="21" s="1"/>
  <c r="H62" i="27"/>
  <c r="H62" i="21" s="1"/>
  <c r="H64" i="27"/>
  <c r="H64" i="21" s="1"/>
  <c r="H66" i="27"/>
  <c r="H68" i="27"/>
  <c r="H71" i="27"/>
  <c r="H71" i="21" s="1"/>
  <c r="H52" i="27"/>
  <c r="H52" i="21" s="1"/>
  <c r="H54" i="27"/>
  <c r="H45" i="27"/>
  <c r="H45" i="21" s="1"/>
  <c r="H47" i="27"/>
  <c r="H47" i="21" s="1"/>
  <c r="H49" i="27"/>
  <c r="H49" i="21" s="1"/>
  <c r="H40" i="27"/>
  <c r="H40" i="21" s="1"/>
  <c r="H42" i="27"/>
  <c r="H42" i="21" s="1"/>
  <c r="H38" i="27"/>
  <c r="H38" i="21" s="1"/>
  <c r="H23" i="27"/>
  <c r="H23" i="21" s="1"/>
  <c r="H25" i="27"/>
  <c r="H25" i="21" s="1"/>
  <c r="H27" i="27"/>
  <c r="H27" i="21" s="1"/>
  <c r="H29" i="27"/>
  <c r="H31" i="27"/>
  <c r="H31" i="21" s="1"/>
  <c r="H33" i="27"/>
  <c r="H7" i="27"/>
  <c r="H7" i="21" s="1"/>
  <c r="H9" i="27"/>
  <c r="H9" i="21" s="1"/>
  <c r="H11" i="27"/>
  <c r="H11" i="21" s="1"/>
  <c r="H13" i="27"/>
  <c r="H13" i="21" s="1"/>
  <c r="H15" i="27"/>
  <c r="H15" i="21" s="1"/>
  <c r="H17" i="27"/>
  <c r="H17" i="21" s="1"/>
  <c r="H19" i="27"/>
  <c r="H21" i="27"/>
  <c r="H4" i="27"/>
  <c r="H4" i="21" s="1"/>
  <c r="C83" i="27"/>
  <c r="C80" i="27"/>
  <c r="C78" i="27"/>
  <c r="H78" i="27" s="1"/>
  <c r="H78" i="21" s="1"/>
  <c r="C76" i="27"/>
  <c r="C74" i="27"/>
  <c r="C72" i="27"/>
  <c r="H72" i="27" s="1"/>
  <c r="H72" i="21" s="1"/>
  <c r="C70" i="27"/>
  <c r="C67" i="27"/>
  <c r="C65" i="27"/>
  <c r="C63" i="27"/>
  <c r="H63" i="27" s="1"/>
  <c r="H63" i="21" s="1"/>
  <c r="C61" i="27"/>
  <c r="H61" i="27" s="1"/>
  <c r="H61" i="21" s="1"/>
  <c r="C59" i="27"/>
  <c r="C56" i="27"/>
  <c r="C53" i="27"/>
  <c r="H53" i="27" s="1"/>
  <c r="C51" i="27"/>
  <c r="C48" i="27"/>
  <c r="C46" i="27"/>
  <c r="C44" i="27"/>
  <c r="H44" i="27" s="1"/>
  <c r="H44" i="21" s="1"/>
  <c r="C41" i="27"/>
  <c r="H41" i="27" s="1"/>
  <c r="H41" i="21" s="1"/>
  <c r="C39" i="27"/>
  <c r="C37" i="27"/>
  <c r="C34" i="27"/>
  <c r="C32" i="27"/>
  <c r="H32" i="27" s="1"/>
  <c r="C30" i="27"/>
  <c r="C28" i="27"/>
  <c r="C26" i="27"/>
  <c r="C24" i="27"/>
  <c r="C22" i="27"/>
  <c r="C20" i="27"/>
  <c r="H20" i="27"/>
  <c r="C18" i="27"/>
  <c r="C16" i="27"/>
  <c r="C14" i="27"/>
  <c r="C12" i="27"/>
  <c r="H12" i="27" s="1"/>
  <c r="H12" i="21" s="1"/>
  <c r="C10" i="27"/>
  <c r="C8" i="27"/>
  <c r="C6" i="27"/>
  <c r="H35" i="27"/>
  <c r="G83" i="26"/>
  <c r="G80" i="26"/>
  <c r="G78" i="26"/>
  <c r="G76" i="26"/>
  <c r="G74" i="26"/>
  <c r="G72" i="26"/>
  <c r="G70" i="26"/>
  <c r="G67" i="26"/>
  <c r="G65" i="26"/>
  <c r="G63" i="26"/>
  <c r="G61" i="26"/>
  <c r="G59" i="26"/>
  <c r="G56" i="26"/>
  <c r="G53" i="26"/>
  <c r="G51" i="26"/>
  <c r="G48" i="26"/>
  <c r="G46" i="26"/>
  <c r="G44" i="26"/>
  <c r="G41" i="26"/>
  <c r="G39" i="26"/>
  <c r="G37" i="26"/>
  <c r="G34" i="26"/>
  <c r="G32" i="26"/>
  <c r="G30" i="26"/>
  <c r="G28" i="26"/>
  <c r="G26" i="26"/>
  <c r="G24" i="26"/>
  <c r="G22" i="26"/>
  <c r="G20" i="26"/>
  <c r="G18" i="26"/>
  <c r="G16" i="26"/>
  <c r="G14" i="26"/>
  <c r="G12" i="26"/>
  <c r="G10" i="26"/>
  <c r="G8" i="26"/>
  <c r="G6" i="26"/>
  <c r="F56" i="26"/>
  <c r="F14" i="26"/>
  <c r="F83" i="26"/>
  <c r="F80" i="26"/>
  <c r="F78" i="26"/>
  <c r="F76" i="26"/>
  <c r="F74" i="26"/>
  <c r="F72" i="26"/>
  <c r="F70" i="26"/>
  <c r="F67" i="26"/>
  <c r="F65" i="26"/>
  <c r="F63" i="26"/>
  <c r="F61" i="26"/>
  <c r="F59" i="26"/>
  <c r="F53" i="26"/>
  <c r="F51" i="26"/>
  <c r="F48" i="26"/>
  <c r="F46" i="26"/>
  <c r="F44" i="26"/>
  <c r="F41" i="26"/>
  <c r="F39" i="26"/>
  <c r="F37" i="26"/>
  <c r="F34" i="26"/>
  <c r="F32" i="26"/>
  <c r="F30" i="26"/>
  <c r="F28" i="26"/>
  <c r="H28" i="26" s="1"/>
  <c r="F26" i="26"/>
  <c r="F24" i="26"/>
  <c r="F22" i="26"/>
  <c r="F20" i="26"/>
  <c r="H20" i="26" s="1"/>
  <c r="F18" i="26"/>
  <c r="F16" i="26"/>
  <c r="F12" i="26"/>
  <c r="F10" i="26"/>
  <c r="F8" i="26"/>
  <c r="F6" i="26"/>
  <c r="E83" i="26"/>
  <c r="E80" i="26"/>
  <c r="E78" i="26"/>
  <c r="E76" i="26"/>
  <c r="E74" i="26"/>
  <c r="E72" i="26"/>
  <c r="E70" i="26"/>
  <c r="E67" i="26"/>
  <c r="E65" i="26"/>
  <c r="E63" i="26"/>
  <c r="E61" i="26"/>
  <c r="E59" i="26"/>
  <c r="E56" i="26"/>
  <c r="E53" i="26"/>
  <c r="H53" i="26" s="1"/>
  <c r="E51" i="26"/>
  <c r="E48" i="26"/>
  <c r="E46" i="26"/>
  <c r="E44" i="26"/>
  <c r="E41" i="26"/>
  <c r="E39" i="26"/>
  <c r="E37" i="26"/>
  <c r="E34" i="26"/>
  <c r="E32" i="26"/>
  <c r="E30" i="26"/>
  <c r="E28" i="26"/>
  <c r="E26" i="26"/>
  <c r="E24" i="26"/>
  <c r="E22" i="26"/>
  <c r="E20" i="26"/>
  <c r="E18" i="26"/>
  <c r="E16" i="26"/>
  <c r="E14" i="26"/>
  <c r="E12" i="26"/>
  <c r="E10" i="26"/>
  <c r="E8" i="26"/>
  <c r="E6" i="26"/>
  <c r="D6" i="26"/>
  <c r="H4" i="26"/>
  <c r="H73" i="26"/>
  <c r="G73" i="21" s="1"/>
  <c r="H75" i="26"/>
  <c r="G75" i="21" s="1"/>
  <c r="H77" i="26"/>
  <c r="G77" i="21" s="1"/>
  <c r="H79" i="26"/>
  <c r="G79" i="21" s="1"/>
  <c r="H81" i="26"/>
  <c r="H84" i="26"/>
  <c r="G84" i="21" s="1"/>
  <c r="H57" i="26"/>
  <c r="G57" i="21" s="1"/>
  <c r="H60" i="26"/>
  <c r="G60" i="21" s="1"/>
  <c r="H62" i="26"/>
  <c r="G62" i="21" s="1"/>
  <c r="H64" i="26"/>
  <c r="G64" i="21" s="1"/>
  <c r="H66" i="26"/>
  <c r="H68" i="26"/>
  <c r="H71" i="26"/>
  <c r="G71" i="21" s="1"/>
  <c r="H40" i="26"/>
  <c r="G40" i="21" s="1"/>
  <c r="H42" i="26"/>
  <c r="G42" i="21" s="1"/>
  <c r="H45" i="26"/>
  <c r="G45" i="21" s="1"/>
  <c r="H47" i="26"/>
  <c r="G47" i="21" s="1"/>
  <c r="H49" i="26"/>
  <c r="G49" i="21" s="1"/>
  <c r="H52" i="26"/>
  <c r="G52" i="21" s="1"/>
  <c r="H54" i="26"/>
  <c r="H38" i="26"/>
  <c r="G38" i="21" s="1"/>
  <c r="H23" i="26"/>
  <c r="G23" i="21" s="1"/>
  <c r="H25" i="26"/>
  <c r="G25" i="21" s="1"/>
  <c r="H27" i="26"/>
  <c r="G27" i="21" s="1"/>
  <c r="H29" i="26"/>
  <c r="H31" i="26"/>
  <c r="G31" i="21" s="1"/>
  <c r="H33" i="26"/>
  <c r="H7" i="26"/>
  <c r="G7" i="21" s="1"/>
  <c r="H9" i="26"/>
  <c r="G9" i="21" s="1"/>
  <c r="H11" i="26"/>
  <c r="G11" i="21" s="1"/>
  <c r="H13" i="26"/>
  <c r="G13" i="21" s="1"/>
  <c r="H15" i="26"/>
  <c r="G15" i="21" s="1"/>
  <c r="H17" i="26"/>
  <c r="G17" i="21" s="1"/>
  <c r="H19" i="26"/>
  <c r="H21" i="26"/>
  <c r="G4" i="21"/>
  <c r="H35" i="26"/>
  <c r="D83" i="26"/>
  <c r="D80" i="26"/>
  <c r="D78" i="26"/>
  <c r="D76" i="26"/>
  <c r="D74" i="26"/>
  <c r="D72" i="26"/>
  <c r="D70" i="26"/>
  <c r="H70" i="26" s="1"/>
  <c r="G70" i="21" s="1"/>
  <c r="D67" i="26"/>
  <c r="D65" i="26"/>
  <c r="D63" i="26"/>
  <c r="D61" i="26"/>
  <c r="D59" i="26"/>
  <c r="D56" i="26"/>
  <c r="D53" i="26"/>
  <c r="D51" i="26"/>
  <c r="D48" i="26"/>
  <c r="D46" i="26"/>
  <c r="D44" i="26"/>
  <c r="D41" i="26"/>
  <c r="D39" i="26"/>
  <c r="D37" i="26"/>
  <c r="D34" i="26"/>
  <c r="D32" i="26"/>
  <c r="D30" i="26"/>
  <c r="D28" i="26"/>
  <c r="D26" i="26"/>
  <c r="D24" i="26"/>
  <c r="D22" i="26"/>
  <c r="D20" i="26"/>
  <c r="D18" i="26"/>
  <c r="D16" i="26"/>
  <c r="D14" i="26"/>
  <c r="D12" i="26"/>
  <c r="D10" i="26"/>
  <c r="D8" i="26"/>
  <c r="H8" i="26" s="1"/>
  <c r="G8" i="21" s="1"/>
  <c r="C83" i="26"/>
  <c r="H83" i="26" s="1"/>
  <c r="G83" i="21" s="1"/>
  <c r="C80" i="26"/>
  <c r="C78" i="26"/>
  <c r="C76" i="26"/>
  <c r="C74" i="26"/>
  <c r="H74" i="26" s="1"/>
  <c r="G74" i="21" s="1"/>
  <c r="C72" i="26"/>
  <c r="C70" i="26"/>
  <c r="C67" i="26"/>
  <c r="C65" i="26"/>
  <c r="C63" i="26"/>
  <c r="C61" i="26"/>
  <c r="C59" i="26"/>
  <c r="C56" i="26"/>
  <c r="C53" i="26"/>
  <c r="C51" i="26"/>
  <c r="C48" i="26"/>
  <c r="C46" i="26"/>
  <c r="C44" i="26"/>
  <c r="C41" i="26"/>
  <c r="C39" i="26"/>
  <c r="C37" i="26"/>
  <c r="C34" i="26"/>
  <c r="C32" i="26"/>
  <c r="C30" i="26"/>
  <c r="C28" i="26"/>
  <c r="C26" i="26"/>
  <c r="C24" i="26"/>
  <c r="H24" i="26" s="1"/>
  <c r="G24" i="21" s="1"/>
  <c r="C22" i="26"/>
  <c r="C20" i="26"/>
  <c r="C18" i="26"/>
  <c r="C16" i="26"/>
  <c r="H16" i="26" s="1"/>
  <c r="G16" i="21" s="1"/>
  <c r="C14" i="26"/>
  <c r="C12" i="26"/>
  <c r="C10" i="26"/>
  <c r="H10" i="26"/>
  <c r="G10" i="21" s="1"/>
  <c r="C8" i="26"/>
  <c r="C6" i="26"/>
  <c r="F78" i="25"/>
  <c r="F83" i="25"/>
  <c r="F81" i="25"/>
  <c r="F80" i="25" s="1"/>
  <c r="F76" i="25"/>
  <c r="F74" i="25"/>
  <c r="F72" i="25"/>
  <c r="F70" i="25"/>
  <c r="E83" i="25"/>
  <c r="E81" i="25"/>
  <c r="E80" i="25" s="1"/>
  <c r="E78" i="25"/>
  <c r="E76" i="25"/>
  <c r="E74" i="25"/>
  <c r="E72" i="25"/>
  <c r="E70" i="25"/>
  <c r="H70" i="25" s="1"/>
  <c r="F70" i="21" s="1"/>
  <c r="F63" i="25"/>
  <c r="F61" i="25"/>
  <c r="F59" i="25"/>
  <c r="F56" i="25"/>
  <c r="F51" i="25"/>
  <c r="F48" i="25"/>
  <c r="F46" i="25"/>
  <c r="F44" i="25"/>
  <c r="F41" i="25"/>
  <c r="F39" i="25"/>
  <c r="E67" i="25"/>
  <c r="F67" i="25"/>
  <c r="E65" i="25"/>
  <c r="F65" i="25"/>
  <c r="E63" i="25"/>
  <c r="E61" i="25"/>
  <c r="E59" i="25"/>
  <c r="E56" i="25"/>
  <c r="E53" i="25"/>
  <c r="F53" i="25"/>
  <c r="E51" i="25"/>
  <c r="E48" i="25"/>
  <c r="E46" i="25"/>
  <c r="E44" i="25"/>
  <c r="E41" i="25"/>
  <c r="F37" i="25"/>
  <c r="E39" i="25"/>
  <c r="E37" i="25"/>
  <c r="H37" i="25" s="1"/>
  <c r="F37" i="21" s="1"/>
  <c r="F30" i="25"/>
  <c r="F26" i="25"/>
  <c r="F24" i="25"/>
  <c r="F22" i="25"/>
  <c r="H22" i="25" s="1"/>
  <c r="F22" i="21" s="1"/>
  <c r="F16" i="25"/>
  <c r="F14" i="25"/>
  <c r="F12" i="25"/>
  <c r="F10" i="25"/>
  <c r="F8" i="25"/>
  <c r="E34" i="25"/>
  <c r="F34" i="25"/>
  <c r="E32" i="25"/>
  <c r="F32" i="25"/>
  <c r="E30" i="25"/>
  <c r="E28" i="25"/>
  <c r="F28" i="25"/>
  <c r="E26" i="25"/>
  <c r="E24" i="25"/>
  <c r="E22" i="25"/>
  <c r="E20" i="25"/>
  <c r="F20" i="25"/>
  <c r="E18" i="25"/>
  <c r="F18" i="25"/>
  <c r="E16" i="25"/>
  <c r="E14" i="25"/>
  <c r="E12" i="25"/>
  <c r="E10" i="25"/>
  <c r="E8" i="25"/>
  <c r="F6" i="25"/>
  <c r="E6" i="25"/>
  <c r="D83" i="25"/>
  <c r="D80" i="25"/>
  <c r="D78" i="25"/>
  <c r="D76" i="25"/>
  <c r="D74" i="25"/>
  <c r="D72" i="25"/>
  <c r="D70" i="25"/>
  <c r="D67" i="25"/>
  <c r="D65" i="25"/>
  <c r="D63" i="25"/>
  <c r="D61" i="25"/>
  <c r="D59" i="25"/>
  <c r="D56" i="25"/>
  <c r="D53" i="25"/>
  <c r="D51" i="25"/>
  <c r="D48" i="25"/>
  <c r="D46" i="25"/>
  <c r="D44" i="25"/>
  <c r="D41" i="25"/>
  <c r="D39" i="25"/>
  <c r="D37" i="25"/>
  <c r="D34" i="25"/>
  <c r="D32" i="25"/>
  <c r="D30" i="25"/>
  <c r="D28" i="25"/>
  <c r="D26" i="25"/>
  <c r="D24" i="25"/>
  <c r="D22" i="25"/>
  <c r="D20" i="25"/>
  <c r="D18" i="25"/>
  <c r="D16" i="25"/>
  <c r="D14" i="25"/>
  <c r="D12" i="25"/>
  <c r="D10" i="25"/>
  <c r="D8" i="25"/>
  <c r="D6" i="25"/>
  <c r="H73" i="25"/>
  <c r="F73" i="21" s="1"/>
  <c r="H75" i="25"/>
  <c r="F75" i="21" s="1"/>
  <c r="H77" i="25"/>
  <c r="H79" i="25"/>
  <c r="F79" i="21" s="1"/>
  <c r="H84" i="25"/>
  <c r="H57" i="25"/>
  <c r="F57" i="21" s="1"/>
  <c r="H60" i="25"/>
  <c r="F60" i="21" s="1"/>
  <c r="H62" i="25"/>
  <c r="F62" i="21" s="1"/>
  <c r="H64" i="25"/>
  <c r="F64" i="21" s="1"/>
  <c r="H66" i="25"/>
  <c r="H68" i="25"/>
  <c r="H71" i="25"/>
  <c r="F71" i="21" s="1"/>
  <c r="H40" i="25"/>
  <c r="F40" i="21" s="1"/>
  <c r="H42" i="25"/>
  <c r="F42" i="21" s="1"/>
  <c r="H45" i="25"/>
  <c r="F45" i="21" s="1"/>
  <c r="H47" i="25"/>
  <c r="F47" i="21" s="1"/>
  <c r="H49" i="25"/>
  <c r="F49" i="21" s="1"/>
  <c r="H52" i="25"/>
  <c r="F52" i="21" s="1"/>
  <c r="H54" i="25"/>
  <c r="H38" i="25"/>
  <c r="F38" i="21" s="1"/>
  <c r="H23" i="25"/>
  <c r="F23" i="21" s="1"/>
  <c r="H25" i="25"/>
  <c r="F25" i="21" s="1"/>
  <c r="H27" i="25"/>
  <c r="F27" i="21" s="1"/>
  <c r="H29" i="25"/>
  <c r="H31" i="25"/>
  <c r="F31" i="21" s="1"/>
  <c r="H33" i="25"/>
  <c r="H7" i="25"/>
  <c r="F7" i="21" s="1"/>
  <c r="H9" i="25"/>
  <c r="F9" i="21" s="1"/>
  <c r="H11" i="25"/>
  <c r="F11" i="21" s="1"/>
  <c r="H13" i="25"/>
  <c r="F13" i="21" s="1"/>
  <c r="H15" i="25"/>
  <c r="F15" i="21" s="1"/>
  <c r="H17" i="25"/>
  <c r="F17" i="21" s="1"/>
  <c r="H19" i="25"/>
  <c r="H21" i="25"/>
  <c r="H4" i="25"/>
  <c r="F4" i="21"/>
  <c r="C51" i="25"/>
  <c r="H35" i="25"/>
  <c r="C22" i="25"/>
  <c r="C83" i="25"/>
  <c r="C80" i="25"/>
  <c r="H80" i="25" s="1"/>
  <c r="C78" i="25"/>
  <c r="C76" i="25"/>
  <c r="H76" i="25" s="1"/>
  <c r="F76" i="21" s="1"/>
  <c r="C74" i="25"/>
  <c r="H74" i="25" s="1"/>
  <c r="F74" i="21" s="1"/>
  <c r="C72" i="25"/>
  <c r="H72" i="25" s="1"/>
  <c r="F72" i="21" s="1"/>
  <c r="C70" i="25"/>
  <c r="C67" i="25"/>
  <c r="C65" i="25"/>
  <c r="H65" i="25" s="1"/>
  <c r="C63" i="25"/>
  <c r="H63" i="25" s="1"/>
  <c r="F63" i="21" s="1"/>
  <c r="C61" i="25"/>
  <c r="C59" i="25"/>
  <c r="H59" i="25" s="1"/>
  <c r="F59" i="21" s="1"/>
  <c r="C56" i="25"/>
  <c r="C53" i="25"/>
  <c r="H53" i="25" s="1"/>
  <c r="C48" i="25"/>
  <c r="C46" i="25"/>
  <c r="C44" i="25"/>
  <c r="H44" i="25" s="1"/>
  <c r="F44" i="21" s="1"/>
  <c r="C41" i="25"/>
  <c r="H41" i="25" s="1"/>
  <c r="F41" i="21" s="1"/>
  <c r="C39" i="25"/>
  <c r="H39" i="25" s="1"/>
  <c r="F39" i="21" s="1"/>
  <c r="C37" i="25"/>
  <c r="C34" i="25"/>
  <c r="H34" i="25" s="1"/>
  <c r="C32" i="25"/>
  <c r="C30" i="25"/>
  <c r="C28" i="25"/>
  <c r="H28" i="25" s="1"/>
  <c r="C26" i="25"/>
  <c r="C24" i="25"/>
  <c r="H24" i="25" s="1"/>
  <c r="F24" i="21" s="1"/>
  <c r="C20" i="25"/>
  <c r="C18" i="25"/>
  <c r="H18" i="25" s="1"/>
  <c r="C16" i="25"/>
  <c r="C14" i="25"/>
  <c r="H14" i="25" s="1"/>
  <c r="F14" i="21" s="1"/>
  <c r="C12" i="25"/>
  <c r="C10" i="25"/>
  <c r="H10" i="25" s="1"/>
  <c r="F10" i="21" s="1"/>
  <c r="C8" i="25"/>
  <c r="C6" i="25"/>
  <c r="F83" i="24"/>
  <c r="F80" i="24"/>
  <c r="F78" i="24"/>
  <c r="F76" i="24"/>
  <c r="F74" i="24"/>
  <c r="H74" i="24" s="1"/>
  <c r="E74" i="21" s="1"/>
  <c r="F72" i="24"/>
  <c r="F70" i="24"/>
  <c r="F67" i="24"/>
  <c r="F65" i="24"/>
  <c r="H65" i="24" s="1"/>
  <c r="F63" i="24"/>
  <c r="F61" i="24"/>
  <c r="F59" i="24"/>
  <c r="F56" i="24"/>
  <c r="H56" i="24" s="1"/>
  <c r="E56" i="21" s="1"/>
  <c r="F53" i="24"/>
  <c r="F51" i="24"/>
  <c r="F48" i="24"/>
  <c r="F46" i="24"/>
  <c r="F44" i="24"/>
  <c r="F41" i="24"/>
  <c r="F39" i="24"/>
  <c r="F37" i="24"/>
  <c r="F34" i="24"/>
  <c r="F32" i="24"/>
  <c r="F30" i="24"/>
  <c r="F28" i="24"/>
  <c r="H28" i="24" s="1"/>
  <c r="F26" i="24"/>
  <c r="F24" i="24"/>
  <c r="F22" i="24"/>
  <c r="F20" i="24"/>
  <c r="F18" i="24"/>
  <c r="F16" i="24"/>
  <c r="F14" i="24"/>
  <c r="F12" i="24"/>
  <c r="F10" i="24"/>
  <c r="F8" i="24"/>
  <c r="F6" i="24"/>
  <c r="H54" i="24"/>
  <c r="H52" i="24"/>
  <c r="E52" i="21" s="1"/>
  <c r="H49" i="24"/>
  <c r="E49" i="21" s="1"/>
  <c r="H47" i="24"/>
  <c r="E47" i="21" s="1"/>
  <c r="H45" i="24"/>
  <c r="E45" i="21" s="1"/>
  <c r="H42" i="24"/>
  <c r="E42" i="21" s="1"/>
  <c r="H40" i="24"/>
  <c r="E40" i="21" s="1"/>
  <c r="H38" i="24"/>
  <c r="E38" i="21" s="1"/>
  <c r="H23" i="24"/>
  <c r="E23" i="21" s="1"/>
  <c r="H25" i="24"/>
  <c r="E25" i="21" s="1"/>
  <c r="H27" i="24"/>
  <c r="E27" i="21" s="1"/>
  <c r="H29" i="24"/>
  <c r="H31" i="24"/>
  <c r="E31" i="21" s="1"/>
  <c r="H33" i="24"/>
  <c r="H7" i="24"/>
  <c r="E7" i="21" s="1"/>
  <c r="H9" i="24"/>
  <c r="E9" i="21" s="1"/>
  <c r="H11" i="24"/>
  <c r="E11" i="21" s="1"/>
  <c r="H13" i="24"/>
  <c r="E13" i="21" s="1"/>
  <c r="H15" i="24"/>
  <c r="E15" i="21" s="1"/>
  <c r="H17" i="24"/>
  <c r="E17" i="21" s="1"/>
  <c r="H19" i="24"/>
  <c r="H21" i="24"/>
  <c r="H4" i="24"/>
  <c r="E4" i="21" s="1"/>
  <c r="H84" i="24"/>
  <c r="E84" i="21" s="1"/>
  <c r="H81" i="24"/>
  <c r="H79" i="24"/>
  <c r="E79" i="21" s="1"/>
  <c r="H77" i="24"/>
  <c r="E77" i="21" s="1"/>
  <c r="H75" i="24"/>
  <c r="E75" i="21" s="1"/>
  <c r="H73" i="24"/>
  <c r="E73" i="21" s="1"/>
  <c r="H71" i="24"/>
  <c r="E71" i="21" s="1"/>
  <c r="H68" i="24"/>
  <c r="H66" i="24"/>
  <c r="H64" i="24"/>
  <c r="E64" i="21" s="1"/>
  <c r="H62" i="24"/>
  <c r="E62" i="21" s="1"/>
  <c r="H60" i="24"/>
  <c r="E60" i="21" s="1"/>
  <c r="H57" i="24"/>
  <c r="H35" i="24"/>
  <c r="E83" i="24"/>
  <c r="E80" i="24"/>
  <c r="E78" i="24"/>
  <c r="E76" i="24"/>
  <c r="E74" i="24"/>
  <c r="E72" i="24"/>
  <c r="E70" i="24"/>
  <c r="E67" i="24"/>
  <c r="E65" i="24"/>
  <c r="E63" i="24"/>
  <c r="E61" i="24"/>
  <c r="E59" i="24"/>
  <c r="E56" i="24"/>
  <c r="E53" i="24"/>
  <c r="E51" i="24"/>
  <c r="E48" i="24"/>
  <c r="H48" i="24" s="1"/>
  <c r="E48" i="21" s="1"/>
  <c r="E46" i="24"/>
  <c r="E44" i="24"/>
  <c r="E41" i="24"/>
  <c r="E39" i="24"/>
  <c r="E37" i="24"/>
  <c r="E34" i="24"/>
  <c r="E32" i="24"/>
  <c r="E30" i="24"/>
  <c r="E28" i="24"/>
  <c r="E26" i="24"/>
  <c r="E24" i="24"/>
  <c r="E22" i="24"/>
  <c r="H22" i="24" s="1"/>
  <c r="E22" i="21" s="1"/>
  <c r="E20" i="24"/>
  <c r="E18" i="24"/>
  <c r="E16" i="24"/>
  <c r="E14" i="24"/>
  <c r="E12" i="24"/>
  <c r="E10" i="24"/>
  <c r="H10" i="24" s="1"/>
  <c r="E10" i="21" s="1"/>
  <c r="E8" i="24"/>
  <c r="E6" i="24"/>
  <c r="C83" i="24"/>
  <c r="C80" i="24"/>
  <c r="H80" i="24" s="1"/>
  <c r="C78" i="24"/>
  <c r="C76" i="24"/>
  <c r="C74" i="24"/>
  <c r="C72" i="24"/>
  <c r="H72" i="24" s="1"/>
  <c r="E72" i="21" s="1"/>
  <c r="C70" i="24"/>
  <c r="C67" i="24"/>
  <c r="H67" i="24" s="1"/>
  <c r="C65" i="24"/>
  <c r="C63" i="24"/>
  <c r="C61" i="24"/>
  <c r="H61" i="24" s="1"/>
  <c r="E61" i="21" s="1"/>
  <c r="C59" i="24"/>
  <c r="C56" i="24"/>
  <c r="C53" i="24"/>
  <c r="C51" i="24"/>
  <c r="H51" i="24" s="1"/>
  <c r="E51" i="21" s="1"/>
  <c r="C48" i="24"/>
  <c r="C46" i="24"/>
  <c r="C44" i="24"/>
  <c r="C41" i="24"/>
  <c r="C39" i="24"/>
  <c r="C37" i="24"/>
  <c r="C34" i="24"/>
  <c r="C32" i="24"/>
  <c r="C30" i="24"/>
  <c r="C28" i="24"/>
  <c r="C26" i="24"/>
  <c r="H26" i="24" s="1"/>
  <c r="E26" i="21" s="1"/>
  <c r="C24" i="24"/>
  <c r="C22" i="24"/>
  <c r="C20" i="24"/>
  <c r="C18" i="24"/>
  <c r="C16" i="24"/>
  <c r="C14" i="24"/>
  <c r="C12" i="24"/>
  <c r="C10" i="24"/>
  <c r="C8" i="24"/>
  <c r="C6" i="24"/>
  <c r="H73" i="19"/>
  <c r="B73" i="21" s="1"/>
  <c r="G39" i="34"/>
  <c r="G83" i="34"/>
  <c r="G80" i="34"/>
  <c r="G78" i="34"/>
  <c r="G76" i="34"/>
  <c r="G74" i="34"/>
  <c r="G72" i="34"/>
  <c r="G70" i="34"/>
  <c r="G67" i="34"/>
  <c r="G65" i="34"/>
  <c r="G63" i="34"/>
  <c r="G61" i="34"/>
  <c r="G59" i="34"/>
  <c r="G56" i="34"/>
  <c r="G53" i="34"/>
  <c r="G51" i="34"/>
  <c r="G48" i="34"/>
  <c r="G46" i="34"/>
  <c r="G44" i="34"/>
  <c r="G41" i="34"/>
  <c r="G37" i="34"/>
  <c r="G34" i="34"/>
  <c r="G32" i="34"/>
  <c r="G30" i="34"/>
  <c r="G28" i="34"/>
  <c r="G26" i="34"/>
  <c r="G24" i="34"/>
  <c r="G22" i="34"/>
  <c r="G20" i="34"/>
  <c r="G18" i="34"/>
  <c r="G16" i="34"/>
  <c r="G14" i="34"/>
  <c r="G12" i="34"/>
  <c r="G10" i="34"/>
  <c r="G8" i="34"/>
  <c r="G6" i="34"/>
  <c r="F39" i="34"/>
  <c r="F83" i="34"/>
  <c r="F80" i="34"/>
  <c r="F78" i="34"/>
  <c r="F76" i="34"/>
  <c r="F74" i="34"/>
  <c r="F72" i="34"/>
  <c r="F70" i="34"/>
  <c r="F67" i="34"/>
  <c r="F65" i="34"/>
  <c r="F63" i="34"/>
  <c r="F61" i="34"/>
  <c r="F59" i="34"/>
  <c r="F56" i="34"/>
  <c r="F53" i="34"/>
  <c r="F51" i="34"/>
  <c r="F48" i="34"/>
  <c r="F46" i="34"/>
  <c r="F44" i="34"/>
  <c r="F41" i="34"/>
  <c r="F37" i="34"/>
  <c r="F34" i="34"/>
  <c r="F32" i="34"/>
  <c r="F30" i="34"/>
  <c r="F28" i="34"/>
  <c r="F26" i="34"/>
  <c r="F24" i="34"/>
  <c r="F22" i="34"/>
  <c r="F20" i="34"/>
  <c r="F18" i="34"/>
  <c r="F16" i="34"/>
  <c r="F14" i="34"/>
  <c r="F12" i="34"/>
  <c r="F10" i="34"/>
  <c r="F8" i="34"/>
  <c r="F6" i="34"/>
  <c r="E6" i="34"/>
  <c r="E10" i="34"/>
  <c r="E24" i="34"/>
  <c r="E83" i="34"/>
  <c r="E80" i="34"/>
  <c r="E78" i="34"/>
  <c r="E76" i="34"/>
  <c r="E74" i="34"/>
  <c r="H74" i="34" s="1"/>
  <c r="D74" i="21" s="1"/>
  <c r="E72" i="34"/>
  <c r="E70" i="34"/>
  <c r="E67" i="34"/>
  <c r="E65" i="34"/>
  <c r="E63" i="34"/>
  <c r="E61" i="34"/>
  <c r="E59" i="34"/>
  <c r="H59" i="34" s="1"/>
  <c r="D59" i="21" s="1"/>
  <c r="E56" i="34"/>
  <c r="E53" i="34"/>
  <c r="E51" i="34"/>
  <c r="E48" i="34"/>
  <c r="H48" i="34" s="1"/>
  <c r="D48" i="21" s="1"/>
  <c r="E46" i="34"/>
  <c r="E44" i="34"/>
  <c r="E41" i="34"/>
  <c r="E39" i="34"/>
  <c r="E37" i="34"/>
  <c r="E34" i="34"/>
  <c r="E32" i="34"/>
  <c r="E30" i="34"/>
  <c r="E28" i="34"/>
  <c r="E26" i="34"/>
  <c r="E22" i="34"/>
  <c r="E20" i="34"/>
  <c r="H20" i="34" s="1"/>
  <c r="E18" i="34"/>
  <c r="E16" i="34"/>
  <c r="E14" i="34"/>
  <c r="E12" i="34"/>
  <c r="E8" i="34"/>
  <c r="D6" i="34"/>
  <c r="D83" i="34"/>
  <c r="D80" i="34"/>
  <c r="D78" i="34"/>
  <c r="H78" i="34" s="1"/>
  <c r="D78" i="21" s="1"/>
  <c r="D76" i="34"/>
  <c r="D74" i="34"/>
  <c r="D72" i="34"/>
  <c r="D70" i="34"/>
  <c r="D67" i="34"/>
  <c r="D65" i="34"/>
  <c r="D63" i="34"/>
  <c r="D61" i="34"/>
  <c r="H61" i="34" s="1"/>
  <c r="D61" i="21" s="1"/>
  <c r="D59" i="34"/>
  <c r="D56" i="34"/>
  <c r="D53" i="34"/>
  <c r="D51" i="34"/>
  <c r="D48" i="34"/>
  <c r="D46" i="34"/>
  <c r="D44" i="34"/>
  <c r="D41" i="34"/>
  <c r="H41" i="34" s="1"/>
  <c r="D41" i="21" s="1"/>
  <c r="D39" i="34"/>
  <c r="D37" i="34"/>
  <c r="D34" i="34"/>
  <c r="H34" i="34" s="1"/>
  <c r="D32" i="34"/>
  <c r="H32" i="34" s="1"/>
  <c r="D30" i="34"/>
  <c r="D28" i="34"/>
  <c r="D26" i="34"/>
  <c r="H26" i="34" s="1"/>
  <c r="D26" i="21" s="1"/>
  <c r="D24" i="34"/>
  <c r="D22" i="34"/>
  <c r="D20" i="34"/>
  <c r="D18" i="34"/>
  <c r="D16" i="34"/>
  <c r="H16" i="34" s="1"/>
  <c r="D16" i="21" s="1"/>
  <c r="D14" i="34"/>
  <c r="D12" i="34"/>
  <c r="D10" i="34"/>
  <c r="D8" i="34"/>
  <c r="C6" i="34"/>
  <c r="H73" i="34"/>
  <c r="D73" i="21" s="1"/>
  <c r="H75" i="34"/>
  <c r="D75" i="21" s="1"/>
  <c r="H77" i="34"/>
  <c r="D77" i="21" s="1"/>
  <c r="H79" i="34"/>
  <c r="D79" i="21" s="1"/>
  <c r="H81" i="34"/>
  <c r="H84" i="34"/>
  <c r="D84" i="21" s="1"/>
  <c r="H57" i="34"/>
  <c r="D57" i="21" s="1"/>
  <c r="H60" i="34"/>
  <c r="D60" i="21" s="1"/>
  <c r="H62" i="34"/>
  <c r="D62" i="21" s="1"/>
  <c r="H64" i="34"/>
  <c r="D64" i="21" s="1"/>
  <c r="H66" i="34"/>
  <c r="H68" i="34"/>
  <c r="H71" i="34"/>
  <c r="D71" i="21" s="1"/>
  <c r="H40" i="34"/>
  <c r="D40" i="21" s="1"/>
  <c r="H42" i="34"/>
  <c r="D42" i="21" s="1"/>
  <c r="H45" i="34"/>
  <c r="D45" i="21" s="1"/>
  <c r="H47" i="34"/>
  <c r="D47" i="21" s="1"/>
  <c r="H49" i="34"/>
  <c r="D49" i="21" s="1"/>
  <c r="C51" i="34"/>
  <c r="H51" i="34" s="1"/>
  <c r="D51" i="21" s="1"/>
  <c r="H52" i="34"/>
  <c r="D52" i="21" s="1"/>
  <c r="H54" i="34"/>
  <c r="H23" i="34"/>
  <c r="D23" i="21" s="1"/>
  <c r="H25" i="34"/>
  <c r="D25" i="21" s="1"/>
  <c r="H27" i="34"/>
  <c r="D27" i="21" s="1"/>
  <c r="H29" i="34"/>
  <c r="H31" i="34"/>
  <c r="D31" i="21" s="1"/>
  <c r="H33" i="34"/>
  <c r="H38" i="34"/>
  <c r="D38" i="21" s="1"/>
  <c r="H7" i="34"/>
  <c r="D7" i="21" s="1"/>
  <c r="H9" i="34"/>
  <c r="D9" i="21" s="1"/>
  <c r="H11" i="34"/>
  <c r="D11" i="21" s="1"/>
  <c r="H13" i="34"/>
  <c r="D13" i="21" s="1"/>
  <c r="H15" i="34"/>
  <c r="D15" i="21" s="1"/>
  <c r="H17" i="34"/>
  <c r="D17" i="21" s="1"/>
  <c r="H19" i="34"/>
  <c r="H21" i="34"/>
  <c r="H4" i="34"/>
  <c r="D4" i="21"/>
  <c r="C53" i="34"/>
  <c r="H52" i="22"/>
  <c r="C52" i="21" s="1"/>
  <c r="C51" i="22"/>
  <c r="D51" i="22"/>
  <c r="E51" i="22"/>
  <c r="F51" i="22"/>
  <c r="H52" i="19"/>
  <c r="B52" i="21" s="1"/>
  <c r="C51" i="19"/>
  <c r="D51" i="19"/>
  <c r="E51" i="19"/>
  <c r="C8" i="34"/>
  <c r="H8" i="34" s="1"/>
  <c r="D8" i="21" s="1"/>
  <c r="C10" i="34"/>
  <c r="H10" i="34" s="1"/>
  <c r="D10" i="21" s="1"/>
  <c r="C12" i="34"/>
  <c r="H12" i="34" s="1"/>
  <c r="D12" i="21" s="1"/>
  <c r="C14" i="34"/>
  <c r="C16" i="34"/>
  <c r="C18" i="34"/>
  <c r="C20" i="34"/>
  <c r="C22" i="34"/>
  <c r="C24" i="34"/>
  <c r="C26" i="34"/>
  <c r="C28" i="34"/>
  <c r="C30" i="34"/>
  <c r="C32" i="34"/>
  <c r="C34" i="34"/>
  <c r="H35" i="34"/>
  <c r="C37" i="34"/>
  <c r="C39" i="34"/>
  <c r="C41" i="34"/>
  <c r="C44" i="34"/>
  <c r="C46" i="34"/>
  <c r="C48" i="34"/>
  <c r="C56" i="34"/>
  <c r="H56" i="34" s="1"/>
  <c r="D56" i="21" s="1"/>
  <c r="C59" i="34"/>
  <c r="C61" i="34"/>
  <c r="C63" i="34"/>
  <c r="C65" i="34"/>
  <c r="C67" i="34"/>
  <c r="C70" i="34"/>
  <c r="C72" i="34"/>
  <c r="C74" i="34"/>
  <c r="C76" i="34"/>
  <c r="H76" i="34" s="1"/>
  <c r="D76" i="21" s="1"/>
  <c r="C78" i="34"/>
  <c r="C80" i="34"/>
  <c r="C83" i="34"/>
  <c r="H83" i="34"/>
  <c r="D83" i="21" s="1"/>
  <c r="D85" i="34"/>
  <c r="H85" i="34" s="1"/>
  <c r="E85" i="34"/>
  <c r="C86" i="34"/>
  <c r="H86" i="34" s="1"/>
  <c r="D86" i="34"/>
  <c r="E86" i="34"/>
  <c r="F86" i="34"/>
  <c r="G86" i="34"/>
  <c r="C87" i="34"/>
  <c r="H87" i="34" s="1"/>
  <c r="D87" i="34"/>
  <c r="E87" i="34"/>
  <c r="F87" i="34"/>
  <c r="G87" i="34"/>
  <c r="F83" i="22"/>
  <c r="F80" i="22"/>
  <c r="F78" i="22"/>
  <c r="F76" i="22"/>
  <c r="F74" i="22"/>
  <c r="F72" i="22"/>
  <c r="F70" i="22"/>
  <c r="F67" i="22"/>
  <c r="F65" i="22"/>
  <c r="F63" i="22"/>
  <c r="F61" i="22"/>
  <c r="F59" i="22"/>
  <c r="F56" i="22"/>
  <c r="F48" i="22"/>
  <c r="F46" i="22"/>
  <c r="F44" i="22"/>
  <c r="F41" i="22"/>
  <c r="F39" i="22"/>
  <c r="F37" i="22"/>
  <c r="F34" i="22"/>
  <c r="F32" i="22"/>
  <c r="F30" i="22"/>
  <c r="F28" i="22"/>
  <c r="F26" i="22"/>
  <c r="F24" i="22"/>
  <c r="F22" i="22"/>
  <c r="F20" i="22"/>
  <c r="F18" i="22"/>
  <c r="F16" i="22"/>
  <c r="F14" i="22"/>
  <c r="F12" i="22"/>
  <c r="F10" i="22"/>
  <c r="F8" i="22"/>
  <c r="F6" i="22"/>
  <c r="E83" i="22"/>
  <c r="E80" i="22"/>
  <c r="E78" i="22"/>
  <c r="E76" i="22"/>
  <c r="E74" i="22"/>
  <c r="E72" i="22"/>
  <c r="E70" i="22"/>
  <c r="E67" i="22"/>
  <c r="E65" i="22"/>
  <c r="E63" i="22"/>
  <c r="E61" i="22"/>
  <c r="E59" i="22"/>
  <c r="E56" i="22"/>
  <c r="E48" i="22"/>
  <c r="H48" i="22" s="1"/>
  <c r="C48" i="21" s="1"/>
  <c r="E46" i="22"/>
  <c r="E44" i="22"/>
  <c r="E41" i="22"/>
  <c r="E39" i="22"/>
  <c r="E37" i="22"/>
  <c r="E34" i="22"/>
  <c r="E32" i="22"/>
  <c r="E30" i="22"/>
  <c r="H30" i="22" s="1"/>
  <c r="C30" i="21" s="1"/>
  <c r="E28" i="22"/>
  <c r="E26" i="22"/>
  <c r="E24" i="22"/>
  <c r="E22" i="22"/>
  <c r="E20" i="22"/>
  <c r="E18" i="22"/>
  <c r="E16" i="22"/>
  <c r="E14" i="22"/>
  <c r="E12" i="22"/>
  <c r="E10" i="22"/>
  <c r="E8" i="22"/>
  <c r="E6" i="22"/>
  <c r="D83" i="22"/>
  <c r="D80" i="22"/>
  <c r="D78" i="22"/>
  <c r="D76" i="22"/>
  <c r="D74" i="22"/>
  <c r="D72" i="22"/>
  <c r="D70" i="22"/>
  <c r="D67" i="22"/>
  <c r="D65" i="22"/>
  <c r="D63" i="22"/>
  <c r="D61" i="22"/>
  <c r="D59" i="22"/>
  <c r="D56" i="22"/>
  <c r="D48" i="22"/>
  <c r="D46" i="22"/>
  <c r="D44" i="22"/>
  <c r="D41" i="22"/>
  <c r="D39" i="22"/>
  <c r="D37" i="22"/>
  <c r="D34" i="22"/>
  <c r="H34" i="22" s="1"/>
  <c r="D32" i="22"/>
  <c r="D30" i="22"/>
  <c r="D28" i="22"/>
  <c r="D26" i="22"/>
  <c r="H26" i="22" s="1"/>
  <c r="C26" i="21" s="1"/>
  <c r="D24" i="22"/>
  <c r="D22" i="22"/>
  <c r="D20" i="22"/>
  <c r="D18" i="22"/>
  <c r="D16" i="22"/>
  <c r="D14" i="22"/>
  <c r="D12" i="22"/>
  <c r="D10" i="22"/>
  <c r="D8" i="22"/>
  <c r="D6" i="22"/>
  <c r="C6" i="22"/>
  <c r="H84" i="22"/>
  <c r="C84" i="21" s="1"/>
  <c r="H81" i="22"/>
  <c r="H79" i="22"/>
  <c r="C79" i="21" s="1"/>
  <c r="H77" i="22"/>
  <c r="C77" i="21" s="1"/>
  <c r="H75" i="22"/>
  <c r="C75" i="21" s="1"/>
  <c r="H73" i="22"/>
  <c r="C73" i="21" s="1"/>
  <c r="H71" i="22"/>
  <c r="C71" i="21" s="1"/>
  <c r="H68" i="22"/>
  <c r="H66" i="22"/>
  <c r="H64" i="22"/>
  <c r="C64" i="21" s="1"/>
  <c r="H62" i="22"/>
  <c r="C62" i="21" s="1"/>
  <c r="H60" i="22"/>
  <c r="C60" i="21" s="1"/>
  <c r="H57" i="22"/>
  <c r="C57" i="21" s="1"/>
  <c r="C56" i="22"/>
  <c r="H56" i="22" s="1"/>
  <c r="C56" i="21" s="1"/>
  <c r="H49" i="22"/>
  <c r="C49" i="21" s="1"/>
  <c r="H47" i="22"/>
  <c r="C47" i="21" s="1"/>
  <c r="H45" i="22"/>
  <c r="C45" i="21" s="1"/>
  <c r="H42" i="22"/>
  <c r="C42" i="21" s="1"/>
  <c r="H40" i="22"/>
  <c r="C40" i="21" s="1"/>
  <c r="H38" i="22"/>
  <c r="C38" i="21" s="1"/>
  <c r="H33" i="22"/>
  <c r="H31" i="22"/>
  <c r="C31" i="21" s="1"/>
  <c r="H29" i="22"/>
  <c r="H27" i="22"/>
  <c r="C27" i="21" s="1"/>
  <c r="H25" i="22"/>
  <c r="C25" i="21" s="1"/>
  <c r="H23" i="22"/>
  <c r="C23" i="21" s="1"/>
  <c r="H7" i="22"/>
  <c r="C7" i="21" s="1"/>
  <c r="H9" i="22"/>
  <c r="C9" i="21" s="1"/>
  <c r="O9" i="21" s="1"/>
  <c r="P9" i="21" s="1"/>
  <c r="H11" i="22"/>
  <c r="C11" i="21" s="1"/>
  <c r="H13" i="22"/>
  <c r="C13" i="21" s="1"/>
  <c r="H15" i="22"/>
  <c r="C15" i="21" s="1"/>
  <c r="H17" i="22"/>
  <c r="C17" i="21" s="1"/>
  <c r="H19" i="22"/>
  <c r="H21" i="22"/>
  <c r="H4" i="22"/>
  <c r="C4" i="21" s="1"/>
  <c r="H35" i="22"/>
  <c r="C83" i="22"/>
  <c r="H83" i="22" s="1"/>
  <c r="C83" i="21" s="1"/>
  <c r="C80" i="22"/>
  <c r="C78" i="22"/>
  <c r="C76" i="22"/>
  <c r="H76" i="22" s="1"/>
  <c r="C76" i="21" s="1"/>
  <c r="C74" i="22"/>
  <c r="C72" i="22"/>
  <c r="C70" i="22"/>
  <c r="H70" i="22" s="1"/>
  <c r="C70" i="21" s="1"/>
  <c r="C67" i="22"/>
  <c r="H67" i="22" s="1"/>
  <c r="C65" i="22"/>
  <c r="C63" i="22"/>
  <c r="C61" i="22"/>
  <c r="H61" i="22" s="1"/>
  <c r="C61" i="21" s="1"/>
  <c r="C59" i="22"/>
  <c r="C48" i="22"/>
  <c r="C46" i="22"/>
  <c r="C44" i="22"/>
  <c r="C41" i="22"/>
  <c r="C39" i="22"/>
  <c r="C37" i="22"/>
  <c r="H37" i="22" s="1"/>
  <c r="C37" i="21" s="1"/>
  <c r="C34" i="22"/>
  <c r="C32" i="22"/>
  <c r="C30" i="22"/>
  <c r="C28" i="22"/>
  <c r="H28" i="22" s="1"/>
  <c r="C26" i="22"/>
  <c r="C24" i="22"/>
  <c r="H24" i="22" s="1"/>
  <c r="C24" i="21" s="1"/>
  <c r="C22" i="22"/>
  <c r="C20" i="22"/>
  <c r="C18" i="22"/>
  <c r="C16" i="22"/>
  <c r="C14" i="22"/>
  <c r="C12" i="22"/>
  <c r="C10" i="22"/>
  <c r="C8" i="22"/>
  <c r="D32" i="19"/>
  <c r="C32" i="19"/>
  <c r="D28" i="19"/>
  <c r="D20" i="19"/>
  <c r="D18" i="19"/>
  <c r="E83" i="19"/>
  <c r="E80" i="19"/>
  <c r="E78" i="19"/>
  <c r="E76" i="19"/>
  <c r="E74" i="19"/>
  <c r="E72" i="19"/>
  <c r="E70" i="19"/>
  <c r="E67" i="19"/>
  <c r="E65" i="19"/>
  <c r="E63" i="19"/>
  <c r="E61" i="19"/>
  <c r="E59" i="19"/>
  <c r="E56" i="19"/>
  <c r="E48" i="19"/>
  <c r="E46" i="19"/>
  <c r="E44" i="19"/>
  <c r="E39" i="19"/>
  <c r="E37" i="19"/>
  <c r="E32" i="19"/>
  <c r="E30" i="19"/>
  <c r="E28" i="19"/>
  <c r="E26" i="19"/>
  <c r="E24" i="19"/>
  <c r="E22" i="19"/>
  <c r="E20" i="19"/>
  <c r="E18" i="19"/>
  <c r="E16" i="19"/>
  <c r="E14" i="19"/>
  <c r="E12" i="19"/>
  <c r="E10" i="19"/>
  <c r="H10" i="19" s="1"/>
  <c r="B10" i="21" s="1"/>
  <c r="E8" i="19"/>
  <c r="E6" i="19"/>
  <c r="D6" i="19"/>
  <c r="D83" i="19"/>
  <c r="D78" i="19"/>
  <c r="H78" i="19" s="1"/>
  <c r="B78" i="21" s="1"/>
  <c r="D76" i="19"/>
  <c r="D74" i="19"/>
  <c r="D72" i="19"/>
  <c r="D70" i="19"/>
  <c r="D63" i="19"/>
  <c r="D61" i="19"/>
  <c r="D59" i="19"/>
  <c r="D56" i="19"/>
  <c r="D48" i="19"/>
  <c r="D46" i="19"/>
  <c r="D44" i="19"/>
  <c r="D39" i="19"/>
  <c r="H39" i="19" s="1"/>
  <c r="B39" i="21" s="1"/>
  <c r="D37" i="19"/>
  <c r="D30" i="19"/>
  <c r="D26" i="19"/>
  <c r="D24" i="19"/>
  <c r="D22" i="19"/>
  <c r="D16" i="19"/>
  <c r="D14" i="19"/>
  <c r="D12" i="19"/>
  <c r="D10" i="19"/>
  <c r="D8" i="19"/>
  <c r="H40" i="19"/>
  <c r="B40" i="21" s="1"/>
  <c r="H35" i="19"/>
  <c r="C44" i="19"/>
  <c r="H45" i="19"/>
  <c r="B45" i="21" s="1"/>
  <c r="C46" i="19"/>
  <c r="H47" i="19"/>
  <c r="B47" i="21" s="1"/>
  <c r="C48" i="19"/>
  <c r="H49" i="19"/>
  <c r="B49" i="21" s="1"/>
  <c r="C39" i="19"/>
  <c r="H23" i="19"/>
  <c r="B23" i="21" s="1"/>
  <c r="C24" i="19"/>
  <c r="H25" i="19"/>
  <c r="B25" i="21" s="1"/>
  <c r="C26" i="19"/>
  <c r="H26" i="19" s="1"/>
  <c r="B26" i="21" s="1"/>
  <c r="H27" i="19"/>
  <c r="B27" i="21" s="1"/>
  <c r="C28" i="19"/>
  <c r="H28" i="19"/>
  <c r="H29" i="19"/>
  <c r="C30" i="19"/>
  <c r="H31" i="19"/>
  <c r="B31" i="21" s="1"/>
  <c r="H33" i="19"/>
  <c r="C37" i="19"/>
  <c r="H37" i="19" s="1"/>
  <c r="B37" i="21" s="1"/>
  <c r="H38" i="19"/>
  <c r="B38" i="21" s="1"/>
  <c r="C22" i="19"/>
  <c r="H7" i="19"/>
  <c r="B7" i="21" s="1"/>
  <c r="C8" i="19"/>
  <c r="H9" i="19"/>
  <c r="B9" i="21" s="1"/>
  <c r="C10" i="19"/>
  <c r="H11" i="19"/>
  <c r="B11" i="21" s="1"/>
  <c r="C12" i="19"/>
  <c r="H13" i="19"/>
  <c r="B13" i="21" s="1"/>
  <c r="C14" i="19"/>
  <c r="H15" i="19"/>
  <c r="B15" i="21" s="1"/>
  <c r="C16" i="19"/>
  <c r="H17" i="19"/>
  <c r="B17" i="21" s="1"/>
  <c r="C18" i="19"/>
  <c r="H19" i="19"/>
  <c r="C20" i="19"/>
  <c r="H20" i="19" s="1"/>
  <c r="H21" i="19"/>
  <c r="C6" i="19"/>
  <c r="H4" i="19"/>
  <c r="B4" i="21" s="1"/>
  <c r="H84" i="19"/>
  <c r="B84" i="21" s="1"/>
  <c r="C83" i="19"/>
  <c r="H81" i="19"/>
  <c r="C80" i="19"/>
  <c r="H80" i="19" s="1"/>
  <c r="H79" i="19"/>
  <c r="B79" i="21" s="1"/>
  <c r="C78" i="19"/>
  <c r="H77" i="19"/>
  <c r="B77" i="21" s="1"/>
  <c r="C76" i="19"/>
  <c r="H76" i="19" s="1"/>
  <c r="B76" i="21" s="1"/>
  <c r="H75" i="19"/>
  <c r="B75" i="21" s="1"/>
  <c r="C74" i="19"/>
  <c r="H71" i="19"/>
  <c r="B71" i="21" s="1"/>
  <c r="C70" i="19"/>
  <c r="H68" i="19"/>
  <c r="C67" i="19"/>
  <c r="H66" i="19"/>
  <c r="C65" i="19"/>
  <c r="H65" i="19" s="1"/>
  <c r="H64" i="19"/>
  <c r="B64" i="21" s="1"/>
  <c r="C63" i="19"/>
  <c r="H62" i="19"/>
  <c r="B62" i="21" s="1"/>
  <c r="C61" i="19"/>
  <c r="H61" i="19"/>
  <c r="B61" i="21" s="1"/>
  <c r="H60" i="19"/>
  <c r="B60" i="21" s="1"/>
  <c r="C59" i="19"/>
  <c r="H57" i="19"/>
  <c r="B57" i="21" s="1"/>
  <c r="C56" i="19"/>
  <c r="H56" i="19" s="1"/>
  <c r="B56" i="21" s="1"/>
  <c r="C72" i="19"/>
  <c r="B72" i="33"/>
  <c r="M72" i="33"/>
  <c r="L72" i="33"/>
  <c r="K72" i="33"/>
  <c r="J72" i="33"/>
  <c r="I72" i="33"/>
  <c r="H72" i="33"/>
  <c r="G72" i="33"/>
  <c r="F72" i="33"/>
  <c r="E72" i="33"/>
  <c r="D72" i="33"/>
  <c r="C72" i="33"/>
  <c r="M69" i="33"/>
  <c r="L69" i="33"/>
  <c r="K69" i="33"/>
  <c r="J69" i="33"/>
  <c r="I69" i="33"/>
  <c r="H69" i="33"/>
  <c r="G69" i="33"/>
  <c r="F69" i="33"/>
  <c r="E69" i="33"/>
  <c r="D69" i="33"/>
  <c r="C69" i="33"/>
  <c r="B69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G54" i="33"/>
  <c r="C54" i="33"/>
  <c r="B54" i="33"/>
  <c r="D54" i="33"/>
  <c r="E54" i="33"/>
  <c r="F54" i="33"/>
  <c r="H54" i="33"/>
  <c r="I54" i="33"/>
  <c r="J54" i="33"/>
  <c r="K54" i="33"/>
  <c r="L54" i="33"/>
  <c r="M54" i="33"/>
  <c r="C52" i="33"/>
  <c r="D52" i="33"/>
  <c r="E52" i="33"/>
  <c r="F52" i="33"/>
  <c r="G52" i="33"/>
  <c r="H52" i="33"/>
  <c r="I52" i="33"/>
  <c r="J52" i="33"/>
  <c r="K52" i="33"/>
  <c r="L52" i="33"/>
  <c r="M52" i="33"/>
  <c r="B52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D47" i="33"/>
  <c r="E47" i="33"/>
  <c r="F47" i="33"/>
  <c r="G47" i="33"/>
  <c r="H47" i="33"/>
  <c r="I47" i="33"/>
  <c r="J47" i="33"/>
  <c r="K47" i="33"/>
  <c r="L47" i="33"/>
  <c r="M47" i="33"/>
  <c r="C47" i="33"/>
  <c r="B47" i="33"/>
  <c r="O47" i="33" s="1"/>
  <c r="P47" i="33" s="1"/>
  <c r="N47" i="33" s="1"/>
  <c r="B41" i="33"/>
  <c r="C41" i="33"/>
  <c r="D41" i="33"/>
  <c r="E41" i="33"/>
  <c r="F41" i="33"/>
  <c r="G41" i="33"/>
  <c r="H41" i="33"/>
  <c r="I41" i="33"/>
  <c r="J41" i="33"/>
  <c r="K41" i="33"/>
  <c r="L41" i="33"/>
  <c r="M41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F28" i="33"/>
  <c r="G28" i="33"/>
  <c r="H28" i="33"/>
  <c r="I28" i="33"/>
  <c r="J28" i="33"/>
  <c r="K28" i="33"/>
  <c r="L28" i="33"/>
  <c r="M28" i="33"/>
  <c r="C28" i="33"/>
  <c r="D28" i="33"/>
  <c r="E28" i="33"/>
  <c r="B28" i="33"/>
  <c r="O28" i="33" s="1"/>
  <c r="P28" i="33" s="1"/>
  <c r="N28" i="33" s="1"/>
  <c r="B26" i="33"/>
  <c r="C26" i="33"/>
  <c r="D26" i="33"/>
  <c r="E26" i="33"/>
  <c r="F26" i="33"/>
  <c r="G26" i="33"/>
  <c r="H26" i="33"/>
  <c r="I26" i="33"/>
  <c r="J26" i="33"/>
  <c r="K26" i="33"/>
  <c r="L26" i="33"/>
  <c r="M26" i="33"/>
  <c r="B16" i="33"/>
  <c r="O101" i="33"/>
  <c r="P101" i="33" s="1"/>
  <c r="N101" i="33" s="1"/>
  <c r="O100" i="33"/>
  <c r="P100" i="33" s="1"/>
  <c r="N100" i="33" s="1"/>
  <c r="O98" i="33"/>
  <c r="P98" i="33" s="1"/>
  <c r="N98" i="33" s="1"/>
  <c r="O97" i="33"/>
  <c r="P97" i="33" s="1"/>
  <c r="N97" i="33" s="1"/>
  <c r="O96" i="33"/>
  <c r="P96" i="33" s="1"/>
  <c r="N96" i="33" s="1"/>
  <c r="O95" i="33"/>
  <c r="P95" i="33" s="1"/>
  <c r="N95" i="33" s="1"/>
  <c r="O94" i="33"/>
  <c r="P94" i="33" s="1"/>
  <c r="N94" i="33" s="1"/>
  <c r="O93" i="33"/>
  <c r="P93" i="33" s="1"/>
  <c r="N93" i="33" s="1"/>
  <c r="O92" i="33"/>
  <c r="P92" i="33" s="1"/>
  <c r="N92" i="33" s="1"/>
  <c r="O91" i="33"/>
  <c r="P91" i="33" s="1"/>
  <c r="N91" i="33" s="1"/>
  <c r="O90" i="33"/>
  <c r="P90" i="33"/>
  <c r="N90" i="33" s="1"/>
  <c r="O89" i="33"/>
  <c r="P89" i="33" s="1"/>
  <c r="N89" i="33" s="1"/>
  <c r="O84" i="33"/>
  <c r="P84" i="33" s="1"/>
  <c r="N84" i="33" s="1"/>
  <c r="O83" i="33"/>
  <c r="P83" i="33" s="1"/>
  <c r="N83" i="33" s="1"/>
  <c r="O81" i="33"/>
  <c r="P81" i="33"/>
  <c r="N81" i="33" s="1"/>
  <c r="O80" i="33"/>
  <c r="P80" i="33" s="1"/>
  <c r="N80" i="33" s="1"/>
  <c r="O79" i="33"/>
  <c r="P79" i="33" s="1"/>
  <c r="N79" i="33" s="1"/>
  <c r="O78" i="33"/>
  <c r="P78" i="33" s="1"/>
  <c r="N78" i="33" s="1"/>
  <c r="O77" i="33"/>
  <c r="P77" i="33"/>
  <c r="N77" i="33" s="1"/>
  <c r="O76" i="33"/>
  <c r="P76" i="33" s="1"/>
  <c r="N76" i="33" s="1"/>
  <c r="O75" i="33"/>
  <c r="P75" i="33" s="1"/>
  <c r="N75" i="33" s="1"/>
  <c r="O74" i="33"/>
  <c r="P74" i="33" s="1"/>
  <c r="N74" i="33" s="1"/>
  <c r="O73" i="33"/>
  <c r="P73" i="33" s="1"/>
  <c r="N73" i="33" s="1"/>
  <c r="O70" i="33"/>
  <c r="P70" i="33" s="1"/>
  <c r="N70" i="33" s="1"/>
  <c r="O62" i="33"/>
  <c r="P62" i="33" s="1"/>
  <c r="N62" i="33" s="1"/>
  <c r="O61" i="33"/>
  <c r="P61" i="33" s="1"/>
  <c r="N61" i="33" s="1"/>
  <c r="O60" i="33"/>
  <c r="P60" i="33" s="1"/>
  <c r="N60" i="33" s="1"/>
  <c r="O57" i="33"/>
  <c r="P57" i="33" s="1"/>
  <c r="N57" i="33" s="1"/>
  <c r="O55" i="33"/>
  <c r="P55" i="33" s="1"/>
  <c r="N55" i="33" s="1"/>
  <c r="O53" i="33"/>
  <c r="P53" i="33"/>
  <c r="N53" i="33" s="1"/>
  <c r="O50" i="33"/>
  <c r="P50" i="33" s="1"/>
  <c r="N50" i="33" s="1"/>
  <c r="O48" i="33"/>
  <c r="P48" i="33" s="1"/>
  <c r="N48" i="33" s="1"/>
  <c r="O42" i="33"/>
  <c r="P42" i="33"/>
  <c r="N42" i="33" s="1"/>
  <c r="O39" i="33"/>
  <c r="P39" i="33" s="1"/>
  <c r="N39" i="33" s="1"/>
  <c r="O38" i="33"/>
  <c r="P38" i="33" s="1"/>
  <c r="N38" i="33" s="1"/>
  <c r="O37" i="33"/>
  <c r="P37" i="33" s="1"/>
  <c r="N37" i="33" s="1"/>
  <c r="O36" i="33"/>
  <c r="P36" i="33" s="1"/>
  <c r="N36" i="33" s="1"/>
  <c r="O35" i="33"/>
  <c r="P35" i="33" s="1"/>
  <c r="N35" i="33" s="1"/>
  <c r="O33" i="33"/>
  <c r="P33" i="33" s="1"/>
  <c r="N33" i="33" s="1"/>
  <c r="O32" i="33"/>
  <c r="P32" i="33" s="1"/>
  <c r="N32" i="33" s="1"/>
  <c r="O31" i="33"/>
  <c r="P31" i="33"/>
  <c r="N31" i="33" s="1"/>
  <c r="O29" i="33"/>
  <c r="P29" i="33" s="1"/>
  <c r="N29" i="33" s="1"/>
  <c r="O27" i="33"/>
  <c r="P27" i="33" s="1"/>
  <c r="N27" i="33" s="1"/>
  <c r="O17" i="33"/>
  <c r="C16" i="33"/>
  <c r="D16" i="33"/>
  <c r="E16" i="33"/>
  <c r="F16" i="33"/>
  <c r="G16" i="33"/>
  <c r="H16" i="33"/>
  <c r="I16" i="33"/>
  <c r="J16" i="33"/>
  <c r="K16" i="33"/>
  <c r="L16" i="33"/>
  <c r="M16" i="33"/>
  <c r="O4" i="33"/>
  <c r="P4" i="33"/>
  <c r="N4" i="33" s="1"/>
  <c r="C14" i="33"/>
  <c r="D14" i="33"/>
  <c r="E14" i="33"/>
  <c r="F14" i="33"/>
  <c r="G14" i="33"/>
  <c r="H14" i="33"/>
  <c r="I14" i="33"/>
  <c r="J14" i="33"/>
  <c r="K14" i="33"/>
  <c r="L14" i="33"/>
  <c r="M14" i="33"/>
  <c r="B14" i="33"/>
  <c r="B12" i="33"/>
  <c r="O15" i="33"/>
  <c r="P15" i="33" s="1"/>
  <c r="N15" i="33" s="1"/>
  <c r="P17" i="33"/>
  <c r="N17" i="33" s="1"/>
  <c r="O13" i="33"/>
  <c r="P13" i="33" s="1"/>
  <c r="N13" i="33" s="1"/>
  <c r="C12" i="33"/>
  <c r="D12" i="33"/>
  <c r="E12" i="33"/>
  <c r="F12" i="33"/>
  <c r="G12" i="33"/>
  <c r="H12" i="33"/>
  <c r="I12" i="33"/>
  <c r="J12" i="33"/>
  <c r="K12" i="33"/>
  <c r="L12" i="33"/>
  <c r="M12" i="33"/>
  <c r="B10" i="33"/>
  <c r="C10" i="33"/>
  <c r="D10" i="33"/>
  <c r="F10" i="33"/>
  <c r="G10" i="33"/>
  <c r="H10" i="33"/>
  <c r="I10" i="33"/>
  <c r="O9" i="33"/>
  <c r="P9" i="33" s="1"/>
  <c r="N9" i="33" s="1"/>
  <c r="B8" i="33"/>
  <c r="C8" i="33"/>
  <c r="D8" i="33"/>
  <c r="E8" i="33"/>
  <c r="F8" i="33"/>
  <c r="G8" i="33"/>
  <c r="H8" i="33"/>
  <c r="I8" i="33"/>
  <c r="J8" i="33"/>
  <c r="K8" i="33"/>
  <c r="L8" i="33"/>
  <c r="M8" i="33"/>
  <c r="O7" i="33"/>
  <c r="P7" i="33" s="1"/>
  <c r="N7" i="33" s="1"/>
  <c r="O11" i="33"/>
  <c r="P11" i="33" s="1"/>
  <c r="N11" i="33" s="1"/>
  <c r="O18" i="33"/>
  <c r="P18" i="33" s="1"/>
  <c r="N18" i="33" s="1"/>
  <c r="O19" i="33"/>
  <c r="P19" i="33" s="1"/>
  <c r="N19" i="33" s="1"/>
  <c r="O20" i="33"/>
  <c r="P20" i="33" s="1"/>
  <c r="N20" i="33" s="1"/>
  <c r="O21" i="33"/>
  <c r="P21" i="33" s="1"/>
  <c r="N21" i="33" s="1"/>
  <c r="B6" i="33"/>
  <c r="C6" i="33"/>
  <c r="D6" i="33"/>
  <c r="E6" i="33"/>
  <c r="F6" i="33"/>
  <c r="G6" i="33"/>
  <c r="H6" i="33"/>
  <c r="I6" i="33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D85" i="31"/>
  <c r="E85" i="31"/>
  <c r="C86" i="31"/>
  <c r="D86" i="31"/>
  <c r="E86" i="31"/>
  <c r="F86" i="31"/>
  <c r="G86" i="31"/>
  <c r="H86" i="31"/>
  <c r="C87" i="31"/>
  <c r="D87" i="31"/>
  <c r="E87" i="31"/>
  <c r="F87" i="31"/>
  <c r="G87" i="31"/>
  <c r="H87" i="31"/>
  <c r="D85" i="30"/>
  <c r="E85" i="30"/>
  <c r="C86" i="30"/>
  <c r="D86" i="30"/>
  <c r="E86" i="30"/>
  <c r="F86" i="30"/>
  <c r="G86" i="30"/>
  <c r="H86" i="30"/>
  <c r="C87" i="30"/>
  <c r="D87" i="30"/>
  <c r="E87" i="30"/>
  <c r="F87" i="30"/>
  <c r="G87" i="30"/>
  <c r="H87" i="30"/>
  <c r="D85" i="29"/>
  <c r="E85" i="29"/>
  <c r="C86" i="29"/>
  <c r="D86" i="29"/>
  <c r="E86" i="29"/>
  <c r="F86" i="29"/>
  <c r="G86" i="29"/>
  <c r="H86" i="29"/>
  <c r="C87" i="29"/>
  <c r="D87" i="29"/>
  <c r="E87" i="29"/>
  <c r="F87" i="29"/>
  <c r="G87" i="29"/>
  <c r="H87" i="29"/>
  <c r="H86" i="28"/>
  <c r="H87" i="28"/>
  <c r="D85" i="27"/>
  <c r="E85" i="27"/>
  <c r="C86" i="27"/>
  <c r="D86" i="27"/>
  <c r="E86" i="27"/>
  <c r="F86" i="27"/>
  <c r="G86" i="27"/>
  <c r="H86" i="27"/>
  <c r="C87" i="27"/>
  <c r="D87" i="27"/>
  <c r="E87" i="27"/>
  <c r="F87" i="27"/>
  <c r="G87" i="27"/>
  <c r="H87" i="27"/>
  <c r="C86" i="26"/>
  <c r="H86" i="26"/>
  <c r="C87" i="26"/>
  <c r="H87" i="26"/>
  <c r="D85" i="24"/>
  <c r="H85" i="24" s="1"/>
  <c r="E85" i="24"/>
  <c r="C86" i="24"/>
  <c r="H86" i="24"/>
  <c r="C87" i="24"/>
  <c r="H87" i="24" s="1"/>
  <c r="D85" i="22"/>
  <c r="H85" i="22" s="1"/>
  <c r="E85" i="22"/>
  <c r="C86" i="22"/>
  <c r="H86" i="22"/>
  <c r="C87" i="22"/>
  <c r="H87" i="22" s="1"/>
  <c r="D85" i="25"/>
  <c r="E85" i="25"/>
  <c r="C86" i="25"/>
  <c r="D86" i="25"/>
  <c r="E86" i="25"/>
  <c r="F86" i="25"/>
  <c r="G86" i="25"/>
  <c r="H86" i="25"/>
  <c r="C87" i="25"/>
  <c r="D87" i="25"/>
  <c r="E87" i="25"/>
  <c r="F87" i="25"/>
  <c r="G87" i="25"/>
  <c r="H87" i="25"/>
  <c r="D86" i="24"/>
  <c r="E86" i="24"/>
  <c r="F86" i="24"/>
  <c r="G86" i="24"/>
  <c r="D87" i="24"/>
  <c r="E87" i="24"/>
  <c r="F87" i="24"/>
  <c r="G87" i="24"/>
  <c r="D86" i="22"/>
  <c r="E86" i="22"/>
  <c r="F86" i="22"/>
  <c r="G86" i="22"/>
  <c r="D87" i="22"/>
  <c r="E87" i="22"/>
  <c r="F87" i="22"/>
  <c r="G87" i="22"/>
  <c r="D85" i="19"/>
  <c r="E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H67" i="19"/>
  <c r="H59" i="32"/>
  <c r="M59" i="21" s="1"/>
  <c r="H46" i="32"/>
  <c r="M46" i="21" s="1"/>
  <c r="H56" i="32"/>
  <c r="M56" i="21" s="1"/>
  <c r="H65" i="32"/>
  <c r="H74" i="32"/>
  <c r="M74" i="21" s="1"/>
  <c r="H83" i="32"/>
  <c r="M83" i="21" s="1"/>
  <c r="H8" i="29"/>
  <c r="L8" i="21" s="1"/>
  <c r="H80" i="29"/>
  <c r="H24" i="29"/>
  <c r="L24" i="21" s="1"/>
  <c r="H41" i="29"/>
  <c r="L41" i="21" s="1"/>
  <c r="H51" i="29"/>
  <c r="L51" i="21" s="1"/>
  <c r="H61" i="29"/>
  <c r="L61" i="21" s="1"/>
  <c r="H70" i="29"/>
  <c r="L70" i="21" s="1"/>
  <c r="H78" i="29"/>
  <c r="L78" i="21" s="1"/>
  <c r="H30" i="29"/>
  <c r="L30" i="21" s="1"/>
  <c r="H83" i="30"/>
  <c r="K83" i="21" s="1"/>
  <c r="H41" i="30"/>
  <c r="K41" i="21" s="1"/>
  <c r="H61" i="30"/>
  <c r="K61" i="21" s="1"/>
  <c r="H70" i="30"/>
  <c r="K70" i="21" s="1"/>
  <c r="H78" i="30"/>
  <c r="K78" i="21" s="1"/>
  <c r="H26" i="31"/>
  <c r="J26" i="21" s="1"/>
  <c r="H59" i="28"/>
  <c r="I59" i="21" s="1"/>
  <c r="H80" i="28"/>
  <c r="H26" i="27"/>
  <c r="H26" i="21" s="1"/>
  <c r="H74" i="27"/>
  <c r="H74" i="21" s="1"/>
  <c r="H8" i="27"/>
  <c r="H8" i="21" s="1"/>
  <c r="H83" i="27"/>
  <c r="H83" i="21" s="1"/>
  <c r="H51" i="27"/>
  <c r="H51" i="21" s="1"/>
  <c r="H70" i="27"/>
  <c r="H70" i="21" s="1"/>
  <c r="H26" i="26"/>
  <c r="G26" i="21" s="1"/>
  <c r="H34" i="26"/>
  <c r="H56" i="26"/>
  <c r="G56" i="21" s="1"/>
  <c r="H12" i="26"/>
  <c r="G12" i="21" s="1"/>
  <c r="H32" i="26"/>
  <c r="H37" i="26"/>
  <c r="G37" i="21" s="1"/>
  <c r="H72" i="26"/>
  <c r="G72" i="21" s="1"/>
  <c r="H67" i="26"/>
  <c r="H8" i="25"/>
  <c r="F8" i="21" s="1"/>
  <c r="H30" i="25"/>
  <c r="F30" i="21" s="1"/>
  <c r="H48" i="25"/>
  <c r="F48" i="21" s="1"/>
  <c r="H56" i="25"/>
  <c r="F56" i="21" s="1"/>
  <c r="O81" i="21"/>
  <c r="P81" i="21"/>
  <c r="H8" i="24"/>
  <c r="E8" i="21" s="1"/>
  <c r="H32" i="24"/>
  <c r="H34" i="24"/>
  <c r="H44" i="24"/>
  <c r="E44" i="21" s="1"/>
  <c r="H24" i="24"/>
  <c r="E24" i="21" s="1"/>
  <c r="H41" i="24"/>
  <c r="E41" i="21" s="1"/>
  <c r="H70" i="24"/>
  <c r="E70" i="21" s="1"/>
  <c r="H78" i="24"/>
  <c r="E78" i="21" s="1"/>
  <c r="H18" i="24"/>
  <c r="H53" i="24"/>
  <c r="H63" i="24"/>
  <c r="E63" i="21" s="1"/>
  <c r="H30" i="34"/>
  <c r="D30" i="21" s="1"/>
  <c r="H22" i="34"/>
  <c r="D22" i="21" s="1"/>
  <c r="H37" i="34"/>
  <c r="D37" i="21" s="1"/>
  <c r="H24" i="34"/>
  <c r="D24" i="21" s="1"/>
  <c r="H67" i="34"/>
  <c r="H53" i="34"/>
  <c r="H6" i="22"/>
  <c r="C6" i="21" s="1"/>
  <c r="H32" i="22"/>
  <c r="O68" i="21"/>
  <c r="P68" i="21"/>
  <c r="O28" i="21"/>
  <c r="P28" i="21" s="1"/>
  <c r="H78" i="22"/>
  <c r="C78" i="21" s="1"/>
  <c r="H46" i="22"/>
  <c r="C46" i="21" s="1"/>
  <c r="H34" i="19"/>
  <c r="H72" i="19"/>
  <c r="B72" i="21" s="1"/>
  <c r="H22" i="19"/>
  <c r="B22" i="21" s="1"/>
  <c r="H30" i="19"/>
  <c r="B30" i="21" s="1"/>
  <c r="O21" i="21"/>
  <c r="P21" i="21" s="1"/>
  <c r="O7" i="21"/>
  <c r="P7" i="21" s="1"/>
  <c r="O19" i="21"/>
  <c r="P19" i="21"/>
  <c r="O29" i="21"/>
  <c r="P29" i="21" s="1"/>
  <c r="H51" i="25"/>
  <c r="F51" i="21" s="1"/>
  <c r="O33" i="21"/>
  <c r="P33" i="21"/>
  <c r="O66" i="21"/>
  <c r="P66" i="21" s="1"/>
  <c r="O54" i="21"/>
  <c r="P54" i="21" s="1"/>
  <c r="O15" i="21"/>
  <c r="P15" i="21" s="1"/>
  <c r="O53" i="21"/>
  <c r="P53" i="21" s="1"/>
  <c r="O20" i="21"/>
  <c r="P20" i="21"/>
  <c r="O18" i="21"/>
  <c r="P18" i="21" s="1"/>
  <c r="O67" i="21"/>
  <c r="P67" i="21" s="1"/>
  <c r="O65" i="21"/>
  <c r="P65" i="21"/>
  <c r="O80" i="21"/>
  <c r="P80" i="21" s="1"/>
  <c r="O32" i="21"/>
  <c r="P32" i="21" s="1"/>
  <c r="H20" i="29" l="1"/>
  <c r="O10" i="33"/>
  <c r="P10" i="33" s="1"/>
  <c r="N10" i="33" s="1"/>
  <c r="O56" i="33"/>
  <c r="P56" i="33" s="1"/>
  <c r="N56" i="33" s="1"/>
  <c r="N57" i="21"/>
  <c r="H14" i="29"/>
  <c r="L14" i="21" s="1"/>
  <c r="H22" i="29"/>
  <c r="L22" i="21" s="1"/>
  <c r="N38" i="21"/>
  <c r="H6" i="31"/>
  <c r="H28" i="31"/>
  <c r="H76" i="24"/>
  <c r="E76" i="21" s="1"/>
  <c r="O26" i="33"/>
  <c r="P26" i="33" s="1"/>
  <c r="N26" i="33" s="1"/>
  <c r="O30" i="33"/>
  <c r="P30" i="33" s="1"/>
  <c r="N30" i="33" s="1"/>
  <c r="N23" i="21"/>
  <c r="H12" i="19"/>
  <c r="B12" i="21" s="1"/>
  <c r="H8" i="19"/>
  <c r="B8" i="21" s="1"/>
  <c r="H16" i="19"/>
  <c r="B16" i="21" s="1"/>
  <c r="H12" i="24"/>
  <c r="E12" i="21" s="1"/>
  <c r="H20" i="24"/>
  <c r="H12" i="30"/>
  <c r="K12" i="21" s="1"/>
  <c r="H20" i="30"/>
  <c r="H28" i="30"/>
  <c r="O52" i="33"/>
  <c r="P52" i="33" s="1"/>
  <c r="N52" i="33" s="1"/>
  <c r="O59" i="33"/>
  <c r="P59" i="33" s="1"/>
  <c r="N59" i="33" s="1"/>
  <c r="N11" i="21"/>
  <c r="H10" i="22"/>
  <c r="C10" i="21" s="1"/>
  <c r="H63" i="22"/>
  <c r="C63" i="21" s="1"/>
  <c r="H51" i="19"/>
  <c r="B51" i="21" s="1"/>
  <c r="H6" i="24"/>
  <c r="E6" i="21" s="1"/>
  <c r="H41" i="26"/>
  <c r="G41" i="21" s="1"/>
  <c r="H61" i="26"/>
  <c r="G61" i="21" s="1"/>
  <c r="H76" i="27"/>
  <c r="H76" i="21" s="1"/>
  <c r="H24" i="28"/>
  <c r="I24" i="21" s="1"/>
  <c r="N24" i="21" s="1"/>
  <c r="H39" i="28"/>
  <c r="I39" i="21" s="1"/>
  <c r="H78" i="28"/>
  <c r="I78" i="21" s="1"/>
  <c r="H14" i="31"/>
  <c r="J14" i="21" s="1"/>
  <c r="H14" i="30"/>
  <c r="K14" i="21" s="1"/>
  <c r="H37" i="30"/>
  <c r="K37" i="21" s="1"/>
  <c r="H22" i="30"/>
  <c r="K22" i="21" s="1"/>
  <c r="H30" i="30"/>
  <c r="K30" i="21" s="1"/>
  <c r="H72" i="22"/>
  <c r="C72" i="21" s="1"/>
  <c r="O72" i="21" s="1"/>
  <c r="P72" i="21" s="1"/>
  <c r="O13" i="21"/>
  <c r="P13" i="21" s="1"/>
  <c r="Q23" i="21"/>
  <c r="N42" i="21"/>
  <c r="O73" i="21"/>
  <c r="P73" i="21" s="1"/>
  <c r="H8" i="22"/>
  <c r="C8" i="21" s="1"/>
  <c r="H72" i="34"/>
  <c r="D72" i="21" s="1"/>
  <c r="H37" i="24"/>
  <c r="E37" i="21" s="1"/>
  <c r="N40" i="21"/>
  <c r="H32" i="25"/>
  <c r="H67" i="25"/>
  <c r="H83" i="25"/>
  <c r="F83" i="21" s="1"/>
  <c r="H18" i="26"/>
  <c r="H44" i="26"/>
  <c r="G44" i="21" s="1"/>
  <c r="H78" i="26"/>
  <c r="G78" i="21" s="1"/>
  <c r="H16" i="27"/>
  <c r="H16" i="21" s="1"/>
  <c r="H22" i="27"/>
  <c r="H22" i="21" s="1"/>
  <c r="H37" i="27"/>
  <c r="H37" i="21" s="1"/>
  <c r="H46" i="27"/>
  <c r="H46" i="21" s="1"/>
  <c r="H56" i="27"/>
  <c r="H56" i="21" s="1"/>
  <c r="H80" i="27"/>
  <c r="H18" i="28"/>
  <c r="H12" i="31"/>
  <c r="J12" i="21" s="1"/>
  <c r="H16" i="31"/>
  <c r="J16" i="21" s="1"/>
  <c r="H24" i="31"/>
  <c r="J24" i="21" s="1"/>
  <c r="H46" i="31"/>
  <c r="J46" i="21" s="1"/>
  <c r="H56" i="31"/>
  <c r="J56" i="21" s="1"/>
  <c r="H65" i="31"/>
  <c r="H74" i="31"/>
  <c r="J74" i="21" s="1"/>
  <c r="O74" i="21" s="1"/>
  <c r="P74" i="21" s="1"/>
  <c r="H34" i="31"/>
  <c r="H53" i="31"/>
  <c r="H72" i="31"/>
  <c r="J72" i="21" s="1"/>
  <c r="H80" i="31"/>
  <c r="H24" i="30"/>
  <c r="K24" i="21" s="1"/>
  <c r="O42" i="21"/>
  <c r="P42" i="21" s="1"/>
  <c r="O6" i="33"/>
  <c r="P6" i="33" s="1"/>
  <c r="N6" i="33" s="1"/>
  <c r="O8" i="33"/>
  <c r="P8" i="33" s="1"/>
  <c r="N8" i="33" s="1"/>
  <c r="O12" i="33"/>
  <c r="P12" i="33" s="1"/>
  <c r="N12" i="33" s="1"/>
  <c r="H70" i="19"/>
  <c r="B70" i="21" s="1"/>
  <c r="N15" i="21"/>
  <c r="H46" i="19"/>
  <c r="B46" i="21" s="1"/>
  <c r="N46" i="21" s="1"/>
  <c r="H18" i="22"/>
  <c r="H39" i="22"/>
  <c r="C39" i="21" s="1"/>
  <c r="H65" i="34"/>
  <c r="H51" i="22"/>
  <c r="C51" i="21" s="1"/>
  <c r="N51" i="21" s="1"/>
  <c r="H14" i="24"/>
  <c r="E14" i="21" s="1"/>
  <c r="O75" i="21"/>
  <c r="P75" i="21" s="1"/>
  <c r="H51" i="26"/>
  <c r="G51" i="21" s="1"/>
  <c r="H28" i="27"/>
  <c r="H16" i="28"/>
  <c r="I16" i="21" s="1"/>
  <c r="H32" i="28"/>
  <c r="H30" i="28"/>
  <c r="I30" i="21" s="1"/>
  <c r="H22" i="31"/>
  <c r="J22" i="21" s="1"/>
  <c r="H76" i="30"/>
  <c r="K76" i="21" s="1"/>
  <c r="H80" i="22"/>
  <c r="O31" i="21"/>
  <c r="P31" i="21" s="1"/>
  <c r="N64" i="21"/>
  <c r="H16" i="22"/>
  <c r="C16" i="21" s="1"/>
  <c r="H80" i="34"/>
  <c r="H28" i="34"/>
  <c r="H46" i="24"/>
  <c r="E46" i="21" s="1"/>
  <c r="O16" i="33"/>
  <c r="P16" i="33" s="1"/>
  <c r="N16" i="33" s="1"/>
  <c r="O41" i="33"/>
  <c r="P41" i="33" s="1"/>
  <c r="N41" i="33" s="1"/>
  <c r="N60" i="21"/>
  <c r="H63" i="19"/>
  <c r="B63" i="21" s="1"/>
  <c r="N17" i="21"/>
  <c r="N27" i="21"/>
  <c r="H48" i="19"/>
  <c r="B48" i="21" s="1"/>
  <c r="H44" i="19"/>
  <c r="B44" i="21" s="1"/>
  <c r="H14" i="22"/>
  <c r="C14" i="21" s="1"/>
  <c r="H22" i="22"/>
  <c r="C22" i="21" s="1"/>
  <c r="H44" i="22"/>
  <c r="C44" i="21" s="1"/>
  <c r="H59" i="22"/>
  <c r="C59" i="21" s="1"/>
  <c r="H39" i="34"/>
  <c r="D39" i="21" s="1"/>
  <c r="H14" i="34"/>
  <c r="D14" i="21" s="1"/>
  <c r="H39" i="24"/>
  <c r="E39" i="21" s="1"/>
  <c r="H59" i="24"/>
  <c r="E59" i="21" s="1"/>
  <c r="H83" i="24"/>
  <c r="E83" i="21" s="1"/>
  <c r="H16" i="25"/>
  <c r="F16" i="21" s="1"/>
  <c r="H26" i="25"/>
  <c r="F26" i="21" s="1"/>
  <c r="H61" i="25"/>
  <c r="F61" i="21" s="1"/>
  <c r="N61" i="21" s="1"/>
  <c r="H46" i="26"/>
  <c r="G46" i="21" s="1"/>
  <c r="H67" i="28"/>
  <c r="H12" i="28"/>
  <c r="I12" i="21" s="1"/>
  <c r="H46" i="28"/>
  <c r="I46" i="21" s="1"/>
  <c r="H56" i="28"/>
  <c r="I56" i="21" s="1"/>
  <c r="H74" i="28"/>
  <c r="I74" i="21" s="1"/>
  <c r="H37" i="32"/>
  <c r="M37" i="21" s="1"/>
  <c r="H41" i="32"/>
  <c r="M41" i="21" s="1"/>
  <c r="N41" i="21" s="1"/>
  <c r="H41" i="19"/>
  <c r="B41" i="21" s="1"/>
  <c r="O14" i="33"/>
  <c r="P14" i="33" s="1"/>
  <c r="N14" i="33" s="1"/>
  <c r="O34" i="33"/>
  <c r="P34" i="33" s="1"/>
  <c r="N34" i="33" s="1"/>
  <c r="O49" i="33"/>
  <c r="P49" i="33" s="1"/>
  <c r="N49" i="33" s="1"/>
  <c r="O54" i="33"/>
  <c r="P54" i="33" s="1"/>
  <c r="N54" i="33" s="1"/>
  <c r="O69" i="33"/>
  <c r="P69" i="33" s="1"/>
  <c r="N69" i="33" s="1"/>
  <c r="O72" i="33"/>
  <c r="P72" i="33" s="1"/>
  <c r="N72" i="33" s="1"/>
  <c r="H59" i="19"/>
  <c r="B59" i="21" s="1"/>
  <c r="O59" i="21" s="1"/>
  <c r="P59" i="21" s="1"/>
  <c r="H6" i="19"/>
  <c r="B6" i="21" s="1"/>
  <c r="H18" i="19"/>
  <c r="H14" i="19"/>
  <c r="B14" i="21" s="1"/>
  <c r="N31" i="21"/>
  <c r="H24" i="19"/>
  <c r="B24" i="21" s="1"/>
  <c r="H74" i="19"/>
  <c r="B74" i="21" s="1"/>
  <c r="H83" i="19"/>
  <c r="B83" i="21" s="1"/>
  <c r="H32" i="19"/>
  <c r="H12" i="22"/>
  <c r="C12" i="21" s="1"/>
  <c r="H20" i="22"/>
  <c r="H41" i="22"/>
  <c r="C41" i="21" s="1"/>
  <c r="H65" i="22"/>
  <c r="H74" i="22"/>
  <c r="C74" i="21" s="1"/>
  <c r="H46" i="34"/>
  <c r="D46" i="21" s="1"/>
  <c r="H6" i="34"/>
  <c r="D6" i="21" s="1"/>
  <c r="H30" i="24"/>
  <c r="E30" i="21" s="1"/>
  <c r="H6" i="25"/>
  <c r="F6" i="21" s="1"/>
  <c r="H12" i="25"/>
  <c r="F12" i="21" s="1"/>
  <c r="H20" i="25"/>
  <c r="H46" i="25"/>
  <c r="F46" i="21" s="1"/>
  <c r="H78" i="25"/>
  <c r="F78" i="21" s="1"/>
  <c r="H65" i="26"/>
  <c r="H80" i="26"/>
  <c r="H63" i="26"/>
  <c r="G63" i="21" s="1"/>
  <c r="H14" i="26"/>
  <c r="G14" i="21" s="1"/>
  <c r="H22" i="26"/>
  <c r="G22" i="21" s="1"/>
  <c r="H48" i="26"/>
  <c r="G48" i="21" s="1"/>
  <c r="H59" i="26"/>
  <c r="G59" i="21" s="1"/>
  <c r="H76" i="26"/>
  <c r="G76" i="21" s="1"/>
  <c r="H24" i="27"/>
  <c r="H24" i="21" s="1"/>
  <c r="H39" i="27"/>
  <c r="H39" i="21" s="1"/>
  <c r="H48" i="27"/>
  <c r="H48" i="21" s="1"/>
  <c r="H59" i="27"/>
  <c r="H59" i="21" s="1"/>
  <c r="H44" i="28"/>
  <c r="I44" i="21" s="1"/>
  <c r="H61" i="28"/>
  <c r="I61" i="21" s="1"/>
  <c r="H48" i="31"/>
  <c r="J48" i="21" s="1"/>
  <c r="H59" i="31"/>
  <c r="J59" i="21" s="1"/>
  <c r="H67" i="31"/>
  <c r="H10" i="30"/>
  <c r="H18" i="30"/>
  <c r="H46" i="30"/>
  <c r="K46" i="21" s="1"/>
  <c r="H53" i="30"/>
  <c r="H67" i="30"/>
  <c r="H74" i="30"/>
  <c r="K74" i="21" s="1"/>
  <c r="H16" i="29"/>
  <c r="L16" i="21" s="1"/>
  <c r="H65" i="29"/>
  <c r="H74" i="29"/>
  <c r="L74" i="21" s="1"/>
  <c r="H83" i="29"/>
  <c r="L83" i="21" s="1"/>
  <c r="O83" i="21" s="1"/>
  <c r="P83" i="21" s="1"/>
  <c r="H10" i="32"/>
  <c r="M10" i="21" s="1"/>
  <c r="H39" i="32"/>
  <c r="M39" i="21" s="1"/>
  <c r="H12" i="32"/>
  <c r="H20" i="32"/>
  <c r="H44" i="32"/>
  <c r="M44" i="21" s="1"/>
  <c r="O23" i="21"/>
  <c r="P23" i="21" s="1"/>
  <c r="N13" i="21"/>
  <c r="N47" i="21"/>
  <c r="O37" i="21"/>
  <c r="P37" i="21" s="1"/>
  <c r="O17" i="21"/>
  <c r="P17" i="21" s="1"/>
  <c r="O40" i="21"/>
  <c r="P40" i="21" s="1"/>
  <c r="O62" i="21"/>
  <c r="P62" i="21" s="1"/>
  <c r="N71" i="21"/>
  <c r="N52" i="21"/>
  <c r="O27" i="21"/>
  <c r="P27" i="21" s="1"/>
  <c r="N9" i="21"/>
  <c r="N25" i="21"/>
  <c r="N77" i="21"/>
  <c r="N56" i="21"/>
  <c r="O45" i="21"/>
  <c r="P45" i="21" s="1"/>
  <c r="O38" i="21"/>
  <c r="P38" i="21" s="1"/>
  <c r="N37" i="21"/>
  <c r="O11" i="21"/>
  <c r="P11" i="21" s="1"/>
  <c r="N10" i="21"/>
  <c r="N62" i="21"/>
  <c r="N49" i="21"/>
  <c r="O60" i="21"/>
  <c r="P60" i="21" s="1"/>
  <c r="O77" i="21"/>
  <c r="P77" i="21" s="1"/>
  <c r="O79" i="21"/>
  <c r="P79" i="21" s="1"/>
  <c r="N79" i="21"/>
  <c r="O84" i="21"/>
  <c r="P84" i="21" s="1"/>
  <c r="N84" i="21"/>
  <c r="O26" i="21"/>
  <c r="P26" i="21" s="1"/>
  <c r="N26" i="21"/>
  <c r="O12" i="21"/>
  <c r="P12" i="21" s="1"/>
  <c r="N12" i="21"/>
  <c r="O51" i="21"/>
  <c r="P51" i="21" s="1"/>
  <c r="Q4" i="21"/>
  <c r="O4" i="21"/>
  <c r="P4" i="21" s="1"/>
  <c r="N4" i="21" s="1"/>
  <c r="O46" i="21"/>
  <c r="P46" i="21" s="1"/>
  <c r="O24" i="21"/>
  <c r="P24" i="21" s="1"/>
  <c r="N83" i="21"/>
  <c r="O10" i="21"/>
  <c r="P10" i="21" s="1"/>
  <c r="O49" i="21"/>
  <c r="P49" i="21" s="1"/>
  <c r="O64" i="21"/>
  <c r="P64" i="21" s="1"/>
  <c r="N73" i="21"/>
  <c r="N75" i="21"/>
  <c r="H70" i="34"/>
  <c r="D70" i="21" s="1"/>
  <c r="H63" i="34"/>
  <c r="D63" i="21" s="1"/>
  <c r="H44" i="34"/>
  <c r="D44" i="21" s="1"/>
  <c r="H16" i="24"/>
  <c r="E16" i="21" s="1"/>
  <c r="H6" i="26"/>
  <c r="G6" i="21" s="1"/>
  <c r="H6" i="27"/>
  <c r="H6" i="21" s="1"/>
  <c r="H67" i="27"/>
  <c r="H20" i="28"/>
  <c r="H28" i="28"/>
  <c r="H48" i="28"/>
  <c r="I48" i="21" s="1"/>
  <c r="N48" i="21" s="1"/>
  <c r="H76" i="28"/>
  <c r="I76" i="21" s="1"/>
  <c r="N76" i="21" s="1"/>
  <c r="H61" i="32"/>
  <c r="M61" i="21" s="1"/>
  <c r="O71" i="21"/>
  <c r="P71" i="21" s="1"/>
  <c r="O52" i="21"/>
  <c r="P52" i="21" s="1"/>
  <c r="O47" i="21"/>
  <c r="P47" i="21" s="1"/>
  <c r="O56" i="21"/>
  <c r="P56" i="21" s="1"/>
  <c r="N45" i="21"/>
  <c r="N7" i="21"/>
  <c r="H18" i="34"/>
  <c r="H14" i="27"/>
  <c r="H14" i="21" s="1"/>
  <c r="H34" i="27"/>
  <c r="H6" i="28"/>
  <c r="I6" i="21" s="1"/>
  <c r="H14" i="28"/>
  <c r="I14" i="21" s="1"/>
  <c r="H22" i="28"/>
  <c r="I22" i="21" s="1"/>
  <c r="H65" i="28"/>
  <c r="H28" i="29"/>
  <c r="H70" i="32"/>
  <c r="M70" i="21" s="1"/>
  <c r="H78" i="32"/>
  <c r="M78" i="21" s="1"/>
  <c r="O78" i="21" s="1"/>
  <c r="P78" i="21" s="1"/>
  <c r="O41" i="21"/>
  <c r="P41" i="21" s="1"/>
  <c r="O25" i="21"/>
  <c r="P25" i="21" s="1"/>
  <c r="H81" i="25"/>
  <c r="H30" i="26"/>
  <c r="G30" i="21" s="1"/>
  <c r="H39" i="26"/>
  <c r="G39" i="21" s="1"/>
  <c r="O39" i="21" s="1"/>
  <c r="P39" i="21" s="1"/>
  <c r="H8" i="28"/>
  <c r="I8" i="21" s="1"/>
  <c r="O8" i="21" s="1"/>
  <c r="P8" i="21" s="1"/>
  <c r="H44" i="31"/>
  <c r="J44" i="21" s="1"/>
  <c r="H63" i="31"/>
  <c r="J63" i="21" s="1"/>
  <c r="N22" i="21" l="1"/>
  <c r="N14" i="21"/>
  <c r="N74" i="21"/>
  <c r="N59" i="21"/>
  <c r="N30" i="21"/>
  <c r="O61" i="21"/>
  <c r="P61" i="21" s="1"/>
  <c r="N16" i="21"/>
  <c r="N44" i="21"/>
  <c r="N72" i="21"/>
  <c r="N63" i="21"/>
  <c r="O6" i="21"/>
  <c r="P6" i="21" s="1"/>
  <c r="O70" i="21"/>
  <c r="P70" i="21" s="1"/>
  <c r="O30" i="21"/>
  <c r="P30" i="21" s="1"/>
  <c r="N39" i="21"/>
  <c r="N6" i="21"/>
  <c r="O76" i="21"/>
  <c r="P76" i="21" s="1"/>
  <c r="O16" i="21"/>
  <c r="P16" i="21" s="1"/>
  <c r="N78" i="21"/>
  <c r="Q22" i="21"/>
  <c r="O44" i="21"/>
  <c r="P44" i="21" s="1"/>
  <c r="O14" i="21"/>
  <c r="P14" i="21" s="1"/>
  <c r="N8" i="21"/>
  <c r="O22" i="21"/>
  <c r="P22" i="21" s="1"/>
  <c r="O48" i="21"/>
  <c r="P48" i="21" s="1"/>
  <c r="O63" i="21"/>
  <c r="P63" i="21" s="1"/>
  <c r="N70" i="21"/>
</calcChain>
</file>

<file path=xl/sharedStrings.xml><?xml version="1.0" encoding="utf-8"?>
<sst xmlns="http://schemas.openxmlformats.org/spreadsheetml/2006/main" count="2366" uniqueCount="171">
  <si>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</si>
  <si>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</si>
  <si>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</si>
  <si>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</si>
  <si>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</si>
  <si>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</si>
  <si>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</si>
  <si>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</si>
  <si>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</si>
  <si>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</si>
  <si>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</si>
  <si>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</si>
  <si>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</si>
  <si>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</si>
  <si>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</si>
  <si>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</si>
  <si>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</si>
  <si>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</si>
  <si>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</si>
  <si>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</si>
  <si>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</si>
  <si>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</si>
  <si>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</si>
  <si>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</si>
  <si>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</si>
  <si>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</si>
  <si>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</si>
  <si>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</si>
  <si>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</si>
  <si>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</si>
  <si>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</si>
  <si>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</si>
  <si>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</si>
  <si>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</si>
  <si>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</si>
  <si>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</si>
  <si>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</si>
  <si>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</si>
  <si>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</si>
  <si>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</si>
  <si>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</si>
  <si>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</si>
  <si>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</si>
  <si>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</si>
  <si>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</si>
  <si>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</si>
  <si>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</si>
  <si>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</si>
  <si>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</si>
  <si>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</si>
  <si>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</si>
  <si>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</si>
  <si>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</si>
  <si>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</si>
  <si>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</si>
  <si>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</si>
  <si>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</si>
  <si>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</si>
  <si>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</si>
  <si>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</si>
  <si>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</si>
  <si>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</si>
  <si>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</si>
  <si>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</si>
  <si>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</si>
  <si>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>-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</si>
  <si>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</si>
  <si>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</si>
  <si>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</si>
  <si>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</si>
  <si>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</si>
  <si>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</si>
  <si>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</si>
  <si>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sum</t>
  </si>
  <si>
    <t>sum/n</t>
  </si>
  <si>
    <t>* ข้อมูลเดือน ธันวาคม(เฉลี่ย 2 สัปดาห์)</t>
  </si>
  <si>
    <t xml:space="preserve"> ราคาธัญพืชส่งออก FOB.  ปี 2550 (BOT)</t>
  </si>
  <si>
    <t>ข้าวสารเหนียว</t>
  </si>
  <si>
    <t>17/12/2550</t>
  </si>
  <si>
    <t xml:space="preserve">  </t>
  </si>
  <si>
    <t xml:space="preserve">                     </t>
  </si>
  <si>
    <t xml:space="preserve">     (51/52)           (เหรียญ/ตัน)</t>
  </si>
  <si>
    <t xml:space="preserve"> ราคาธัญพืชส่งออก FOB. เดือน มค. ปี 2552</t>
  </si>
  <si>
    <t xml:space="preserve"> ราคาธัญพืชส่งออก FOB. เดือน ก.พ. ปี 2552</t>
  </si>
  <si>
    <t xml:space="preserve"> ราคาธัญพืชส่งออก FOB. เดือน เม.ย. ปี 2552</t>
  </si>
  <si>
    <t xml:space="preserve"> ราคาธัญพืชส่งออก FOB. เดือน มี.ค. ปี 2552</t>
  </si>
  <si>
    <t xml:space="preserve"> ราคาธัญพืชส่งออก FOB. เดือน มิย. ปี 2552</t>
  </si>
  <si>
    <t xml:space="preserve"> ราคาธัญพืชส่งออก FOB. เดือน พ.ค. ปี 2552</t>
  </si>
  <si>
    <t xml:space="preserve"> ราคาธัญพืชส่งออก FOB. เดือน กค. ปี 2552</t>
  </si>
  <si>
    <t xml:space="preserve"> ราคาธัญพืชส่งออก FOB. เดือน สค. ปี 2552</t>
  </si>
  <si>
    <t xml:space="preserve"> ราคาธัญพืชส่งออก FOB. เดือน กย. ปี 2552</t>
  </si>
  <si>
    <t xml:space="preserve"> ราคาธัญพืชส่งออก FOB. เดือน ตค. ปี 2552</t>
  </si>
  <si>
    <t xml:space="preserve"> ราคาธัญพืชส่งออก FOB. เดือน พย.  ปี 2552</t>
  </si>
  <si>
    <t xml:space="preserve"> ราคาธัญพืชส่งออก FOB. เดือน ธค. ปี 2552</t>
  </si>
  <si>
    <t xml:space="preserve"> ราคาธัญพืชส่งออก FOB.  ปี 2552</t>
  </si>
  <si>
    <t xml:space="preserve">     (52/53)          (เหรียญ/ตัน)</t>
  </si>
  <si>
    <t xml:space="preserve">     (52/53)           (เหรียญ/ตัน)</t>
  </si>
  <si>
    <t xml:space="preserve">ราคาเดือนธันวาคม  2552 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</si>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</sst>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_(* #,##0.0000_);_(* \(#,##0.0000\);_(* &quot;-&quot;??_);_(@_)"/>
  </numFmts>
  <fonts count="15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sz val="16"/>
      <name val="Cordia New"/>
      <family val="2"/>
    </font>
    <font>
      <sz val="16"/>
      <name val="Angsana New"/>
      <family val="1"/>
      <charset val="222"/>
    </font>
    <font>
      <sz val="14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u/>
      <sz val="14"/>
      <color rgb="FFFF0000"/>
      <name val="CordiaUPC"/>
      <family val="2"/>
      <charset val="222"/>
    </font>
    <font>
      <sz val="14"/>
      <color rgb="FFFF0000"/>
      <name val="Cordia New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4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3" xfId="0" applyFont="1" applyBorder="1"/>
    <xf numFmtId="0" fontId="0" fillId="0" borderId="6" xfId="0" applyBorder="1"/>
    <xf numFmtId="187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8" xfId="0" applyBorder="1"/>
    <xf numFmtId="187" fontId="1" fillId="0" borderId="9" xfId="2" applyNumberFormat="1" applyBorder="1" applyAlignment="1">
      <alignment horizontal="right"/>
    </xf>
    <xf numFmtId="189" fontId="1" fillId="0" borderId="9" xfId="2" applyNumberFormat="1" applyBorder="1" applyAlignment="1">
      <alignment horizontal="right"/>
    </xf>
    <xf numFmtId="189" fontId="1" fillId="0" borderId="3" xfId="2" applyNumberFormat="1" applyFont="1" applyBorder="1" applyAlignment="1">
      <alignment horizontal="right"/>
    </xf>
    <xf numFmtId="189" fontId="1" fillId="0" borderId="0" xfId="2" applyNumberFormat="1" applyBorder="1" applyAlignment="1">
      <alignment horizontal="right"/>
    </xf>
    <xf numFmtId="189" fontId="1" fillId="0" borderId="3" xfId="2" applyNumberFormat="1" applyBorder="1" applyAlignment="1">
      <alignment horizontal="right"/>
    </xf>
    <xf numFmtId="189" fontId="1" fillId="0" borderId="0" xfId="2" applyNumberFormat="1"/>
    <xf numFmtId="189" fontId="1" fillId="0" borderId="0" xfId="2" applyNumberFormat="1" applyBorder="1"/>
    <xf numFmtId="189" fontId="1" fillId="0" borderId="6" xfId="2" applyNumberFormat="1" applyBorder="1" applyAlignment="1">
      <alignment horizontal="right"/>
    </xf>
    <xf numFmtId="189" fontId="1" fillId="0" borderId="9" xfId="2" applyNumberFormat="1" applyFont="1" applyBorder="1" applyAlignment="1">
      <alignment horizontal="right"/>
    </xf>
    <xf numFmtId="189" fontId="1" fillId="0" borderId="6" xfId="2" applyNumberFormat="1" applyFont="1" applyBorder="1" applyAlignment="1">
      <alignment horizontal="right"/>
    </xf>
    <xf numFmtId="189" fontId="1" fillId="0" borderId="10" xfId="2" applyNumberFormat="1" applyBorder="1" applyAlignment="1">
      <alignment horizontal="right"/>
    </xf>
    <xf numFmtId="189" fontId="1" fillId="0" borderId="0" xfId="2" applyNumberFormat="1" applyFont="1"/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89" fontId="1" fillId="0" borderId="10" xfId="2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0" fillId="2" borderId="1" xfId="0" applyFill="1" applyBorder="1"/>
    <xf numFmtId="189" fontId="1" fillId="0" borderId="3" xfId="2" applyNumberFormat="1" applyBorder="1"/>
    <xf numFmtId="0" fontId="6" fillId="0" borderId="0" xfId="0" applyFont="1" applyBorder="1"/>
    <xf numFmtId="0" fontId="3" fillId="3" borderId="1" xfId="0" applyFont="1" applyFill="1" applyBorder="1" applyAlignment="1">
      <alignment horizontal="center"/>
    </xf>
    <xf numFmtId="189" fontId="1" fillId="0" borderId="6" xfId="2" applyNumberFormat="1" applyBorder="1"/>
    <xf numFmtId="0" fontId="3" fillId="0" borderId="8" xfId="0" applyFont="1" applyBorder="1" applyAlignment="1"/>
    <xf numFmtId="3" fontId="0" fillId="0" borderId="3" xfId="0" applyNumberFormat="1" applyBorder="1"/>
    <xf numFmtId="3" fontId="0" fillId="0" borderId="6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87" fontId="1" fillId="4" borderId="2" xfId="2" applyNumberFormat="1" applyFill="1" applyBorder="1" applyAlignment="1">
      <alignment horizontal="right"/>
    </xf>
    <xf numFmtId="188" fontId="0" fillId="4" borderId="1" xfId="0" applyNumberFormat="1" applyFill="1" applyBorder="1" applyAlignment="1">
      <alignment horizontal="right"/>
    </xf>
    <xf numFmtId="0" fontId="0" fillId="4" borderId="11" xfId="0" applyFill="1" applyBorder="1"/>
    <xf numFmtId="187" fontId="1" fillId="4" borderId="1" xfId="2" applyNumberFormat="1" applyFill="1" applyBorder="1" applyAlignment="1">
      <alignment horizontal="right"/>
    </xf>
    <xf numFmtId="3" fontId="1" fillId="0" borderId="3" xfId="2" applyNumberFormat="1" applyFont="1" applyBorder="1" applyAlignment="1">
      <alignment horizontal="right"/>
    </xf>
    <xf numFmtId="3" fontId="0" fillId="0" borderId="3" xfId="2" applyNumberFormat="1" applyFont="1" applyBorder="1"/>
    <xf numFmtId="3" fontId="1" fillId="0" borderId="6" xfId="2" applyNumberFormat="1" applyFont="1" applyBorder="1" applyAlignment="1">
      <alignment horizontal="right"/>
    </xf>
    <xf numFmtId="0" fontId="4" fillId="2" borderId="1" xfId="0" applyFont="1" applyFill="1" applyBorder="1"/>
    <xf numFmtId="189" fontId="1" fillId="2" borderId="1" xfId="2" applyNumberFormat="1" applyFill="1" applyBorder="1" applyAlignment="1">
      <alignment horizontal="right"/>
    </xf>
    <xf numFmtId="3" fontId="0" fillId="2" borderId="1" xfId="0" applyNumberFormat="1" applyFill="1" applyBorder="1"/>
    <xf numFmtId="3" fontId="1" fillId="0" borderId="3" xfId="2" applyNumberFormat="1" applyBorder="1" applyAlignment="1">
      <alignment horizontal="right"/>
    </xf>
    <xf numFmtId="3" fontId="1" fillId="0" borderId="3" xfId="2" applyNumberFormat="1" applyBorder="1"/>
    <xf numFmtId="3" fontId="1" fillId="0" borderId="3" xfId="2" applyNumberFormat="1" applyFont="1" applyBorder="1" applyAlignment="1">
      <alignment horizontal="center"/>
    </xf>
    <xf numFmtId="189" fontId="1" fillId="0" borderId="3" xfId="2" applyNumberFormat="1" applyFont="1" applyBorder="1" applyAlignment="1">
      <alignment horizontal="center"/>
    </xf>
    <xf numFmtId="189" fontId="1" fillId="0" borderId="6" xfId="2" applyNumberFormat="1" applyFont="1" applyBorder="1" applyAlignment="1">
      <alignment horizontal="center"/>
    </xf>
    <xf numFmtId="189" fontId="1" fillId="2" borderId="1" xfId="2" applyNumberFormat="1" applyFont="1" applyFill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9" xfId="2" applyNumberFormat="1" applyFill="1" applyBorder="1" applyAlignment="1">
      <alignment horizontal="right"/>
    </xf>
    <xf numFmtId="189" fontId="1" fillId="2" borderId="9" xfId="2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9" xfId="2" applyNumberFormat="1" applyFont="1" applyFill="1" applyBorder="1" applyAlignment="1">
      <alignment horizontal="right"/>
    </xf>
    <xf numFmtId="189" fontId="1" fillId="2" borderId="3" xfId="2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11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2" applyNumberFormat="1" applyFill="1" applyBorder="1" applyAlignment="1">
      <alignment horizontal="right"/>
    </xf>
    <xf numFmtId="189" fontId="1" fillId="2" borderId="2" xfId="2" applyNumberFormat="1" applyFill="1" applyBorder="1" applyAlignment="1">
      <alignment horizontal="right"/>
    </xf>
    <xf numFmtId="3" fontId="1" fillId="2" borderId="1" xfId="2" applyNumberFormat="1" applyFill="1" applyBorder="1" applyAlignment="1">
      <alignment horizontal="right"/>
    </xf>
    <xf numFmtId="189" fontId="7" fillId="2" borderId="1" xfId="2" applyNumberFormat="1" applyFont="1" applyFill="1" applyBorder="1"/>
    <xf numFmtId="189" fontId="1" fillId="2" borderId="1" xfId="2" applyNumberFormat="1" applyFill="1" applyBorder="1"/>
    <xf numFmtId="189" fontId="1" fillId="0" borderId="3" xfId="2" applyNumberFormat="1" applyFont="1" applyFill="1" applyBorder="1" applyAlignment="1">
      <alignment horizontal="right"/>
    </xf>
    <xf numFmtId="189" fontId="1" fillId="0" borderId="6" xfId="2" applyNumberFormat="1" applyFont="1" applyFill="1" applyBorder="1" applyAlignment="1">
      <alignment horizontal="right"/>
    </xf>
    <xf numFmtId="188" fontId="1" fillId="4" borderId="1" xfId="2" applyNumberFormat="1" applyFill="1" applyBorder="1" applyAlignment="1">
      <alignment horizontal="right"/>
    </xf>
    <xf numFmtId="188" fontId="1" fillId="4" borderId="1" xfId="2" applyNumberFormat="1" applyFont="1" applyFill="1" applyBorder="1" applyAlignment="1">
      <alignment horizontal="right"/>
    </xf>
    <xf numFmtId="189" fontId="1" fillId="0" borderId="0" xfId="2" applyNumberFormat="1" applyFont="1" applyBorder="1" applyAlignment="1">
      <alignment horizontal="right"/>
    </xf>
    <xf numFmtId="3" fontId="0" fillId="0" borderId="12" xfId="0" applyNumberFormat="1" applyBorder="1"/>
    <xf numFmtId="188" fontId="0" fillId="4" borderId="1" xfId="0" applyNumberFormat="1" applyFill="1" applyBorder="1"/>
    <xf numFmtId="0" fontId="0" fillId="0" borderId="3" xfId="0" applyFill="1" applyBorder="1"/>
    <xf numFmtId="188" fontId="0" fillId="2" borderId="1" xfId="0" applyNumberFormat="1" applyFill="1" applyBorder="1"/>
    <xf numFmtId="189" fontId="1" fillId="0" borderId="4" xfId="2" applyNumberFormat="1" applyBorder="1"/>
    <xf numFmtId="189" fontId="1" fillId="0" borderId="9" xfId="2" applyNumberFormat="1" applyBorder="1"/>
    <xf numFmtId="189" fontId="0" fillId="0" borderId="3" xfId="2" applyNumberFormat="1" applyFont="1" applyFill="1" applyBorder="1"/>
    <xf numFmtId="190" fontId="0" fillId="2" borderId="1" xfId="0" applyNumberFormat="1" applyFill="1" applyBorder="1"/>
    <xf numFmtId="189" fontId="0" fillId="0" borderId="4" xfId="2" applyNumberFormat="1" applyFont="1" applyFill="1" applyBorder="1"/>
    <xf numFmtId="189" fontId="0" fillId="0" borderId="12" xfId="2" applyNumberFormat="1" applyFont="1" applyFill="1" applyBorder="1"/>
    <xf numFmtId="187" fontId="0" fillId="4" borderId="1" xfId="2" applyNumberFormat="1" applyFont="1" applyFill="1" applyBorder="1"/>
    <xf numFmtId="189" fontId="1" fillId="0" borderId="6" xfId="2" applyNumberFormat="1" applyFill="1" applyBorder="1" applyAlignment="1">
      <alignment horizontal="right"/>
    </xf>
    <xf numFmtId="189" fontId="1" fillId="0" borderId="3" xfId="2" applyNumberFormat="1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189" fontId="0" fillId="0" borderId="0" xfId="2" applyNumberFormat="1" applyFont="1"/>
    <xf numFmtId="0" fontId="8" fillId="0" borderId="0" xfId="0" applyFont="1"/>
    <xf numFmtId="189" fontId="8" fillId="0" borderId="0" xfId="0" applyNumberFormat="1" applyFont="1"/>
    <xf numFmtId="187" fontId="8" fillId="0" borderId="0" xfId="0" applyNumberFormat="1" applyFont="1"/>
    <xf numFmtId="189" fontId="0" fillId="0" borderId="0" xfId="2" applyNumberFormat="1" applyFont="1" applyBorder="1"/>
    <xf numFmtId="189" fontId="3" fillId="0" borderId="2" xfId="2" applyNumberFormat="1" applyFont="1" applyBorder="1" applyAlignment="1">
      <alignment horizontal="center"/>
    </xf>
    <xf numFmtId="189" fontId="0" fillId="2" borderId="1" xfId="2" applyNumberFormat="1" applyFont="1" applyFill="1" applyBorder="1"/>
    <xf numFmtId="189" fontId="0" fillId="0" borderId="7" xfId="2" applyNumberFormat="1" applyFont="1" applyBorder="1"/>
    <xf numFmtId="189" fontId="0" fillId="2" borderId="2" xfId="2" applyNumberFormat="1" applyFont="1" applyFill="1" applyBorder="1"/>
    <xf numFmtId="0" fontId="8" fillId="0" borderId="0" xfId="0" applyFont="1" applyAlignment="1">
      <alignment horizontal="left"/>
    </xf>
    <xf numFmtId="43" fontId="8" fillId="0" borderId="0" xfId="0" applyNumberFormat="1" applyFont="1" applyAlignment="1">
      <alignment horizontal="left"/>
    </xf>
    <xf numFmtId="0" fontId="0" fillId="0" borderId="13" xfId="0" applyFill="1" applyBorder="1"/>
    <xf numFmtId="189" fontId="1" fillId="0" borderId="0" xfId="2" applyNumberFormat="1" applyFont="1" applyFill="1" applyBorder="1" applyAlignment="1">
      <alignment horizontal="right"/>
    </xf>
    <xf numFmtId="189" fontId="8" fillId="0" borderId="0" xfId="0" applyNumberFormat="1" applyFont="1" applyAlignment="1">
      <alignment horizontal="left"/>
    </xf>
    <xf numFmtId="189" fontId="1" fillId="5" borderId="3" xfId="2" applyNumberFormat="1" applyFont="1" applyFill="1" applyBorder="1" applyAlignment="1">
      <alignment horizontal="right"/>
    </xf>
    <xf numFmtId="189" fontId="1" fillId="5" borderId="9" xfId="2" applyNumberFormat="1" applyFill="1" applyBorder="1" applyAlignment="1">
      <alignment horizontal="right"/>
    </xf>
    <xf numFmtId="189" fontId="1" fillId="5" borderId="3" xfId="2" applyNumberFormat="1" applyFill="1" applyBorder="1" applyAlignment="1">
      <alignment horizontal="right"/>
    </xf>
    <xf numFmtId="189" fontId="1" fillId="5" borderId="9" xfId="2" applyNumberFormat="1" applyFont="1" applyFill="1" applyBorder="1" applyAlignment="1">
      <alignment horizontal="right"/>
    </xf>
    <xf numFmtId="14" fontId="1" fillId="0" borderId="0" xfId="2" applyNumberFormat="1" applyFont="1" applyBorder="1"/>
    <xf numFmtId="0" fontId="0" fillId="5" borderId="3" xfId="0" applyFill="1" applyBorder="1"/>
    <xf numFmtId="0" fontId="0" fillId="5" borderId="4" xfId="0" applyFill="1" applyBorder="1"/>
    <xf numFmtId="189" fontId="8" fillId="6" borderId="0" xfId="0" applyNumberFormat="1" applyFont="1" applyFill="1" applyAlignment="1">
      <alignment horizontal="left"/>
    </xf>
    <xf numFmtId="189" fontId="8" fillId="6" borderId="0" xfId="0" applyNumberFormat="1" applyFont="1" applyFill="1"/>
    <xf numFmtId="189" fontId="1" fillId="0" borderId="9" xfId="2" applyNumberFormat="1" applyFont="1" applyFill="1" applyBorder="1" applyAlignment="1">
      <alignment horizontal="right"/>
    </xf>
    <xf numFmtId="189" fontId="0" fillId="2" borderId="3" xfId="0" applyNumberFormat="1" applyFill="1" applyBorder="1" applyAlignment="1">
      <alignment horizontal="right"/>
    </xf>
    <xf numFmtId="189" fontId="1" fillId="0" borderId="9" xfId="2" applyNumberFormat="1" applyFill="1" applyBorder="1" applyAlignment="1">
      <alignment horizontal="right"/>
    </xf>
    <xf numFmtId="189" fontId="1" fillId="2" borderId="3" xfId="2" applyNumberFormat="1" applyFont="1" applyFill="1" applyBorder="1" applyAlignment="1">
      <alignment horizontal="right"/>
    </xf>
    <xf numFmtId="189" fontId="0" fillId="0" borderId="0" xfId="0" applyNumberFormat="1"/>
    <xf numFmtId="188" fontId="9" fillId="3" borderId="1" xfId="1" applyNumberFormat="1" applyFont="1" applyFill="1" applyBorder="1"/>
    <xf numFmtId="189" fontId="0" fillId="0" borderId="6" xfId="2" applyNumberFormat="1" applyFont="1" applyFill="1" applyBorder="1"/>
    <xf numFmtId="187" fontId="8" fillId="6" borderId="0" xfId="0" applyNumberFormat="1" applyFont="1" applyFill="1" applyAlignment="1">
      <alignment horizontal="left"/>
    </xf>
    <xf numFmtId="187" fontId="8" fillId="6" borderId="0" xfId="0" applyNumberFormat="1" applyFont="1" applyFill="1"/>
    <xf numFmtId="187" fontId="0" fillId="7" borderId="12" xfId="2" applyNumberFormat="1" applyFont="1" applyFill="1" applyBorder="1"/>
    <xf numFmtId="187" fontId="0" fillId="7" borderId="1" xfId="2" applyNumberFormat="1" applyFont="1" applyFill="1" applyBorder="1"/>
    <xf numFmtId="189" fontId="8" fillId="0" borderId="0" xfId="0" applyNumberFormat="1" applyFont="1" applyFill="1"/>
    <xf numFmtId="189" fontId="8" fillId="0" borderId="0" xfId="0" applyNumberFormat="1" applyFont="1" applyFill="1" applyAlignment="1">
      <alignment horizontal="left"/>
    </xf>
    <xf numFmtId="191" fontId="8" fillId="0" borderId="0" xfId="0" applyNumberFormat="1" applyFont="1" applyAlignment="1">
      <alignment horizontal="left"/>
    </xf>
    <xf numFmtId="3" fontId="2" fillId="0" borderId="0" xfId="0" applyNumberFormat="1" applyFont="1" applyBorder="1" applyAlignment="1">
      <alignment horizontal="center"/>
    </xf>
    <xf numFmtId="189" fontId="1" fillId="0" borderId="4" xfId="2" applyNumberFormat="1" applyFont="1" applyFill="1" applyBorder="1" applyAlignment="1">
      <alignment horizontal="right"/>
    </xf>
    <xf numFmtId="187" fontId="1" fillId="4" borderId="2" xfId="2" applyNumberFormat="1" applyFont="1" applyFill="1" applyBorder="1" applyAlignment="1">
      <alignment horizontal="right"/>
    </xf>
    <xf numFmtId="189" fontId="1" fillId="0" borderId="10" xfId="2" applyNumberFormat="1" applyFill="1" applyBorder="1" applyAlignment="1">
      <alignment horizontal="right"/>
    </xf>
    <xf numFmtId="188" fontId="1" fillId="4" borderId="2" xfId="2" applyNumberFormat="1" applyFill="1" applyBorder="1" applyAlignment="1">
      <alignment horizontal="right"/>
    </xf>
    <xf numFmtId="189" fontId="1" fillId="5" borderId="0" xfId="2" applyNumberFormat="1" applyFont="1" applyFill="1" applyBorder="1" applyAlignment="1">
      <alignment horizontal="right"/>
    </xf>
    <xf numFmtId="3" fontId="0" fillId="0" borderId="0" xfId="0" applyNumberFormat="1"/>
    <xf numFmtId="189" fontId="1" fillId="0" borderId="12" xfId="2" applyNumberFormat="1" applyFont="1" applyBorder="1" applyAlignment="1">
      <alignment horizontal="right"/>
    </xf>
    <xf numFmtId="189" fontId="1" fillId="0" borderId="12" xfId="2" applyNumberFormat="1" applyFont="1" applyFill="1" applyBorder="1" applyAlignment="1">
      <alignment horizontal="right"/>
    </xf>
    <xf numFmtId="189" fontId="1" fillId="0" borderId="12" xfId="2" applyNumberFormat="1" applyBorder="1"/>
    <xf numFmtId="0" fontId="12" fillId="0" borderId="1" xfId="0" applyFont="1" applyBorder="1"/>
    <xf numFmtId="0" fontId="13" fillId="2" borderId="4" xfId="0" applyFont="1" applyFill="1" applyBorder="1"/>
    <xf numFmtId="0" fontId="14" fillId="0" borderId="4" xfId="0" applyFont="1" applyBorder="1"/>
    <xf numFmtId="0" fontId="14" fillId="5" borderId="4" xfId="0" applyFont="1" applyFill="1" applyBorder="1"/>
    <xf numFmtId="0" fontId="14" fillId="0" borderId="3" xfId="0" applyFont="1" applyBorder="1"/>
    <xf numFmtId="0" fontId="14" fillId="5" borderId="3" xfId="0" applyFont="1" applyFill="1" applyBorder="1"/>
    <xf numFmtId="0" fontId="13" fillId="2" borderId="3" xfId="0" applyFont="1" applyFill="1" applyBorder="1"/>
    <xf numFmtId="0" fontId="13" fillId="0" borderId="3" xfId="0" applyFont="1" applyBorder="1"/>
    <xf numFmtId="0" fontId="14" fillId="0" borderId="3" xfId="0" applyFont="1" applyBorder="1" applyAlignment="1">
      <alignment horizontal="right"/>
    </xf>
    <xf numFmtId="0" fontId="14" fillId="2" borderId="3" xfId="0" applyFont="1" applyFill="1" applyBorder="1"/>
    <xf numFmtId="0" fontId="14" fillId="0" borderId="6" xfId="0" applyFont="1" applyBorder="1"/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/>
    <xf numFmtId="0" fontId="14" fillId="0" borderId="5" xfId="0" applyFont="1" applyBorder="1"/>
    <xf numFmtId="0" fontId="12" fillId="0" borderId="11" xfId="0" applyFont="1" applyBorder="1" applyAlignment="1">
      <alignment horizontal="center"/>
    </xf>
    <xf numFmtId="0" fontId="14" fillId="4" borderId="11" xfId="0" applyFont="1" applyFill="1" applyBorder="1"/>
    <xf numFmtId="0" fontId="10" fillId="0" borderId="0" xfId="0" applyFont="1"/>
    <xf numFmtId="0" fontId="10" fillId="4" borderId="1" xfId="0" applyFont="1" applyFill="1" applyBorder="1"/>
    <xf numFmtId="0" fontId="10" fillId="4" borderId="1" xfId="0" applyFont="1" applyFill="1" applyBorder="1" applyAlignment="1">
      <alignment horizontal="right"/>
    </xf>
    <xf numFmtId="187" fontId="10" fillId="4" borderId="2" xfId="2" applyNumberFormat="1" applyFont="1" applyFill="1" applyBorder="1" applyAlignment="1">
      <alignment horizontal="right"/>
    </xf>
    <xf numFmtId="188" fontId="10" fillId="4" borderId="1" xfId="0" applyNumberFormat="1" applyFont="1" applyFill="1" applyBorder="1" applyAlignment="1">
      <alignment horizontal="right"/>
    </xf>
    <xf numFmtId="187" fontId="10" fillId="4" borderId="1" xfId="2" applyNumberFormat="1" applyFont="1" applyFill="1" applyBorder="1" applyAlignment="1">
      <alignment horizontal="right"/>
    </xf>
    <xf numFmtId="0" fontId="10" fillId="2" borderId="3" xfId="0" applyFont="1" applyFill="1" applyBorder="1" applyAlignment="1">
      <alignment horizontal="right"/>
    </xf>
    <xf numFmtId="187" fontId="10" fillId="2" borderId="9" xfId="2" applyNumberFormat="1" applyFont="1" applyFill="1" applyBorder="1" applyAlignment="1">
      <alignment horizontal="right"/>
    </xf>
    <xf numFmtId="189" fontId="10" fillId="2" borderId="9" xfId="2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right"/>
    </xf>
    <xf numFmtId="0" fontId="10" fillId="0" borderId="4" xfId="0" applyFont="1" applyBorder="1"/>
    <xf numFmtId="189" fontId="10" fillId="0" borderId="3" xfId="2" applyNumberFormat="1" applyFont="1" applyBorder="1" applyAlignment="1">
      <alignment horizontal="right"/>
    </xf>
    <xf numFmtId="189" fontId="10" fillId="0" borderId="3" xfId="2" applyNumberFormat="1" applyFont="1" applyFill="1" applyBorder="1" applyAlignment="1">
      <alignment horizontal="right"/>
    </xf>
    <xf numFmtId="189" fontId="10" fillId="0" borderId="0" xfId="2" applyNumberFormat="1" applyFont="1"/>
    <xf numFmtId="0" fontId="10" fillId="0" borderId="9" xfId="0" applyFont="1" applyBorder="1"/>
    <xf numFmtId="189" fontId="10" fillId="0" borderId="9" xfId="2" applyNumberFormat="1" applyFont="1" applyBorder="1" applyAlignment="1">
      <alignment horizontal="right"/>
    </xf>
    <xf numFmtId="0" fontId="10" fillId="5" borderId="4" xfId="0" applyFont="1" applyFill="1" applyBorder="1"/>
    <xf numFmtId="189" fontId="10" fillId="5" borderId="3" xfId="2" applyNumberFormat="1" applyFont="1" applyFill="1" applyBorder="1" applyAlignment="1">
      <alignment horizontal="right"/>
    </xf>
    <xf numFmtId="189" fontId="10" fillId="5" borderId="9" xfId="2" applyNumberFormat="1" applyFont="1" applyFill="1" applyBorder="1" applyAlignment="1">
      <alignment horizontal="right"/>
    </xf>
    <xf numFmtId="0" fontId="10" fillId="0" borderId="3" xfId="0" applyFont="1" applyBorder="1"/>
    <xf numFmtId="0" fontId="10" fillId="5" borderId="3" xfId="0" applyFont="1" applyFill="1" applyBorder="1"/>
    <xf numFmtId="0" fontId="10" fillId="0" borderId="5" xfId="0" applyFont="1" applyBorder="1"/>
    <xf numFmtId="189" fontId="10" fillId="5" borderId="6" xfId="2" applyNumberFormat="1" applyFont="1" applyFill="1" applyBorder="1" applyAlignment="1">
      <alignment horizontal="right"/>
    </xf>
    <xf numFmtId="189" fontId="10" fillId="5" borderId="10" xfId="2" applyNumberFormat="1" applyFont="1" applyFill="1" applyBorder="1" applyAlignment="1">
      <alignment horizontal="right"/>
    </xf>
    <xf numFmtId="189" fontId="10" fillId="2" borderId="3" xfId="2" applyNumberFormat="1" applyFont="1" applyFill="1" applyBorder="1" applyAlignment="1">
      <alignment horizontal="right"/>
    </xf>
    <xf numFmtId="0" fontId="10" fillId="5" borderId="6" xfId="0" applyFont="1" applyFill="1" applyBorder="1"/>
    <xf numFmtId="0" fontId="10" fillId="0" borderId="3" xfId="0" applyFont="1" applyBorder="1" applyAlignment="1">
      <alignment horizontal="right"/>
    </xf>
    <xf numFmtId="0" fontId="10" fillId="2" borderId="3" xfId="0" applyFont="1" applyFill="1" applyBorder="1"/>
    <xf numFmtId="189" fontId="10" fillId="0" borderId="3" xfId="2" applyNumberFormat="1" applyFont="1" applyBorder="1" applyAlignment="1">
      <alignment horizontal="center"/>
    </xf>
    <xf numFmtId="0" fontId="10" fillId="0" borderId="6" xfId="0" applyFont="1" applyBorder="1"/>
    <xf numFmtId="189" fontId="10" fillId="0" borderId="6" xfId="2" applyNumberFormat="1" applyFont="1" applyBorder="1" applyAlignment="1">
      <alignment horizontal="right"/>
    </xf>
    <xf numFmtId="189" fontId="10" fillId="0" borderId="10" xfId="2" applyNumberFormat="1" applyFont="1" applyBorder="1" applyAlignment="1">
      <alignment horizontal="right"/>
    </xf>
    <xf numFmtId="189" fontId="10" fillId="0" borderId="6" xfId="2" applyNumberFormat="1" applyFont="1" applyFill="1" applyBorder="1" applyAlignment="1">
      <alignment horizontal="right"/>
    </xf>
    <xf numFmtId="0" fontId="10" fillId="0" borderId="0" xfId="0" applyFont="1" applyFill="1" applyBorder="1"/>
    <xf numFmtId="189" fontId="10" fillId="0" borderId="0" xfId="2" applyNumberFormat="1" applyFont="1" applyBorder="1" applyAlignment="1">
      <alignment horizontal="right"/>
    </xf>
    <xf numFmtId="0" fontId="10" fillId="0" borderId="0" xfId="0" applyFont="1" applyBorder="1"/>
    <xf numFmtId="189" fontId="10" fillId="0" borderId="0" xfId="2" applyNumberFormat="1" applyFont="1" applyBorder="1"/>
    <xf numFmtId="187" fontId="10" fillId="0" borderId="0" xfId="0" applyNumberFormat="1" applyFont="1"/>
    <xf numFmtId="0" fontId="10" fillId="2" borderId="1" xfId="0" applyFont="1" applyFill="1" applyBorder="1"/>
    <xf numFmtId="0" fontId="10" fillId="0" borderId="13" xfId="0" applyFont="1" applyFill="1" applyBorder="1"/>
    <xf numFmtId="188" fontId="0" fillId="0" borderId="0" xfId="0" applyNumberFormat="1"/>
    <xf numFmtId="0" fontId="6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_Input Exchange Rate 200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opLeftCell="A4" workbookViewId="0">
      <selection activeCell="N6" sqref="N6"/>
    </sheetView>
  </sheetViews>
  <sheetFormatPr defaultRowHeight="24" x14ac:dyDescent="0.55000000000000004"/>
  <cols>
    <col min="1" max="1" width="27.7109375" customWidth="1"/>
    <col min="2" max="2" width="9.85546875" customWidth="1"/>
    <col min="10" max="10" width="10.28515625" bestFit="1" customWidth="1"/>
    <col min="11" max="11" width="9" customWidth="1"/>
    <col min="12" max="12" width="9.85546875" bestFit="1" customWidth="1"/>
    <col min="14" max="14" width="10.42578125" style="97" bestFit="1" customWidth="1"/>
    <col min="15" max="15" width="10.7109375" style="98" customWidth="1"/>
    <col min="16" max="16" width="13.5703125" style="106" customWidth="1"/>
  </cols>
  <sheetData>
    <row r="1" spans="1:17" ht="29.25" x14ac:dyDescent="0.6">
      <c r="A1" s="33" t="s">
        <v>76</v>
      </c>
      <c r="B1" s="34"/>
      <c r="C1" s="34"/>
      <c r="D1" s="34"/>
      <c r="E1" s="34"/>
      <c r="F1" s="34"/>
      <c r="G1" s="34"/>
    </row>
    <row r="2" spans="1:17" x14ac:dyDescent="0.55000000000000004">
      <c r="A2" s="41" t="s">
        <v>0</v>
      </c>
      <c r="B2" s="27"/>
      <c r="C2" s="27"/>
      <c r="D2" s="27"/>
      <c r="E2" s="27"/>
      <c r="F2" s="27"/>
      <c r="G2" s="35" t="s">
        <v>1</v>
      </c>
      <c r="H2" s="14"/>
      <c r="I2" s="8"/>
      <c r="J2" s="8"/>
      <c r="K2" s="8"/>
      <c r="L2" s="8"/>
      <c r="M2" s="38" t="s">
        <v>2</v>
      </c>
      <c r="N2" s="101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102" t="s">
        <v>16</v>
      </c>
      <c r="O3" s="98" t="s">
        <v>73</v>
      </c>
      <c r="P3" s="106" t="s">
        <v>74</v>
      </c>
    </row>
    <row r="4" spans="1:17" x14ac:dyDescent="0.55000000000000004">
      <c r="A4" s="44" t="s">
        <v>17</v>
      </c>
      <c r="B4" s="125">
        <v>35.755447619047629</v>
      </c>
      <c r="C4" s="125">
        <v>35.527759999999994</v>
      </c>
      <c r="D4" s="125">
        <v>34.851619047619053</v>
      </c>
      <c r="E4" s="125">
        <v>34.660911111111112</v>
      </c>
      <c r="F4" s="125">
        <v>34.405175000000007</v>
      </c>
      <c r="G4" s="125">
        <v>34.369257142857144</v>
      </c>
      <c r="H4" s="125">
        <v>33.500761904761909</v>
      </c>
      <c r="I4" s="125">
        <v>33.977813636363628</v>
      </c>
      <c r="J4" s="125">
        <v>34.042014999999999</v>
      </c>
      <c r="K4" s="125">
        <v>33.956418181818179</v>
      </c>
      <c r="L4" s="125">
        <v>33.673245454545459</v>
      </c>
      <c r="M4" s="130">
        <v>33.528499999999994</v>
      </c>
      <c r="N4" s="129">
        <f>P4</f>
        <v>34.354077008177008</v>
      </c>
      <c r="O4" s="128">
        <f>SUM(B4:M4)</f>
        <v>412.24892409812406</v>
      </c>
      <c r="P4" s="127">
        <f>O4/12</f>
        <v>34.354077008177008</v>
      </c>
    </row>
    <row r="5" spans="1:17" s="70" customFormat="1" x14ac:dyDescent="0.55000000000000004">
      <c r="A5" s="71" t="s">
        <v>18</v>
      </c>
      <c r="B5" s="72"/>
      <c r="C5" s="73"/>
      <c r="D5" s="73"/>
      <c r="E5" s="74"/>
      <c r="F5" s="73"/>
      <c r="G5" s="72"/>
      <c r="H5" s="36"/>
      <c r="I5" s="36"/>
      <c r="J5" s="86"/>
      <c r="K5" s="90"/>
      <c r="L5" s="36"/>
      <c r="M5" s="36"/>
      <c r="N5" s="103"/>
      <c r="O5" s="99"/>
      <c r="P5" s="107"/>
    </row>
    <row r="6" spans="1:17" x14ac:dyDescent="0.55000000000000004">
      <c r="A6" s="6" t="s">
        <v>19</v>
      </c>
      <c r="B6" s="17">
        <f t="shared" ref="B6:I6" si="0">B4*B7</f>
        <v>19629.74074285715</v>
      </c>
      <c r="C6" s="17">
        <f t="shared" si="0"/>
        <v>19762.316499999997</v>
      </c>
      <c r="D6" s="17">
        <f t="shared" si="0"/>
        <v>19900.27447619048</v>
      </c>
      <c r="E6" s="17">
        <f t="shared" si="0"/>
        <v>19888.430795555556</v>
      </c>
      <c r="F6" s="17">
        <f t="shared" si="0"/>
        <v>19679.760100000003</v>
      </c>
      <c r="G6" s="17">
        <f t="shared" si="0"/>
        <v>19702.176657142856</v>
      </c>
      <c r="H6" s="17">
        <f t="shared" si="0"/>
        <v>19711.848304761905</v>
      </c>
      <c r="I6" s="17">
        <f t="shared" si="0"/>
        <v>19673.154095454542</v>
      </c>
      <c r="J6" s="91">
        <v>0</v>
      </c>
      <c r="K6" s="89">
        <v>0</v>
      </c>
      <c r="L6" s="88">
        <v>0</v>
      </c>
      <c r="M6" s="92">
        <v>0</v>
      </c>
      <c r="N6" s="92">
        <f>P6</f>
        <v>19743.46270899531</v>
      </c>
      <c r="O6" s="119">
        <f>SUM(B6:M6)</f>
        <v>157947.70167196248</v>
      </c>
      <c r="P6" s="118">
        <f>O6/8</f>
        <v>19743.46270899531</v>
      </c>
    </row>
    <row r="7" spans="1:17" x14ac:dyDescent="0.55000000000000004">
      <c r="A7" s="6" t="s">
        <v>20</v>
      </c>
      <c r="B7" s="17">
        <v>549</v>
      </c>
      <c r="C7" s="17">
        <v>556.25</v>
      </c>
      <c r="D7" s="17">
        <v>571</v>
      </c>
      <c r="E7" s="17">
        <v>573.79999999999995</v>
      </c>
      <c r="F7" s="17">
        <v>572</v>
      </c>
      <c r="G7" s="78">
        <v>573.25</v>
      </c>
      <c r="H7" s="37">
        <v>588.4</v>
      </c>
      <c r="I7" s="87">
        <v>579</v>
      </c>
      <c r="J7" s="91">
        <v>0</v>
      </c>
      <c r="K7" s="89">
        <v>0</v>
      </c>
      <c r="L7" s="88">
        <v>0</v>
      </c>
      <c r="M7" s="89">
        <v>0</v>
      </c>
      <c r="N7" s="89">
        <f t="shared" ref="N7:N21" si="1">P7</f>
        <v>570.33750000000009</v>
      </c>
      <c r="O7" s="119">
        <f t="shared" ref="O7:O21" si="2">SUM(B7:M7)</f>
        <v>4562.7000000000007</v>
      </c>
      <c r="P7" s="118">
        <f>O7/8</f>
        <v>570.33750000000009</v>
      </c>
    </row>
    <row r="8" spans="1:17" x14ac:dyDescent="0.55000000000000004">
      <c r="A8" s="6" t="s">
        <v>21</v>
      </c>
      <c r="B8" s="17">
        <f>B4*B9</f>
        <v>19393.754788571434</v>
      </c>
      <c r="C8" s="17">
        <f t="shared" ref="C8:M8" si="3">C4*C9</f>
        <v>19558.031879999995</v>
      </c>
      <c r="D8" s="17">
        <f t="shared" si="3"/>
        <v>19699.877666666671</v>
      </c>
      <c r="E8" s="17">
        <f t="shared" si="3"/>
        <v>19694.329693333337</v>
      </c>
      <c r="F8" s="17">
        <f t="shared" si="3"/>
        <v>19481.930343750006</v>
      </c>
      <c r="G8" s="17">
        <f t="shared" si="3"/>
        <v>19513.145742857145</v>
      </c>
      <c r="H8" s="17">
        <f t="shared" si="3"/>
        <v>19510.843733333335</v>
      </c>
      <c r="I8" s="17">
        <f t="shared" si="3"/>
        <v>19452.298306818178</v>
      </c>
      <c r="J8" s="17">
        <f t="shared" si="3"/>
        <v>19531.606106250001</v>
      </c>
      <c r="K8" s="17">
        <f t="shared" si="3"/>
        <v>19647.183559999998</v>
      </c>
      <c r="L8" s="17">
        <f t="shared" si="3"/>
        <v>20549.098038636366</v>
      </c>
      <c r="M8" s="17">
        <f t="shared" si="3"/>
        <v>20905.019749999996</v>
      </c>
      <c r="N8" s="89">
        <f t="shared" si="1"/>
        <v>19744.759967518035</v>
      </c>
      <c r="O8" s="119">
        <f t="shared" si="2"/>
        <v>236937.11961021644</v>
      </c>
      <c r="P8" s="118">
        <f>O8/12</f>
        <v>19744.759967518035</v>
      </c>
    </row>
    <row r="9" spans="1:17" x14ac:dyDescent="0.55000000000000004">
      <c r="A9" s="6" t="s">
        <v>22</v>
      </c>
      <c r="B9" s="17">
        <v>542.4</v>
      </c>
      <c r="C9" s="17">
        <v>550.5</v>
      </c>
      <c r="D9" s="17">
        <v>565.25</v>
      </c>
      <c r="E9" s="17">
        <v>568.20000000000005</v>
      </c>
      <c r="F9" s="17">
        <v>566.25</v>
      </c>
      <c r="G9" s="78">
        <v>567.75</v>
      </c>
      <c r="H9" s="37">
        <v>582.4</v>
      </c>
      <c r="I9" s="87">
        <v>572.5</v>
      </c>
      <c r="J9" s="91">
        <v>573.75</v>
      </c>
      <c r="K9" s="89">
        <v>578.6</v>
      </c>
      <c r="L9" s="88">
        <v>610.25</v>
      </c>
      <c r="M9" s="89">
        <v>623.5</v>
      </c>
      <c r="N9" s="89">
        <f t="shared" si="1"/>
        <v>575.11250000000007</v>
      </c>
      <c r="O9" s="119">
        <f t="shared" si="2"/>
        <v>6901.35</v>
      </c>
      <c r="P9" s="118">
        <f>O9/12</f>
        <v>575.11250000000007</v>
      </c>
    </row>
    <row r="10" spans="1:17" x14ac:dyDescent="0.55000000000000004">
      <c r="A10" s="6" t="s">
        <v>23</v>
      </c>
      <c r="B10" s="17">
        <f>B4*B11</f>
        <v>19129.164476190483</v>
      </c>
      <c r="C10" s="17">
        <f>C4*C11</f>
        <v>19256.045919999997</v>
      </c>
      <c r="D10" s="17">
        <f t="shared" ref="D10:I10" si="4">D4*D11</f>
        <v>19394.926000000003</v>
      </c>
      <c r="E10" s="17" t="s">
        <v>79</v>
      </c>
      <c r="F10" s="17">
        <f t="shared" si="4"/>
        <v>19180.885062500005</v>
      </c>
      <c r="G10" s="17">
        <f t="shared" si="4"/>
        <v>19203.822428571428</v>
      </c>
      <c r="H10" s="17">
        <f t="shared" si="4"/>
        <v>19209.336876190479</v>
      </c>
      <c r="I10" s="17">
        <f t="shared" si="4"/>
        <v>19163.486890909087</v>
      </c>
      <c r="J10" s="91">
        <v>0</v>
      </c>
      <c r="K10" s="89">
        <v>0</v>
      </c>
      <c r="L10" s="88">
        <v>0</v>
      </c>
      <c r="M10" s="89">
        <v>0</v>
      </c>
      <c r="N10" s="89">
        <f>P10</f>
        <v>16817.208456795186</v>
      </c>
      <c r="O10" s="119">
        <f t="shared" si="2"/>
        <v>134537.66765436149</v>
      </c>
      <c r="P10" s="118">
        <f>O10/8</f>
        <v>16817.208456795186</v>
      </c>
    </row>
    <row r="11" spans="1:17" x14ac:dyDescent="0.55000000000000004">
      <c r="A11" s="6" t="s">
        <v>20</v>
      </c>
      <c r="B11" s="17">
        <v>535</v>
      </c>
      <c r="C11" s="17">
        <v>542</v>
      </c>
      <c r="D11" s="17">
        <v>556.5</v>
      </c>
      <c r="E11" s="17">
        <v>559.6</v>
      </c>
      <c r="F11" s="17">
        <v>557.5</v>
      </c>
      <c r="G11" s="78">
        <v>558.75</v>
      </c>
      <c r="H11" s="37">
        <v>573.4</v>
      </c>
      <c r="I11" s="87">
        <v>564</v>
      </c>
      <c r="J11" s="91">
        <v>0</v>
      </c>
      <c r="K11" s="89">
        <v>0</v>
      </c>
      <c r="L11" s="88">
        <v>0</v>
      </c>
      <c r="M11" s="89">
        <v>0</v>
      </c>
      <c r="N11" s="89">
        <f t="shared" si="1"/>
        <v>555.84375</v>
      </c>
      <c r="O11" s="119">
        <f t="shared" si="2"/>
        <v>4446.75</v>
      </c>
      <c r="P11" s="118">
        <f>O11/8</f>
        <v>555.84375</v>
      </c>
    </row>
    <row r="12" spans="1:17" x14ac:dyDescent="0.55000000000000004">
      <c r="A12" s="6" t="s">
        <v>24</v>
      </c>
      <c r="B12" s="17">
        <f>B4*B13</f>
        <v>18893.178521904767</v>
      </c>
      <c r="C12" s="17">
        <f t="shared" ref="C12:M12" si="5">C4*C13</f>
        <v>19060.643239999998</v>
      </c>
      <c r="D12" s="17">
        <f t="shared" si="5"/>
        <v>19203.2420952381</v>
      </c>
      <c r="E12" s="17">
        <f t="shared" si="5"/>
        <v>19195.212573333331</v>
      </c>
      <c r="F12" s="17">
        <f t="shared" si="5"/>
        <v>18983.055306250004</v>
      </c>
      <c r="G12" s="17">
        <f t="shared" si="5"/>
        <v>18997.606885714285</v>
      </c>
      <c r="H12" s="17">
        <f t="shared" si="5"/>
        <v>19008.332304761905</v>
      </c>
      <c r="I12" s="17">
        <f t="shared" si="5"/>
        <v>18951.125555681814</v>
      </c>
      <c r="J12" s="17">
        <f t="shared" si="5"/>
        <v>18986.933866250001</v>
      </c>
      <c r="K12" s="17">
        <f t="shared" si="5"/>
        <v>19151.419854545453</v>
      </c>
      <c r="L12" s="17">
        <f t="shared" si="5"/>
        <v>20043.999356818185</v>
      </c>
      <c r="M12" s="17">
        <f t="shared" si="5"/>
        <v>20402.092249999998</v>
      </c>
      <c r="N12" s="89">
        <f t="shared" si="1"/>
        <v>19239.736817541485</v>
      </c>
      <c r="O12" s="119">
        <f t="shared" si="2"/>
        <v>230876.8418104978</v>
      </c>
      <c r="P12" s="118">
        <f t="shared" ref="P12:P17" si="6">O12/12</f>
        <v>19239.736817541485</v>
      </c>
      <c r="Q12" s="124"/>
    </row>
    <row r="13" spans="1:17" x14ac:dyDescent="0.55000000000000004">
      <c r="A13" s="6" t="s">
        <v>20</v>
      </c>
      <c r="B13" s="17">
        <v>528.4</v>
      </c>
      <c r="C13" s="17">
        <v>536.5</v>
      </c>
      <c r="D13" s="17">
        <v>551</v>
      </c>
      <c r="E13" s="17">
        <v>553.79999999999995</v>
      </c>
      <c r="F13" s="17">
        <v>551.75</v>
      </c>
      <c r="G13" s="78">
        <v>552.75</v>
      </c>
      <c r="H13" s="37">
        <v>567.4</v>
      </c>
      <c r="I13" s="87">
        <v>557.75</v>
      </c>
      <c r="J13" s="91">
        <v>557.75</v>
      </c>
      <c r="K13" s="89">
        <v>564</v>
      </c>
      <c r="L13" s="88">
        <v>595.25</v>
      </c>
      <c r="M13" s="89">
        <v>608.5</v>
      </c>
      <c r="N13" s="89">
        <f t="shared" si="1"/>
        <v>560.4041666666667</v>
      </c>
      <c r="O13" s="119">
        <f t="shared" si="2"/>
        <v>6724.85</v>
      </c>
      <c r="P13" s="118">
        <f t="shared" si="6"/>
        <v>560.4041666666667</v>
      </c>
      <c r="Q13" s="124"/>
    </row>
    <row r="14" spans="1:17" x14ac:dyDescent="0.55000000000000004">
      <c r="A14" s="6" t="s">
        <v>25</v>
      </c>
      <c r="B14" s="17">
        <f>B4*B15</f>
        <v>12693.183904761909</v>
      </c>
      <c r="C14" s="17">
        <f t="shared" ref="C14:M14" si="7">C4*C15</f>
        <v>12710.056139999997</v>
      </c>
      <c r="D14" s="17">
        <f t="shared" si="7"/>
        <v>12598.860285714287</v>
      </c>
      <c r="E14" s="17">
        <f t="shared" si="7"/>
        <v>12484.860182222223</v>
      </c>
      <c r="F14" s="17">
        <f t="shared" si="7"/>
        <v>12592.294050000002</v>
      </c>
      <c r="G14" s="17">
        <f t="shared" si="7"/>
        <v>12802.548285714287</v>
      </c>
      <c r="H14" s="17">
        <f t="shared" si="7"/>
        <v>12810.691352380953</v>
      </c>
      <c r="I14" s="17">
        <f t="shared" si="7"/>
        <v>12520.824324999996</v>
      </c>
      <c r="J14" s="17">
        <f t="shared" si="7"/>
        <v>12689.16109125</v>
      </c>
      <c r="K14" s="17">
        <f t="shared" si="7"/>
        <v>12713.282967272726</v>
      </c>
      <c r="L14" s="17">
        <f t="shared" si="7"/>
        <v>12947.36287727273</v>
      </c>
      <c r="M14" s="17">
        <f t="shared" si="7"/>
        <v>13193.464749999997</v>
      </c>
      <c r="N14" s="89">
        <f t="shared" si="1"/>
        <v>12729.715850965758</v>
      </c>
      <c r="O14" s="119">
        <f t="shared" si="2"/>
        <v>152756.59021158909</v>
      </c>
      <c r="P14" s="118">
        <f t="shared" si="6"/>
        <v>12729.715850965758</v>
      </c>
    </row>
    <row r="15" spans="1:17" x14ac:dyDescent="0.55000000000000004">
      <c r="A15" s="6" t="s">
        <v>20</v>
      </c>
      <c r="B15" s="17">
        <v>355</v>
      </c>
      <c r="C15" s="17">
        <v>357.75</v>
      </c>
      <c r="D15" s="17">
        <v>361.5</v>
      </c>
      <c r="E15" s="17">
        <v>360.2</v>
      </c>
      <c r="F15" s="17">
        <v>366</v>
      </c>
      <c r="G15" s="78">
        <v>372.5</v>
      </c>
      <c r="H15" s="37">
        <v>382.4</v>
      </c>
      <c r="I15" s="87">
        <v>368.5</v>
      </c>
      <c r="J15" s="91">
        <v>372.75</v>
      </c>
      <c r="K15" s="89">
        <v>374.4</v>
      </c>
      <c r="L15" s="88">
        <v>384.5</v>
      </c>
      <c r="M15" s="89">
        <v>393.5</v>
      </c>
      <c r="N15" s="89">
        <f t="shared" si="1"/>
        <v>370.75</v>
      </c>
      <c r="O15" s="119">
        <f t="shared" si="2"/>
        <v>4449</v>
      </c>
      <c r="P15" s="118">
        <f t="shared" si="6"/>
        <v>370.75</v>
      </c>
    </row>
    <row r="16" spans="1:17" x14ac:dyDescent="0.55000000000000004">
      <c r="A16" s="6" t="s">
        <v>26</v>
      </c>
      <c r="B16" s="17">
        <f>B4*B17</f>
        <v>11477.498685714289</v>
      </c>
      <c r="C16" s="17">
        <f t="shared" ref="C16:M16" si="8">C4*C17</f>
        <v>11555.403939999998</v>
      </c>
      <c r="D16" s="17">
        <f t="shared" si="8"/>
        <v>11501.034285714288</v>
      </c>
      <c r="E16" s="17">
        <f t="shared" si="8"/>
        <v>11341.050115555556</v>
      </c>
      <c r="F16" s="17">
        <f t="shared" si="8"/>
        <v>11319.302575000002</v>
      </c>
      <c r="G16" s="17">
        <f t="shared" si="8"/>
        <v>11599.624285714286</v>
      </c>
      <c r="H16" s="17">
        <f t="shared" si="8"/>
        <v>11510.861790476192</v>
      </c>
      <c r="I16" s="17">
        <f t="shared" si="8"/>
        <v>11374.073114772724</v>
      </c>
      <c r="J16" s="17">
        <f t="shared" si="8"/>
        <v>11293.438476249999</v>
      </c>
      <c r="K16" s="17">
        <f t="shared" si="8"/>
        <v>11395.773941818181</v>
      </c>
      <c r="L16" s="17">
        <f t="shared" si="8"/>
        <v>11735.126040909092</v>
      </c>
      <c r="M16" s="17">
        <f t="shared" si="8"/>
        <v>22112.045749999997</v>
      </c>
      <c r="N16" s="89">
        <f t="shared" si="1"/>
        <v>12351.269416827048</v>
      </c>
      <c r="O16" s="119">
        <f>SUM(B16:M16)</f>
        <v>148215.23300192459</v>
      </c>
      <c r="P16" s="118">
        <f t="shared" si="6"/>
        <v>12351.269416827048</v>
      </c>
    </row>
    <row r="17" spans="1:16" x14ac:dyDescent="0.55000000000000004">
      <c r="A17" s="6" t="s">
        <v>20</v>
      </c>
      <c r="B17" s="17">
        <v>321</v>
      </c>
      <c r="C17" s="17">
        <v>325.25</v>
      </c>
      <c r="D17" s="17">
        <v>330</v>
      </c>
      <c r="E17" s="17">
        <v>327.2</v>
      </c>
      <c r="F17" s="17">
        <v>329</v>
      </c>
      <c r="G17" s="78">
        <v>337.5</v>
      </c>
      <c r="H17" s="37">
        <v>343.6</v>
      </c>
      <c r="I17" s="87">
        <v>334.75</v>
      </c>
      <c r="J17" s="91">
        <v>331.75</v>
      </c>
      <c r="K17" s="89">
        <v>335.6</v>
      </c>
      <c r="L17" s="88">
        <v>348.5</v>
      </c>
      <c r="M17" s="89">
        <v>659.5</v>
      </c>
      <c r="N17" s="89">
        <f t="shared" si="1"/>
        <v>360.30416666666662</v>
      </c>
      <c r="O17" s="119">
        <f>SUM(B17:M17)</f>
        <v>4323.6499999999996</v>
      </c>
      <c r="P17" s="118">
        <f t="shared" si="6"/>
        <v>360.30416666666662</v>
      </c>
    </row>
    <row r="18" spans="1:16" x14ac:dyDescent="0.55000000000000004">
      <c r="A18" s="6" t="s">
        <v>27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78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89">
        <f t="shared" si="1"/>
        <v>0</v>
      </c>
      <c r="O18" s="119">
        <f t="shared" si="2"/>
        <v>0</v>
      </c>
      <c r="P18" s="118">
        <f>O18/8</f>
        <v>0</v>
      </c>
    </row>
    <row r="19" spans="1:16" x14ac:dyDescent="0.55000000000000004">
      <c r="A19" s="6" t="s">
        <v>20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78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89">
        <f t="shared" si="1"/>
        <v>0</v>
      </c>
      <c r="O19" s="119">
        <f t="shared" si="2"/>
        <v>0</v>
      </c>
      <c r="P19" s="118">
        <f>O19/8</f>
        <v>0</v>
      </c>
    </row>
    <row r="20" spans="1:16" x14ac:dyDescent="0.55000000000000004">
      <c r="A20" s="6" t="s">
        <v>28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78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89">
        <f t="shared" si="1"/>
        <v>0</v>
      </c>
      <c r="O20" s="119">
        <f t="shared" si="2"/>
        <v>0</v>
      </c>
      <c r="P20" s="118">
        <f>O20/8</f>
        <v>0</v>
      </c>
    </row>
    <row r="21" spans="1:16" x14ac:dyDescent="0.55000000000000004">
      <c r="A21" s="7" t="s">
        <v>20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79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126">
        <f t="shared" si="1"/>
        <v>0</v>
      </c>
      <c r="O21" s="119">
        <f t="shared" si="2"/>
        <v>0</v>
      </c>
      <c r="P21" s="118">
        <f>O21/8</f>
        <v>0</v>
      </c>
    </row>
    <row r="22" spans="1:16" x14ac:dyDescent="0.55000000000000004">
      <c r="A22" s="108" t="s">
        <v>75</v>
      </c>
      <c r="B22" s="82"/>
      <c r="C22" s="82"/>
      <c r="D22" s="82"/>
      <c r="E22" s="82"/>
      <c r="F22" s="82"/>
      <c r="G22" s="109"/>
      <c r="H22" s="21"/>
      <c r="I22" s="21"/>
      <c r="J22" s="21"/>
      <c r="K22" s="21"/>
      <c r="L22" s="21"/>
      <c r="M22" s="21"/>
      <c r="N22" s="115" t="s">
        <v>78</v>
      </c>
      <c r="O22" s="99"/>
      <c r="P22" s="107"/>
    </row>
    <row r="23" spans="1:16" ht="29.25" x14ac:dyDescent="0.6">
      <c r="A23" s="33" t="s">
        <v>76</v>
      </c>
      <c r="B23" s="34"/>
      <c r="C23" s="34"/>
      <c r="D23" s="34"/>
      <c r="E23" s="34"/>
      <c r="F23" s="34"/>
      <c r="G23" s="34"/>
      <c r="O23" s="99"/>
      <c r="P23" s="107"/>
    </row>
    <row r="24" spans="1:16" x14ac:dyDescent="0.55000000000000004">
      <c r="A24" s="41" t="s">
        <v>0</v>
      </c>
      <c r="B24" s="27"/>
      <c r="C24" s="27"/>
      <c r="D24" s="27"/>
      <c r="E24" s="27"/>
      <c r="F24" s="27"/>
      <c r="G24" s="35" t="s">
        <v>1</v>
      </c>
      <c r="H24" s="14"/>
      <c r="I24" s="8"/>
      <c r="J24" s="8"/>
      <c r="K24" s="8"/>
      <c r="L24" s="8"/>
      <c r="M24" s="38" t="s">
        <v>2</v>
      </c>
      <c r="N24" s="101"/>
      <c r="O24" s="99"/>
      <c r="P24" s="107"/>
    </row>
    <row r="25" spans="1:16" x14ac:dyDescent="0.55000000000000004">
      <c r="A25" s="1" t="s">
        <v>3</v>
      </c>
      <c r="B25" s="2" t="s">
        <v>4</v>
      </c>
      <c r="C25" s="2" t="s">
        <v>5</v>
      </c>
      <c r="D25" s="2" t="s">
        <v>6</v>
      </c>
      <c r="E25" s="2" t="s">
        <v>7</v>
      </c>
      <c r="F25" s="2" t="s">
        <v>8</v>
      </c>
      <c r="G25" s="2" t="s">
        <v>9</v>
      </c>
      <c r="H25" s="2" t="s">
        <v>10</v>
      </c>
      <c r="I25" s="2" t="s">
        <v>11</v>
      </c>
      <c r="J25" s="2" t="s">
        <v>12</v>
      </c>
      <c r="K25" s="2" t="s">
        <v>13</v>
      </c>
      <c r="L25" s="1" t="s">
        <v>14</v>
      </c>
      <c r="M25" s="2" t="s">
        <v>15</v>
      </c>
      <c r="N25" s="102" t="s">
        <v>16</v>
      </c>
      <c r="O25" s="98" t="s">
        <v>73</v>
      </c>
      <c r="P25" s="106" t="s">
        <v>74</v>
      </c>
    </row>
    <row r="26" spans="1:16" x14ac:dyDescent="0.55000000000000004">
      <c r="A26" s="6" t="s">
        <v>29</v>
      </c>
      <c r="B26" s="17">
        <f>B4*B27</f>
        <v>11191.455104761908</v>
      </c>
      <c r="C26" s="17">
        <f t="shared" ref="C26:M26" si="9">C4*C27</f>
        <v>11253.417979999998</v>
      </c>
      <c r="D26" s="17">
        <f t="shared" si="9"/>
        <v>11196.08261904762</v>
      </c>
      <c r="E26" s="17">
        <f t="shared" si="9"/>
        <v>11036.034097777778</v>
      </c>
      <c r="F26" s="17">
        <f t="shared" si="9"/>
        <v>11009.656000000003</v>
      </c>
      <c r="G26" s="17">
        <f t="shared" si="9"/>
        <v>11290.300971428573</v>
      </c>
      <c r="H26" s="17">
        <f t="shared" si="9"/>
        <v>11209.354933333336</v>
      </c>
      <c r="I26" s="17">
        <f t="shared" si="9"/>
        <v>11068.272792045453</v>
      </c>
      <c r="J26" s="17">
        <f t="shared" si="9"/>
        <v>10987.06034125</v>
      </c>
      <c r="K26" s="17">
        <f t="shared" si="9"/>
        <v>11090.166178181818</v>
      </c>
      <c r="L26" s="17">
        <f t="shared" si="9"/>
        <v>11432.066831818183</v>
      </c>
      <c r="M26" s="17">
        <f t="shared" si="9"/>
        <v>11751.739249999999</v>
      </c>
      <c r="N26" s="89">
        <f t="shared" ref="N26:N39" si="10">P26</f>
        <v>11209.633924970389</v>
      </c>
      <c r="O26" s="119">
        <f t="shared" ref="O26:O31" si="11">SUM(B26:M26)</f>
        <v>134515.60709964467</v>
      </c>
      <c r="P26" s="118">
        <f>O26/12</f>
        <v>11209.633924970389</v>
      </c>
    </row>
    <row r="27" spans="1:16" x14ac:dyDescent="0.55000000000000004">
      <c r="A27" s="6" t="s">
        <v>20</v>
      </c>
      <c r="B27" s="56">
        <v>313</v>
      </c>
      <c r="C27" s="50">
        <v>316.75</v>
      </c>
      <c r="D27" s="50">
        <v>321.25</v>
      </c>
      <c r="E27" s="50">
        <v>318.39999999999998</v>
      </c>
      <c r="F27" s="50">
        <v>320</v>
      </c>
      <c r="G27" s="50">
        <v>328.5</v>
      </c>
      <c r="H27" s="57">
        <v>334.6</v>
      </c>
      <c r="I27" s="37">
        <v>325.75</v>
      </c>
      <c r="J27" s="57">
        <v>322.75</v>
      </c>
      <c r="K27" s="57">
        <v>326.60000000000002</v>
      </c>
      <c r="L27" s="57">
        <v>339.5</v>
      </c>
      <c r="M27" s="57">
        <v>350.5</v>
      </c>
      <c r="N27" s="89">
        <f t="shared" si="10"/>
        <v>326.46666666666664</v>
      </c>
      <c r="O27" s="119">
        <f t="shared" si="11"/>
        <v>3917.6</v>
      </c>
      <c r="P27" s="118">
        <f>O27/12</f>
        <v>326.46666666666664</v>
      </c>
    </row>
    <row r="28" spans="1:16" x14ac:dyDescent="0.55000000000000004">
      <c r="A28" s="6" t="s">
        <v>30</v>
      </c>
      <c r="B28" s="17">
        <f t="shared" ref="B28:M28" si="12">B4*B29</f>
        <v>11084.188761904765</v>
      </c>
      <c r="C28" s="17">
        <f t="shared" si="12"/>
        <v>11155.716639999999</v>
      </c>
      <c r="D28" s="17">
        <f t="shared" si="12"/>
        <v>11108.953571428574</v>
      </c>
      <c r="E28" s="17">
        <f t="shared" si="12"/>
        <v>10932.051364444444</v>
      </c>
      <c r="F28" s="17">
        <f t="shared" si="12"/>
        <v>10906.440475000003</v>
      </c>
      <c r="G28" s="17">
        <f t="shared" si="12"/>
        <v>11204.377828571429</v>
      </c>
      <c r="H28" s="17">
        <f t="shared" si="12"/>
        <v>11108.852647619049</v>
      </c>
      <c r="I28" s="17">
        <f t="shared" si="12"/>
        <v>10974.833804545451</v>
      </c>
      <c r="J28" s="17">
        <f t="shared" si="12"/>
        <v>10884.93429625</v>
      </c>
      <c r="K28" s="17">
        <f t="shared" si="12"/>
        <v>10988.296923636364</v>
      </c>
      <c r="L28" s="17">
        <f t="shared" si="12"/>
        <v>11331.047095454547</v>
      </c>
      <c r="M28" s="17">
        <f t="shared" si="12"/>
        <v>11651.153749999998</v>
      </c>
      <c r="N28" s="89">
        <f t="shared" si="10"/>
        <v>11110.903929904549</v>
      </c>
      <c r="O28" s="119">
        <f t="shared" si="11"/>
        <v>133330.84715885459</v>
      </c>
      <c r="P28" s="118">
        <f>O28/12</f>
        <v>11110.903929904549</v>
      </c>
    </row>
    <row r="29" spans="1:16" x14ac:dyDescent="0.55000000000000004">
      <c r="A29" s="6" t="s">
        <v>20</v>
      </c>
      <c r="B29" s="56">
        <v>310</v>
      </c>
      <c r="C29" s="50">
        <v>314</v>
      </c>
      <c r="D29" s="50">
        <v>318.75</v>
      </c>
      <c r="E29" s="50">
        <v>315.39999999999998</v>
      </c>
      <c r="F29" s="50">
        <v>317</v>
      </c>
      <c r="G29" s="50">
        <v>326</v>
      </c>
      <c r="H29" s="57">
        <v>331.6</v>
      </c>
      <c r="I29" s="37">
        <v>323</v>
      </c>
      <c r="J29" s="57">
        <v>319.75</v>
      </c>
      <c r="K29" s="57">
        <v>323.60000000000002</v>
      </c>
      <c r="L29" s="57">
        <v>336.5</v>
      </c>
      <c r="M29" s="57">
        <v>347.5</v>
      </c>
      <c r="N29" s="89">
        <f t="shared" si="10"/>
        <v>323.59166666666664</v>
      </c>
      <c r="O29" s="119">
        <f t="shared" si="11"/>
        <v>3883.1</v>
      </c>
      <c r="P29" s="118">
        <f>O29/12</f>
        <v>323.59166666666664</v>
      </c>
    </row>
    <row r="30" spans="1:16" x14ac:dyDescent="0.55000000000000004">
      <c r="A30" s="3" t="s">
        <v>31</v>
      </c>
      <c r="B30" s="17">
        <f>B4*B31</f>
        <v>10698.029927619051</v>
      </c>
      <c r="C30" s="17">
        <f t="shared" ref="C30:M30" si="13">C4*C31</f>
        <v>10853.730679999999</v>
      </c>
      <c r="D30" s="17">
        <f t="shared" si="13"/>
        <v>10838.853523809525</v>
      </c>
      <c r="E30" s="17">
        <f t="shared" si="13"/>
        <v>10668.62844</v>
      </c>
      <c r="F30" s="17">
        <f t="shared" si="13"/>
        <v>10605.395193750002</v>
      </c>
      <c r="G30" s="17">
        <f t="shared" si="13"/>
        <v>10834.908314285714</v>
      </c>
      <c r="H30" s="17">
        <f t="shared" si="13"/>
        <v>10773.84502857143</v>
      </c>
      <c r="I30" s="17">
        <f t="shared" si="13"/>
        <v>10686.02238863636</v>
      </c>
      <c r="J30" s="17">
        <f t="shared" si="13"/>
        <v>10689.192709999999</v>
      </c>
      <c r="K30" s="17">
        <f t="shared" si="13"/>
        <v>10866.053818181817</v>
      </c>
      <c r="L30" s="17">
        <f t="shared" si="13"/>
        <v>11230.027359090911</v>
      </c>
      <c r="M30" s="17">
        <f t="shared" si="13"/>
        <v>11584.096749999999</v>
      </c>
      <c r="N30" s="89">
        <f t="shared" si="10"/>
        <v>10860.732011162067</v>
      </c>
      <c r="O30" s="119">
        <f t="shared" si="11"/>
        <v>130328.78413394481</v>
      </c>
      <c r="P30" s="118">
        <f>O30/12</f>
        <v>10860.732011162067</v>
      </c>
    </row>
    <row r="31" spans="1:16" x14ac:dyDescent="0.55000000000000004">
      <c r="A31" s="3" t="s">
        <v>20</v>
      </c>
      <c r="B31" s="56">
        <v>299.2</v>
      </c>
      <c r="C31" s="50">
        <v>305.5</v>
      </c>
      <c r="D31" s="50">
        <v>311</v>
      </c>
      <c r="E31" s="50">
        <v>307.8</v>
      </c>
      <c r="F31" s="50">
        <v>308.25</v>
      </c>
      <c r="G31" s="50">
        <v>315.25</v>
      </c>
      <c r="H31" s="57">
        <v>321.60000000000002</v>
      </c>
      <c r="I31" s="37">
        <v>314.5</v>
      </c>
      <c r="J31" s="57">
        <v>314</v>
      </c>
      <c r="K31" s="57">
        <v>320</v>
      </c>
      <c r="L31" s="57">
        <v>333.5</v>
      </c>
      <c r="M31" s="57">
        <v>345.5</v>
      </c>
      <c r="N31" s="89">
        <f t="shared" si="10"/>
        <v>316.34166666666664</v>
      </c>
      <c r="O31" s="119">
        <f t="shared" si="11"/>
        <v>3796.1</v>
      </c>
      <c r="P31" s="118">
        <f t="shared" ref="P31:P39" si="14">O31/12</f>
        <v>316.34166666666664</v>
      </c>
    </row>
    <row r="32" spans="1:16" x14ac:dyDescent="0.55000000000000004">
      <c r="A32" s="3" t="s">
        <v>32</v>
      </c>
      <c r="B32" s="58" t="s">
        <v>65</v>
      </c>
      <c r="C32" s="58" t="s">
        <v>65</v>
      </c>
      <c r="D32" s="58" t="s">
        <v>65</v>
      </c>
      <c r="E32" s="58" t="s">
        <v>65</v>
      </c>
      <c r="F32" s="58" t="s">
        <v>65</v>
      </c>
      <c r="G32" s="58" t="s">
        <v>65</v>
      </c>
      <c r="H32" s="58" t="s">
        <v>65</v>
      </c>
      <c r="I32" s="58" t="s">
        <v>65</v>
      </c>
      <c r="J32" s="58" t="s">
        <v>65</v>
      </c>
      <c r="K32" s="58" t="s">
        <v>65</v>
      </c>
      <c r="L32" s="58" t="s">
        <v>65</v>
      </c>
      <c r="M32" s="58" t="s">
        <v>65</v>
      </c>
      <c r="N32" s="89">
        <f t="shared" si="10"/>
        <v>0</v>
      </c>
      <c r="O32" s="119">
        <f t="shared" ref="O32:O39" si="15">SUM(B32:M32)</f>
        <v>0</v>
      </c>
      <c r="P32" s="118">
        <f t="shared" si="14"/>
        <v>0</v>
      </c>
    </row>
    <row r="33" spans="1:16" x14ac:dyDescent="0.55000000000000004">
      <c r="A33" s="3" t="s">
        <v>20</v>
      </c>
      <c r="B33" s="58" t="s">
        <v>65</v>
      </c>
      <c r="C33" s="58" t="s">
        <v>65</v>
      </c>
      <c r="D33" s="58" t="s">
        <v>65</v>
      </c>
      <c r="E33" s="58" t="s">
        <v>65</v>
      </c>
      <c r="F33" s="58" t="s">
        <v>65</v>
      </c>
      <c r="G33" s="58" t="s">
        <v>65</v>
      </c>
      <c r="H33" s="58" t="s">
        <v>65</v>
      </c>
      <c r="I33" s="58" t="s">
        <v>65</v>
      </c>
      <c r="J33" s="58" t="s">
        <v>65</v>
      </c>
      <c r="K33" s="58" t="s">
        <v>65</v>
      </c>
      <c r="L33" s="58" t="s">
        <v>65</v>
      </c>
      <c r="M33" s="58" t="s">
        <v>65</v>
      </c>
      <c r="N33" s="89">
        <f t="shared" si="10"/>
        <v>0</v>
      </c>
      <c r="O33" s="119">
        <f t="shared" si="15"/>
        <v>0</v>
      </c>
      <c r="P33" s="118">
        <f t="shared" si="14"/>
        <v>0</v>
      </c>
    </row>
    <row r="34" spans="1:16" x14ac:dyDescent="0.55000000000000004">
      <c r="A34" s="3" t="s">
        <v>66</v>
      </c>
      <c r="B34" s="17">
        <f>B4*B35</f>
        <v>10111.64058666667</v>
      </c>
      <c r="C34" s="17">
        <f t="shared" ref="C34:M34" si="16">C4*C35</f>
        <v>10347.460099999998</v>
      </c>
      <c r="D34" s="17">
        <f t="shared" si="16"/>
        <v>10385.782476190478</v>
      </c>
      <c r="E34" s="17">
        <f t="shared" si="16"/>
        <v>10280.426235555557</v>
      </c>
      <c r="F34" s="17">
        <f t="shared" si="16"/>
        <v>10097.918862500002</v>
      </c>
      <c r="G34" s="17">
        <f t="shared" si="16"/>
        <v>10285.0002</v>
      </c>
      <c r="H34" s="17">
        <f t="shared" si="16"/>
        <v>10244.532990476193</v>
      </c>
      <c r="I34" s="17">
        <f t="shared" si="16"/>
        <v>10218.827451136362</v>
      </c>
      <c r="J34" s="17">
        <f t="shared" si="16"/>
        <v>10323.24104875</v>
      </c>
      <c r="K34" s="17">
        <f t="shared" si="16"/>
        <v>10641.941458181816</v>
      </c>
      <c r="L34" s="17">
        <f t="shared" si="16"/>
        <v>11002.732952272729</v>
      </c>
      <c r="M34" s="17">
        <f t="shared" si="16"/>
        <v>11366.161499999998</v>
      </c>
      <c r="N34" s="89">
        <f t="shared" si="10"/>
        <v>10442.138821810817</v>
      </c>
      <c r="O34" s="119">
        <f t="shared" si="15"/>
        <v>125305.66586172979</v>
      </c>
      <c r="P34" s="118">
        <f>O34/12</f>
        <v>10442.138821810817</v>
      </c>
    </row>
    <row r="35" spans="1:16" x14ac:dyDescent="0.55000000000000004">
      <c r="A35" s="3" t="s">
        <v>20</v>
      </c>
      <c r="B35" s="56">
        <v>282.8</v>
      </c>
      <c r="C35" s="50">
        <v>291.25</v>
      </c>
      <c r="D35" s="50">
        <v>298</v>
      </c>
      <c r="E35" s="50">
        <v>296.60000000000002</v>
      </c>
      <c r="F35" s="50">
        <v>293.5</v>
      </c>
      <c r="G35" s="50">
        <v>299.25</v>
      </c>
      <c r="H35" s="57">
        <v>305.8</v>
      </c>
      <c r="I35" s="37">
        <v>300.75</v>
      </c>
      <c r="J35" s="57">
        <v>303.25</v>
      </c>
      <c r="K35" s="57">
        <v>313.39999999999998</v>
      </c>
      <c r="L35" s="42">
        <v>326.75</v>
      </c>
      <c r="M35" s="57">
        <v>339</v>
      </c>
      <c r="N35" s="89">
        <f t="shared" si="10"/>
        <v>304.19583333333338</v>
      </c>
      <c r="O35" s="119">
        <f t="shared" si="15"/>
        <v>3650.3500000000004</v>
      </c>
      <c r="P35" s="118">
        <f t="shared" si="14"/>
        <v>304.19583333333338</v>
      </c>
    </row>
    <row r="36" spans="1:16" x14ac:dyDescent="0.55000000000000004">
      <c r="A36" s="3" t="s">
        <v>33</v>
      </c>
      <c r="B36" s="58" t="s">
        <v>65</v>
      </c>
      <c r="C36" s="58" t="s">
        <v>65</v>
      </c>
      <c r="D36" s="58" t="s">
        <v>65</v>
      </c>
      <c r="E36" s="58" t="s">
        <v>65</v>
      </c>
      <c r="F36" s="58" t="s">
        <v>65</v>
      </c>
      <c r="G36" s="58" t="s">
        <v>65</v>
      </c>
      <c r="H36" s="58" t="s">
        <v>65</v>
      </c>
      <c r="I36" s="58" t="s">
        <v>65</v>
      </c>
      <c r="J36" s="58" t="s">
        <v>65</v>
      </c>
      <c r="K36" s="58" t="s">
        <v>65</v>
      </c>
      <c r="L36" s="58" t="s">
        <v>65</v>
      </c>
      <c r="M36" s="58" t="s">
        <v>65</v>
      </c>
      <c r="N36" s="89">
        <f t="shared" si="10"/>
        <v>0</v>
      </c>
      <c r="O36" s="119">
        <f t="shared" si="15"/>
        <v>0</v>
      </c>
      <c r="P36" s="118">
        <f t="shared" si="14"/>
        <v>0</v>
      </c>
    </row>
    <row r="37" spans="1:16" x14ac:dyDescent="0.55000000000000004">
      <c r="A37" s="3" t="s">
        <v>20</v>
      </c>
      <c r="B37" s="58" t="s">
        <v>65</v>
      </c>
      <c r="C37" s="58" t="s">
        <v>65</v>
      </c>
      <c r="D37" s="58" t="s">
        <v>65</v>
      </c>
      <c r="E37" s="58" t="s">
        <v>65</v>
      </c>
      <c r="F37" s="58" t="s">
        <v>65</v>
      </c>
      <c r="G37" s="58" t="s">
        <v>65</v>
      </c>
      <c r="H37" s="58" t="s">
        <v>65</v>
      </c>
      <c r="I37" s="58" t="s">
        <v>65</v>
      </c>
      <c r="J37" s="58" t="s">
        <v>65</v>
      </c>
      <c r="K37" s="58" t="s">
        <v>65</v>
      </c>
      <c r="L37" s="58" t="s">
        <v>65</v>
      </c>
      <c r="M37" s="58" t="s">
        <v>65</v>
      </c>
      <c r="N37" s="89">
        <f t="shared" si="10"/>
        <v>0</v>
      </c>
      <c r="O37" s="119">
        <f t="shared" si="15"/>
        <v>0</v>
      </c>
      <c r="P37" s="118">
        <f t="shared" si="14"/>
        <v>0</v>
      </c>
    </row>
    <row r="38" spans="1:16" x14ac:dyDescent="0.55000000000000004">
      <c r="A38" s="3" t="s">
        <v>34</v>
      </c>
      <c r="B38" s="58" t="s">
        <v>65</v>
      </c>
      <c r="C38" s="58" t="s">
        <v>65</v>
      </c>
      <c r="D38" s="58" t="s">
        <v>65</v>
      </c>
      <c r="E38" s="58" t="s">
        <v>65</v>
      </c>
      <c r="F38" s="58" t="s">
        <v>65</v>
      </c>
      <c r="G38" s="58" t="s">
        <v>65</v>
      </c>
      <c r="H38" s="58" t="s">
        <v>65</v>
      </c>
      <c r="I38" s="58" t="s">
        <v>65</v>
      </c>
      <c r="J38" s="58" t="s">
        <v>65</v>
      </c>
      <c r="K38" s="58" t="s">
        <v>65</v>
      </c>
      <c r="L38" s="58" t="s">
        <v>65</v>
      </c>
      <c r="M38" s="58" t="s">
        <v>65</v>
      </c>
      <c r="N38" s="89">
        <f t="shared" si="10"/>
        <v>0</v>
      </c>
      <c r="O38" s="119">
        <f t="shared" si="15"/>
        <v>0</v>
      </c>
      <c r="P38" s="118">
        <f t="shared" si="14"/>
        <v>0</v>
      </c>
    </row>
    <row r="39" spans="1:16" x14ac:dyDescent="0.55000000000000004">
      <c r="A39" s="3" t="s">
        <v>22</v>
      </c>
      <c r="B39" s="58" t="s">
        <v>65</v>
      </c>
      <c r="C39" s="58" t="s">
        <v>65</v>
      </c>
      <c r="D39" s="58" t="s">
        <v>65</v>
      </c>
      <c r="E39" s="58" t="s">
        <v>65</v>
      </c>
      <c r="F39" s="58" t="s">
        <v>65</v>
      </c>
      <c r="G39" s="58" t="s">
        <v>65</v>
      </c>
      <c r="H39" s="58" t="s">
        <v>65</v>
      </c>
      <c r="I39" s="58" t="s">
        <v>65</v>
      </c>
      <c r="J39" s="58" t="s">
        <v>65</v>
      </c>
      <c r="K39" s="58" t="s">
        <v>65</v>
      </c>
      <c r="L39" s="58" t="s">
        <v>65</v>
      </c>
      <c r="M39" s="58" t="s">
        <v>65</v>
      </c>
      <c r="N39" s="89">
        <f t="shared" si="10"/>
        <v>0</v>
      </c>
      <c r="O39" s="119">
        <f t="shared" si="15"/>
        <v>0</v>
      </c>
      <c r="P39" s="118">
        <f t="shared" si="14"/>
        <v>0</v>
      </c>
    </row>
    <row r="40" spans="1:16" s="70" customFormat="1" x14ac:dyDescent="0.55000000000000004">
      <c r="A40" s="53" t="s">
        <v>35</v>
      </c>
      <c r="B40" s="7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76"/>
      <c r="O40" s="99"/>
      <c r="P40" s="110"/>
    </row>
    <row r="41" spans="1:16" x14ac:dyDescent="0.55000000000000004">
      <c r="A41" s="3" t="s">
        <v>36</v>
      </c>
      <c r="B41" s="17">
        <f>$B4*B42</f>
        <v>12371.384876190479</v>
      </c>
      <c r="C41" s="17">
        <f t="shared" ref="C41:M41" si="17">C4*C42</f>
        <v>12399.188239999998</v>
      </c>
      <c r="D41" s="17">
        <f t="shared" si="17"/>
        <v>12398.463476190478</v>
      </c>
      <c r="E41" s="17">
        <f t="shared" si="17"/>
        <v>12387.809631111111</v>
      </c>
      <c r="F41" s="17">
        <f t="shared" si="17"/>
        <v>12385.863000000003</v>
      </c>
      <c r="G41" s="17">
        <f t="shared" si="17"/>
        <v>12398.709514285714</v>
      </c>
      <c r="H41" s="17">
        <f t="shared" si="17"/>
        <v>12408.682209523809</v>
      </c>
      <c r="I41" s="17">
        <f t="shared" si="17"/>
        <v>12367.92416363636</v>
      </c>
      <c r="J41" s="17">
        <f t="shared" si="17"/>
        <v>12484.90900125</v>
      </c>
      <c r="K41" s="17">
        <f t="shared" si="17"/>
        <v>12495.96189090909</v>
      </c>
      <c r="L41" s="17">
        <f t="shared" si="17"/>
        <v>12669.558602272729</v>
      </c>
      <c r="M41" s="17">
        <f t="shared" si="17"/>
        <v>13092.879249999998</v>
      </c>
      <c r="N41" s="89">
        <f>P41</f>
        <v>12488.444487947481</v>
      </c>
      <c r="O41" s="119">
        <f>SUM(B41:M41)</f>
        <v>149861.33385536977</v>
      </c>
      <c r="P41" s="118">
        <f>O41/12</f>
        <v>12488.444487947481</v>
      </c>
    </row>
    <row r="42" spans="1:16" x14ac:dyDescent="0.55000000000000004">
      <c r="A42" s="3" t="s">
        <v>37</v>
      </c>
      <c r="B42" s="56">
        <v>346</v>
      </c>
      <c r="C42" s="42">
        <v>349</v>
      </c>
      <c r="D42" s="42">
        <v>355.75</v>
      </c>
      <c r="E42" s="42">
        <v>357.4</v>
      </c>
      <c r="F42" s="50">
        <v>360</v>
      </c>
      <c r="G42" s="42">
        <v>360.75</v>
      </c>
      <c r="H42" s="42">
        <v>370.4</v>
      </c>
      <c r="I42" s="42">
        <v>364</v>
      </c>
      <c r="J42" s="42">
        <v>366.75</v>
      </c>
      <c r="K42" s="42">
        <v>368</v>
      </c>
      <c r="L42" s="42">
        <v>376.25</v>
      </c>
      <c r="M42" s="42">
        <v>390.5</v>
      </c>
      <c r="N42" s="89">
        <f>P42</f>
        <v>363.73333333333335</v>
      </c>
      <c r="O42" s="119">
        <f>SUM(B42:M42)</f>
        <v>4364.8</v>
      </c>
      <c r="P42" s="118">
        <f>O42/12</f>
        <v>363.73333333333335</v>
      </c>
    </row>
    <row r="43" spans="1:16" x14ac:dyDescent="0.55000000000000004">
      <c r="A43" s="10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60"/>
      <c r="O43" s="99"/>
      <c r="P43" s="110"/>
    </row>
    <row r="44" spans="1:16" ht="29.25" x14ac:dyDescent="0.6">
      <c r="A44" s="33" t="s">
        <v>76</v>
      </c>
      <c r="B44" s="34"/>
      <c r="C44" s="34"/>
      <c r="D44" s="34"/>
      <c r="E44" s="34"/>
      <c r="F44" s="34"/>
      <c r="G44" s="34"/>
    </row>
    <row r="45" spans="1:16" x14ac:dyDescent="0.55000000000000004">
      <c r="A45" s="41" t="s">
        <v>0</v>
      </c>
      <c r="B45" s="27"/>
      <c r="C45" s="27"/>
      <c r="D45" s="27"/>
      <c r="E45" s="27"/>
      <c r="F45" s="27"/>
      <c r="G45" s="35" t="s">
        <v>1</v>
      </c>
      <c r="H45" s="14"/>
      <c r="I45" s="8"/>
      <c r="J45" s="8"/>
      <c r="K45" s="8"/>
      <c r="L45" s="8"/>
      <c r="M45" s="38" t="s">
        <v>2</v>
      </c>
      <c r="N45" s="101"/>
      <c r="O45" s="99"/>
      <c r="P45" s="107"/>
    </row>
    <row r="46" spans="1:16" x14ac:dyDescent="0.55000000000000004">
      <c r="A46" s="1" t="s">
        <v>3</v>
      </c>
      <c r="B46" s="2" t="s">
        <v>4</v>
      </c>
      <c r="C46" s="2" t="s">
        <v>5</v>
      </c>
      <c r="D46" s="2" t="s">
        <v>6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  <c r="K46" s="2" t="s">
        <v>13</v>
      </c>
      <c r="L46" s="1" t="s">
        <v>14</v>
      </c>
      <c r="M46" s="2" t="s">
        <v>15</v>
      </c>
      <c r="N46" s="102" t="s">
        <v>16</v>
      </c>
      <c r="O46" s="98" t="s">
        <v>73</v>
      </c>
      <c r="P46" s="106" t="s">
        <v>74</v>
      </c>
    </row>
    <row r="47" spans="1:16" x14ac:dyDescent="0.55000000000000004">
      <c r="A47" s="3" t="s">
        <v>39</v>
      </c>
      <c r="B47" s="17">
        <f>B4*B48</f>
        <v>9510.9490666666698</v>
      </c>
      <c r="C47" s="17">
        <f>C4*C48</f>
        <v>9930.0089199999984</v>
      </c>
      <c r="D47" s="17">
        <f t="shared" ref="D47:M47" si="18">D4*D48</f>
        <v>10298.65342857143</v>
      </c>
      <c r="E47" s="17">
        <f t="shared" si="18"/>
        <v>10280.426235555557</v>
      </c>
      <c r="F47" s="17">
        <f t="shared" si="18"/>
        <v>10321.552500000002</v>
      </c>
      <c r="G47" s="17">
        <f t="shared" si="18"/>
        <v>10577.138885714287</v>
      </c>
      <c r="H47" s="17">
        <f t="shared" si="18"/>
        <v>10606.341219047621</v>
      </c>
      <c r="I47" s="17">
        <f t="shared" si="18"/>
        <v>10601.077854545452</v>
      </c>
      <c r="J47" s="17">
        <f t="shared" si="18"/>
        <v>10893.444799999999</v>
      </c>
      <c r="K47" s="17">
        <f t="shared" si="18"/>
        <v>10961.131789090909</v>
      </c>
      <c r="L47" s="17">
        <f t="shared" si="18"/>
        <v>11533.08656818182</v>
      </c>
      <c r="M47" s="17">
        <f t="shared" si="18"/>
        <v>12087.024249999999</v>
      </c>
      <c r="N47" s="89">
        <f>P47</f>
        <v>10633.402959781146</v>
      </c>
      <c r="O47" s="119">
        <f>SUM(B47:M47)</f>
        <v>127600.83551737375</v>
      </c>
      <c r="P47" s="118">
        <f>O47/12</f>
        <v>10633.402959781146</v>
      </c>
    </row>
    <row r="48" spans="1:16" x14ac:dyDescent="0.55000000000000004">
      <c r="A48" s="3" t="s">
        <v>38</v>
      </c>
      <c r="B48" s="19">
        <v>266</v>
      </c>
      <c r="C48" s="42">
        <v>279.5</v>
      </c>
      <c r="D48" s="42">
        <v>295.5</v>
      </c>
      <c r="E48" s="42">
        <v>296.60000000000002</v>
      </c>
      <c r="F48" s="50">
        <v>300</v>
      </c>
      <c r="G48" s="42">
        <v>307.75</v>
      </c>
      <c r="H48" s="42">
        <v>316.60000000000002</v>
      </c>
      <c r="I48" s="42">
        <v>312</v>
      </c>
      <c r="J48" s="42">
        <v>320</v>
      </c>
      <c r="K48" s="42">
        <v>322.8</v>
      </c>
      <c r="L48" s="42">
        <v>342.5</v>
      </c>
      <c r="M48" s="42">
        <v>360.5</v>
      </c>
      <c r="N48" s="89">
        <f>P48</f>
        <v>309.97916666666669</v>
      </c>
      <c r="O48" s="119">
        <f>SUM(B48:M48)</f>
        <v>3719.75</v>
      </c>
      <c r="P48" s="118">
        <f>O48/12</f>
        <v>309.97916666666669</v>
      </c>
    </row>
    <row r="49" spans="1:16" x14ac:dyDescent="0.55000000000000004">
      <c r="A49" s="3" t="s">
        <v>67</v>
      </c>
      <c r="B49" s="17">
        <f>B4*B50</f>
        <v>15124.554342857147</v>
      </c>
      <c r="C49" s="17">
        <f t="shared" ref="C49:M49" si="19">C4*C50</f>
        <v>15401.283959999997</v>
      </c>
      <c r="D49" s="17">
        <f t="shared" si="19"/>
        <v>15325.999476190478</v>
      </c>
      <c r="E49" s="17">
        <f t="shared" si="19"/>
        <v>14682.361946666668</v>
      </c>
      <c r="F49" s="17">
        <f t="shared" si="19"/>
        <v>14088.919162500002</v>
      </c>
      <c r="G49" s="17">
        <f t="shared" si="19"/>
        <v>14211.687828571428</v>
      </c>
      <c r="H49" s="17">
        <f t="shared" si="19"/>
        <v>14217.723352380954</v>
      </c>
      <c r="I49" s="17">
        <f t="shared" si="19"/>
        <v>13480.697560227269</v>
      </c>
      <c r="J49" s="17">
        <f t="shared" si="19"/>
        <v>13387.022398749999</v>
      </c>
      <c r="K49" s="17">
        <f t="shared" si="19"/>
        <v>13698.019094545452</v>
      </c>
      <c r="L49" s="17">
        <f t="shared" si="19"/>
        <v>14403.730743181821</v>
      </c>
      <c r="M49" s="17">
        <f t="shared" si="19"/>
        <v>14551.368999999997</v>
      </c>
      <c r="N49" s="89">
        <f>P49</f>
        <v>14381.114072155937</v>
      </c>
      <c r="O49" s="119">
        <f>SUM(B49:M49)</f>
        <v>172573.36886587125</v>
      </c>
      <c r="P49" s="118">
        <f>O49/12</f>
        <v>14381.114072155937</v>
      </c>
    </row>
    <row r="50" spans="1:16" x14ac:dyDescent="0.55000000000000004">
      <c r="A50" s="3" t="s">
        <v>22</v>
      </c>
      <c r="B50" s="19">
        <v>423</v>
      </c>
      <c r="C50" s="42">
        <v>433.5</v>
      </c>
      <c r="D50" s="42">
        <v>439.75</v>
      </c>
      <c r="E50" s="42">
        <v>423.6</v>
      </c>
      <c r="F50" s="50">
        <v>409.5</v>
      </c>
      <c r="G50" s="42">
        <v>413.5</v>
      </c>
      <c r="H50" s="42">
        <v>424.4</v>
      </c>
      <c r="I50" s="42">
        <v>396.75</v>
      </c>
      <c r="J50" s="42">
        <v>393.25</v>
      </c>
      <c r="K50" s="42">
        <v>403.4</v>
      </c>
      <c r="L50" s="42">
        <v>427.75</v>
      </c>
      <c r="M50" s="42">
        <v>434</v>
      </c>
      <c r="N50" s="89">
        <f>P50</f>
        <v>418.5333333333333</v>
      </c>
      <c r="O50" s="119">
        <f>SUM(B50:M50)</f>
        <v>5022.3999999999996</v>
      </c>
      <c r="P50" s="118">
        <f>O50/12</f>
        <v>418.5333333333333</v>
      </c>
    </row>
    <row r="51" spans="1:16" s="70" customFormat="1" x14ac:dyDescent="0.55000000000000004">
      <c r="A51" s="53" t="s">
        <v>40</v>
      </c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61"/>
      <c r="O51" s="98"/>
      <c r="P51" s="110"/>
    </row>
    <row r="52" spans="1:16" x14ac:dyDescent="0.55000000000000004">
      <c r="A52" s="3" t="s">
        <v>41</v>
      </c>
      <c r="B52" s="17">
        <f>B4*B53</f>
        <v>9582.459961904764</v>
      </c>
      <c r="C52" s="17">
        <f t="shared" ref="C52:M52" si="20">C4*C53</f>
        <v>9823.4256399999977</v>
      </c>
      <c r="D52" s="17">
        <f t="shared" si="20"/>
        <v>10098.256619047621</v>
      </c>
      <c r="E52" s="17">
        <f t="shared" si="20"/>
        <v>10030.867675555555</v>
      </c>
      <c r="F52" s="17">
        <f t="shared" si="20"/>
        <v>9908.6904000000013</v>
      </c>
      <c r="G52" s="17">
        <f t="shared" si="20"/>
        <v>10010.046142857143</v>
      </c>
      <c r="H52" s="17">
        <f t="shared" si="20"/>
        <v>10003.327504761906</v>
      </c>
      <c r="I52" s="17">
        <f t="shared" si="20"/>
        <v>9972.4883022727245</v>
      </c>
      <c r="J52" s="17">
        <f t="shared" si="20"/>
        <v>10161.541477499999</v>
      </c>
      <c r="K52" s="17">
        <f t="shared" si="20"/>
        <v>10519.698352727273</v>
      </c>
      <c r="L52" s="17">
        <f t="shared" si="20"/>
        <v>10800.693479545456</v>
      </c>
      <c r="M52" s="17">
        <f t="shared" si="20"/>
        <v>11198.518999999998</v>
      </c>
      <c r="N52" s="89">
        <f t="shared" ref="N52:N57" si="21">P52</f>
        <v>10175.834546347704</v>
      </c>
      <c r="O52" s="119">
        <f t="shared" ref="O52:O57" si="22">SUM(B52:M52)</f>
        <v>122110.01455617243</v>
      </c>
      <c r="P52" s="118">
        <f t="shared" ref="P52:P57" si="23">O52/12</f>
        <v>10175.834546347704</v>
      </c>
    </row>
    <row r="53" spans="1:16" x14ac:dyDescent="0.55000000000000004">
      <c r="A53" s="4" t="s">
        <v>69</v>
      </c>
      <c r="B53" s="19">
        <v>268</v>
      </c>
      <c r="C53" s="42">
        <v>276.5</v>
      </c>
      <c r="D53" s="42">
        <v>289.75</v>
      </c>
      <c r="E53" s="42">
        <v>289.39999999999998</v>
      </c>
      <c r="F53" s="50">
        <v>288</v>
      </c>
      <c r="G53" s="42">
        <v>291.25</v>
      </c>
      <c r="H53" s="42">
        <v>298.60000000000002</v>
      </c>
      <c r="I53" s="42">
        <v>293.5</v>
      </c>
      <c r="J53" s="42">
        <v>298.5</v>
      </c>
      <c r="K53" s="42">
        <v>309.8</v>
      </c>
      <c r="L53" s="42">
        <v>320.75</v>
      </c>
      <c r="M53" s="42">
        <v>334</v>
      </c>
      <c r="N53" s="89">
        <f t="shared" si="21"/>
        <v>296.50416666666666</v>
      </c>
      <c r="O53" s="119">
        <f t="shared" si="22"/>
        <v>3558.05</v>
      </c>
      <c r="P53" s="118">
        <f t="shared" si="23"/>
        <v>296.50416666666666</v>
      </c>
    </row>
    <row r="54" spans="1:16" x14ac:dyDescent="0.55000000000000004">
      <c r="A54" s="3" t="s">
        <v>42</v>
      </c>
      <c r="B54" s="17">
        <f>B4*B55</f>
        <v>8838.7466514285734</v>
      </c>
      <c r="C54" s="17">
        <f>C4*C55</f>
        <v>9370.4466999999986</v>
      </c>
      <c r="D54" s="17">
        <f t="shared" ref="D54:M54" si="24">D4*D55</f>
        <v>9348.9468095238117</v>
      </c>
      <c r="E54" s="17">
        <f t="shared" si="24"/>
        <v>9095.0230755555549</v>
      </c>
      <c r="F54" s="17">
        <f t="shared" si="24"/>
        <v>8816.3260937500017</v>
      </c>
      <c r="G54" s="17">
        <f>G4*G55</f>
        <v>8901.6376</v>
      </c>
      <c r="H54" s="17">
        <f t="shared" si="24"/>
        <v>8904.5025142857157</v>
      </c>
      <c r="I54" s="17">
        <f t="shared" si="24"/>
        <v>9046.5928806818156</v>
      </c>
      <c r="J54" s="17">
        <f t="shared" si="24"/>
        <v>9395.5961399999997</v>
      </c>
      <c r="K54" s="17">
        <f t="shared" si="24"/>
        <v>10037.517214545454</v>
      </c>
      <c r="L54" s="17">
        <f t="shared" si="24"/>
        <v>10472.379336363638</v>
      </c>
      <c r="M54" s="17">
        <f t="shared" si="24"/>
        <v>10896.762499999999</v>
      </c>
      <c r="N54" s="89">
        <f t="shared" si="21"/>
        <v>9427.0397930112122</v>
      </c>
      <c r="O54" s="119">
        <f>SUM(B54:M54)</f>
        <v>113124.47751613455</v>
      </c>
      <c r="P54" s="118">
        <f>O54/12</f>
        <v>9427.0397930112122</v>
      </c>
    </row>
    <row r="55" spans="1:16" x14ac:dyDescent="0.55000000000000004">
      <c r="A55" s="4" t="s">
        <v>70</v>
      </c>
      <c r="B55" s="19">
        <v>247.2</v>
      </c>
      <c r="C55" s="42">
        <v>263.75</v>
      </c>
      <c r="D55" s="42">
        <v>268.25</v>
      </c>
      <c r="E55" s="42">
        <v>262.39999999999998</v>
      </c>
      <c r="F55" s="50">
        <v>256.25</v>
      </c>
      <c r="G55" s="42">
        <v>259</v>
      </c>
      <c r="H55" s="42">
        <v>265.8</v>
      </c>
      <c r="I55" s="42">
        <v>266.25</v>
      </c>
      <c r="J55" s="42">
        <v>276</v>
      </c>
      <c r="K55" s="42">
        <v>295.60000000000002</v>
      </c>
      <c r="L55" s="42">
        <v>311</v>
      </c>
      <c r="M55" s="42">
        <v>325</v>
      </c>
      <c r="N55" s="89">
        <f t="shared" si="21"/>
        <v>274.70833333333331</v>
      </c>
      <c r="O55" s="119">
        <f t="shared" si="22"/>
        <v>3296.4999999999995</v>
      </c>
      <c r="P55" s="118">
        <f t="shared" si="23"/>
        <v>274.70833333333331</v>
      </c>
    </row>
    <row r="56" spans="1:16" x14ac:dyDescent="0.55000000000000004">
      <c r="A56" s="3" t="s">
        <v>43</v>
      </c>
      <c r="B56" s="17">
        <f>B4*B57</f>
        <v>8760.0846666666694</v>
      </c>
      <c r="C56" s="17">
        <f t="shared" ref="C56:M56" si="25">C4*C57</f>
        <v>9272.745359999999</v>
      </c>
      <c r="D56" s="17">
        <f t="shared" si="25"/>
        <v>9244.3919523809545</v>
      </c>
      <c r="E56" s="17">
        <f t="shared" si="25"/>
        <v>8997.9725244444453</v>
      </c>
      <c r="F56" s="17">
        <f t="shared" si="25"/>
        <v>8713.1105687500021</v>
      </c>
      <c r="G56" s="17">
        <f t="shared" si="25"/>
        <v>8807.1221428571425</v>
      </c>
      <c r="H56" s="17">
        <f t="shared" si="25"/>
        <v>8804.0002285714309</v>
      </c>
      <c r="I56" s="17">
        <f t="shared" si="25"/>
        <v>8953.1538931818159</v>
      </c>
      <c r="J56" s="17">
        <f t="shared" si="25"/>
        <v>9293.4700950000006</v>
      </c>
      <c r="K56" s="17">
        <f t="shared" si="25"/>
        <v>9935.6479600000002</v>
      </c>
      <c r="L56" s="17">
        <f t="shared" si="25"/>
        <v>10371.359600000002</v>
      </c>
      <c r="M56" s="17">
        <f t="shared" si="25"/>
        <v>10796.176999999998</v>
      </c>
      <c r="N56" s="89">
        <f t="shared" si="21"/>
        <v>9329.1029993210377</v>
      </c>
      <c r="O56" s="119">
        <f t="shared" si="22"/>
        <v>111949.23599185245</v>
      </c>
      <c r="P56" s="118">
        <f>O56/12</f>
        <v>9329.1029993210377</v>
      </c>
    </row>
    <row r="57" spans="1:16" x14ac:dyDescent="0.55000000000000004">
      <c r="A57" s="3" t="s">
        <v>72</v>
      </c>
      <c r="B57" s="19">
        <v>245</v>
      </c>
      <c r="C57" s="42">
        <v>261</v>
      </c>
      <c r="D57" s="42">
        <v>265.25</v>
      </c>
      <c r="E57" s="42">
        <v>259.60000000000002</v>
      </c>
      <c r="F57" s="50">
        <v>253.25</v>
      </c>
      <c r="G57" s="42">
        <v>256.25</v>
      </c>
      <c r="H57" s="42">
        <v>262.8</v>
      </c>
      <c r="I57" s="42">
        <v>263.5</v>
      </c>
      <c r="J57" s="42">
        <v>273</v>
      </c>
      <c r="K57" s="42">
        <v>292.60000000000002</v>
      </c>
      <c r="L57" s="42">
        <v>308</v>
      </c>
      <c r="M57" s="42">
        <v>322</v>
      </c>
      <c r="N57" s="89">
        <f t="shared" si="21"/>
        <v>271.85416666666663</v>
      </c>
      <c r="O57" s="119">
        <f t="shared" si="22"/>
        <v>3262.2499999999995</v>
      </c>
      <c r="P57" s="118">
        <f t="shared" si="23"/>
        <v>271.85416666666663</v>
      </c>
    </row>
    <row r="58" spans="1:16" s="70" customFormat="1" x14ac:dyDescent="0.55000000000000004">
      <c r="A58" s="36" t="s">
        <v>77</v>
      </c>
      <c r="B58" s="5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77"/>
      <c r="O58" s="98"/>
      <c r="P58" s="110"/>
    </row>
    <row r="59" spans="1:16" x14ac:dyDescent="0.55000000000000004">
      <c r="A59" s="3" t="s">
        <v>71</v>
      </c>
      <c r="B59" s="17">
        <f>$B4*$B60</f>
        <v>21896.636121904769</v>
      </c>
      <c r="C59" s="17">
        <f t="shared" ref="C59:M59" si="26">C4*C60</f>
        <v>22204.849999999995</v>
      </c>
      <c r="D59" s="17">
        <f t="shared" si="26"/>
        <v>22052.361952380958</v>
      </c>
      <c r="E59" s="17">
        <f t="shared" si="26"/>
        <v>21274.86724</v>
      </c>
      <c r="F59" s="17">
        <f t="shared" si="26"/>
        <v>23326.708650000004</v>
      </c>
      <c r="G59" s="17">
        <f t="shared" si="26"/>
        <v>24359.210999999999</v>
      </c>
      <c r="H59" s="17">
        <f t="shared" si="26"/>
        <v>24214.350704761906</v>
      </c>
      <c r="I59" s="17">
        <f t="shared" si="26"/>
        <v>25287.987798863629</v>
      </c>
      <c r="J59" s="17">
        <f t="shared" si="26"/>
        <v>26586.813715</v>
      </c>
      <c r="K59" s="17">
        <f t="shared" si="26"/>
        <v>25385.818232727273</v>
      </c>
      <c r="L59" s="17">
        <f t="shared" si="26"/>
        <v>21096.288277272732</v>
      </c>
      <c r="M59" s="17">
        <f t="shared" si="26"/>
        <v>19345.944499999998</v>
      </c>
      <c r="N59" s="89">
        <f>P59</f>
        <v>23085.986516075936</v>
      </c>
      <c r="O59" s="119">
        <f>SUM(B59:M59)</f>
        <v>277031.83819291124</v>
      </c>
      <c r="P59" s="118">
        <f>O59/12</f>
        <v>23085.986516075936</v>
      </c>
    </row>
    <row r="60" spans="1:16" x14ac:dyDescent="0.55000000000000004">
      <c r="A60" s="3" t="s">
        <v>20</v>
      </c>
      <c r="B60" s="19">
        <v>612.4</v>
      </c>
      <c r="C60" s="42">
        <v>625</v>
      </c>
      <c r="D60" s="42">
        <v>632.75</v>
      </c>
      <c r="E60" s="42">
        <v>613.79999999999995</v>
      </c>
      <c r="F60" s="50">
        <v>678</v>
      </c>
      <c r="G60" s="42">
        <v>708.75</v>
      </c>
      <c r="H60" s="42">
        <v>722.8</v>
      </c>
      <c r="I60" s="42">
        <v>744.25</v>
      </c>
      <c r="J60" s="42">
        <v>781</v>
      </c>
      <c r="K60" s="42">
        <v>747.6</v>
      </c>
      <c r="L60" s="42">
        <v>626.5</v>
      </c>
      <c r="M60" s="42">
        <v>577</v>
      </c>
      <c r="N60" s="89">
        <f>P60</f>
        <v>672.48750000000007</v>
      </c>
      <c r="O60" s="119">
        <f>SUM(B60:M60)</f>
        <v>8069.85</v>
      </c>
      <c r="P60" s="118">
        <f>O60/12</f>
        <v>672.48750000000007</v>
      </c>
    </row>
    <row r="61" spans="1:16" x14ac:dyDescent="0.55000000000000004">
      <c r="A61" s="3" t="s">
        <v>45</v>
      </c>
      <c r="B61" s="58" t="s">
        <v>65</v>
      </c>
      <c r="C61" s="58" t="s">
        <v>65</v>
      </c>
      <c r="D61" s="58" t="s">
        <v>65</v>
      </c>
      <c r="E61" s="58" t="s">
        <v>65</v>
      </c>
      <c r="F61" s="58" t="s">
        <v>65</v>
      </c>
      <c r="G61" s="58" t="s">
        <v>65</v>
      </c>
      <c r="H61" s="58" t="s">
        <v>65</v>
      </c>
      <c r="I61" s="58" t="s">
        <v>65</v>
      </c>
      <c r="J61" s="58" t="s">
        <v>65</v>
      </c>
      <c r="K61" s="58" t="s">
        <v>65</v>
      </c>
      <c r="L61" s="58" t="s">
        <v>65</v>
      </c>
      <c r="M61" s="58" t="s">
        <v>65</v>
      </c>
      <c r="N61" s="89">
        <f>P61</f>
        <v>0</v>
      </c>
      <c r="O61" s="119">
        <f>SUM(B61:M61)</f>
        <v>0</v>
      </c>
      <c r="P61" s="118">
        <f>O61/12</f>
        <v>0</v>
      </c>
    </row>
    <row r="62" spans="1:16" x14ac:dyDescent="0.55000000000000004">
      <c r="A62" s="10" t="s">
        <v>20</v>
      </c>
      <c r="B62" s="58" t="s">
        <v>65</v>
      </c>
      <c r="C62" s="58" t="s">
        <v>65</v>
      </c>
      <c r="D62" s="58" t="s">
        <v>65</v>
      </c>
      <c r="E62" s="58" t="s">
        <v>65</v>
      </c>
      <c r="F62" s="58" t="s">
        <v>65</v>
      </c>
      <c r="G62" s="58" t="s">
        <v>65</v>
      </c>
      <c r="H62" s="58" t="s">
        <v>65</v>
      </c>
      <c r="I62" s="58" t="s">
        <v>65</v>
      </c>
      <c r="J62" s="58" t="s">
        <v>65</v>
      </c>
      <c r="K62" s="58" t="s">
        <v>65</v>
      </c>
      <c r="L62" s="58" t="s">
        <v>65</v>
      </c>
      <c r="M62" s="58" t="s">
        <v>65</v>
      </c>
      <c r="N62" s="89">
        <f>P62</f>
        <v>0</v>
      </c>
      <c r="O62" s="119">
        <f>SUM(B62:M62)</f>
        <v>0</v>
      </c>
      <c r="P62" s="118">
        <f>O62/12</f>
        <v>0</v>
      </c>
    </row>
    <row r="63" spans="1:16" x14ac:dyDescent="0.55000000000000004">
      <c r="A63" s="108" t="s">
        <v>75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04"/>
    </row>
    <row r="64" spans="1:16" x14ac:dyDescent="0.5500000000000000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01"/>
    </row>
    <row r="65" spans="1:16" ht="29.25" x14ac:dyDescent="0.6">
      <c r="A65" s="33" t="s">
        <v>76</v>
      </c>
      <c r="B65" s="34"/>
      <c r="C65" s="34"/>
      <c r="D65" s="34"/>
      <c r="E65" s="34"/>
      <c r="F65" s="34"/>
      <c r="G65" s="34"/>
    </row>
    <row r="66" spans="1:16" x14ac:dyDescent="0.55000000000000004">
      <c r="A66" s="41" t="s">
        <v>0</v>
      </c>
      <c r="B66" s="27"/>
      <c r="C66" s="27"/>
      <c r="D66" s="27"/>
      <c r="E66" s="27"/>
      <c r="F66" s="27"/>
      <c r="G66" s="35" t="s">
        <v>1</v>
      </c>
      <c r="H66" s="14"/>
      <c r="I66" s="8"/>
      <c r="J66" s="8"/>
      <c r="K66" s="8"/>
      <c r="L66" s="8"/>
      <c r="M66" s="38" t="s">
        <v>2</v>
      </c>
      <c r="N66" s="101"/>
    </row>
    <row r="67" spans="1:16" x14ac:dyDescent="0.55000000000000004">
      <c r="A67" s="1" t="s">
        <v>3</v>
      </c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  <c r="G67" s="2" t="s">
        <v>9</v>
      </c>
      <c r="H67" s="2" t="s">
        <v>10</v>
      </c>
      <c r="I67" s="2" t="s">
        <v>11</v>
      </c>
      <c r="J67" s="2" t="s">
        <v>12</v>
      </c>
      <c r="K67" s="2" t="s">
        <v>13</v>
      </c>
      <c r="L67" s="1" t="s">
        <v>14</v>
      </c>
      <c r="M67" s="2" t="s">
        <v>15</v>
      </c>
      <c r="N67" s="102" t="s">
        <v>16</v>
      </c>
      <c r="O67" s="98" t="s">
        <v>73</v>
      </c>
      <c r="P67" s="106" t="s">
        <v>74</v>
      </c>
    </row>
    <row r="68" spans="1:16" s="70" customFormat="1" x14ac:dyDescent="0.55000000000000004">
      <c r="A68" s="53" t="s">
        <v>46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105"/>
      <c r="O68" s="98"/>
      <c r="P68" s="106"/>
    </row>
    <row r="69" spans="1:16" x14ac:dyDescent="0.55000000000000004">
      <c r="A69" s="3" t="s">
        <v>47</v>
      </c>
      <c r="B69" s="17">
        <f>(B70)*($B4)</f>
        <v>16733.549485714291</v>
      </c>
      <c r="C69" s="17">
        <f>(C70)*($C4)</f>
        <v>16804.630479999996</v>
      </c>
      <c r="D69" s="51">
        <f>(D70)*($D4)</f>
        <v>16554.519047619051</v>
      </c>
      <c r="E69" s="51">
        <f>(E70)*($E4)</f>
        <v>15833.104195555556</v>
      </c>
      <c r="F69" s="51">
        <f>(F70)*($F4)</f>
        <v>15834.981793750003</v>
      </c>
      <c r="G69" s="51">
        <f>(G70)*($G4)</f>
        <v>16101.996971428573</v>
      </c>
      <c r="H69" s="51">
        <f>(H70)*($H4)</f>
        <v>16107.166323809526</v>
      </c>
      <c r="I69" s="51">
        <f>(I70)*($I4)</f>
        <v>16181.933744318178</v>
      </c>
      <c r="J69" s="51">
        <f>(J70)*($J4)</f>
        <v>16586.97180875</v>
      </c>
      <c r="K69" s="51">
        <f>(K70)*($K4)</f>
        <v>26519.962599999999</v>
      </c>
      <c r="L69" s="51">
        <f>(L70)*($L4)</f>
        <v>12846.343140909092</v>
      </c>
      <c r="M69" s="51">
        <f>(M70)*($M4)</f>
        <v>13092.879249999998</v>
      </c>
      <c r="N69" s="89">
        <f>P69</f>
        <v>16599.836570154523</v>
      </c>
      <c r="O69" s="119">
        <f>SUM(B69:M69)</f>
        <v>199198.03884185426</v>
      </c>
      <c r="P69" s="118">
        <f>O69/12</f>
        <v>16599.836570154523</v>
      </c>
    </row>
    <row r="70" spans="1:16" x14ac:dyDescent="0.55000000000000004">
      <c r="A70" s="3" t="s">
        <v>22</v>
      </c>
      <c r="B70" s="19">
        <v>468</v>
      </c>
      <c r="C70" s="42">
        <v>473</v>
      </c>
      <c r="D70" s="42">
        <v>475</v>
      </c>
      <c r="E70" s="42">
        <v>456.8</v>
      </c>
      <c r="F70" s="50">
        <v>460.25</v>
      </c>
      <c r="G70" s="42">
        <v>468.5</v>
      </c>
      <c r="H70" s="42">
        <v>480.8</v>
      </c>
      <c r="I70" s="42">
        <v>476.25</v>
      </c>
      <c r="J70" s="42">
        <v>487.25</v>
      </c>
      <c r="K70" s="42">
        <v>781</v>
      </c>
      <c r="L70" s="42">
        <v>381.5</v>
      </c>
      <c r="M70" s="42">
        <v>390.5</v>
      </c>
      <c r="N70" s="89">
        <f>P70</f>
        <v>483.23750000000001</v>
      </c>
      <c r="O70" s="119">
        <f>SUM(B70:M70)</f>
        <v>5798.85</v>
      </c>
      <c r="P70" s="118">
        <f>O70/12</f>
        <v>483.23750000000001</v>
      </c>
    </row>
    <row r="71" spans="1:16" s="70" customFormat="1" x14ac:dyDescent="0.55000000000000004">
      <c r="A71" s="53" t="s">
        <v>48</v>
      </c>
      <c r="B71" s="54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77"/>
      <c r="O71" s="99"/>
      <c r="P71" s="110"/>
    </row>
    <row r="72" spans="1:16" x14ac:dyDescent="0.55000000000000004">
      <c r="A72" s="3" t="s">
        <v>49</v>
      </c>
      <c r="B72" s="17">
        <f>(B73)*($B7)</f>
        <v>174801.59999999998</v>
      </c>
      <c r="C72" s="17">
        <f>(C73)*($C7)</f>
        <v>179251.5625</v>
      </c>
      <c r="D72" s="51">
        <f>(D73)*($D7)</f>
        <v>186859.75</v>
      </c>
      <c r="E72" s="51">
        <f>(E73)*($E7)</f>
        <v>186140.71999999997</v>
      </c>
      <c r="F72" s="51">
        <f>(F73)*($F7)</f>
        <v>186472</v>
      </c>
      <c r="G72" s="51">
        <f>(G73)*($G7)</f>
        <v>191752.125</v>
      </c>
      <c r="H72" s="51">
        <f>(H73)*($H7)</f>
        <v>200409.04</v>
      </c>
      <c r="I72" s="51">
        <f>(I73)*($I7)</f>
        <v>192083.25</v>
      </c>
      <c r="J72" s="51">
        <f>(J73)*($J7)</f>
        <v>0</v>
      </c>
      <c r="K72" s="51">
        <f>(K73)*($K7)</f>
        <v>0</v>
      </c>
      <c r="L72" s="51">
        <f>(L73)*($L7)</f>
        <v>0</v>
      </c>
      <c r="M72" s="51">
        <f>(M73)*($M7)</f>
        <v>0</v>
      </c>
      <c r="N72" s="89">
        <f t="shared" ref="N72:N81" si="27">P72</f>
        <v>124814.17062499998</v>
      </c>
      <c r="O72" s="119">
        <f t="shared" ref="O72:O81" si="28">SUM(B72:M72)</f>
        <v>1497770.0474999999</v>
      </c>
      <c r="P72" s="118">
        <f t="shared" ref="P72:P81" si="29">O72/12</f>
        <v>124814.17062499998</v>
      </c>
    </row>
    <row r="73" spans="1:16" x14ac:dyDescent="0.55000000000000004">
      <c r="A73" s="3" t="s">
        <v>20</v>
      </c>
      <c r="B73" s="19">
        <v>318.39999999999998</v>
      </c>
      <c r="C73" s="42">
        <v>322.25</v>
      </c>
      <c r="D73" s="42">
        <v>327.25</v>
      </c>
      <c r="E73" s="42">
        <v>324.39999999999998</v>
      </c>
      <c r="F73" s="50">
        <v>326</v>
      </c>
      <c r="G73" s="42">
        <v>334.5</v>
      </c>
      <c r="H73" s="42">
        <v>340.6</v>
      </c>
      <c r="I73" s="42">
        <v>331.75</v>
      </c>
      <c r="J73" s="42">
        <v>328.75</v>
      </c>
      <c r="K73" s="42">
        <v>332.6</v>
      </c>
      <c r="L73" s="42">
        <v>345.5</v>
      </c>
      <c r="M73" s="42">
        <v>358</v>
      </c>
      <c r="N73" s="89">
        <f t="shared" si="27"/>
        <v>332.5</v>
      </c>
      <c r="O73" s="119">
        <f t="shared" si="28"/>
        <v>3990</v>
      </c>
      <c r="P73" s="118">
        <f t="shared" si="29"/>
        <v>332.5</v>
      </c>
    </row>
    <row r="74" spans="1:16" x14ac:dyDescent="0.55000000000000004">
      <c r="A74" s="3" t="s">
        <v>50</v>
      </c>
      <c r="B74" s="19">
        <v>11085.522200000001</v>
      </c>
      <c r="C74" s="42">
        <v>11149.871300000001</v>
      </c>
      <c r="D74" s="42">
        <v>11106.874749999999</v>
      </c>
      <c r="E74" s="42">
        <v>10928.874019999999</v>
      </c>
      <c r="F74" s="50">
        <v>10902.343625</v>
      </c>
      <c r="G74" s="42">
        <v>11205.07425</v>
      </c>
      <c r="H74" s="42">
        <v>11122.602859999997</v>
      </c>
      <c r="I74" s="37">
        <v>10983.893725</v>
      </c>
      <c r="J74" s="42">
        <v>10886.20125</v>
      </c>
      <c r="K74" s="42">
        <v>10985.93922</v>
      </c>
      <c r="L74" s="42">
        <v>11330.449250000001</v>
      </c>
      <c r="M74" s="42">
        <v>11701.045299999998</v>
      </c>
      <c r="N74" s="89">
        <f t="shared" si="27"/>
        <v>11115.7243125</v>
      </c>
      <c r="O74" s="119">
        <f t="shared" si="28"/>
        <v>133388.69175</v>
      </c>
      <c r="P74" s="118">
        <f t="shared" si="29"/>
        <v>11115.7243125</v>
      </c>
    </row>
    <row r="75" spans="1:16" x14ac:dyDescent="0.55000000000000004">
      <c r="A75" s="3" t="s">
        <v>20</v>
      </c>
      <c r="B75" s="19">
        <v>310</v>
      </c>
      <c r="C75" s="42">
        <v>314</v>
      </c>
      <c r="D75" s="42">
        <v>318.75</v>
      </c>
      <c r="E75" s="42">
        <v>315.39999999999998</v>
      </c>
      <c r="F75" s="50">
        <v>317</v>
      </c>
      <c r="G75" s="42">
        <v>326</v>
      </c>
      <c r="H75" s="42">
        <v>331.6</v>
      </c>
      <c r="I75" s="42">
        <v>323</v>
      </c>
      <c r="J75" s="42">
        <v>319.75</v>
      </c>
      <c r="K75" s="42">
        <v>323.60000000000002</v>
      </c>
      <c r="L75" s="42">
        <v>336.5</v>
      </c>
      <c r="M75" s="42">
        <v>349</v>
      </c>
      <c r="N75" s="89">
        <f t="shared" si="27"/>
        <v>323.71666666666664</v>
      </c>
      <c r="O75" s="119">
        <f t="shared" si="28"/>
        <v>3884.6</v>
      </c>
      <c r="P75" s="118">
        <f t="shared" si="29"/>
        <v>323.71666666666664</v>
      </c>
    </row>
    <row r="76" spans="1:16" x14ac:dyDescent="0.55000000000000004">
      <c r="A76" s="3" t="s">
        <v>51</v>
      </c>
      <c r="B76" s="19">
        <v>10978.242260000001</v>
      </c>
      <c r="C76" s="42">
        <v>11043.342124999999</v>
      </c>
      <c r="D76" s="42">
        <v>11002.341850000001</v>
      </c>
      <c r="E76" s="42">
        <v>10824.921859999999</v>
      </c>
      <c r="F76" s="50">
        <v>10799.166725000001</v>
      </c>
      <c r="G76" s="42">
        <v>11101.959900000002</v>
      </c>
      <c r="H76" s="42">
        <v>11021.97026</v>
      </c>
      <c r="I76" s="37">
        <v>10881.872949999999</v>
      </c>
      <c r="J76" s="42">
        <v>10784.063624999999</v>
      </c>
      <c r="K76" s="42">
        <v>10897.642199999998</v>
      </c>
      <c r="L76" s="42">
        <v>11229.432199999999</v>
      </c>
      <c r="M76" s="42">
        <v>11600.459800000001</v>
      </c>
      <c r="N76" s="89">
        <f t="shared" si="27"/>
        <v>11013.784646250002</v>
      </c>
      <c r="O76" s="119">
        <f t="shared" si="28"/>
        <v>132165.41575500002</v>
      </c>
      <c r="P76" s="118">
        <f t="shared" si="29"/>
        <v>11013.784646250002</v>
      </c>
    </row>
    <row r="77" spans="1:16" x14ac:dyDescent="0.55000000000000004">
      <c r="A77" s="3" t="s">
        <v>20</v>
      </c>
      <c r="B77" s="19">
        <v>307</v>
      </c>
      <c r="C77" s="42">
        <v>311</v>
      </c>
      <c r="D77" s="42">
        <v>315.75</v>
      </c>
      <c r="E77" s="42">
        <v>312.39999999999998</v>
      </c>
      <c r="F77" s="50">
        <v>314</v>
      </c>
      <c r="G77" s="42">
        <v>323</v>
      </c>
      <c r="H77" s="42">
        <v>328.6</v>
      </c>
      <c r="I77" s="42">
        <v>320</v>
      </c>
      <c r="J77" s="42">
        <v>316.75</v>
      </c>
      <c r="K77" s="42">
        <v>321</v>
      </c>
      <c r="L77" s="42">
        <v>333.5</v>
      </c>
      <c r="M77" s="42">
        <v>346</v>
      </c>
      <c r="N77" s="89">
        <f t="shared" si="27"/>
        <v>320.75</v>
      </c>
      <c r="O77" s="119">
        <f t="shared" si="28"/>
        <v>3849</v>
      </c>
      <c r="P77" s="118">
        <f t="shared" si="29"/>
        <v>320.75</v>
      </c>
    </row>
    <row r="78" spans="1:16" x14ac:dyDescent="0.55000000000000004">
      <c r="A78" s="3" t="s">
        <v>52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89">
        <f t="shared" si="27"/>
        <v>0</v>
      </c>
      <c r="O78" s="119">
        <f t="shared" si="28"/>
        <v>0</v>
      </c>
      <c r="P78" s="118">
        <f t="shared" si="29"/>
        <v>0</v>
      </c>
    </row>
    <row r="79" spans="1:16" x14ac:dyDescent="0.55000000000000004">
      <c r="A79" s="3" t="s">
        <v>20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89">
        <f t="shared" si="27"/>
        <v>0</v>
      </c>
      <c r="O79" s="119">
        <f t="shared" si="28"/>
        <v>0</v>
      </c>
      <c r="P79" s="118">
        <f t="shared" si="29"/>
        <v>0</v>
      </c>
    </row>
    <row r="80" spans="1:16" x14ac:dyDescent="0.55000000000000004">
      <c r="A80" s="3" t="s">
        <v>53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89">
        <f t="shared" si="27"/>
        <v>0</v>
      </c>
      <c r="O80" s="119">
        <f t="shared" si="28"/>
        <v>0</v>
      </c>
      <c r="P80" s="118">
        <f t="shared" si="29"/>
        <v>0</v>
      </c>
    </row>
    <row r="81" spans="1:16" x14ac:dyDescent="0.55000000000000004">
      <c r="A81" s="3" t="s">
        <v>20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89">
        <f t="shared" si="27"/>
        <v>0</v>
      </c>
      <c r="O81" s="119">
        <f t="shared" si="28"/>
        <v>0</v>
      </c>
      <c r="P81" s="118">
        <f t="shared" si="29"/>
        <v>0</v>
      </c>
    </row>
    <row r="82" spans="1:16" s="70" customFormat="1" x14ac:dyDescent="0.55000000000000004">
      <c r="A82" s="53" t="s">
        <v>54</v>
      </c>
      <c r="B82" s="54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99"/>
      <c r="P82" s="110"/>
    </row>
    <row r="83" spans="1:16" x14ac:dyDescent="0.55000000000000004">
      <c r="A83" s="3" t="s">
        <v>55</v>
      </c>
      <c r="B83" s="19">
        <v>11385.92064</v>
      </c>
      <c r="C83" s="42">
        <v>11495.94375</v>
      </c>
      <c r="D83" s="42">
        <v>11516.13185</v>
      </c>
      <c r="E83" s="42">
        <v>11240.7305</v>
      </c>
      <c r="F83" s="50">
        <v>11237.669450000001</v>
      </c>
      <c r="G83" s="83">
        <v>11600.349850000001</v>
      </c>
      <c r="H83" s="42">
        <v>11565.342560000001</v>
      </c>
      <c r="I83" s="37">
        <v>11553.707399999999</v>
      </c>
      <c r="J83" s="42">
        <v>11584.10205</v>
      </c>
      <c r="K83" s="42">
        <v>11746.30536</v>
      </c>
      <c r="L83" s="42">
        <v>12416.255300000001</v>
      </c>
      <c r="M83" s="42">
        <v>12790.972299999999</v>
      </c>
      <c r="N83" s="89">
        <f>P83</f>
        <v>11677.785917499999</v>
      </c>
      <c r="O83" s="119">
        <f>SUM(B83:M83)</f>
        <v>140133.43101</v>
      </c>
      <c r="P83" s="118">
        <f>O83/12</f>
        <v>11677.785917499999</v>
      </c>
    </row>
    <row r="84" spans="1:16" x14ac:dyDescent="0.55000000000000004">
      <c r="A84" s="10" t="s">
        <v>22</v>
      </c>
      <c r="B84" s="22">
        <v>318.39999999999998</v>
      </c>
      <c r="C84" s="43">
        <v>323.75</v>
      </c>
      <c r="D84" s="43">
        <v>330.5</v>
      </c>
      <c r="E84" s="43">
        <v>324.39999999999998</v>
      </c>
      <c r="F84" s="52">
        <v>326.75</v>
      </c>
      <c r="G84" s="43">
        <v>337.5</v>
      </c>
      <c r="H84" s="43">
        <v>344.8</v>
      </c>
      <c r="I84" s="43">
        <v>339.75</v>
      </c>
      <c r="J84" s="43">
        <v>340.25</v>
      </c>
      <c r="K84" s="43">
        <v>346</v>
      </c>
      <c r="L84" s="43">
        <v>368.75</v>
      </c>
      <c r="M84" s="43">
        <v>381.5</v>
      </c>
      <c r="N84" s="89">
        <f>P84</f>
        <v>340.19583333333333</v>
      </c>
      <c r="O84" s="119">
        <f>SUM(B84:M84)</f>
        <v>4082.35</v>
      </c>
      <c r="P84" s="118">
        <f>O84/12</f>
        <v>340.19583333333333</v>
      </c>
    </row>
    <row r="85" spans="1:16" x14ac:dyDescent="0.55000000000000004">
      <c r="A85" s="108" t="s">
        <v>75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01"/>
    </row>
    <row r="86" spans="1:16" ht="29.25" x14ac:dyDescent="0.6">
      <c r="A86" s="33" t="s">
        <v>76</v>
      </c>
      <c r="B86" s="34"/>
      <c r="C86" s="34"/>
      <c r="D86" s="34"/>
      <c r="E86" s="34"/>
      <c r="F86" s="34"/>
      <c r="G86" s="34"/>
    </row>
    <row r="87" spans="1:16" x14ac:dyDescent="0.55000000000000004">
      <c r="A87" s="41" t="s">
        <v>0</v>
      </c>
      <c r="B87" s="27"/>
      <c r="C87" s="27"/>
      <c r="D87" s="27"/>
      <c r="E87" s="27"/>
      <c r="F87" s="27"/>
      <c r="G87" s="35" t="s">
        <v>1</v>
      </c>
      <c r="H87" s="14"/>
      <c r="I87" s="8"/>
      <c r="J87" s="8"/>
      <c r="K87" s="8"/>
      <c r="L87" s="8"/>
      <c r="M87" s="38" t="s">
        <v>2</v>
      </c>
      <c r="N87" s="101"/>
    </row>
    <row r="88" spans="1:16" x14ac:dyDescent="0.55000000000000004">
      <c r="A88" s="1" t="s">
        <v>3</v>
      </c>
      <c r="B88" s="2" t="s">
        <v>4</v>
      </c>
      <c r="C88" s="2" t="s">
        <v>5</v>
      </c>
      <c r="D88" s="2" t="s">
        <v>6</v>
      </c>
      <c r="E88" s="2" t="s">
        <v>7</v>
      </c>
      <c r="F88" s="2" t="s">
        <v>8</v>
      </c>
      <c r="G88" s="2" t="s">
        <v>9</v>
      </c>
      <c r="H88" s="2" t="s">
        <v>10</v>
      </c>
      <c r="I88" s="2" t="s">
        <v>11</v>
      </c>
      <c r="J88" s="2" t="s">
        <v>12</v>
      </c>
      <c r="K88" s="2" t="s">
        <v>13</v>
      </c>
      <c r="L88" s="1" t="s">
        <v>14</v>
      </c>
      <c r="M88" s="2" t="s">
        <v>15</v>
      </c>
      <c r="N88" s="102" t="s">
        <v>16</v>
      </c>
      <c r="O88" s="98" t="s">
        <v>73</v>
      </c>
      <c r="P88" s="106" t="s">
        <v>74</v>
      </c>
    </row>
    <row r="89" spans="1:16" x14ac:dyDescent="0.55000000000000004">
      <c r="A89" s="3" t="s">
        <v>56</v>
      </c>
      <c r="B89" s="42">
        <v>11285.792979999998</v>
      </c>
      <c r="C89" s="42">
        <v>11398.305774999999</v>
      </c>
      <c r="D89" s="42">
        <v>11428.988475</v>
      </c>
      <c r="E89" s="42">
        <v>11136.778340000001</v>
      </c>
      <c r="F89" s="50">
        <v>11134.492549999999</v>
      </c>
      <c r="G89" s="42">
        <v>11497.235500000001</v>
      </c>
      <c r="H89" s="42">
        <v>11464.70996</v>
      </c>
      <c r="I89" s="37">
        <v>11460.171474999999</v>
      </c>
      <c r="J89" s="42">
        <v>11498.982974999999</v>
      </c>
      <c r="K89" s="42">
        <v>11658.052740000001</v>
      </c>
      <c r="L89" s="42">
        <v>12315.238250000002</v>
      </c>
      <c r="M89" s="42">
        <v>12690.3868</v>
      </c>
      <c r="N89" s="89">
        <f t="shared" ref="N89:N98" si="30">P89</f>
        <v>11580.761318333332</v>
      </c>
      <c r="O89" s="119">
        <f t="shared" ref="O89:O98" si="31">SUM(B89:M89)</f>
        <v>138969.13582</v>
      </c>
      <c r="P89" s="118">
        <f t="shared" ref="P89:P98" si="32">O89/12</f>
        <v>11580.761318333332</v>
      </c>
    </row>
    <row r="90" spans="1:16" x14ac:dyDescent="0.55000000000000004">
      <c r="A90" s="3" t="s">
        <v>20</v>
      </c>
      <c r="B90" s="42">
        <v>315.60000000000002</v>
      </c>
      <c r="C90" s="42">
        <v>321</v>
      </c>
      <c r="D90" s="42">
        <v>328</v>
      </c>
      <c r="E90" s="42">
        <v>321.39999999999998</v>
      </c>
      <c r="F90" s="50">
        <v>323.75</v>
      </c>
      <c r="G90" s="42">
        <v>334.5</v>
      </c>
      <c r="H90" s="42">
        <v>341.8</v>
      </c>
      <c r="I90" s="42">
        <v>337</v>
      </c>
      <c r="J90" s="42">
        <v>337.75</v>
      </c>
      <c r="K90" s="42">
        <v>343.4</v>
      </c>
      <c r="L90" s="42">
        <v>365.75</v>
      </c>
      <c r="M90" s="42">
        <v>378.5</v>
      </c>
      <c r="N90" s="89">
        <f t="shared" si="30"/>
        <v>337.37083333333334</v>
      </c>
      <c r="O90" s="119">
        <f t="shared" si="31"/>
        <v>4048.4500000000003</v>
      </c>
      <c r="P90" s="118">
        <f t="shared" si="32"/>
        <v>337.37083333333334</v>
      </c>
    </row>
    <row r="91" spans="1:16" x14ac:dyDescent="0.55000000000000004">
      <c r="A91" s="3" t="s">
        <v>57</v>
      </c>
      <c r="B91" s="42">
        <v>11192.80214</v>
      </c>
      <c r="C91" s="42">
        <v>11300.677725</v>
      </c>
      <c r="D91" s="42">
        <v>11324.455575</v>
      </c>
      <c r="E91" s="42">
        <v>11032.826180000002</v>
      </c>
      <c r="F91" s="50">
        <v>11031.31565</v>
      </c>
      <c r="G91" s="42">
        <v>11394.121149999999</v>
      </c>
      <c r="H91" s="42">
        <v>11364.077359999999</v>
      </c>
      <c r="I91" s="37">
        <v>11358.1507</v>
      </c>
      <c r="J91" s="42">
        <v>11396.84535</v>
      </c>
      <c r="K91" s="42">
        <v>11556.202860000001</v>
      </c>
      <c r="L91" s="42">
        <v>12214.2212</v>
      </c>
      <c r="M91" s="42">
        <v>12589.801299999999</v>
      </c>
      <c r="N91" s="89">
        <f t="shared" si="30"/>
        <v>11479.624765833332</v>
      </c>
      <c r="O91" s="119">
        <f t="shared" si="31"/>
        <v>137755.49718999999</v>
      </c>
      <c r="P91" s="118">
        <f t="shared" si="32"/>
        <v>11479.624765833332</v>
      </c>
    </row>
    <row r="92" spans="1:16" x14ac:dyDescent="0.55000000000000004">
      <c r="A92" s="3" t="s">
        <v>20</v>
      </c>
      <c r="B92" s="42">
        <v>313</v>
      </c>
      <c r="C92" s="42">
        <v>318.25</v>
      </c>
      <c r="D92" s="42">
        <v>325</v>
      </c>
      <c r="E92" s="42">
        <v>318.39999999999998</v>
      </c>
      <c r="F92" s="50">
        <v>320.75</v>
      </c>
      <c r="G92" s="42">
        <v>331.5</v>
      </c>
      <c r="H92" s="42">
        <v>338.8</v>
      </c>
      <c r="I92" s="42">
        <v>334</v>
      </c>
      <c r="J92" s="42">
        <v>334.75</v>
      </c>
      <c r="K92" s="42">
        <v>340.4</v>
      </c>
      <c r="L92" s="42">
        <v>362.75</v>
      </c>
      <c r="M92" s="42">
        <v>375.5</v>
      </c>
      <c r="N92" s="89">
        <f t="shared" si="30"/>
        <v>334.42500000000001</v>
      </c>
      <c r="O92" s="119">
        <f t="shared" si="31"/>
        <v>4013.1000000000004</v>
      </c>
      <c r="P92" s="118">
        <f t="shared" si="32"/>
        <v>334.42500000000001</v>
      </c>
    </row>
    <row r="93" spans="1:16" x14ac:dyDescent="0.55000000000000004">
      <c r="A93" s="3" t="s">
        <v>58</v>
      </c>
      <c r="B93" s="42">
        <v>11085.522200000001</v>
      </c>
      <c r="C93" s="42">
        <v>11194.148550000002</v>
      </c>
      <c r="D93" s="42">
        <v>11219.922675</v>
      </c>
      <c r="E93" s="42">
        <v>10928.874019999999</v>
      </c>
      <c r="F93" s="50">
        <v>10928.13875</v>
      </c>
      <c r="G93" s="42">
        <v>11291.006800000001</v>
      </c>
      <c r="H93" s="42">
        <v>11263.444759999998</v>
      </c>
      <c r="I93" s="37">
        <v>11256.129924999999</v>
      </c>
      <c r="J93" s="42">
        <v>11294.707724999998</v>
      </c>
      <c r="K93" s="42">
        <v>11454.352980000001</v>
      </c>
      <c r="L93" s="42">
        <v>12130.05745</v>
      </c>
      <c r="M93" s="42">
        <v>12489.215799999998</v>
      </c>
      <c r="N93" s="89">
        <f t="shared" si="30"/>
        <v>11377.960136250002</v>
      </c>
      <c r="O93" s="119">
        <f t="shared" si="31"/>
        <v>136535.52163500001</v>
      </c>
      <c r="P93" s="118">
        <f t="shared" si="32"/>
        <v>11377.960136250002</v>
      </c>
    </row>
    <row r="94" spans="1:16" x14ac:dyDescent="0.55000000000000004">
      <c r="A94" s="3" t="s">
        <v>20</v>
      </c>
      <c r="B94" s="42">
        <v>310</v>
      </c>
      <c r="C94" s="42">
        <v>315.25</v>
      </c>
      <c r="D94" s="42">
        <v>322</v>
      </c>
      <c r="E94" s="42">
        <v>315.39999999999998</v>
      </c>
      <c r="F94" s="50">
        <v>317.75</v>
      </c>
      <c r="G94" s="42">
        <v>328.5</v>
      </c>
      <c r="H94" s="42">
        <v>335.8</v>
      </c>
      <c r="I94" s="42">
        <v>331</v>
      </c>
      <c r="J94" s="42">
        <v>331.75</v>
      </c>
      <c r="K94" s="42">
        <v>337.4</v>
      </c>
      <c r="L94" s="42">
        <v>360.25</v>
      </c>
      <c r="M94" s="42">
        <v>372.5</v>
      </c>
      <c r="N94" s="89">
        <f t="shared" si="30"/>
        <v>331.4666666666667</v>
      </c>
      <c r="O94" s="119">
        <f t="shared" si="31"/>
        <v>3977.6000000000004</v>
      </c>
      <c r="P94" s="118">
        <f t="shared" si="32"/>
        <v>331.4666666666667</v>
      </c>
    </row>
    <row r="95" spans="1:16" x14ac:dyDescent="0.55000000000000004">
      <c r="A95" s="3" t="s">
        <v>59</v>
      </c>
      <c r="B95" s="42">
        <v>10885.280920000001</v>
      </c>
      <c r="C95" s="42">
        <v>10989.96515</v>
      </c>
      <c r="D95" s="42">
        <v>11028.31165</v>
      </c>
      <c r="E95" s="42">
        <v>10727.914059999999</v>
      </c>
      <c r="F95" s="50">
        <v>10721.784950000001</v>
      </c>
      <c r="G95" s="42">
        <v>11101.959900000002</v>
      </c>
      <c r="H95" s="42">
        <v>11062.17956</v>
      </c>
      <c r="I95" s="37">
        <v>11052.088374999999</v>
      </c>
      <c r="J95" s="42">
        <v>11090.432474999998</v>
      </c>
      <c r="K95" s="42">
        <v>11250.653219999998</v>
      </c>
      <c r="L95" s="42">
        <v>11936.4293</v>
      </c>
      <c r="M95" s="42">
        <v>12288.0448</v>
      </c>
      <c r="N95" s="89">
        <f t="shared" si="30"/>
        <v>11177.920363333331</v>
      </c>
      <c r="O95" s="119">
        <f t="shared" si="31"/>
        <v>134135.04435999997</v>
      </c>
      <c r="P95" s="118">
        <f t="shared" si="32"/>
        <v>11177.920363333331</v>
      </c>
    </row>
    <row r="96" spans="1:16" x14ac:dyDescent="0.55000000000000004">
      <c r="A96" s="3" t="s">
        <v>22</v>
      </c>
      <c r="B96" s="42">
        <v>304.39999999999998</v>
      </c>
      <c r="C96" s="42">
        <v>309.5</v>
      </c>
      <c r="D96" s="42">
        <v>316.5</v>
      </c>
      <c r="E96" s="42">
        <v>309.60000000000002</v>
      </c>
      <c r="F96" s="50">
        <v>311.75</v>
      </c>
      <c r="G96" s="42">
        <v>323</v>
      </c>
      <c r="H96" s="42">
        <v>329.8</v>
      </c>
      <c r="I96" s="42">
        <v>325</v>
      </c>
      <c r="J96" s="42">
        <v>325.75</v>
      </c>
      <c r="K96" s="42">
        <v>331.4</v>
      </c>
      <c r="L96" s="42">
        <v>354.5</v>
      </c>
      <c r="M96" s="42">
        <v>366.5</v>
      </c>
      <c r="N96" s="89">
        <f t="shared" si="30"/>
        <v>325.64166666666671</v>
      </c>
      <c r="O96" s="119">
        <f t="shared" si="31"/>
        <v>3907.7000000000003</v>
      </c>
      <c r="P96" s="118">
        <f t="shared" si="32"/>
        <v>325.64166666666671</v>
      </c>
    </row>
    <row r="97" spans="1:16" x14ac:dyDescent="0.55000000000000004">
      <c r="A97" s="3" t="s">
        <v>60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89">
        <f t="shared" si="30"/>
        <v>0</v>
      </c>
      <c r="O97" s="119">
        <f t="shared" si="31"/>
        <v>0</v>
      </c>
      <c r="P97" s="118">
        <f t="shared" si="32"/>
        <v>0</v>
      </c>
    </row>
    <row r="98" spans="1:16" x14ac:dyDescent="0.55000000000000004">
      <c r="A98" s="3" t="s">
        <v>20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89">
        <f t="shared" si="30"/>
        <v>0</v>
      </c>
      <c r="O98" s="119">
        <f t="shared" si="31"/>
        <v>0</v>
      </c>
      <c r="P98" s="118">
        <f t="shared" si="32"/>
        <v>0</v>
      </c>
    </row>
    <row r="99" spans="1:16" s="70" customFormat="1" x14ac:dyDescent="0.55000000000000004">
      <c r="A99" s="53" t="s">
        <v>61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77"/>
      <c r="O99" s="99"/>
      <c r="P99" s="110"/>
    </row>
    <row r="100" spans="1:16" x14ac:dyDescent="0.55000000000000004">
      <c r="A100" s="3" t="s">
        <v>62</v>
      </c>
      <c r="B100" s="42">
        <v>8345.9973999999984</v>
      </c>
      <c r="C100" s="42">
        <v>8611.0383500000007</v>
      </c>
      <c r="D100" s="42">
        <v>8327.9558249999991</v>
      </c>
      <c r="E100" s="42">
        <v>8032.1107600000005</v>
      </c>
      <c r="F100" s="50">
        <v>7987.5953</v>
      </c>
      <c r="G100" s="42">
        <v>7999.9456999999993</v>
      </c>
      <c r="H100" s="42">
        <v>8016.3507599999994</v>
      </c>
      <c r="I100" s="42">
        <v>7991.2843250000005</v>
      </c>
      <c r="J100" s="42">
        <v>8094.3514500000001</v>
      </c>
      <c r="K100" s="42">
        <v>8358.1170000000002</v>
      </c>
      <c r="L100" s="42">
        <v>8897.5350500000004</v>
      </c>
      <c r="M100" s="42">
        <v>9404.2928999999986</v>
      </c>
      <c r="N100" s="89">
        <f>P100</f>
        <v>8338.8812350000007</v>
      </c>
      <c r="O100" s="119">
        <f>SUM(B100:M100)</f>
        <v>100066.57482000001</v>
      </c>
      <c r="P100" s="118">
        <f>O100/12</f>
        <v>8338.8812350000007</v>
      </c>
    </row>
    <row r="101" spans="1:16" x14ac:dyDescent="0.55000000000000004">
      <c r="A101" s="10" t="s">
        <v>20</v>
      </c>
      <c r="B101" s="43">
        <v>233.4</v>
      </c>
      <c r="C101" s="43">
        <v>242.5</v>
      </c>
      <c r="D101" s="43">
        <v>239</v>
      </c>
      <c r="E101" s="43">
        <v>231.8</v>
      </c>
      <c r="F101" s="52">
        <v>232.25</v>
      </c>
      <c r="G101" s="43">
        <v>232.75</v>
      </c>
      <c r="H101" s="43">
        <v>239</v>
      </c>
      <c r="I101" s="43">
        <v>235</v>
      </c>
      <c r="J101" s="43">
        <v>237.75</v>
      </c>
      <c r="K101" s="43">
        <v>246.2</v>
      </c>
      <c r="L101" s="43">
        <v>264.25</v>
      </c>
      <c r="M101" s="43">
        <v>280.5</v>
      </c>
      <c r="N101" s="89">
        <f>P101</f>
        <v>242.86666666666665</v>
      </c>
      <c r="O101" s="119">
        <f>SUM(B101:M101)</f>
        <v>2914.3999999999996</v>
      </c>
      <c r="P101" s="118">
        <f>O101/12</f>
        <v>242.86666666666665</v>
      </c>
    </row>
    <row r="102" spans="1:16" x14ac:dyDescent="0.55000000000000004">
      <c r="A102" s="108" t="s">
        <v>75</v>
      </c>
      <c r="O102" s="99"/>
      <c r="P102" s="107"/>
    </row>
    <row r="103" spans="1:16" x14ac:dyDescent="0.55000000000000004">
      <c r="O103" s="99"/>
      <c r="P103" s="107"/>
    </row>
    <row r="104" spans="1:16" x14ac:dyDescent="0.55000000000000004">
      <c r="O104" s="99"/>
      <c r="P104" s="107"/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07"/>
  <sheetViews>
    <sheetView workbookViewId="0">
      <selection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89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2" t="s">
        <v>17</v>
      </c>
      <c r="C4" s="47">
        <v>33.759599999999999</v>
      </c>
      <c r="D4" s="136">
        <v>33.756399999999999</v>
      </c>
      <c r="E4" s="47">
        <v>33.801299999999998</v>
      </c>
      <c r="F4" s="45">
        <v>33.781199999999998</v>
      </c>
      <c r="G4" s="45">
        <v>33.786099999999998</v>
      </c>
      <c r="H4" s="49">
        <f>AVERAGE(C4:G4)</f>
        <v>33.776920000000004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99</v>
      </c>
      <c r="B6" s="6" t="s">
        <v>19</v>
      </c>
      <c r="C6" s="17">
        <f>C7*$C$4</f>
        <v>33151.927199999998</v>
      </c>
      <c r="D6" s="17">
        <f>D7*$D$4</f>
        <v>33047.515599999999</v>
      </c>
      <c r="E6" s="17">
        <f>E7*$E$4</f>
        <v>32550.651899999997</v>
      </c>
      <c r="F6" s="17"/>
      <c r="G6" s="135"/>
      <c r="H6" s="95">
        <f>AVERAGE(C6:G6)</f>
        <v>32916.698233333329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100</v>
      </c>
      <c r="B7" s="6" t="s">
        <v>20</v>
      </c>
      <c r="C7" s="17">
        <v>982</v>
      </c>
      <c r="D7" s="16">
        <v>979</v>
      </c>
      <c r="E7" s="16">
        <v>963</v>
      </c>
      <c r="F7" s="122"/>
      <c r="G7" s="120"/>
      <c r="H7" s="95">
        <f>AVERAGE(C7:G7)</f>
        <v>974.66666666666663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101</v>
      </c>
      <c r="B8" s="117" t="s">
        <v>21</v>
      </c>
      <c r="C8" s="111">
        <f>C9*$C$4</f>
        <v>32611.7736</v>
      </c>
      <c r="D8" s="111">
        <f>D9*$D$4</f>
        <v>33047.515599999999</v>
      </c>
      <c r="E8" s="111">
        <f>E9*$E$4</f>
        <v>32550.651899999997</v>
      </c>
      <c r="F8" s="111">
        <f>F9*$F$4</f>
        <v>33071.794799999996</v>
      </c>
      <c r="G8" s="111">
        <f>G9*$G$4</f>
        <v>33583.383399999999</v>
      </c>
      <c r="H8" s="113">
        <f t="shared" ref="H8:H35" si="0">AVERAGE(C8:G8)</f>
        <v>32973.023860000001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102</v>
      </c>
      <c r="B9" s="117" t="s">
        <v>22</v>
      </c>
      <c r="C9" s="111">
        <v>966</v>
      </c>
      <c r="D9" s="111">
        <v>979</v>
      </c>
      <c r="E9" s="111">
        <v>963</v>
      </c>
      <c r="F9" s="111">
        <v>979</v>
      </c>
      <c r="G9" s="111">
        <v>994</v>
      </c>
      <c r="H9" s="113">
        <f t="shared" si="0"/>
        <v>976.2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103</v>
      </c>
      <c r="B10" s="117" t="s">
        <v>23</v>
      </c>
      <c r="C10" s="111">
        <f>C11*$C$4</f>
        <v>32611.7736</v>
      </c>
      <c r="D10" s="111">
        <f>D11*$D$4</f>
        <v>32507.413199999999</v>
      </c>
      <c r="E10" s="111">
        <f>E11*$E$4</f>
        <v>32043.632399999999</v>
      </c>
      <c r="F10" s="111"/>
      <c r="G10" s="111"/>
      <c r="H10" s="113">
        <f t="shared" si="0"/>
        <v>32387.606400000001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104</v>
      </c>
      <c r="B11" s="117" t="s">
        <v>20</v>
      </c>
      <c r="C11" s="111">
        <v>966</v>
      </c>
      <c r="D11" s="111">
        <v>963</v>
      </c>
      <c r="E11" s="111">
        <v>948</v>
      </c>
      <c r="F11" s="111"/>
      <c r="G11" s="111"/>
      <c r="H11" s="113">
        <f t="shared" si="0"/>
        <v>959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105</v>
      </c>
      <c r="B12" s="117" t="s">
        <v>24</v>
      </c>
      <c r="C12" s="111">
        <f>C13*$C$4</f>
        <v>32105.3796</v>
      </c>
      <c r="D12" s="111">
        <f>D13*$D$4</f>
        <v>32507.413199999999</v>
      </c>
      <c r="E12" s="111">
        <f>E13*$E$4</f>
        <v>32043.632399999999</v>
      </c>
      <c r="F12" s="111">
        <f>F13*$F$4</f>
        <v>32531.295599999998</v>
      </c>
      <c r="G12" s="111">
        <f>G13*$G$4</f>
        <v>33076.591899999999</v>
      </c>
      <c r="H12" s="113">
        <f t="shared" si="0"/>
        <v>32452.862540000002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106</v>
      </c>
      <c r="B13" s="117" t="s">
        <v>20</v>
      </c>
      <c r="C13" s="111">
        <v>951</v>
      </c>
      <c r="D13" s="112">
        <v>963</v>
      </c>
      <c r="E13" s="112">
        <v>948</v>
      </c>
      <c r="F13" s="112">
        <v>963</v>
      </c>
      <c r="G13" s="112">
        <v>979</v>
      </c>
      <c r="H13" s="113">
        <f t="shared" si="0"/>
        <v>960.8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107</v>
      </c>
      <c r="B14" s="6" t="s">
        <v>25</v>
      </c>
      <c r="C14" s="17">
        <f>C15*$C$4</f>
        <v>21538.624799999998</v>
      </c>
      <c r="D14" s="17">
        <f>D15*$D$4</f>
        <v>21469.070400000001</v>
      </c>
      <c r="E14" s="17">
        <f>E15*$E$4</f>
        <v>20483.587799999998</v>
      </c>
      <c r="F14" s="17">
        <f>F15*$F$4</f>
        <v>19964.689200000001</v>
      </c>
      <c r="G14" s="17">
        <f>G15*$G$4</f>
        <v>19967.5851</v>
      </c>
      <c r="H14" s="95">
        <f t="shared" si="0"/>
        <v>20684.711459999999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108</v>
      </c>
      <c r="B15" s="6" t="s">
        <v>20</v>
      </c>
      <c r="C15" s="19">
        <v>638</v>
      </c>
      <c r="D15" s="16">
        <v>636</v>
      </c>
      <c r="E15" s="16">
        <v>606</v>
      </c>
      <c r="F15" s="16">
        <v>591</v>
      </c>
      <c r="G15" s="16">
        <v>591</v>
      </c>
      <c r="H15" s="95">
        <f t="shared" si="0"/>
        <v>612.4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109</v>
      </c>
      <c r="B16" s="6" t="s">
        <v>26</v>
      </c>
      <c r="C16" s="17">
        <f>C17*$C$4</f>
        <v>19479.289199999999</v>
      </c>
      <c r="D16" s="17">
        <f>D17*$D$4</f>
        <v>19443.686399999999</v>
      </c>
      <c r="E16" s="17">
        <f>E17*$E$4</f>
        <v>18962.529299999998</v>
      </c>
      <c r="F16" s="17">
        <f>F17*$F$4</f>
        <v>18444.535199999998</v>
      </c>
      <c r="G16" s="17">
        <f>G17*$G$4</f>
        <v>18447.210599999999</v>
      </c>
      <c r="H16" s="95">
        <f t="shared" si="0"/>
        <v>18955.450140000001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110</v>
      </c>
      <c r="B17" s="6" t="s">
        <v>20</v>
      </c>
      <c r="C17" s="19">
        <v>577</v>
      </c>
      <c r="D17" s="16">
        <v>576</v>
      </c>
      <c r="E17" s="17">
        <v>561</v>
      </c>
      <c r="F17" s="16">
        <v>546</v>
      </c>
      <c r="G17" s="16">
        <v>546</v>
      </c>
      <c r="H17" s="95">
        <f t="shared" si="0"/>
        <v>561.20000000000005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111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112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>
        <v>0</v>
      </c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113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114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115</v>
      </c>
      <c r="B22" s="117" t="s">
        <v>29</v>
      </c>
      <c r="C22" s="111">
        <f>C23*$C$4</f>
        <v>18500.2608</v>
      </c>
      <c r="D22" s="111">
        <f>D23*$D$4</f>
        <v>18430.9944</v>
      </c>
      <c r="E22" s="111">
        <f>E23*$E$4</f>
        <v>17914.688999999998</v>
      </c>
      <c r="F22" s="111">
        <f>F23*$F$4</f>
        <v>17431.099200000001</v>
      </c>
      <c r="G22" s="111">
        <f>G23*$G$4</f>
        <v>17433.6276</v>
      </c>
      <c r="H22" s="113">
        <f t="shared" si="0"/>
        <v>17942.1342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116</v>
      </c>
      <c r="B23" s="117" t="s">
        <v>20</v>
      </c>
      <c r="C23" s="113">
        <v>548</v>
      </c>
      <c r="D23" s="112">
        <v>546</v>
      </c>
      <c r="E23" s="112">
        <v>530</v>
      </c>
      <c r="F23" s="112">
        <v>516</v>
      </c>
      <c r="G23" s="112">
        <v>516</v>
      </c>
      <c r="H23" s="113">
        <f t="shared" si="0"/>
        <v>531.20000000000005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117</v>
      </c>
      <c r="B24" s="6" t="s">
        <v>30</v>
      </c>
      <c r="C24" s="17">
        <f>C25*$C$4</f>
        <v>18398.982</v>
      </c>
      <c r="D24" s="17">
        <f>D25*$D$4</f>
        <v>18329.725200000001</v>
      </c>
      <c r="E24" s="17">
        <f>E25*$E$4</f>
        <v>17813.285099999997</v>
      </c>
      <c r="F24" s="17">
        <f>F25*$F$4</f>
        <v>17329.7556</v>
      </c>
      <c r="G24" s="17">
        <f>G25*$G$4</f>
        <v>17332.2693</v>
      </c>
      <c r="H24" s="95">
        <f t="shared" si="0"/>
        <v>17840.80344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118</v>
      </c>
      <c r="B25" s="6" t="s">
        <v>20</v>
      </c>
      <c r="C25" s="19">
        <v>545</v>
      </c>
      <c r="D25" s="19">
        <v>543</v>
      </c>
      <c r="E25" s="19">
        <v>527</v>
      </c>
      <c r="F25" s="19">
        <v>513</v>
      </c>
      <c r="G25" s="19">
        <v>513</v>
      </c>
      <c r="H25" s="95">
        <f t="shared" si="0"/>
        <v>528.20000000000005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119</v>
      </c>
      <c r="B26" s="3" t="s">
        <v>31</v>
      </c>
      <c r="C26" s="17">
        <f>C27*$C$4</f>
        <v>16981.078799999999</v>
      </c>
      <c r="D26" s="17">
        <f>D27*$D$4</f>
        <v>16945.712800000001</v>
      </c>
      <c r="E26" s="17">
        <f>E27*$E$4</f>
        <v>16562.636999999999</v>
      </c>
      <c r="F26" s="17">
        <f>F27*$F$4</f>
        <v>16147.4136</v>
      </c>
      <c r="G26" s="17">
        <f>G27*$G$4</f>
        <v>16149.755799999999</v>
      </c>
      <c r="H26" s="95">
        <f t="shared" si="0"/>
        <v>16557.319599999999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120</v>
      </c>
      <c r="B27" s="3" t="s">
        <v>20</v>
      </c>
      <c r="C27" s="16">
        <v>503</v>
      </c>
      <c r="D27" s="23">
        <v>502</v>
      </c>
      <c r="E27" s="16">
        <v>490</v>
      </c>
      <c r="F27" s="16">
        <v>478</v>
      </c>
      <c r="G27" s="16">
        <v>478</v>
      </c>
      <c r="H27" s="95">
        <f t="shared" si="0"/>
        <v>490.2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121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122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123</v>
      </c>
      <c r="B30" s="116" t="s">
        <v>66</v>
      </c>
      <c r="C30" s="111">
        <f>C31*$C$4</f>
        <v>15191.82</v>
      </c>
      <c r="D30" s="111">
        <f>D31*$D$4</f>
        <v>15122.867200000001</v>
      </c>
      <c r="E30" s="111">
        <f>E31*$E$4</f>
        <v>14940.174599999998</v>
      </c>
      <c r="F30" s="111">
        <f>F31*$F$4</f>
        <v>14593.4784</v>
      </c>
      <c r="G30" s="111">
        <f>G31*$G$4</f>
        <v>14595.5952</v>
      </c>
      <c r="H30" s="113">
        <f t="shared" si="0"/>
        <v>14888.78708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124</v>
      </c>
      <c r="B31" s="116" t="s">
        <v>20</v>
      </c>
      <c r="C31" s="112">
        <v>450</v>
      </c>
      <c r="D31" s="114">
        <v>448</v>
      </c>
      <c r="E31" s="112">
        <v>442</v>
      </c>
      <c r="F31" s="112">
        <v>432</v>
      </c>
      <c r="G31" s="112">
        <v>432</v>
      </c>
      <c r="H31" s="113">
        <f t="shared" si="0"/>
        <v>440.8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125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126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127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128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>
        <v>0</v>
      </c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167</v>
      </c>
      <c r="B37" s="3" t="s">
        <v>36</v>
      </c>
      <c r="C37" s="17">
        <f>C38*$C$4</f>
        <v>20390.7984</v>
      </c>
      <c r="D37" s="17">
        <f>D38*$D$4</f>
        <v>20321.352800000001</v>
      </c>
      <c r="E37" s="17">
        <f>E38*$E$4</f>
        <v>20348.382599999997</v>
      </c>
      <c r="F37" s="17">
        <f>F38*$F$4</f>
        <v>20336.2824</v>
      </c>
      <c r="G37" s="17">
        <f>G38*$G$4</f>
        <v>20339.232199999999</v>
      </c>
      <c r="H37" s="95">
        <f t="shared" ref="H37:H42" si="1">AVERAGE(C37:G37)</f>
        <v>20347.20968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168</v>
      </c>
      <c r="B38" s="3" t="s">
        <v>37</v>
      </c>
      <c r="C38" s="16">
        <v>604</v>
      </c>
      <c r="D38" s="23">
        <v>602</v>
      </c>
      <c r="E38" s="16">
        <v>602</v>
      </c>
      <c r="F38" s="16">
        <v>602</v>
      </c>
      <c r="G38" s="16">
        <v>602</v>
      </c>
      <c r="H38" s="95">
        <f t="shared" si="1"/>
        <v>602.4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169</v>
      </c>
      <c r="B39" s="3" t="s">
        <v>39</v>
      </c>
      <c r="C39" s="17">
        <f>C40*$C$4</f>
        <v>17791.3092</v>
      </c>
      <c r="D39" s="17">
        <f>D40*$D$4</f>
        <v>17755.866399999999</v>
      </c>
      <c r="E39" s="17">
        <f>E40*$E$4</f>
        <v>17779.483799999998</v>
      </c>
      <c r="F39" s="17">
        <f>F40*$F$4</f>
        <v>17768.911199999999</v>
      </c>
      <c r="G39" s="17">
        <f>G40*$G$4</f>
        <v>17264.697099999998</v>
      </c>
      <c r="H39" s="95">
        <f t="shared" si="1"/>
        <v>17672.053540000001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170</v>
      </c>
      <c r="B40" s="3" t="s">
        <v>38</v>
      </c>
      <c r="C40" s="16">
        <v>527</v>
      </c>
      <c r="D40" s="23">
        <v>526</v>
      </c>
      <c r="E40" s="16">
        <v>526</v>
      </c>
      <c r="F40" s="16">
        <v>526</v>
      </c>
      <c r="G40" s="16">
        <v>511</v>
      </c>
      <c r="H40" s="95">
        <f t="shared" si="1"/>
        <v>523.20000000000005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129</v>
      </c>
      <c r="B41" s="3" t="s">
        <v>67</v>
      </c>
      <c r="C41" s="17">
        <f>C42*$C$4</f>
        <v>26940.160799999998</v>
      </c>
      <c r="D41" s="17">
        <f>D42*$D$4</f>
        <v>26836.338</v>
      </c>
      <c r="E41" s="17">
        <f>E42*$E$4</f>
        <v>25824.193199999998</v>
      </c>
      <c r="F41" s="17">
        <f>F42*$F$4</f>
        <v>25302.1188</v>
      </c>
      <c r="G41" s="17">
        <f>G42*$G$4</f>
        <v>25305.7889</v>
      </c>
      <c r="H41" s="95">
        <f t="shared" si="1"/>
        <v>26041.719939999999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130</v>
      </c>
      <c r="B42" s="3" t="s">
        <v>22</v>
      </c>
      <c r="C42" s="16">
        <v>798</v>
      </c>
      <c r="D42" s="23">
        <v>795</v>
      </c>
      <c r="E42" s="16">
        <v>764</v>
      </c>
      <c r="F42" s="16">
        <v>749</v>
      </c>
      <c r="G42" s="16">
        <v>749</v>
      </c>
      <c r="H42" s="95">
        <f t="shared" si="1"/>
        <v>771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17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131</v>
      </c>
      <c r="B44" s="3" t="s">
        <v>41</v>
      </c>
      <c r="C44" s="17">
        <f>C45*$C$4</f>
        <v>14381.589599999999</v>
      </c>
      <c r="D44" s="17">
        <f>D45*$D$4</f>
        <v>14346.47</v>
      </c>
      <c r="E44" s="17">
        <f>E45*$E$4</f>
        <v>14365.5525</v>
      </c>
      <c r="F44" s="17">
        <f>F45*$F$4</f>
        <v>14357.009999999998</v>
      </c>
      <c r="G44" s="17">
        <f>G45*$G$4</f>
        <v>14359.092499999999</v>
      </c>
      <c r="H44" s="95">
        <f t="shared" ref="H44:H49" si="2">AVERAGE(C44:G44)</f>
        <v>14361.942919999998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132</v>
      </c>
      <c r="B45" s="4" t="s">
        <v>69</v>
      </c>
      <c r="C45" s="16">
        <v>426</v>
      </c>
      <c r="D45" s="23">
        <v>425</v>
      </c>
      <c r="E45" s="16">
        <v>425</v>
      </c>
      <c r="F45" s="16">
        <v>425</v>
      </c>
      <c r="G45" s="16">
        <v>425</v>
      </c>
      <c r="H45" s="95">
        <f t="shared" si="2"/>
        <v>425.2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133</v>
      </c>
      <c r="B46" s="3" t="s">
        <v>42</v>
      </c>
      <c r="C46" s="17">
        <f>C47*$C$4</f>
        <v>10532.995199999999</v>
      </c>
      <c r="D46" s="17">
        <f>D47*$D$4</f>
        <v>10498.240400000001</v>
      </c>
      <c r="E46" s="17">
        <f>E47*$E$4</f>
        <v>10512.204299999999</v>
      </c>
      <c r="F46" s="17">
        <f>F47*$F$4</f>
        <v>10303.266</v>
      </c>
      <c r="G46" s="17">
        <f>G47*$G$4</f>
        <v>10304.760499999999</v>
      </c>
      <c r="H46" s="95">
        <f t="shared" si="2"/>
        <v>10430.29328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134</v>
      </c>
      <c r="B47" s="4" t="s">
        <v>70</v>
      </c>
      <c r="C47" s="16">
        <v>312</v>
      </c>
      <c r="D47" s="23">
        <v>311</v>
      </c>
      <c r="E47" s="16">
        <v>311</v>
      </c>
      <c r="F47" s="16">
        <v>305</v>
      </c>
      <c r="G47" s="16">
        <v>305</v>
      </c>
      <c r="H47" s="95">
        <f t="shared" si="2"/>
        <v>308.8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135</v>
      </c>
      <c r="B48" s="3" t="s">
        <v>43</v>
      </c>
      <c r="C48" s="17">
        <f>C49*$C$4</f>
        <v>10431.716399999999</v>
      </c>
      <c r="D48" s="17">
        <f>D49*$D$4</f>
        <v>10396.9712</v>
      </c>
      <c r="E48" s="17">
        <f>E49*$E$4</f>
        <v>10410.8004</v>
      </c>
      <c r="F48" s="17">
        <f>F49*$F$4</f>
        <v>10201.922399999999</v>
      </c>
      <c r="G48" s="17">
        <f>G49*$G$4</f>
        <v>10203.402199999999</v>
      </c>
      <c r="H48" s="95">
        <f t="shared" si="2"/>
        <v>10328.962519999997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136</v>
      </c>
      <c r="B49" s="3" t="s">
        <v>20</v>
      </c>
      <c r="C49" s="19">
        <v>309</v>
      </c>
      <c r="D49" s="17">
        <v>308</v>
      </c>
      <c r="E49" s="19">
        <v>308</v>
      </c>
      <c r="F49" s="19">
        <v>302</v>
      </c>
      <c r="G49" s="19">
        <v>302</v>
      </c>
      <c r="H49" s="95">
        <f t="shared" si="2"/>
        <v>305.8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95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137</v>
      </c>
      <c r="B51" s="3" t="s">
        <v>71</v>
      </c>
      <c r="C51" s="17">
        <f>C52*$C$4</f>
        <v>16440.925199999998</v>
      </c>
      <c r="D51" s="17">
        <f>D52*$D$4</f>
        <v>16405.610400000001</v>
      </c>
      <c r="E51" s="17">
        <f>E52*$E$4</f>
        <v>15886.610999999999</v>
      </c>
      <c r="F51" s="17">
        <f>F52*$F$4</f>
        <v>15877.163999999999</v>
      </c>
      <c r="G51" s="17">
        <f>G52*$G$4</f>
        <v>15879.466999999999</v>
      </c>
      <c r="H51" s="95">
        <f>AVERAGE(C51:G51)</f>
        <v>16097.95552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138</v>
      </c>
      <c r="B52" s="3" t="s">
        <v>20</v>
      </c>
      <c r="C52" s="19">
        <v>487</v>
      </c>
      <c r="D52" s="16">
        <v>486</v>
      </c>
      <c r="E52" s="16">
        <v>470</v>
      </c>
      <c r="F52" s="16">
        <v>470</v>
      </c>
      <c r="G52" s="16">
        <v>470</v>
      </c>
      <c r="H52" s="95">
        <f>AVERAGE(C52:G52)</f>
        <v>476.6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139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140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>
        <v>0</v>
      </c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9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141</v>
      </c>
      <c r="B56" s="3" t="s">
        <v>47</v>
      </c>
      <c r="C56" s="17">
        <f>C57*$C$4</f>
        <v>12862.4076</v>
      </c>
      <c r="D56" s="17">
        <f>D57*$D$4</f>
        <v>12827.431999999999</v>
      </c>
      <c r="E56" s="17">
        <f>E57*$E$4</f>
        <v>12844.493999999999</v>
      </c>
      <c r="F56" s="17">
        <f>F57*$F$4</f>
        <v>12836.856</v>
      </c>
      <c r="G56" s="17">
        <f>G57*$G$4</f>
        <v>12838.717999999999</v>
      </c>
      <c r="H56" s="95">
        <f>AVERAGE(C56:G56)</f>
        <v>12841.981519999999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142</v>
      </c>
      <c r="B57" s="3" t="s">
        <v>22</v>
      </c>
      <c r="C57" s="19">
        <v>381</v>
      </c>
      <c r="D57" s="16">
        <v>380</v>
      </c>
      <c r="E57" s="16">
        <v>380</v>
      </c>
      <c r="F57" s="16">
        <v>380</v>
      </c>
      <c r="G57" s="16">
        <v>380</v>
      </c>
      <c r="H57" s="95">
        <f>AVERAGE(C57:G57)</f>
        <v>380.2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9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143</v>
      </c>
      <c r="B59" s="3" t="s">
        <v>49</v>
      </c>
      <c r="C59" s="17">
        <f>C60*$C$4</f>
        <v>19276.731599999999</v>
      </c>
      <c r="D59" s="17">
        <f>D60*$D$4</f>
        <v>19241.148000000001</v>
      </c>
      <c r="E59" s="17">
        <f>E60*$E$4</f>
        <v>18759.7215</v>
      </c>
      <c r="F59" s="17">
        <f>F60*$F$4</f>
        <v>18241.847999999998</v>
      </c>
      <c r="G59" s="17">
        <f>G60*$G$4</f>
        <v>18244.493999999999</v>
      </c>
      <c r="H59" s="95">
        <f t="shared" ref="H59:H68" si="3">AVERAGE(C59:G59)</f>
        <v>18752.788619999999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144</v>
      </c>
      <c r="B60" s="3" t="s">
        <v>20</v>
      </c>
      <c r="C60" s="19">
        <v>571</v>
      </c>
      <c r="D60" s="16">
        <v>570</v>
      </c>
      <c r="E60" s="16">
        <v>555</v>
      </c>
      <c r="F60" s="16">
        <v>540</v>
      </c>
      <c r="G60" s="16">
        <v>540</v>
      </c>
      <c r="H60" s="95">
        <f t="shared" si="3"/>
        <v>555.20000000000005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145</v>
      </c>
      <c r="B61" s="3" t="s">
        <v>50</v>
      </c>
      <c r="C61" s="17">
        <f>C62*$C$4</f>
        <v>18500.2608</v>
      </c>
      <c r="D61" s="17">
        <f>D62*$D$4</f>
        <v>18430.9944</v>
      </c>
      <c r="E61" s="17">
        <f>E62*$E$4</f>
        <v>17914.688999999998</v>
      </c>
      <c r="F61" s="17">
        <f>F62*$F$4</f>
        <v>17431.099200000001</v>
      </c>
      <c r="G61" s="17">
        <f>G62*$G$4</f>
        <v>17433.6276</v>
      </c>
      <c r="H61" s="95">
        <f t="shared" si="3"/>
        <v>17942.1342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146</v>
      </c>
      <c r="B62" s="3" t="s">
        <v>20</v>
      </c>
      <c r="C62" s="19">
        <v>548</v>
      </c>
      <c r="D62" s="16">
        <v>546</v>
      </c>
      <c r="E62" s="16">
        <v>530</v>
      </c>
      <c r="F62" s="16">
        <v>516</v>
      </c>
      <c r="G62" s="16">
        <v>516</v>
      </c>
      <c r="H62" s="95">
        <f t="shared" si="3"/>
        <v>531.20000000000005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147</v>
      </c>
      <c r="B63" s="3" t="s">
        <v>51</v>
      </c>
      <c r="C63" s="17">
        <f>C64*$C$4</f>
        <v>17656.270799999998</v>
      </c>
      <c r="D63" s="17">
        <f>D64*$D$4</f>
        <v>17587.0844</v>
      </c>
      <c r="E63" s="17">
        <f>E64*$E$4</f>
        <v>17137.259099999999</v>
      </c>
      <c r="F63" s="17">
        <f>F64*$F$4</f>
        <v>16620.350399999999</v>
      </c>
      <c r="G63" s="17">
        <f>G64*$G$4</f>
        <v>16622.761199999997</v>
      </c>
      <c r="H63" s="95">
        <f t="shared" si="3"/>
        <v>17124.745179999998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148</v>
      </c>
      <c r="B64" s="3" t="s">
        <v>20</v>
      </c>
      <c r="C64" s="19">
        <v>523</v>
      </c>
      <c r="D64" s="16">
        <v>521</v>
      </c>
      <c r="E64" s="16">
        <v>507</v>
      </c>
      <c r="F64" s="16">
        <v>492</v>
      </c>
      <c r="G64" s="16">
        <v>492</v>
      </c>
      <c r="H64" s="95">
        <f t="shared" si="3"/>
        <v>507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149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150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>
        <v>0</v>
      </c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151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152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153</v>
      </c>
      <c r="B70" s="3" t="s">
        <v>55</v>
      </c>
      <c r="C70" s="17">
        <f>C71*$C$4</f>
        <v>20019.442800000001</v>
      </c>
      <c r="D70" s="17">
        <f>D71*$D$4</f>
        <v>19612.468399999998</v>
      </c>
      <c r="E70" s="17">
        <f>E71*$E$4</f>
        <v>19638.5553</v>
      </c>
      <c r="F70" s="17">
        <f>F71*$F$4</f>
        <v>19964.689200000001</v>
      </c>
      <c r="G70" s="17">
        <f>G71*$G$4</f>
        <v>20474.3766</v>
      </c>
      <c r="H70" s="95">
        <f t="shared" ref="H70:H81" si="4">AVERAGE(C70:G70)</f>
        <v>19941.906460000002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154</v>
      </c>
      <c r="B71" s="3" t="s">
        <v>22</v>
      </c>
      <c r="C71" s="16">
        <v>593</v>
      </c>
      <c r="D71" s="16">
        <v>581</v>
      </c>
      <c r="E71" s="16">
        <v>581</v>
      </c>
      <c r="F71" s="16">
        <v>591</v>
      </c>
      <c r="G71" s="16">
        <v>606</v>
      </c>
      <c r="H71" s="95">
        <f t="shared" si="4"/>
        <v>590.4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155</v>
      </c>
      <c r="B72" s="116" t="s">
        <v>56</v>
      </c>
      <c r="C72" s="111">
        <f>C73*$C$4</f>
        <v>19918.164000000001</v>
      </c>
      <c r="D72" s="111">
        <f>D73*$D$4</f>
        <v>19511.199199999999</v>
      </c>
      <c r="E72" s="111">
        <f>E73*$E$4</f>
        <v>19537.151399999999</v>
      </c>
      <c r="F72" s="111">
        <f>F73*$F$4</f>
        <v>19863.345600000001</v>
      </c>
      <c r="G72" s="111">
        <f>G73*$G$4</f>
        <v>20373.0183</v>
      </c>
      <c r="H72" s="113">
        <f t="shared" si="4"/>
        <v>19840.575699999998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156</v>
      </c>
      <c r="B73" s="116" t="s">
        <v>20</v>
      </c>
      <c r="C73" s="112">
        <v>590</v>
      </c>
      <c r="D73" s="112">
        <v>578</v>
      </c>
      <c r="E73" s="112">
        <v>578</v>
      </c>
      <c r="F73" s="112">
        <v>588</v>
      </c>
      <c r="G73" s="112">
        <v>603</v>
      </c>
      <c r="H73" s="113">
        <f t="shared" si="4"/>
        <v>587.4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157</v>
      </c>
      <c r="B74" s="3" t="s">
        <v>57</v>
      </c>
      <c r="C74" s="17">
        <f>C75*$C$4</f>
        <v>19816.885200000001</v>
      </c>
      <c r="D74" s="17">
        <f>D75*$D$4</f>
        <v>19443.686399999999</v>
      </c>
      <c r="E74" s="17">
        <f>E75*$E$4</f>
        <v>19469.548799999997</v>
      </c>
      <c r="F74" s="17">
        <f>F75*$F$4</f>
        <v>19728.220799999999</v>
      </c>
      <c r="G74" s="17">
        <f>G75*$G$4</f>
        <v>20271.66</v>
      </c>
      <c r="H74" s="95">
        <f t="shared" si="4"/>
        <v>19746.000240000001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158</v>
      </c>
      <c r="B75" s="3" t="s">
        <v>20</v>
      </c>
      <c r="C75" s="16">
        <v>587</v>
      </c>
      <c r="D75" s="16">
        <v>576</v>
      </c>
      <c r="E75" s="16">
        <v>576</v>
      </c>
      <c r="F75" s="16">
        <v>584</v>
      </c>
      <c r="G75" s="16">
        <v>600</v>
      </c>
      <c r="H75" s="95">
        <f t="shared" si="4"/>
        <v>584.6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159</v>
      </c>
      <c r="B76" s="3" t="s">
        <v>58</v>
      </c>
      <c r="C76" s="17">
        <f>C77*$C$4</f>
        <v>19681.846799999999</v>
      </c>
      <c r="D76" s="17">
        <f>D77*$D$4</f>
        <v>19342.4172</v>
      </c>
      <c r="E76" s="17">
        <f>E77*$E$4</f>
        <v>19368.144899999999</v>
      </c>
      <c r="F76" s="17">
        <f>F77*$F$4</f>
        <v>19626.877199999999</v>
      </c>
      <c r="G76" s="17">
        <f>G77*$G$4</f>
        <v>20170.3017</v>
      </c>
      <c r="H76" s="95">
        <f t="shared" si="4"/>
        <v>19637.917559999998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160</v>
      </c>
      <c r="B77" s="3" t="s">
        <v>20</v>
      </c>
      <c r="C77" s="16">
        <v>583</v>
      </c>
      <c r="D77" s="16">
        <v>573</v>
      </c>
      <c r="E77" s="16">
        <v>573</v>
      </c>
      <c r="F77" s="16">
        <v>581</v>
      </c>
      <c r="G77" s="16">
        <v>597</v>
      </c>
      <c r="H77" s="95">
        <f t="shared" si="4"/>
        <v>581.4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161</v>
      </c>
      <c r="B78" s="3" t="s">
        <v>59</v>
      </c>
      <c r="C78" s="17">
        <f>C79*$C$4</f>
        <v>19479.289199999999</v>
      </c>
      <c r="D78" s="17">
        <f>D79*$D$4</f>
        <v>19139.878799999999</v>
      </c>
      <c r="E78" s="17">
        <f>E79*$E$4</f>
        <v>19165.337099999997</v>
      </c>
      <c r="F78" s="17">
        <f>F79*$F$4</f>
        <v>19457.9712</v>
      </c>
      <c r="G78" s="17">
        <f>G79*$G$4</f>
        <v>19967.5851</v>
      </c>
      <c r="H78" s="95">
        <f t="shared" si="4"/>
        <v>19442.012279999999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162</v>
      </c>
      <c r="B79" s="3" t="s">
        <v>22</v>
      </c>
      <c r="C79" s="16">
        <v>577</v>
      </c>
      <c r="D79" s="16">
        <v>567</v>
      </c>
      <c r="E79" s="16">
        <v>567</v>
      </c>
      <c r="F79" s="16">
        <v>576</v>
      </c>
      <c r="G79" s="16">
        <v>591</v>
      </c>
      <c r="H79" s="95">
        <f t="shared" si="4"/>
        <v>575.6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163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164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7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165</v>
      </c>
      <c r="B83" s="3" t="s">
        <v>62</v>
      </c>
      <c r="C83" s="17">
        <f>C84*$C$4</f>
        <v>9283.89</v>
      </c>
      <c r="D83" s="17">
        <f>D84*$D$4</f>
        <v>9283.01</v>
      </c>
      <c r="E83" s="17">
        <f>E84*$E$4</f>
        <v>9295.3575000000001</v>
      </c>
      <c r="F83" s="17">
        <f>F84*$F$4</f>
        <v>9289.83</v>
      </c>
      <c r="G83" s="17">
        <f>G84*$G$4</f>
        <v>9291.1774999999998</v>
      </c>
      <c r="H83" s="95">
        <f>AVERAGE(C83:G83)</f>
        <v>9288.6530000000002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166</v>
      </c>
      <c r="B84" s="10" t="s">
        <v>20</v>
      </c>
      <c r="C84" s="22">
        <v>275</v>
      </c>
      <c r="D84" s="25">
        <v>275</v>
      </c>
      <c r="E84" s="25">
        <v>275</v>
      </c>
      <c r="F84" s="22">
        <v>275</v>
      </c>
      <c r="G84" s="25">
        <v>275</v>
      </c>
      <c r="H84" s="94">
        <f>AVERAGE(C84:G84)</f>
        <v>275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/>
      <c r="E85" s="16"/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/>
      <c r="D86" s="16"/>
      <c r="E86" s="16"/>
      <c r="F86" s="16"/>
      <c r="G86" s="16"/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/>
      <c r="D87" s="16"/>
      <c r="E87" s="16"/>
      <c r="F87" s="19"/>
      <c r="G87" s="19"/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85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7"/>
  <sheetViews>
    <sheetView workbookViewId="0">
      <selection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90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33.798499999999997</v>
      </c>
      <c r="D4" s="46">
        <v>33.637799999999999</v>
      </c>
      <c r="E4" s="47">
        <v>33.408700000000003</v>
      </c>
      <c r="F4" s="45">
        <v>33.330599999999997</v>
      </c>
      <c r="G4" s="45"/>
      <c r="H4" s="49">
        <f>AVERAGE(C4:G4)</f>
        <v>33.543900000000001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99</v>
      </c>
      <c r="B6" s="6" t="s">
        <v>19</v>
      </c>
      <c r="C6" s="17">
        <f>C7*$C$4</f>
        <v>0</v>
      </c>
      <c r="D6" s="17">
        <f>D7*$D$4</f>
        <v>0</v>
      </c>
      <c r="E6" s="17">
        <f>E7*$E$4</f>
        <v>0</v>
      </c>
      <c r="F6" s="17">
        <f>F7*$F$4</f>
        <v>0</v>
      </c>
      <c r="G6" s="17"/>
      <c r="H6" s="95">
        <f>AVERAGE(C6:G6)</f>
        <v>0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100</v>
      </c>
      <c r="B7" s="6" t="s">
        <v>20</v>
      </c>
      <c r="C7" s="17">
        <v>0</v>
      </c>
      <c r="D7" s="16">
        <v>0</v>
      </c>
      <c r="E7" s="16">
        <v>0</v>
      </c>
      <c r="F7" s="16"/>
      <c r="G7" s="16"/>
      <c r="H7" s="95">
        <f t="shared" ref="H7:H35" si="0">AVERAGE(C7:G7)</f>
        <v>0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101</v>
      </c>
      <c r="B8" s="117" t="s">
        <v>21</v>
      </c>
      <c r="C8" s="111">
        <f>C9*$C$4</f>
        <v>34136.485000000001</v>
      </c>
      <c r="D8" s="111">
        <f>D9*$D$4</f>
        <v>34646.934000000001</v>
      </c>
      <c r="E8" s="111">
        <f>E9*$E$4</f>
        <v>35279.587200000002</v>
      </c>
      <c r="F8" s="111">
        <f>F9*$F$4</f>
        <v>35197.113599999997</v>
      </c>
      <c r="G8" s="111"/>
      <c r="H8" s="113">
        <f t="shared" si="0"/>
        <v>34815.029949999996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102</v>
      </c>
      <c r="B9" s="117" t="s">
        <v>22</v>
      </c>
      <c r="C9" s="111">
        <v>1010</v>
      </c>
      <c r="D9" s="111">
        <v>1030</v>
      </c>
      <c r="E9" s="111">
        <v>1056</v>
      </c>
      <c r="F9" s="111">
        <v>1056</v>
      </c>
      <c r="G9" s="111"/>
      <c r="H9" s="113">
        <f t="shared" si="0"/>
        <v>1038</v>
      </c>
      <c r="I9" s="20"/>
      <c r="J9" s="20"/>
      <c r="K9" s="26" t="s">
        <v>80</v>
      </c>
      <c r="L9" s="20"/>
      <c r="M9" s="20"/>
      <c r="N9" s="20"/>
      <c r="O9" s="20"/>
      <c r="P9" s="20"/>
      <c r="Q9" s="20"/>
    </row>
    <row r="10" spans="1:17" x14ac:dyDescent="0.5">
      <c r="A10" t="s">
        <v>103</v>
      </c>
      <c r="B10" s="117" t="s">
        <v>23</v>
      </c>
      <c r="C10" s="111">
        <f>C11*$C$4</f>
        <v>0</v>
      </c>
      <c r="D10" s="111">
        <f>D11*$D$4</f>
        <v>0</v>
      </c>
      <c r="E10" s="111">
        <f>E11*$E$4</f>
        <v>0</v>
      </c>
      <c r="F10" s="111">
        <f>F11*$F$4</f>
        <v>0</v>
      </c>
      <c r="G10" s="111"/>
      <c r="H10" s="113">
        <f t="shared" si="0"/>
        <v>0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104</v>
      </c>
      <c r="B11" s="117" t="s">
        <v>20</v>
      </c>
      <c r="C11" s="111">
        <v>0</v>
      </c>
      <c r="D11" s="111">
        <v>0</v>
      </c>
      <c r="E11" s="111">
        <v>0</v>
      </c>
      <c r="F11" s="111">
        <v>0</v>
      </c>
      <c r="G11" s="111"/>
      <c r="H11" s="113">
        <f t="shared" si="0"/>
        <v>0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105</v>
      </c>
      <c r="B12" s="117" t="s">
        <v>24</v>
      </c>
      <c r="C12" s="111">
        <f>C13*$C$4</f>
        <v>33595.708999999995</v>
      </c>
      <c r="D12" s="111">
        <f>D13*$D$4</f>
        <v>34108.729200000002</v>
      </c>
      <c r="E12" s="111">
        <f>E13*$E$4</f>
        <v>34745.048000000003</v>
      </c>
      <c r="F12" s="111">
        <f>F13*$F$4</f>
        <v>34663.823999999993</v>
      </c>
      <c r="G12" s="111"/>
      <c r="H12" s="113">
        <f t="shared" si="0"/>
        <v>34278.327550000002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106</v>
      </c>
      <c r="B13" s="117" t="s">
        <v>20</v>
      </c>
      <c r="C13" s="111">
        <v>994</v>
      </c>
      <c r="D13" s="112">
        <v>1014</v>
      </c>
      <c r="E13" s="112">
        <v>1040</v>
      </c>
      <c r="F13" s="112">
        <v>1040</v>
      </c>
      <c r="G13" s="112"/>
      <c r="H13" s="113">
        <f t="shared" si="0"/>
        <v>1022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107</v>
      </c>
      <c r="B14" s="6" t="s">
        <v>25</v>
      </c>
      <c r="C14" s="17">
        <f>C15*$C$4</f>
        <v>20481.891</v>
      </c>
      <c r="D14" s="17">
        <f>D15*$D$4</f>
        <v>20485.4202</v>
      </c>
      <c r="E14" s="17">
        <f>E15*$E$4</f>
        <v>20546.3505</v>
      </c>
      <c r="F14" s="17">
        <f>F15*$F$4</f>
        <v>19998.359999999997</v>
      </c>
      <c r="G14" s="78"/>
      <c r="H14" s="95">
        <f t="shared" si="0"/>
        <v>20378.005424999999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108</v>
      </c>
      <c r="B15" s="6" t="s">
        <v>20</v>
      </c>
      <c r="C15" s="19">
        <v>606</v>
      </c>
      <c r="D15" s="16">
        <v>609</v>
      </c>
      <c r="E15" s="16">
        <v>615</v>
      </c>
      <c r="F15" s="122">
        <v>600</v>
      </c>
      <c r="G15" s="16"/>
      <c r="H15" s="95">
        <f t="shared" si="0"/>
        <v>607.5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109</v>
      </c>
      <c r="B16" s="6" t="s">
        <v>26</v>
      </c>
      <c r="C16" s="17">
        <f>C17*$C$4</f>
        <v>18960.958499999997</v>
      </c>
      <c r="D16" s="17">
        <f>D17*$D$4</f>
        <v>18938.081399999999</v>
      </c>
      <c r="E16" s="17">
        <f>E17*$E$4</f>
        <v>19009.550300000003</v>
      </c>
      <c r="F16" s="17">
        <f>F17*$F$4</f>
        <v>18465.152399999999</v>
      </c>
      <c r="G16" s="78"/>
      <c r="H16" s="95">
        <f t="shared" si="0"/>
        <v>18843.435649999999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110</v>
      </c>
      <c r="B17" s="6" t="s">
        <v>20</v>
      </c>
      <c r="C17" s="19">
        <v>561</v>
      </c>
      <c r="D17" s="16">
        <v>563</v>
      </c>
      <c r="E17" s="16">
        <v>569</v>
      </c>
      <c r="F17" s="16">
        <v>554</v>
      </c>
      <c r="G17" s="16"/>
      <c r="H17" s="95">
        <f t="shared" si="0"/>
        <v>561.75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111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78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112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113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78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114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115</v>
      </c>
      <c r="B22" s="117" t="s">
        <v>29</v>
      </c>
      <c r="C22" s="111">
        <f>C23*$C$4</f>
        <v>17913.204999999998</v>
      </c>
      <c r="D22" s="111">
        <f>D23*$D$4</f>
        <v>17928.947400000001</v>
      </c>
      <c r="E22" s="111">
        <f>E23*$E$4</f>
        <v>18007.2893</v>
      </c>
      <c r="F22" s="111">
        <f>F23*$F$4</f>
        <v>17431.9038</v>
      </c>
      <c r="G22" s="111"/>
      <c r="H22" s="113">
        <f t="shared" si="0"/>
        <v>17820.336374999999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116</v>
      </c>
      <c r="B23" s="117" t="s">
        <v>20</v>
      </c>
      <c r="C23" s="113">
        <v>530</v>
      </c>
      <c r="D23" s="112">
        <v>533</v>
      </c>
      <c r="E23" s="112">
        <v>539</v>
      </c>
      <c r="F23" s="112">
        <v>523</v>
      </c>
      <c r="G23" s="112"/>
      <c r="H23" s="113">
        <f t="shared" si="0"/>
        <v>531.25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117</v>
      </c>
      <c r="B24" s="6" t="s">
        <v>30</v>
      </c>
      <c r="C24" s="17">
        <f>C25*$C$4</f>
        <v>17811.809499999999</v>
      </c>
      <c r="D24" s="17">
        <f>D25*$D$4</f>
        <v>17828.034</v>
      </c>
      <c r="E24" s="17">
        <f>E25*$E$4</f>
        <v>17907.063200000001</v>
      </c>
      <c r="F24" s="17">
        <f>F25*$F$4</f>
        <v>17331.911999999997</v>
      </c>
      <c r="G24" s="78"/>
      <c r="H24" s="95">
        <f t="shared" si="0"/>
        <v>17719.704675000001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118</v>
      </c>
      <c r="B25" s="6" t="s">
        <v>20</v>
      </c>
      <c r="C25" s="19">
        <v>527</v>
      </c>
      <c r="D25" s="19">
        <v>530</v>
      </c>
      <c r="E25" s="19">
        <v>536</v>
      </c>
      <c r="F25" s="19">
        <v>520</v>
      </c>
      <c r="G25" s="19"/>
      <c r="H25" s="95">
        <f t="shared" si="0"/>
        <v>528.25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119</v>
      </c>
      <c r="B26" s="3" t="s">
        <v>31</v>
      </c>
      <c r="C26" s="17">
        <f>C27*$C$4</f>
        <v>16561.264999999999</v>
      </c>
      <c r="D26" s="17">
        <f>D27*$D$4</f>
        <v>16549.797599999998</v>
      </c>
      <c r="E26" s="17">
        <f>E27*$E$4</f>
        <v>16604.123900000002</v>
      </c>
      <c r="F26" s="17">
        <f>F27*$F$4</f>
        <v>16098.679799999998</v>
      </c>
      <c r="G26" s="78"/>
      <c r="H26" s="95">
        <f t="shared" si="0"/>
        <v>16453.466574999999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120</v>
      </c>
      <c r="B27" s="3" t="s">
        <v>20</v>
      </c>
      <c r="C27" s="16">
        <v>490</v>
      </c>
      <c r="D27" s="23">
        <v>492</v>
      </c>
      <c r="E27" s="16">
        <v>497</v>
      </c>
      <c r="F27" s="16">
        <v>483</v>
      </c>
      <c r="G27" s="16"/>
      <c r="H27" s="95">
        <f t="shared" si="0"/>
        <v>490.5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121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78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122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123</v>
      </c>
      <c r="B30" s="116" t="s">
        <v>66</v>
      </c>
      <c r="C30" s="111">
        <f>C31*$C$4</f>
        <v>14871.339999999998</v>
      </c>
      <c r="D30" s="111">
        <f>D31*$D$4</f>
        <v>14867.907599999999</v>
      </c>
      <c r="E30" s="111">
        <f>E31*$E$4</f>
        <v>14933.688900000001</v>
      </c>
      <c r="F30" s="111">
        <f>F31*$F$4</f>
        <v>14532.141599999999</v>
      </c>
      <c r="G30" s="111"/>
      <c r="H30" s="113">
        <f t="shared" si="0"/>
        <v>14801.269525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124</v>
      </c>
      <c r="B31" s="116" t="s">
        <v>20</v>
      </c>
      <c r="C31" s="112">
        <v>440</v>
      </c>
      <c r="D31" s="114">
        <v>442</v>
      </c>
      <c r="E31" s="112">
        <v>447</v>
      </c>
      <c r="F31" s="112">
        <v>436</v>
      </c>
      <c r="G31" s="112"/>
      <c r="H31" s="113">
        <f t="shared" si="0"/>
        <v>441.25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125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78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126</v>
      </c>
      <c r="B33" s="3" t="s">
        <v>20</v>
      </c>
      <c r="C33" s="16">
        <v>0</v>
      </c>
      <c r="D33" s="17">
        <v>0</v>
      </c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127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78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128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167</v>
      </c>
      <c r="B37" s="3" t="s">
        <v>36</v>
      </c>
      <c r="C37" s="17">
        <f>C38*$C$4</f>
        <v>20346.696999999996</v>
      </c>
      <c r="D37" s="17">
        <f>D38*$D$4</f>
        <v>20350.868999999999</v>
      </c>
      <c r="E37" s="17">
        <f>E38*$E$4</f>
        <v>20446.124400000001</v>
      </c>
      <c r="F37" s="17">
        <f>F38*$F$4</f>
        <v>19865.0376</v>
      </c>
      <c r="G37" s="78"/>
      <c r="H37" s="95">
        <f t="shared" ref="H37:H42" si="1">AVERAGE(C37:G37)</f>
        <v>20252.181999999997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168</v>
      </c>
      <c r="B38" s="3" t="s">
        <v>37</v>
      </c>
      <c r="C38" s="16">
        <v>602</v>
      </c>
      <c r="D38" s="23">
        <v>605</v>
      </c>
      <c r="E38" s="16">
        <v>612</v>
      </c>
      <c r="F38" s="16">
        <v>596</v>
      </c>
      <c r="G38" s="16"/>
      <c r="H38" s="95">
        <f t="shared" si="1"/>
        <v>603.75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169</v>
      </c>
      <c r="B39" s="3" t="s">
        <v>39</v>
      </c>
      <c r="C39" s="17">
        <f>C40*$C$4</f>
        <v>16730.2575</v>
      </c>
      <c r="D39" s="17">
        <f>D40*$D$4</f>
        <v>16717.9866</v>
      </c>
      <c r="E39" s="17">
        <f>E40*$E$4</f>
        <v>14699.828000000001</v>
      </c>
      <c r="F39" s="17">
        <f>F40*$F$4</f>
        <v>14132.174399999998</v>
      </c>
      <c r="G39" s="78"/>
      <c r="H39" s="95">
        <f t="shared" si="1"/>
        <v>15570.061624999998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170</v>
      </c>
      <c r="B40" s="3" t="s">
        <v>38</v>
      </c>
      <c r="C40" s="16">
        <v>495</v>
      </c>
      <c r="D40" s="23">
        <v>497</v>
      </c>
      <c r="E40" s="16">
        <v>440</v>
      </c>
      <c r="F40" s="16">
        <v>424</v>
      </c>
      <c r="G40" s="16"/>
      <c r="H40" s="95">
        <f t="shared" si="1"/>
        <v>464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129</v>
      </c>
      <c r="B41" s="3" t="s">
        <v>67</v>
      </c>
      <c r="C41" s="17">
        <f>C42*$C$4</f>
        <v>25315.076499999999</v>
      </c>
      <c r="D41" s="17">
        <f>D42*$D$4</f>
        <v>25295.625599999999</v>
      </c>
      <c r="E41" s="17">
        <f>E42*$E$4</f>
        <v>25390.612000000001</v>
      </c>
      <c r="F41" s="17">
        <f>F42*$F$4</f>
        <v>24298.007399999999</v>
      </c>
      <c r="G41" s="78"/>
      <c r="H41" s="95">
        <f t="shared" si="1"/>
        <v>25074.830374999998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130</v>
      </c>
      <c r="B42" s="3" t="s">
        <v>22</v>
      </c>
      <c r="C42" s="16">
        <v>749</v>
      </c>
      <c r="D42" s="23">
        <v>752</v>
      </c>
      <c r="E42" s="16">
        <v>760</v>
      </c>
      <c r="F42" s="16">
        <v>729</v>
      </c>
      <c r="G42" s="16"/>
      <c r="H42" s="95">
        <f t="shared" si="1"/>
        <v>747.5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131</v>
      </c>
      <c r="B44" s="3" t="s">
        <v>41</v>
      </c>
      <c r="C44" s="17">
        <f>C45*$C$4</f>
        <v>14364.362499999999</v>
      </c>
      <c r="D44" s="17">
        <f>D45*$D$4</f>
        <v>14363.3406</v>
      </c>
      <c r="E44" s="17">
        <f>E45*$E$4</f>
        <v>14399.149700000002</v>
      </c>
      <c r="F44" s="17">
        <f>F45*$F$4</f>
        <v>13865.529599999998</v>
      </c>
      <c r="G44" s="78"/>
      <c r="H44" s="95">
        <f t="shared" ref="H44:H49" si="2">AVERAGE(C44:G44)</f>
        <v>14248.095600000001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132</v>
      </c>
      <c r="B45" s="4" t="s">
        <v>69</v>
      </c>
      <c r="C45" s="16">
        <v>425</v>
      </c>
      <c r="D45" s="23">
        <v>427</v>
      </c>
      <c r="E45" s="16">
        <v>431</v>
      </c>
      <c r="F45" s="16">
        <v>416</v>
      </c>
      <c r="G45" s="16"/>
      <c r="H45" s="95">
        <f t="shared" si="2"/>
        <v>424.75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133</v>
      </c>
      <c r="B46" s="3" t="s">
        <v>42</v>
      </c>
      <c r="C46" s="17">
        <f>C47*$C$4</f>
        <v>10308.5425</v>
      </c>
      <c r="D46" s="17">
        <f>D47*$D$4</f>
        <v>10293.166799999999</v>
      </c>
      <c r="E46" s="17">
        <f>E47*$E$4</f>
        <v>10356.697</v>
      </c>
      <c r="F46" s="17">
        <f>F47*$F$4</f>
        <v>10332.485999999999</v>
      </c>
      <c r="G46" s="78"/>
      <c r="H46" s="95">
        <f t="shared" si="2"/>
        <v>10322.723075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134</v>
      </c>
      <c r="B47" s="4" t="s">
        <v>70</v>
      </c>
      <c r="C47" s="16">
        <v>305</v>
      </c>
      <c r="D47" s="23">
        <v>306</v>
      </c>
      <c r="E47" s="16">
        <v>310</v>
      </c>
      <c r="F47" s="16">
        <v>310</v>
      </c>
      <c r="G47" s="16"/>
      <c r="H47" s="95">
        <f t="shared" si="2"/>
        <v>307.75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135</v>
      </c>
      <c r="B48" s="3" t="s">
        <v>43</v>
      </c>
      <c r="C48" s="17">
        <f>C49*$C$4</f>
        <v>10207.146999999999</v>
      </c>
      <c r="D48" s="17">
        <f>D49*$D$4</f>
        <v>10192.2534</v>
      </c>
      <c r="E48" s="17">
        <f>E49*$E$4</f>
        <v>10256.4709</v>
      </c>
      <c r="F48" s="17">
        <f>F49*$F$4</f>
        <v>10232.494199999999</v>
      </c>
      <c r="G48" s="78"/>
      <c r="H48" s="95">
        <f t="shared" si="2"/>
        <v>10222.091375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136</v>
      </c>
      <c r="B49" s="3" t="s">
        <v>20</v>
      </c>
      <c r="C49" s="19">
        <v>302</v>
      </c>
      <c r="D49" s="17">
        <v>303</v>
      </c>
      <c r="E49" s="19">
        <v>307</v>
      </c>
      <c r="F49" s="19">
        <v>307</v>
      </c>
      <c r="G49" s="19"/>
      <c r="H49" s="95">
        <f t="shared" si="2"/>
        <v>304.75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137</v>
      </c>
      <c r="B51" s="3" t="s">
        <v>71</v>
      </c>
      <c r="C51" s="17">
        <f>C52*$C$4</f>
        <v>16426.071</v>
      </c>
      <c r="D51" s="17">
        <f>D52*$D$4</f>
        <v>16415.2464</v>
      </c>
      <c r="E51" s="17">
        <f>E52*$E$4</f>
        <v>16470.489100000003</v>
      </c>
      <c r="F51" s="17">
        <f>F52*$F$4</f>
        <v>16431.985799999999</v>
      </c>
      <c r="G51" s="78"/>
      <c r="H51" s="95">
        <f>AVERAGE(C51:G51)</f>
        <v>16435.948075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138</v>
      </c>
      <c r="B52" s="3" t="s">
        <v>20</v>
      </c>
      <c r="C52" s="19">
        <v>486</v>
      </c>
      <c r="D52" s="16">
        <v>488</v>
      </c>
      <c r="E52" s="16">
        <v>493</v>
      </c>
      <c r="F52" s="16">
        <v>493</v>
      </c>
      <c r="G52" s="16"/>
      <c r="H52" s="95">
        <f>AVERAGE(C52:G52)</f>
        <v>490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139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78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140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141</v>
      </c>
      <c r="B56" s="3" t="s">
        <v>47</v>
      </c>
      <c r="C56" s="17">
        <f>C57*$C$4</f>
        <v>13857.384999999998</v>
      </c>
      <c r="D56" s="17">
        <f>D57*$D$4</f>
        <v>13858.773599999999</v>
      </c>
      <c r="E56" s="17">
        <f>E57*$E$4</f>
        <v>13898.019200000001</v>
      </c>
      <c r="F56" s="17">
        <f>F57*$F$4</f>
        <v>13865.529599999998</v>
      </c>
      <c r="G56" s="78"/>
      <c r="H56" s="95">
        <f>AVERAGE(C56:G56)</f>
        <v>13869.92685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142</v>
      </c>
      <c r="B57" s="3" t="s">
        <v>22</v>
      </c>
      <c r="C57" s="19">
        <v>410</v>
      </c>
      <c r="D57" s="16">
        <v>412</v>
      </c>
      <c r="E57" s="16">
        <v>416</v>
      </c>
      <c r="F57" s="16">
        <v>416</v>
      </c>
      <c r="G57" s="16"/>
      <c r="H57" s="95">
        <f>AVERAGE(C57:G57)</f>
        <v>413.5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143</v>
      </c>
      <c r="B59" s="3" t="s">
        <v>49</v>
      </c>
      <c r="C59" s="17">
        <f>C60*$C$4</f>
        <v>18758.1675</v>
      </c>
      <c r="D59" s="17">
        <f>D60*$D$4</f>
        <v>18736.2546</v>
      </c>
      <c r="E59" s="17">
        <f>E60*$E$4</f>
        <v>18809.098100000003</v>
      </c>
      <c r="F59" s="17">
        <f>F60*$F$4</f>
        <v>18265.168799999999</v>
      </c>
      <c r="G59" s="78"/>
      <c r="H59" s="95">
        <f t="shared" ref="H59:H68" si="3">AVERAGE(C59:G59)</f>
        <v>18642.17225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144</v>
      </c>
      <c r="B60" s="3" t="s">
        <v>20</v>
      </c>
      <c r="C60" s="19">
        <v>555</v>
      </c>
      <c r="D60" s="16">
        <v>557</v>
      </c>
      <c r="E60" s="16">
        <v>563</v>
      </c>
      <c r="F60" s="16">
        <v>548</v>
      </c>
      <c r="G60" s="16"/>
      <c r="H60" s="95">
        <f t="shared" si="3"/>
        <v>555.75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145</v>
      </c>
      <c r="B61" s="3" t="s">
        <v>50</v>
      </c>
      <c r="C61" s="17">
        <f>C62*$C$4</f>
        <v>17913.204999999998</v>
      </c>
      <c r="D61" s="17">
        <f>D62*$D$4</f>
        <v>17928.947400000001</v>
      </c>
      <c r="E61" s="17">
        <f>E62*$E$4</f>
        <v>18007.2893</v>
      </c>
      <c r="F61" s="17">
        <f>F62*$F$4</f>
        <v>17431.9038</v>
      </c>
      <c r="G61" s="78"/>
      <c r="H61" s="95">
        <f t="shared" si="3"/>
        <v>17820.336374999999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146</v>
      </c>
      <c r="B62" s="3" t="s">
        <v>20</v>
      </c>
      <c r="C62" s="19">
        <v>530</v>
      </c>
      <c r="D62" s="16">
        <v>533</v>
      </c>
      <c r="E62" s="16">
        <v>539</v>
      </c>
      <c r="F62" s="16">
        <v>523</v>
      </c>
      <c r="G62" s="16"/>
      <c r="H62" s="95">
        <f t="shared" si="3"/>
        <v>531.25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147</v>
      </c>
      <c r="B63" s="3" t="s">
        <v>51</v>
      </c>
      <c r="C63" s="17">
        <f>C64*$C$4</f>
        <v>17135.839499999998</v>
      </c>
      <c r="D63" s="17">
        <f>D64*$D$4</f>
        <v>17121.640199999998</v>
      </c>
      <c r="E63" s="17">
        <f>E64*$E$4</f>
        <v>17172.071800000002</v>
      </c>
      <c r="F63" s="17">
        <f>F64*$F$4</f>
        <v>16631.969399999998</v>
      </c>
      <c r="G63" s="78"/>
      <c r="H63" s="95">
        <f t="shared" si="3"/>
        <v>17015.380225000001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148</v>
      </c>
      <c r="B64" s="3" t="s">
        <v>20</v>
      </c>
      <c r="C64" s="19">
        <v>507</v>
      </c>
      <c r="D64" s="16">
        <v>509</v>
      </c>
      <c r="E64" s="16">
        <v>514</v>
      </c>
      <c r="F64" s="16">
        <v>499</v>
      </c>
      <c r="G64" s="16"/>
      <c r="H64" s="95">
        <f t="shared" si="3"/>
        <v>507.25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149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78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150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151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78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152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153</v>
      </c>
      <c r="B70" s="3" t="s">
        <v>55</v>
      </c>
      <c r="C70" s="17">
        <f>C71*$C$4</f>
        <v>20988.868499999997</v>
      </c>
      <c r="D70" s="17">
        <f>D71*$D$4</f>
        <v>20956.349399999999</v>
      </c>
      <c r="E70" s="17">
        <f>E71*$E$4</f>
        <v>20546.3505</v>
      </c>
      <c r="F70" s="17">
        <f>F71*$F$4</f>
        <v>19998.359999999997</v>
      </c>
      <c r="G70" s="78"/>
      <c r="H70" s="95">
        <f t="shared" ref="H70:H84" si="4">AVERAGE(C70:G70)</f>
        <v>20622.482099999997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154</v>
      </c>
      <c r="B71" s="3" t="s">
        <v>22</v>
      </c>
      <c r="C71" s="16">
        <v>621</v>
      </c>
      <c r="D71" s="16">
        <v>623</v>
      </c>
      <c r="E71" s="16">
        <v>615</v>
      </c>
      <c r="F71" s="16">
        <v>600</v>
      </c>
      <c r="G71" s="16"/>
      <c r="H71" s="95">
        <f t="shared" si="4"/>
        <v>614.75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155</v>
      </c>
      <c r="B72" s="116" t="s">
        <v>56</v>
      </c>
      <c r="C72" s="111">
        <f>C73*$C$4</f>
        <v>20887.472999999998</v>
      </c>
      <c r="D72" s="111">
        <f>D73*$D$4</f>
        <v>20889.073799999998</v>
      </c>
      <c r="E72" s="111">
        <f>E73*$E$4</f>
        <v>20446.124400000001</v>
      </c>
      <c r="F72" s="111">
        <f>F73*$F$4</f>
        <v>19898.368199999997</v>
      </c>
      <c r="G72" s="111"/>
      <c r="H72" s="113">
        <f t="shared" si="4"/>
        <v>20530.259849999999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156</v>
      </c>
      <c r="B73" s="116" t="s">
        <v>20</v>
      </c>
      <c r="C73" s="112">
        <v>618</v>
      </c>
      <c r="D73" s="112">
        <v>621</v>
      </c>
      <c r="E73" s="112">
        <v>612</v>
      </c>
      <c r="F73" s="112">
        <v>597</v>
      </c>
      <c r="G73" s="112"/>
      <c r="H73" s="113">
        <f t="shared" si="4"/>
        <v>612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157</v>
      </c>
      <c r="B74" s="3" t="s">
        <v>57</v>
      </c>
      <c r="C74" s="17">
        <f>C75*$C$4</f>
        <v>20786.077499999999</v>
      </c>
      <c r="D74" s="17">
        <f>D75*$D$4</f>
        <v>20788.160400000001</v>
      </c>
      <c r="E74" s="17">
        <f>E75*$E$4</f>
        <v>20345.898300000001</v>
      </c>
      <c r="F74" s="17">
        <f>F75*$F$4</f>
        <v>19798.376399999997</v>
      </c>
      <c r="G74" s="78"/>
      <c r="H74" s="95">
        <f t="shared" si="4"/>
        <v>20429.62815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158</v>
      </c>
      <c r="B75" s="3" t="s">
        <v>20</v>
      </c>
      <c r="C75" s="16">
        <v>615</v>
      </c>
      <c r="D75" s="16">
        <v>618</v>
      </c>
      <c r="E75" s="16">
        <v>609</v>
      </c>
      <c r="F75" s="16">
        <v>594</v>
      </c>
      <c r="G75" s="16"/>
      <c r="H75" s="95">
        <f t="shared" si="4"/>
        <v>609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159</v>
      </c>
      <c r="B76" s="3" t="s">
        <v>58</v>
      </c>
      <c r="C76" s="17">
        <f>C77*$C$4</f>
        <v>20684.681999999997</v>
      </c>
      <c r="D76" s="17">
        <f>D77*$D$4</f>
        <v>20687.246999999999</v>
      </c>
      <c r="E76" s="17">
        <f>E77*$E$4</f>
        <v>20245.672200000001</v>
      </c>
      <c r="F76" s="17">
        <f>F77*$F$4</f>
        <v>19698.384599999998</v>
      </c>
      <c r="G76" s="78"/>
      <c r="H76" s="95">
        <f t="shared" si="4"/>
        <v>20328.996449999999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160</v>
      </c>
      <c r="B77" s="3" t="s">
        <v>20</v>
      </c>
      <c r="C77" s="16">
        <v>612</v>
      </c>
      <c r="D77" s="16">
        <v>615</v>
      </c>
      <c r="E77" s="16">
        <v>606</v>
      </c>
      <c r="F77" s="16">
        <v>591</v>
      </c>
      <c r="G77" s="16"/>
      <c r="H77" s="95">
        <f t="shared" si="4"/>
        <v>606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161</v>
      </c>
      <c r="B78" s="3" t="s">
        <v>59</v>
      </c>
      <c r="C78" s="17">
        <f>C79*$C$4</f>
        <v>20481.891</v>
      </c>
      <c r="D78" s="17">
        <f>D79*$D$4</f>
        <v>20485.4202</v>
      </c>
      <c r="E78" s="17">
        <f>E79*$E$4</f>
        <v>20112.037400000001</v>
      </c>
      <c r="F78" s="17">
        <f>F79*$F$4</f>
        <v>19465.070399999997</v>
      </c>
      <c r="G78" s="78"/>
      <c r="H78" s="95">
        <f t="shared" si="4"/>
        <v>20136.104749999999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162</v>
      </c>
      <c r="B79" s="3" t="s">
        <v>22</v>
      </c>
      <c r="C79" s="16">
        <v>606</v>
      </c>
      <c r="D79" s="16">
        <v>609</v>
      </c>
      <c r="E79" s="16">
        <v>602</v>
      </c>
      <c r="F79" s="16">
        <v>584</v>
      </c>
      <c r="G79" s="16"/>
      <c r="H79" s="95">
        <f t="shared" si="4"/>
        <v>600.25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163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78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164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7"/>
      <c r="D82" s="65"/>
      <c r="E82" s="65"/>
      <c r="F82" s="65"/>
      <c r="G82" s="65"/>
      <c r="H82" s="68" t="e">
        <f t="shared" si="4"/>
        <v>#DIV/0!</v>
      </c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165</v>
      </c>
      <c r="B83" s="3" t="s">
        <v>62</v>
      </c>
      <c r="C83" s="17">
        <f>C84*$C$4</f>
        <v>9294.5874999999996</v>
      </c>
      <c r="D83" s="17">
        <f>D84*$D$4</f>
        <v>9284.032799999999</v>
      </c>
      <c r="E83" s="17">
        <f>E84*$E$4</f>
        <v>9321.0273000000016</v>
      </c>
      <c r="F83" s="17">
        <f>F84*$F$4</f>
        <v>9299.2374</v>
      </c>
      <c r="G83" s="78"/>
      <c r="H83" s="95">
        <f t="shared" si="4"/>
        <v>9299.7212500000005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166</v>
      </c>
      <c r="B84" s="10" t="s">
        <v>20</v>
      </c>
      <c r="C84" s="22">
        <v>275</v>
      </c>
      <c r="D84" s="25">
        <v>276</v>
      </c>
      <c r="E84" s="25">
        <v>279</v>
      </c>
      <c r="F84" s="22">
        <v>279</v>
      </c>
      <c r="G84" s="25"/>
      <c r="H84" s="94">
        <f t="shared" si="4"/>
        <v>277.25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7"/>
  <sheetViews>
    <sheetView workbookViewId="0">
      <selection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91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33.174799999999998</v>
      </c>
      <c r="D4" s="46">
        <v>33.114699999999999</v>
      </c>
      <c r="E4" s="47">
        <v>33.190399999999997</v>
      </c>
      <c r="F4" s="47">
        <v>33.208199999999998</v>
      </c>
      <c r="G4" s="45"/>
      <c r="H4" s="49">
        <f>AVERAGE(C4:G4)</f>
        <v>33.172024999999998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121"/>
    </row>
    <row r="6" spans="1:17" x14ac:dyDescent="0.5">
      <c r="A6" t="s">
        <v>99</v>
      </c>
      <c r="B6" s="6" t="s">
        <v>19</v>
      </c>
      <c r="C6" s="17">
        <f>C7*$C$4</f>
        <v>0</v>
      </c>
      <c r="D6" s="78">
        <f>D7*$D$4</f>
        <v>0</v>
      </c>
      <c r="E6" s="78">
        <f>E7*$E$4</f>
        <v>0</v>
      </c>
      <c r="F6" s="78">
        <f>F7*$F$4</f>
        <v>0</v>
      </c>
      <c r="G6" s="78"/>
      <c r="H6" s="95">
        <f t="shared" ref="H6:H35" si="0">AVERAGE(C6:G6)</f>
        <v>0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100</v>
      </c>
      <c r="B7" s="6" t="s">
        <v>20</v>
      </c>
      <c r="C7" s="17">
        <v>0</v>
      </c>
      <c r="D7" s="16">
        <v>0</v>
      </c>
      <c r="E7" s="16">
        <v>0</v>
      </c>
      <c r="F7" s="16">
        <v>0</v>
      </c>
      <c r="G7" s="16"/>
      <c r="H7" s="95">
        <f t="shared" si="0"/>
        <v>0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101</v>
      </c>
      <c r="B8" s="117" t="s">
        <v>21</v>
      </c>
      <c r="C8" s="111">
        <f>C9*$C$4</f>
        <v>35132.1132</v>
      </c>
      <c r="D8" s="111">
        <f>D9*$D$4</f>
        <v>35267.155500000001</v>
      </c>
      <c r="E8" s="111">
        <f>E9*$E$4</f>
        <v>35148.633599999994</v>
      </c>
      <c r="F8" s="111">
        <f>F9*$F$4</f>
        <v>35167.483799999995</v>
      </c>
      <c r="G8" s="111"/>
      <c r="H8" s="113">
        <f t="shared" si="0"/>
        <v>35178.846524999994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102</v>
      </c>
      <c r="B9" s="117" t="s">
        <v>22</v>
      </c>
      <c r="C9" s="111">
        <v>1059</v>
      </c>
      <c r="D9" s="111">
        <v>1065</v>
      </c>
      <c r="E9" s="111">
        <v>1059</v>
      </c>
      <c r="F9" s="111">
        <v>1059</v>
      </c>
      <c r="G9" s="111"/>
      <c r="H9" s="113">
        <f t="shared" si="0"/>
        <v>1060.5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103</v>
      </c>
      <c r="B10" s="117" t="s">
        <v>23</v>
      </c>
      <c r="C10" s="111">
        <f>C11*$C$4</f>
        <v>0</v>
      </c>
      <c r="D10" s="111">
        <f>D11*$D$4</f>
        <v>0</v>
      </c>
      <c r="E10" s="111">
        <f>E11*$E$4</f>
        <v>0</v>
      </c>
      <c r="F10" s="111">
        <f>F11*$F$4</f>
        <v>0</v>
      </c>
      <c r="G10" s="111"/>
      <c r="H10" s="113">
        <f t="shared" si="0"/>
        <v>0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104</v>
      </c>
      <c r="B11" s="117" t="s">
        <v>20</v>
      </c>
      <c r="C11" s="111">
        <v>0</v>
      </c>
      <c r="D11" s="111">
        <v>0</v>
      </c>
      <c r="E11" s="111">
        <v>0</v>
      </c>
      <c r="F11" s="111">
        <v>0</v>
      </c>
      <c r="G11" s="111"/>
      <c r="H11" s="113">
        <f t="shared" si="0"/>
        <v>0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105</v>
      </c>
      <c r="B12" s="117" t="s">
        <v>24</v>
      </c>
      <c r="C12" s="111">
        <f>C13*$C$4</f>
        <v>34601.316399999996</v>
      </c>
      <c r="D12" s="111">
        <f>D13*$D$4</f>
        <v>34737.320299999999</v>
      </c>
      <c r="E12" s="111">
        <f>E13*$E$4</f>
        <v>34617.587199999994</v>
      </c>
      <c r="F12" s="111">
        <f>F13*$F$4</f>
        <v>34636.152600000001</v>
      </c>
      <c r="G12" s="111"/>
      <c r="H12" s="113">
        <f t="shared" si="0"/>
        <v>34648.094125000003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106</v>
      </c>
      <c r="B13" s="117" t="s">
        <v>20</v>
      </c>
      <c r="C13" s="111">
        <v>1043</v>
      </c>
      <c r="D13" s="112">
        <v>1049</v>
      </c>
      <c r="E13" s="112">
        <v>1043</v>
      </c>
      <c r="F13" s="112">
        <v>1043</v>
      </c>
      <c r="G13" s="112"/>
      <c r="H13" s="113">
        <f t="shared" si="0"/>
        <v>1044.5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107</v>
      </c>
      <c r="B14" s="6" t="s">
        <v>25</v>
      </c>
      <c r="C14" s="17">
        <f>C15*$C$4</f>
        <v>19473.607599999999</v>
      </c>
      <c r="D14" s="78">
        <f>D15*$D$4</f>
        <v>19007.837800000001</v>
      </c>
      <c r="E14" s="78">
        <f>E15*$E$4</f>
        <v>18951.718399999998</v>
      </c>
      <c r="F14" s="78">
        <f>F15*$F$4</f>
        <v>18961.8822</v>
      </c>
      <c r="G14" s="78"/>
      <c r="H14" s="95">
        <f t="shared" si="0"/>
        <v>19098.761500000001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108</v>
      </c>
      <c r="B15" s="6" t="s">
        <v>20</v>
      </c>
      <c r="C15" s="19">
        <v>587</v>
      </c>
      <c r="D15" s="122">
        <v>574</v>
      </c>
      <c r="E15" s="16">
        <v>571</v>
      </c>
      <c r="F15" s="122">
        <v>571</v>
      </c>
      <c r="G15" s="16"/>
      <c r="H15" s="95">
        <f t="shared" si="0"/>
        <v>575.75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109</v>
      </c>
      <c r="B16" s="6" t="s">
        <v>26</v>
      </c>
      <c r="C16" s="17">
        <f>C17*$C$4</f>
        <v>17947.566800000001</v>
      </c>
      <c r="D16" s="78">
        <f>D17*$D$4</f>
        <v>17484.561600000001</v>
      </c>
      <c r="E16" s="78">
        <f>E17*$E$4</f>
        <v>17424.96</v>
      </c>
      <c r="F16" s="78">
        <f>F17*$F$4</f>
        <v>17434.305</v>
      </c>
      <c r="G16" s="78"/>
      <c r="H16" s="95">
        <f t="shared" si="0"/>
        <v>17572.84835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110</v>
      </c>
      <c r="B17" s="6" t="s">
        <v>20</v>
      </c>
      <c r="C17" s="19">
        <v>541</v>
      </c>
      <c r="D17" s="16">
        <v>528</v>
      </c>
      <c r="E17" s="16">
        <v>525</v>
      </c>
      <c r="F17" s="122">
        <v>525</v>
      </c>
      <c r="G17" s="16"/>
      <c r="H17" s="95">
        <f t="shared" si="0"/>
        <v>529.75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111</v>
      </c>
      <c r="B18" s="6" t="s">
        <v>27</v>
      </c>
      <c r="C18" s="17">
        <f>C19*$C$4</f>
        <v>0</v>
      </c>
      <c r="D18" s="78">
        <f>D19*$D$4</f>
        <v>0</v>
      </c>
      <c r="E18" s="78">
        <f>E19*$E$4</f>
        <v>0</v>
      </c>
      <c r="F18" s="78">
        <f>F19*$F$4</f>
        <v>0</v>
      </c>
      <c r="G18" s="78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112</v>
      </c>
      <c r="B19" s="3" t="s">
        <v>20</v>
      </c>
      <c r="C19" s="16">
        <v>0</v>
      </c>
      <c r="D19" s="16">
        <v>0</v>
      </c>
      <c r="E19" s="16">
        <v>0</v>
      </c>
      <c r="F19" s="122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113</v>
      </c>
      <c r="B20" s="3" t="s">
        <v>28</v>
      </c>
      <c r="C20" s="17">
        <f>C21*$C$4</f>
        <v>0</v>
      </c>
      <c r="D20" s="78">
        <f>D21*$D$4</f>
        <v>0</v>
      </c>
      <c r="E20" s="78">
        <f>E21*$E$4</f>
        <v>0</v>
      </c>
      <c r="F20" s="78">
        <f>F21*$F$4</f>
        <v>0</v>
      </c>
      <c r="G20" s="78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114</v>
      </c>
      <c r="B21" s="3" t="s">
        <v>20</v>
      </c>
      <c r="C21" s="16">
        <v>0</v>
      </c>
      <c r="D21" s="16">
        <v>0</v>
      </c>
      <c r="E21" s="16">
        <v>0</v>
      </c>
      <c r="F21" s="122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115</v>
      </c>
      <c r="B22" s="116" t="s">
        <v>29</v>
      </c>
      <c r="C22" s="111">
        <f>C23*$C$4</f>
        <v>16919.147999999997</v>
      </c>
      <c r="D22" s="111">
        <f>D23*$D$4</f>
        <v>16458.0059</v>
      </c>
      <c r="E22" s="111">
        <f>E23*$E$4</f>
        <v>16429.248</v>
      </c>
      <c r="F22" s="111">
        <f>F23*$F$4</f>
        <v>16438.058999999997</v>
      </c>
      <c r="G22" s="111"/>
      <c r="H22" s="113">
        <f t="shared" si="0"/>
        <v>16561.115224999998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116</v>
      </c>
      <c r="B23" s="116" t="s">
        <v>20</v>
      </c>
      <c r="C23" s="112">
        <v>510</v>
      </c>
      <c r="D23" s="112">
        <v>497</v>
      </c>
      <c r="E23" s="112">
        <v>495</v>
      </c>
      <c r="F23" s="112">
        <v>495</v>
      </c>
      <c r="G23" s="112"/>
      <c r="H23" s="113">
        <f t="shared" si="0"/>
        <v>499.25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117</v>
      </c>
      <c r="B24" s="3" t="s">
        <v>30</v>
      </c>
      <c r="C24" s="17">
        <f>C25*$C$4</f>
        <v>16819.623599999999</v>
      </c>
      <c r="D24" s="78">
        <f>D25*$D$4</f>
        <v>16358.6618</v>
      </c>
      <c r="E24" s="78">
        <f>E25*$E$4</f>
        <v>16329.676799999999</v>
      </c>
      <c r="F24" s="78">
        <f>F25*$F$4</f>
        <v>16338.434399999998</v>
      </c>
      <c r="G24" s="78"/>
      <c r="H24" s="95">
        <f t="shared" si="0"/>
        <v>16461.599150000002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118</v>
      </c>
      <c r="B25" s="6" t="s">
        <v>20</v>
      </c>
      <c r="C25" s="19">
        <v>507</v>
      </c>
      <c r="D25" s="19">
        <v>494</v>
      </c>
      <c r="E25" s="19">
        <v>492</v>
      </c>
      <c r="F25" s="95">
        <v>492</v>
      </c>
      <c r="G25" s="19"/>
      <c r="H25" s="95">
        <f t="shared" si="0"/>
        <v>496.25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119</v>
      </c>
      <c r="B26" s="3" t="s">
        <v>31</v>
      </c>
      <c r="C26" s="17">
        <f>C27*$C$4</f>
        <v>15691.680399999999</v>
      </c>
      <c r="D26" s="78">
        <f>D27*$D$4</f>
        <v>15232.761999999999</v>
      </c>
      <c r="E26" s="78">
        <f>E27*$E$4</f>
        <v>15201.203199999998</v>
      </c>
      <c r="F26" s="78">
        <f>F27*$F$4</f>
        <v>15242.5638</v>
      </c>
      <c r="G26" s="78"/>
      <c r="H26" s="95">
        <f t="shared" si="0"/>
        <v>15342.052349999998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120</v>
      </c>
      <c r="B27" s="3" t="s">
        <v>20</v>
      </c>
      <c r="C27" s="16">
        <v>473</v>
      </c>
      <c r="D27" s="23">
        <v>460</v>
      </c>
      <c r="E27" s="16">
        <v>458</v>
      </c>
      <c r="F27" s="122">
        <v>459</v>
      </c>
      <c r="G27" s="16"/>
      <c r="H27" s="95">
        <f t="shared" si="0"/>
        <v>462.5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121</v>
      </c>
      <c r="B28" s="3" t="s">
        <v>32</v>
      </c>
      <c r="C28" s="17">
        <f>C29*$C$4</f>
        <v>0</v>
      </c>
      <c r="D28" s="78">
        <f>D29*$D$4</f>
        <v>0</v>
      </c>
      <c r="E28" s="78">
        <f>E29*$E$4</f>
        <v>0</v>
      </c>
      <c r="F28" s="78">
        <f>F29*$F$4</f>
        <v>0</v>
      </c>
      <c r="G28" s="78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122</v>
      </c>
      <c r="B29" s="3" t="s">
        <v>20</v>
      </c>
      <c r="C29" s="16">
        <v>0</v>
      </c>
      <c r="D29" s="16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123</v>
      </c>
      <c r="B30" s="116" t="s">
        <v>66</v>
      </c>
      <c r="C30" s="111">
        <f>C31*$C$4</f>
        <v>14231.989199999998</v>
      </c>
      <c r="D30" s="111">
        <f>D31*$D$4</f>
        <v>13808.829899999999</v>
      </c>
      <c r="E30" s="111">
        <f>E31*$E$4</f>
        <v>13740.825599999998</v>
      </c>
      <c r="F30" s="111">
        <f>F31*$F$4</f>
        <v>13814.611199999999</v>
      </c>
      <c r="G30" s="111"/>
      <c r="H30" s="113">
        <f t="shared" si="0"/>
        <v>13899.063974999999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124</v>
      </c>
      <c r="B31" s="116" t="s">
        <v>20</v>
      </c>
      <c r="C31" s="112">
        <v>429</v>
      </c>
      <c r="D31" s="114">
        <v>417</v>
      </c>
      <c r="E31" s="112">
        <v>414</v>
      </c>
      <c r="F31" s="112">
        <v>416</v>
      </c>
      <c r="G31" s="112"/>
      <c r="H31" s="113">
        <f t="shared" si="0"/>
        <v>419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125</v>
      </c>
      <c r="B32" s="3" t="s">
        <v>33</v>
      </c>
      <c r="C32" s="17">
        <f>C33*$C$4</f>
        <v>0</v>
      </c>
      <c r="D32" s="78">
        <f>D33*$D$4</f>
        <v>0</v>
      </c>
      <c r="E32" s="78">
        <f>E33*$E$4</f>
        <v>0</v>
      </c>
      <c r="F32" s="78">
        <f>F33*$F$4</f>
        <v>0</v>
      </c>
      <c r="G32" s="78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126</v>
      </c>
      <c r="B33" s="3" t="s">
        <v>20</v>
      </c>
      <c r="C33" s="16">
        <v>0</v>
      </c>
      <c r="D33" s="16">
        <v>0</v>
      </c>
      <c r="E33" s="16">
        <v>0</v>
      </c>
      <c r="F33" s="122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127</v>
      </c>
      <c r="B34" s="3" t="s">
        <v>34</v>
      </c>
      <c r="C34" s="17">
        <f>C35*$C$4</f>
        <v>0</v>
      </c>
      <c r="D34" s="78">
        <f>D35*$D$4</f>
        <v>0</v>
      </c>
      <c r="E34" s="78">
        <f>E35*$E$4</f>
        <v>0</v>
      </c>
      <c r="F34" s="78">
        <f>F35*$F$4</f>
        <v>0</v>
      </c>
      <c r="G34" s="78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128</v>
      </c>
      <c r="B35" s="10" t="s">
        <v>22</v>
      </c>
      <c r="C35" s="25">
        <v>0</v>
      </c>
      <c r="D35" s="25">
        <v>0</v>
      </c>
      <c r="E35" s="25">
        <v>0</v>
      </c>
      <c r="F35" s="137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167</v>
      </c>
      <c r="B37" s="3" t="s">
        <v>36</v>
      </c>
      <c r="C37" s="17">
        <f>C38*$C$4</f>
        <v>19838.5304</v>
      </c>
      <c r="D37" s="78">
        <f>D38*$D$4</f>
        <v>19901.934699999998</v>
      </c>
      <c r="E37" s="78">
        <f>E38*$E$4</f>
        <v>19847.859199999999</v>
      </c>
      <c r="F37" s="78">
        <f>F38*$F$4</f>
        <v>19858.5036</v>
      </c>
      <c r="G37" s="78"/>
      <c r="H37" s="95">
        <f t="shared" ref="H37:H68" si="1">AVERAGE(C37:G37)</f>
        <v>19861.706975000001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168</v>
      </c>
      <c r="B38" s="3" t="s">
        <v>37</v>
      </c>
      <c r="C38" s="16">
        <v>598</v>
      </c>
      <c r="D38" s="23">
        <v>601</v>
      </c>
      <c r="E38" s="16">
        <v>598</v>
      </c>
      <c r="F38" s="16">
        <v>598</v>
      </c>
      <c r="G38" s="16"/>
      <c r="H38" s="95">
        <f t="shared" si="1"/>
        <v>598.75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169</v>
      </c>
      <c r="B39" s="3" t="s">
        <v>39</v>
      </c>
      <c r="C39" s="17">
        <f>C40*$C$4</f>
        <v>14132.4648</v>
      </c>
      <c r="D39" s="78">
        <f>D40*$D$4</f>
        <v>13146.535899999999</v>
      </c>
      <c r="E39" s="78">
        <f>E40*$E$4</f>
        <v>13077.017599999999</v>
      </c>
      <c r="F39" s="78">
        <f>F40*$F$4</f>
        <v>13084.030799999999</v>
      </c>
      <c r="G39" s="78"/>
      <c r="H39" s="95">
        <f t="shared" si="1"/>
        <v>13360.012274999999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170</v>
      </c>
      <c r="B40" s="3" t="s">
        <v>38</v>
      </c>
      <c r="C40" s="16">
        <v>426</v>
      </c>
      <c r="D40" s="23">
        <v>397</v>
      </c>
      <c r="E40" s="16">
        <v>394</v>
      </c>
      <c r="F40" s="16">
        <v>394</v>
      </c>
      <c r="G40" s="16"/>
      <c r="H40" s="95">
        <f t="shared" si="1"/>
        <v>402.75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129</v>
      </c>
      <c r="B41" s="3" t="s">
        <v>67</v>
      </c>
      <c r="C41" s="111">
        <f>C42*$C$4</f>
        <v>23753.156799999997</v>
      </c>
      <c r="D41" s="111">
        <f>D42*$D$4</f>
        <v>23312.748800000001</v>
      </c>
      <c r="E41" s="111">
        <f>E42*$E$4</f>
        <v>22702.2336</v>
      </c>
      <c r="F41" s="111">
        <f>F42*$F$4</f>
        <v>22714.408799999997</v>
      </c>
      <c r="G41" s="111"/>
      <c r="H41" s="113">
        <f t="shared" si="1"/>
        <v>23120.637000000002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130</v>
      </c>
      <c r="B42" s="3" t="s">
        <v>22</v>
      </c>
      <c r="C42" s="112">
        <v>716</v>
      </c>
      <c r="D42" s="114">
        <v>704</v>
      </c>
      <c r="E42" s="112">
        <v>684</v>
      </c>
      <c r="F42" s="112">
        <v>684</v>
      </c>
      <c r="G42" s="112"/>
      <c r="H42" s="113">
        <f t="shared" si="1"/>
        <v>697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131</v>
      </c>
      <c r="B44" s="3" t="s">
        <v>41</v>
      </c>
      <c r="C44" s="17">
        <f>C45*$C$4</f>
        <v>13867.0664</v>
      </c>
      <c r="D44" s="78">
        <f>D45*$D$4</f>
        <v>13411.4535</v>
      </c>
      <c r="E44" s="78">
        <f>E45*$E$4</f>
        <v>13375.731199999998</v>
      </c>
      <c r="F44" s="78">
        <f>F45*$F$4</f>
        <v>13382.9046</v>
      </c>
      <c r="G44" s="78"/>
      <c r="H44" s="95">
        <f t="shared" si="1"/>
        <v>13509.288924999999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132</v>
      </c>
      <c r="B45" s="4" t="s">
        <v>69</v>
      </c>
      <c r="C45" s="16">
        <v>418</v>
      </c>
      <c r="D45" s="23">
        <v>405</v>
      </c>
      <c r="E45" s="16">
        <v>403</v>
      </c>
      <c r="F45" s="16">
        <v>403</v>
      </c>
      <c r="G45" s="16"/>
      <c r="H45" s="95">
        <f t="shared" si="1"/>
        <v>407.25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133</v>
      </c>
      <c r="B46" s="3" t="s">
        <v>42</v>
      </c>
      <c r="C46" s="17">
        <f>C47*$C$4</f>
        <v>10284.188</v>
      </c>
      <c r="D46" s="78">
        <f>D47*$D$4</f>
        <v>9835.0658999999996</v>
      </c>
      <c r="E46" s="78">
        <f>E47*$E$4</f>
        <v>9791.1679999999997</v>
      </c>
      <c r="F46" s="78">
        <f>F47*$F$4</f>
        <v>9995.6682000000001</v>
      </c>
      <c r="G46" s="78"/>
      <c r="H46" s="95">
        <f t="shared" si="1"/>
        <v>9976.5225250000003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134</v>
      </c>
      <c r="B47" s="4" t="s">
        <v>70</v>
      </c>
      <c r="C47" s="16">
        <v>310</v>
      </c>
      <c r="D47" s="23">
        <v>297</v>
      </c>
      <c r="E47" s="16">
        <v>295</v>
      </c>
      <c r="F47" s="16">
        <v>301</v>
      </c>
      <c r="G47" s="16"/>
      <c r="H47" s="95">
        <f t="shared" si="1"/>
        <v>300.75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135</v>
      </c>
      <c r="B48" s="3" t="s">
        <v>43</v>
      </c>
      <c r="C48" s="17">
        <f>C49*$C$4</f>
        <v>10184.6636</v>
      </c>
      <c r="D48" s="78">
        <f>D49*$D$4</f>
        <v>9735.7217999999993</v>
      </c>
      <c r="E48" s="78">
        <f>E49*$E$4</f>
        <v>9691.5967999999993</v>
      </c>
      <c r="F48" s="78">
        <f>F49*$F$4</f>
        <v>9896.0435999999991</v>
      </c>
      <c r="G48" s="78"/>
      <c r="H48" s="95">
        <f t="shared" si="1"/>
        <v>9877.0064499999989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136</v>
      </c>
      <c r="B49" s="3" t="s">
        <v>20</v>
      </c>
      <c r="C49" s="19">
        <v>307</v>
      </c>
      <c r="D49" s="17">
        <v>294</v>
      </c>
      <c r="E49" s="19">
        <v>292</v>
      </c>
      <c r="F49" s="19">
        <v>298</v>
      </c>
      <c r="G49" s="19"/>
      <c r="H49" s="95">
        <f t="shared" si="1"/>
        <v>297.75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137</v>
      </c>
      <c r="B51" s="3" t="s">
        <v>71</v>
      </c>
      <c r="C51" s="17">
        <f>C52*$C$4</f>
        <v>16421.525999999998</v>
      </c>
      <c r="D51" s="78">
        <f>D52*$D$4</f>
        <v>16954.7264</v>
      </c>
      <c r="E51" s="78">
        <f>E52*$E$4</f>
        <v>16927.103999999999</v>
      </c>
      <c r="F51" s="78">
        <f>F52*$F$4</f>
        <v>16936.182000000001</v>
      </c>
      <c r="G51" s="78"/>
      <c r="H51" s="95">
        <f t="shared" si="1"/>
        <v>16809.884599999998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138</v>
      </c>
      <c r="B52" s="3" t="s">
        <v>20</v>
      </c>
      <c r="C52" s="19">
        <v>495</v>
      </c>
      <c r="D52" s="16">
        <v>512</v>
      </c>
      <c r="E52" s="16">
        <v>510</v>
      </c>
      <c r="F52" s="16">
        <v>510</v>
      </c>
      <c r="G52" s="16"/>
      <c r="H52" s="95">
        <f t="shared" si="1"/>
        <v>506.75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139</v>
      </c>
      <c r="B53" s="3" t="s">
        <v>45</v>
      </c>
      <c r="C53" s="17">
        <f>C54*$C$4</f>
        <v>0</v>
      </c>
      <c r="D53" s="78">
        <f>D54*$D$4</f>
        <v>0</v>
      </c>
      <c r="E53" s="78">
        <f>E54*$E$4</f>
        <v>0</v>
      </c>
      <c r="F53" s="78">
        <f>F54*$F$4</f>
        <v>0</v>
      </c>
      <c r="G53" s="78"/>
      <c r="H53" s="95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140</v>
      </c>
      <c r="B54" s="3" t="s">
        <v>20</v>
      </c>
      <c r="C54" s="17">
        <v>0</v>
      </c>
      <c r="D54" s="17">
        <v>0</v>
      </c>
      <c r="E54" s="17">
        <v>0</v>
      </c>
      <c r="F54" s="17">
        <v>0</v>
      </c>
      <c r="G54" s="17"/>
      <c r="H54" s="95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141</v>
      </c>
      <c r="B56" s="3" t="s">
        <v>47</v>
      </c>
      <c r="C56" s="17">
        <f>C57*$C$4</f>
        <v>13867.0664</v>
      </c>
      <c r="D56" s="78">
        <f>D57*$D$4</f>
        <v>14438.0092</v>
      </c>
      <c r="E56" s="78">
        <f>E57*$E$4</f>
        <v>14404.633599999999</v>
      </c>
      <c r="F56" s="78">
        <f>F57*$F$4</f>
        <v>14412.3588</v>
      </c>
      <c r="G56" s="78"/>
      <c r="H56" s="95">
        <f t="shared" si="1"/>
        <v>14280.517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142</v>
      </c>
      <c r="B57" s="3" t="s">
        <v>22</v>
      </c>
      <c r="C57" s="19">
        <v>418</v>
      </c>
      <c r="D57" s="16">
        <v>436</v>
      </c>
      <c r="E57" s="16">
        <v>434</v>
      </c>
      <c r="F57" s="16">
        <v>434</v>
      </c>
      <c r="G57" s="16"/>
      <c r="H57" s="95">
        <f t="shared" si="1"/>
        <v>430.5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143</v>
      </c>
      <c r="B59" s="3" t="s">
        <v>49</v>
      </c>
      <c r="C59" s="17">
        <f>C60*$C$4</f>
        <v>17715.343199999999</v>
      </c>
      <c r="D59" s="78">
        <f>D60*$D$4</f>
        <v>17285.8734</v>
      </c>
      <c r="E59" s="78">
        <f>E60*$E$4</f>
        <v>17225.817599999998</v>
      </c>
      <c r="F59" s="78">
        <f>F60*$F$4</f>
        <v>17235.055799999998</v>
      </c>
      <c r="G59" s="78"/>
      <c r="H59" s="95">
        <f t="shared" si="1"/>
        <v>17365.522499999999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144</v>
      </c>
      <c r="B60" s="3" t="s">
        <v>20</v>
      </c>
      <c r="C60" s="19">
        <v>534</v>
      </c>
      <c r="D60" s="16">
        <v>522</v>
      </c>
      <c r="E60" s="16">
        <v>519</v>
      </c>
      <c r="F60" s="16">
        <v>519</v>
      </c>
      <c r="G60" s="16"/>
      <c r="H60" s="95">
        <f t="shared" si="1"/>
        <v>523.5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145</v>
      </c>
      <c r="B61" s="3" t="s">
        <v>50</v>
      </c>
      <c r="C61" s="17">
        <f>C62*$C$4</f>
        <v>16919.147999999997</v>
      </c>
      <c r="D61" s="78">
        <f>D62*$D$4</f>
        <v>16458.0059</v>
      </c>
      <c r="E61" s="78">
        <f>E62*$E$4</f>
        <v>16429.248</v>
      </c>
      <c r="F61" s="78">
        <f>F62*$F$4</f>
        <v>16438.058999999997</v>
      </c>
      <c r="G61" s="78"/>
      <c r="H61" s="95">
        <f t="shared" si="1"/>
        <v>16561.115224999998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146</v>
      </c>
      <c r="B62" s="3" t="s">
        <v>20</v>
      </c>
      <c r="C62" s="19">
        <v>510</v>
      </c>
      <c r="D62" s="16">
        <v>497</v>
      </c>
      <c r="E62" s="16">
        <v>495</v>
      </c>
      <c r="F62" s="16">
        <v>495</v>
      </c>
      <c r="G62" s="16"/>
      <c r="H62" s="95">
        <f t="shared" si="1"/>
        <v>499.25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147</v>
      </c>
      <c r="B63" s="3" t="s">
        <v>51</v>
      </c>
      <c r="C63" s="17">
        <f>C64*$C$4</f>
        <v>16122.952799999999</v>
      </c>
      <c r="D63" s="78">
        <f>D64*$D$4</f>
        <v>15630.1384</v>
      </c>
      <c r="E63" s="78">
        <f>E64*$E$4</f>
        <v>15599.487999999999</v>
      </c>
      <c r="F63" s="78">
        <f>F64*$F$4</f>
        <v>15607.853999999999</v>
      </c>
      <c r="G63" s="78"/>
      <c r="H63" s="95">
        <f t="shared" si="1"/>
        <v>15740.1083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148</v>
      </c>
      <c r="B64" s="3" t="s">
        <v>20</v>
      </c>
      <c r="C64" s="19">
        <v>486</v>
      </c>
      <c r="D64" s="16">
        <v>472</v>
      </c>
      <c r="E64" s="16">
        <v>470</v>
      </c>
      <c r="F64" s="16">
        <v>470</v>
      </c>
      <c r="G64" s="23"/>
      <c r="H64" s="95">
        <f t="shared" si="1"/>
        <v>474.5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149</v>
      </c>
      <c r="B65" s="3" t="s">
        <v>52</v>
      </c>
      <c r="C65" s="17">
        <f>C66*$C$4</f>
        <v>0</v>
      </c>
      <c r="D65" s="78">
        <f>D66*$D$4</f>
        <v>0</v>
      </c>
      <c r="E65" s="78">
        <f>E66*$E$4</f>
        <v>0</v>
      </c>
      <c r="F65" s="78">
        <f>F66*$F$4</f>
        <v>0</v>
      </c>
      <c r="G65" s="78"/>
      <c r="H65" s="95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150</v>
      </c>
      <c r="B66" s="3" t="s">
        <v>20</v>
      </c>
      <c r="C66" s="19">
        <v>0</v>
      </c>
      <c r="D66" s="19">
        <v>0</v>
      </c>
      <c r="E66" s="19">
        <v>0</v>
      </c>
      <c r="F66" s="19">
        <v>0</v>
      </c>
      <c r="G66" s="19"/>
      <c r="H66" s="95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151</v>
      </c>
      <c r="B67" s="3" t="s">
        <v>53</v>
      </c>
      <c r="C67" s="17">
        <f>C68*$C$4</f>
        <v>0</v>
      </c>
      <c r="D67" s="78">
        <f>D68*$D$4</f>
        <v>0</v>
      </c>
      <c r="E67" s="78">
        <f>E68*$E$4</f>
        <v>0</v>
      </c>
      <c r="F67" s="78">
        <f>F68*$F$4</f>
        <v>0</v>
      </c>
      <c r="G67" s="78"/>
      <c r="H67" s="95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152</v>
      </c>
      <c r="B68" s="10" t="s">
        <v>20</v>
      </c>
      <c r="C68" s="25">
        <v>0</v>
      </c>
      <c r="D68" s="25">
        <v>0</v>
      </c>
      <c r="E68" s="25">
        <v>0</v>
      </c>
      <c r="F68" s="22">
        <v>0</v>
      </c>
      <c r="G68" s="22"/>
      <c r="H68" s="94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153</v>
      </c>
      <c r="B70" s="3" t="s">
        <v>55</v>
      </c>
      <c r="C70" s="17">
        <f>C71*$C$4</f>
        <v>19473.607599999999</v>
      </c>
      <c r="D70" s="78">
        <f>D71*$D$4</f>
        <v>19007.837800000001</v>
      </c>
      <c r="E70" s="78">
        <f>E71*$E$4</f>
        <v>18951.718399999998</v>
      </c>
      <c r="F70" s="78">
        <f>F71*$F$4</f>
        <v>18961.8822</v>
      </c>
      <c r="G70" s="78"/>
      <c r="H70" s="95">
        <f t="shared" ref="H70:H84" si="2">AVERAGE(C70:G70)</f>
        <v>19098.761500000001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154</v>
      </c>
      <c r="B71" s="3" t="s">
        <v>22</v>
      </c>
      <c r="C71" s="16">
        <v>587</v>
      </c>
      <c r="D71" s="16">
        <v>574</v>
      </c>
      <c r="E71" s="16">
        <v>571</v>
      </c>
      <c r="F71" s="16">
        <v>571</v>
      </c>
      <c r="G71" s="16"/>
      <c r="H71" s="95">
        <f t="shared" si="2"/>
        <v>575.75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155</v>
      </c>
      <c r="B72" s="116" t="s">
        <v>56</v>
      </c>
      <c r="C72" s="111">
        <f>C73*$C$4</f>
        <v>19340.9084</v>
      </c>
      <c r="D72" s="111">
        <f>D73*$D$4</f>
        <v>18908.493699999999</v>
      </c>
      <c r="E72" s="111">
        <f>E73*$E$4</f>
        <v>18852.147199999999</v>
      </c>
      <c r="F72" s="111">
        <f>F73*$F$4</f>
        <v>18862.257599999997</v>
      </c>
      <c r="G72" s="111"/>
      <c r="H72" s="113">
        <f t="shared" si="2"/>
        <v>18990.951724999999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156</v>
      </c>
      <c r="B73" s="116" t="s">
        <v>20</v>
      </c>
      <c r="C73" s="112">
        <v>583</v>
      </c>
      <c r="D73" s="112">
        <v>571</v>
      </c>
      <c r="E73" s="112">
        <v>568</v>
      </c>
      <c r="F73" s="112">
        <v>568</v>
      </c>
      <c r="G73" s="112"/>
      <c r="H73" s="113">
        <f t="shared" si="2"/>
        <v>572.5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157</v>
      </c>
      <c r="B74" s="3" t="s">
        <v>57</v>
      </c>
      <c r="C74" s="17">
        <f>C75*$C$4</f>
        <v>19241.383999999998</v>
      </c>
      <c r="D74" s="78">
        <f>D75*$D$4</f>
        <v>18809.149600000001</v>
      </c>
      <c r="E74" s="78">
        <f>E75*$E$4</f>
        <v>18752.575999999997</v>
      </c>
      <c r="F74" s="78">
        <f>F75*$F$4</f>
        <v>18762.632999999998</v>
      </c>
      <c r="G74" s="78"/>
      <c r="H74" s="95">
        <f t="shared" si="2"/>
        <v>18891.435649999999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158</v>
      </c>
      <c r="B75" s="3" t="s">
        <v>20</v>
      </c>
      <c r="C75" s="16">
        <v>580</v>
      </c>
      <c r="D75" s="16">
        <v>568</v>
      </c>
      <c r="E75" s="16">
        <v>565</v>
      </c>
      <c r="F75" s="16">
        <v>565</v>
      </c>
      <c r="G75" s="16"/>
      <c r="H75" s="95">
        <f t="shared" si="2"/>
        <v>569.5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159</v>
      </c>
      <c r="B76" s="3" t="s">
        <v>58</v>
      </c>
      <c r="C76" s="17">
        <f>C77*$C$4</f>
        <v>19141.8596</v>
      </c>
      <c r="D76" s="78">
        <f>D77*$D$4</f>
        <v>18709.805499999999</v>
      </c>
      <c r="E76" s="78">
        <f>E77*$E$4</f>
        <v>18653.004799999999</v>
      </c>
      <c r="F76" s="78">
        <f>F77*$F$4</f>
        <v>18663.008399999999</v>
      </c>
      <c r="G76" s="78"/>
      <c r="H76" s="95">
        <f t="shared" si="2"/>
        <v>18791.919575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160</v>
      </c>
      <c r="B77" s="3" t="s">
        <v>20</v>
      </c>
      <c r="C77" s="16">
        <v>577</v>
      </c>
      <c r="D77" s="16">
        <v>565</v>
      </c>
      <c r="E77" s="16">
        <v>562</v>
      </c>
      <c r="F77" s="16">
        <v>562</v>
      </c>
      <c r="G77" s="16"/>
      <c r="H77" s="95">
        <f t="shared" si="2"/>
        <v>566.5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161</v>
      </c>
      <c r="B78" s="3" t="s">
        <v>59</v>
      </c>
      <c r="C78" s="17">
        <f>C79*$C$4</f>
        <v>18942.810799999999</v>
      </c>
      <c r="D78" s="78">
        <f>D79*$D$4</f>
        <v>18511.117299999998</v>
      </c>
      <c r="E78" s="78">
        <f>E79*$E$4</f>
        <v>18453.862399999998</v>
      </c>
      <c r="F78" s="78">
        <f>F79*$F$4</f>
        <v>18463.7592</v>
      </c>
      <c r="G78" s="78"/>
      <c r="H78" s="95">
        <f t="shared" si="2"/>
        <v>18592.887425000001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162</v>
      </c>
      <c r="B79" s="3" t="s">
        <v>22</v>
      </c>
      <c r="C79" s="16">
        <v>571</v>
      </c>
      <c r="D79" s="16">
        <v>559</v>
      </c>
      <c r="E79" s="16">
        <v>556</v>
      </c>
      <c r="F79" s="16">
        <v>556</v>
      </c>
      <c r="G79" s="16"/>
      <c r="H79" s="95">
        <f t="shared" si="2"/>
        <v>560.5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163</v>
      </c>
      <c r="B80" s="3" t="s">
        <v>60</v>
      </c>
      <c r="C80" s="17">
        <f>C81*$C$4</f>
        <v>0</v>
      </c>
      <c r="D80" s="78">
        <f>D81*$D$4</f>
        <v>0</v>
      </c>
      <c r="E80" s="78">
        <f>E81*$E$4</f>
        <v>0</v>
      </c>
      <c r="F80" s="78">
        <f>F81*$F$4</f>
        <v>0</v>
      </c>
      <c r="G80" s="78"/>
      <c r="H80" s="95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164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165</v>
      </c>
      <c r="B83" s="3" t="s">
        <v>62</v>
      </c>
      <c r="C83" s="17">
        <f>C84*$C$4</f>
        <v>9255.7691999999988</v>
      </c>
      <c r="D83" s="78">
        <f>D84*$D$4</f>
        <v>8808.5102000000006</v>
      </c>
      <c r="E83" s="78">
        <f>E84*$E$4</f>
        <v>8762.2655999999988</v>
      </c>
      <c r="F83" s="78">
        <f>F84*$F$4</f>
        <v>8766.9647999999997</v>
      </c>
      <c r="G83" s="78"/>
      <c r="H83" s="95">
        <f t="shared" si="2"/>
        <v>8898.37745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166</v>
      </c>
      <c r="B84" s="10" t="s">
        <v>20</v>
      </c>
      <c r="C84" s="22">
        <v>279</v>
      </c>
      <c r="D84" s="25">
        <v>266</v>
      </c>
      <c r="E84" s="25">
        <v>264</v>
      </c>
      <c r="F84" s="22">
        <v>264</v>
      </c>
      <c r="G84" s="25"/>
      <c r="H84" s="94">
        <f t="shared" si="2"/>
        <v>268.25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07"/>
  <sheetViews>
    <sheetView workbookViewId="0">
      <selection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92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33.195599999999999</v>
      </c>
      <c r="D4" s="46">
        <v>33.085500000000003</v>
      </c>
      <c r="E4" s="47">
        <v>32.985900000000001</v>
      </c>
      <c r="F4" s="47">
        <v>32.960999999999999</v>
      </c>
      <c r="G4" s="45">
        <v>32.955100000000002</v>
      </c>
      <c r="H4" s="49">
        <f>AVERAGE(C4:G4)</f>
        <v>33.036620000000006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99</v>
      </c>
      <c r="B6" s="6" t="s">
        <v>19</v>
      </c>
      <c r="C6" s="78">
        <f>C7*$C$4</f>
        <v>35154.140399999997</v>
      </c>
      <c r="D6" s="78">
        <f>D7*$D$4</f>
        <v>35633.083500000001</v>
      </c>
      <c r="E6" s="78">
        <f>E7*$E$4</f>
        <v>36284.49</v>
      </c>
      <c r="F6" s="78">
        <f>F7*$F$4</f>
        <v>36158.216999999997</v>
      </c>
      <c r="G6" s="78">
        <f>G7*$G$4</f>
        <v>36777.891600000003</v>
      </c>
      <c r="H6" s="95">
        <f t="shared" ref="H6:H35" si="0">AVERAGE(C6:G6)</f>
        <v>36001.5645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100</v>
      </c>
      <c r="B7" s="6" t="s">
        <v>81</v>
      </c>
      <c r="C7" s="78">
        <v>1059</v>
      </c>
      <c r="D7" s="78">
        <v>1077</v>
      </c>
      <c r="E7" s="78">
        <v>1100</v>
      </c>
      <c r="F7" s="16">
        <v>1097</v>
      </c>
      <c r="G7" s="16">
        <v>1116</v>
      </c>
      <c r="H7" s="95">
        <f t="shared" si="0"/>
        <v>1089.8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101</v>
      </c>
      <c r="B8" s="117" t="s">
        <v>21</v>
      </c>
      <c r="C8" s="111"/>
      <c r="D8" s="111"/>
      <c r="E8" s="111"/>
      <c r="F8" s="111">
        <f>F9*$F$4</f>
        <v>32532.506999999998</v>
      </c>
      <c r="G8" s="111">
        <f>G9*$G$4</f>
        <v>33152.830600000001</v>
      </c>
      <c r="H8" s="113">
        <f t="shared" si="0"/>
        <v>32842.668799999999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102</v>
      </c>
      <c r="B9" s="117" t="s">
        <v>95</v>
      </c>
      <c r="C9" s="111"/>
      <c r="D9" s="111"/>
      <c r="E9" s="111"/>
      <c r="F9" s="111">
        <v>987</v>
      </c>
      <c r="G9" s="111">
        <v>1006</v>
      </c>
      <c r="H9" s="113">
        <f t="shared" si="0"/>
        <v>996.5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103</v>
      </c>
      <c r="B10" s="117" t="s">
        <v>23</v>
      </c>
      <c r="C10" s="111">
        <f>C11*$C$4</f>
        <v>34623.010799999996</v>
      </c>
      <c r="D10" s="111">
        <f>D11*$D$4</f>
        <v>35136.801000000007</v>
      </c>
      <c r="E10" s="111">
        <f>E11*$E$4</f>
        <v>35789.701500000003</v>
      </c>
      <c r="F10" s="111">
        <f>F11*$F$4</f>
        <v>35663.801999999996</v>
      </c>
      <c r="G10" s="111">
        <f>G11*$G$4</f>
        <v>36250.61</v>
      </c>
      <c r="H10" s="113">
        <f t="shared" si="0"/>
        <v>35492.785060000002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104</v>
      </c>
      <c r="B11" s="117" t="s">
        <v>81</v>
      </c>
      <c r="C11" s="111">
        <v>1043</v>
      </c>
      <c r="D11" s="112">
        <v>1062</v>
      </c>
      <c r="E11" s="112">
        <v>1085</v>
      </c>
      <c r="F11" s="111">
        <v>1082</v>
      </c>
      <c r="G11" s="111">
        <v>1100</v>
      </c>
      <c r="H11" s="113">
        <f t="shared" si="0"/>
        <v>1074.4000000000001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105</v>
      </c>
      <c r="B12" s="117" t="s">
        <v>24</v>
      </c>
      <c r="C12" s="111">
        <f>C13*$C$4</f>
        <v>0</v>
      </c>
      <c r="D12" s="111">
        <f>D13*$D$4</f>
        <v>0</v>
      </c>
      <c r="E12" s="111">
        <f>E13*$E$4</f>
        <v>0</v>
      </c>
      <c r="F12" s="111">
        <f>F13*$F$4</f>
        <v>0</v>
      </c>
      <c r="G12" s="111">
        <f>G13*$G$4</f>
        <v>0</v>
      </c>
      <c r="H12" s="113">
        <f t="shared" si="0"/>
        <v>0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106</v>
      </c>
      <c r="B13" s="117" t="s">
        <v>96</v>
      </c>
      <c r="C13" s="111">
        <v>0</v>
      </c>
      <c r="D13" s="112">
        <v>0</v>
      </c>
      <c r="E13" s="112">
        <v>0</v>
      </c>
      <c r="F13" s="112">
        <v>0</v>
      </c>
      <c r="G13" s="112">
        <v>0</v>
      </c>
      <c r="H13" s="113">
        <f t="shared" si="0"/>
        <v>0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107</v>
      </c>
      <c r="B14" s="6" t="s">
        <v>25</v>
      </c>
      <c r="C14" s="17">
        <f>C15*$C$4</f>
        <v>19485.817199999998</v>
      </c>
      <c r="D14" s="17">
        <f>D15*$D$4</f>
        <v>19454.274000000001</v>
      </c>
      <c r="E14" s="17">
        <f>E15*$E$4</f>
        <v>19527.6528</v>
      </c>
      <c r="F14" s="17">
        <f>F15*$F$4</f>
        <v>20435.82</v>
      </c>
      <c r="G14" s="78">
        <f>G15*$G$4</f>
        <v>21882.186400000002</v>
      </c>
      <c r="H14" s="95">
        <f t="shared" si="0"/>
        <v>20157.150079999999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108</v>
      </c>
      <c r="B15" s="6" t="s">
        <v>20</v>
      </c>
      <c r="C15" s="19">
        <v>587</v>
      </c>
      <c r="D15" s="16">
        <v>588</v>
      </c>
      <c r="E15" s="16">
        <v>592</v>
      </c>
      <c r="F15" s="16">
        <v>620</v>
      </c>
      <c r="G15" s="16">
        <v>664</v>
      </c>
      <c r="H15" s="95">
        <f t="shared" si="0"/>
        <v>610.20000000000005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109</v>
      </c>
      <c r="B16" s="6" t="s">
        <v>26</v>
      </c>
      <c r="C16" s="17">
        <f>C17*$C$4</f>
        <v>17958.819599999999</v>
      </c>
      <c r="D16" s="17">
        <f>D17*$D$4</f>
        <v>17932.341</v>
      </c>
      <c r="E16" s="17">
        <f>E17*$E$4</f>
        <v>18505.089899999999</v>
      </c>
      <c r="F16" s="17">
        <f>F17*$F$4</f>
        <v>19446.989999999998</v>
      </c>
      <c r="G16" s="78">
        <f>G17*$G$4</f>
        <v>20498.072200000002</v>
      </c>
      <c r="H16" s="95">
        <f t="shared" si="0"/>
        <v>18868.262540000003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110</v>
      </c>
      <c r="B17" s="6" t="s">
        <v>20</v>
      </c>
      <c r="C17" s="19">
        <v>541</v>
      </c>
      <c r="D17" s="16">
        <v>542</v>
      </c>
      <c r="E17" s="16">
        <v>561</v>
      </c>
      <c r="F17" s="16">
        <v>590</v>
      </c>
      <c r="G17" s="16">
        <v>622</v>
      </c>
      <c r="H17" s="95">
        <f t="shared" si="0"/>
        <v>571.20000000000005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111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78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112</v>
      </c>
      <c r="B19" s="6" t="s">
        <v>20</v>
      </c>
      <c r="C19" s="19">
        <v>0</v>
      </c>
      <c r="D19" s="16">
        <v>0</v>
      </c>
      <c r="E19" s="16">
        <v>0</v>
      </c>
      <c r="F19" s="17">
        <v>0</v>
      </c>
      <c r="G19" s="16">
        <v>0</v>
      </c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113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78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114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115</v>
      </c>
      <c r="B22" s="117" t="s">
        <v>29</v>
      </c>
      <c r="C22" s="111">
        <f>C23*$C$4</f>
        <v>16929.756000000001</v>
      </c>
      <c r="D22" s="111">
        <f>D23*$D$4</f>
        <v>16906.690500000001</v>
      </c>
      <c r="E22" s="111">
        <f>E23*$E$4</f>
        <v>17449.541100000002</v>
      </c>
      <c r="F22" s="111">
        <f>F23*$F$4</f>
        <v>18425.199000000001</v>
      </c>
      <c r="G22" s="111">
        <f>G23*$G$4</f>
        <v>19509.4192</v>
      </c>
      <c r="H22" s="113">
        <f t="shared" si="0"/>
        <v>17844.121160000002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116</v>
      </c>
      <c r="B23" s="117" t="s">
        <v>20</v>
      </c>
      <c r="C23" s="113">
        <v>510</v>
      </c>
      <c r="D23" s="112">
        <v>511</v>
      </c>
      <c r="E23" s="112">
        <v>529</v>
      </c>
      <c r="F23" s="112">
        <v>559</v>
      </c>
      <c r="G23" s="112">
        <v>592</v>
      </c>
      <c r="H23" s="113">
        <f t="shared" si="0"/>
        <v>540.20000000000005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117</v>
      </c>
      <c r="B24" s="6" t="s">
        <v>30</v>
      </c>
      <c r="C24" s="17">
        <f>C25*$C$4</f>
        <v>16830.1692</v>
      </c>
      <c r="D24" s="17">
        <f>D25*$D$4</f>
        <v>16807.434000000001</v>
      </c>
      <c r="E24" s="17">
        <f>E25*$E$4</f>
        <v>17350.5834</v>
      </c>
      <c r="F24" s="17">
        <f>F25*$F$4</f>
        <v>18326.315999999999</v>
      </c>
      <c r="G24" s="78">
        <f>G25*$G$4</f>
        <v>19410.553900000003</v>
      </c>
      <c r="H24" s="95">
        <f t="shared" si="0"/>
        <v>17745.011300000002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118</v>
      </c>
      <c r="B25" s="6" t="s">
        <v>20</v>
      </c>
      <c r="C25" s="19">
        <v>507</v>
      </c>
      <c r="D25" s="19">
        <v>508</v>
      </c>
      <c r="E25" s="19">
        <v>526</v>
      </c>
      <c r="F25" s="19">
        <v>556</v>
      </c>
      <c r="G25" s="19">
        <v>589</v>
      </c>
      <c r="H25" s="95">
        <f t="shared" si="0"/>
        <v>537.20000000000005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119</v>
      </c>
      <c r="B26" s="3" t="s">
        <v>31</v>
      </c>
      <c r="C26" s="17">
        <f>C27*$C$4</f>
        <v>15701.5188</v>
      </c>
      <c r="D26" s="17">
        <f>D27*$D$4</f>
        <v>15682.527000000002</v>
      </c>
      <c r="E26" s="17">
        <f>E27*$E$4</f>
        <v>16196.0769</v>
      </c>
      <c r="F26" s="17">
        <f>F27*$F$4</f>
        <v>17040.837</v>
      </c>
      <c r="G26" s="78">
        <f>G27*$G$4</f>
        <v>17960.529500000001</v>
      </c>
      <c r="H26" s="95">
        <f t="shared" si="0"/>
        <v>16516.297839999999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120</v>
      </c>
      <c r="B27" s="3" t="s">
        <v>20</v>
      </c>
      <c r="C27" s="16">
        <v>473</v>
      </c>
      <c r="D27" s="23">
        <v>474</v>
      </c>
      <c r="E27" s="16">
        <v>491</v>
      </c>
      <c r="F27" s="16">
        <v>517</v>
      </c>
      <c r="G27" s="16">
        <v>545</v>
      </c>
      <c r="H27" s="95">
        <f t="shared" si="0"/>
        <v>500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121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78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122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123</v>
      </c>
      <c r="B30" s="116" t="s">
        <v>66</v>
      </c>
      <c r="C30" s="111">
        <f>C31*$C$4</f>
        <v>14240.912399999999</v>
      </c>
      <c r="D30" s="111">
        <f>D31*$D$4</f>
        <v>14259.850500000002</v>
      </c>
      <c r="E30" s="111">
        <f>E31*$E$4</f>
        <v>14678.7255</v>
      </c>
      <c r="F30" s="111">
        <f>F31*$F$4</f>
        <v>15359.825999999999</v>
      </c>
      <c r="G30" s="111">
        <f>G31*$G$4</f>
        <v>16147.999000000002</v>
      </c>
      <c r="H30" s="113">
        <f t="shared" si="0"/>
        <v>14937.462680000001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124</v>
      </c>
      <c r="B31" s="116" t="s">
        <v>20</v>
      </c>
      <c r="C31" s="112">
        <v>429</v>
      </c>
      <c r="D31" s="114">
        <v>431</v>
      </c>
      <c r="E31" s="112">
        <v>445</v>
      </c>
      <c r="F31" s="112">
        <v>466</v>
      </c>
      <c r="G31" s="112">
        <v>490</v>
      </c>
      <c r="H31" s="113">
        <f t="shared" si="0"/>
        <v>452.2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125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78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126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127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78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128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>
        <v>0</v>
      </c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167</v>
      </c>
      <c r="B37" s="3" t="s">
        <v>36</v>
      </c>
      <c r="C37" s="17">
        <f>C38*$C$4</f>
        <v>19850.968799999999</v>
      </c>
      <c r="D37" s="17">
        <f>D38*$D$4</f>
        <v>19818.214500000002</v>
      </c>
      <c r="E37" s="17">
        <f>E38*$E$4</f>
        <v>19890.4977</v>
      </c>
      <c r="F37" s="17">
        <f>F38*$F$4</f>
        <v>19809.560999999998</v>
      </c>
      <c r="G37" s="78">
        <f>G38*$G$4</f>
        <v>19871.925300000003</v>
      </c>
      <c r="H37" s="95">
        <f t="shared" ref="H37:H42" si="1">AVERAGE(C37:G37)</f>
        <v>19848.233459999999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168</v>
      </c>
      <c r="B38" s="3" t="s">
        <v>37</v>
      </c>
      <c r="C38" s="16">
        <v>598</v>
      </c>
      <c r="D38" s="23">
        <v>599</v>
      </c>
      <c r="E38" s="16">
        <v>603</v>
      </c>
      <c r="F38" s="16">
        <v>601</v>
      </c>
      <c r="G38" s="16">
        <v>603</v>
      </c>
      <c r="H38" s="95">
        <f t="shared" si="1"/>
        <v>600.79999999999995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169</v>
      </c>
      <c r="B39" s="3" t="s">
        <v>39</v>
      </c>
      <c r="C39" s="17">
        <f>C40*$C$4</f>
        <v>13643.391599999999</v>
      </c>
      <c r="D39" s="17">
        <f>D40*$D$4</f>
        <v>14127.508500000002</v>
      </c>
      <c r="E39" s="17">
        <f>E40*$E$4</f>
        <v>14183.937</v>
      </c>
      <c r="F39" s="17">
        <f>F40*$F$4</f>
        <v>15162.06</v>
      </c>
      <c r="G39" s="78">
        <f>G40*$G$4</f>
        <v>15719.582700000001</v>
      </c>
      <c r="H39" s="95">
        <f t="shared" si="1"/>
        <v>14567.295959999999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170</v>
      </c>
      <c r="B40" s="3" t="s">
        <v>38</v>
      </c>
      <c r="C40" s="16">
        <v>411</v>
      </c>
      <c r="D40" s="23">
        <v>427</v>
      </c>
      <c r="E40" s="16">
        <v>430</v>
      </c>
      <c r="F40" s="16">
        <v>460</v>
      </c>
      <c r="G40" s="16">
        <v>477</v>
      </c>
      <c r="H40" s="95">
        <f t="shared" si="1"/>
        <v>441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129</v>
      </c>
      <c r="B41" s="116" t="s">
        <v>67</v>
      </c>
      <c r="C41" s="111">
        <f>C42*$C$4</f>
        <v>25295.047200000001</v>
      </c>
      <c r="D41" s="111">
        <f>D42*$D$4</f>
        <v>25277.322000000004</v>
      </c>
      <c r="E41" s="111">
        <f>E42*$E$4</f>
        <v>25399.143</v>
      </c>
      <c r="F41" s="111">
        <f>F42*$F$4</f>
        <v>25577.735999999997</v>
      </c>
      <c r="G41" s="111">
        <f>G42*$G$4</f>
        <v>27418.643200000002</v>
      </c>
      <c r="H41" s="113">
        <f t="shared" si="1"/>
        <v>25793.578280000002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130</v>
      </c>
      <c r="B42" s="116" t="s">
        <v>22</v>
      </c>
      <c r="C42" s="112">
        <v>762</v>
      </c>
      <c r="D42" s="114">
        <v>764</v>
      </c>
      <c r="E42" s="112">
        <v>770</v>
      </c>
      <c r="F42" s="112">
        <v>776</v>
      </c>
      <c r="G42" s="112">
        <v>832</v>
      </c>
      <c r="H42" s="113">
        <f t="shared" si="1"/>
        <v>780.8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131</v>
      </c>
      <c r="B44" s="3" t="s">
        <v>41</v>
      </c>
      <c r="C44" s="17">
        <f>C45*$C$4</f>
        <v>13377.826799999999</v>
      </c>
      <c r="D44" s="17">
        <f>D45*$D$4</f>
        <v>13366.542000000001</v>
      </c>
      <c r="E44" s="17">
        <f>E45*$E$4</f>
        <v>13392.2754</v>
      </c>
      <c r="F44" s="17">
        <f>F45*$F$4</f>
        <v>13843.619999999999</v>
      </c>
      <c r="G44" s="78">
        <f>G45*$G$4</f>
        <v>14401.378700000001</v>
      </c>
      <c r="H44" s="95">
        <f t="shared" ref="H44:H49" si="2">AVERAGE(C44:G44)</f>
        <v>13676.328580000001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132</v>
      </c>
      <c r="B45" s="4" t="s">
        <v>69</v>
      </c>
      <c r="C45" s="16">
        <v>403</v>
      </c>
      <c r="D45" s="23">
        <v>404</v>
      </c>
      <c r="E45" s="16">
        <v>406</v>
      </c>
      <c r="F45" s="16">
        <v>420</v>
      </c>
      <c r="G45" s="16">
        <v>437</v>
      </c>
      <c r="H45" s="95">
        <f t="shared" si="2"/>
        <v>414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133</v>
      </c>
      <c r="B46" s="3" t="s">
        <v>42</v>
      </c>
      <c r="C46" s="17">
        <f>C47*$C$4</f>
        <v>10788.57</v>
      </c>
      <c r="D46" s="17">
        <f>D47*$D$4</f>
        <v>10785.873000000001</v>
      </c>
      <c r="E46" s="17">
        <f>E47*$E$4</f>
        <v>11347.149600000001</v>
      </c>
      <c r="F46" s="17">
        <f>F47*$F$4</f>
        <v>11832.999</v>
      </c>
      <c r="G46" s="78">
        <f>G47*$G$4</f>
        <v>12358.1625</v>
      </c>
      <c r="H46" s="95">
        <f t="shared" si="2"/>
        <v>11422.55082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134</v>
      </c>
      <c r="B47" s="4" t="s">
        <v>70</v>
      </c>
      <c r="C47" s="16">
        <v>325</v>
      </c>
      <c r="D47" s="23">
        <v>326</v>
      </c>
      <c r="E47" s="16">
        <v>344</v>
      </c>
      <c r="F47" s="16">
        <v>359</v>
      </c>
      <c r="G47" s="16">
        <v>375</v>
      </c>
      <c r="H47" s="95">
        <f t="shared" si="2"/>
        <v>345.8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135</v>
      </c>
      <c r="B48" s="3" t="s">
        <v>43</v>
      </c>
      <c r="C48" s="17">
        <f>C49*$C$4</f>
        <v>10688.983199999999</v>
      </c>
      <c r="D48" s="17">
        <f>D49*$D$4</f>
        <v>10686.616500000002</v>
      </c>
      <c r="E48" s="17">
        <f>E49*$E$4</f>
        <v>11248.1919</v>
      </c>
      <c r="F48" s="17">
        <f>F49*$F$4</f>
        <v>11734.116</v>
      </c>
      <c r="G48" s="78">
        <f>G49*$G$4</f>
        <v>12259.297200000001</v>
      </c>
      <c r="H48" s="95">
        <f t="shared" si="2"/>
        <v>11323.44096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136</v>
      </c>
      <c r="B49" s="3" t="s">
        <v>20</v>
      </c>
      <c r="C49" s="19">
        <v>322</v>
      </c>
      <c r="D49" s="17">
        <v>323</v>
      </c>
      <c r="E49" s="19">
        <v>341</v>
      </c>
      <c r="F49" s="19">
        <v>356</v>
      </c>
      <c r="G49" s="19">
        <v>372</v>
      </c>
      <c r="H49" s="95">
        <f t="shared" si="2"/>
        <v>342.8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123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137</v>
      </c>
      <c r="B51" s="3" t="s">
        <v>71</v>
      </c>
      <c r="C51" s="17">
        <f>C52*$C$4</f>
        <v>17427.689999999999</v>
      </c>
      <c r="D51" s="17">
        <f>D52*$D$4</f>
        <v>18428.623500000002</v>
      </c>
      <c r="E51" s="17">
        <f>E52*$E$4</f>
        <v>20022.441300000002</v>
      </c>
      <c r="F51" s="17">
        <f>F52*$F$4</f>
        <v>21490.572</v>
      </c>
      <c r="G51" s="78">
        <f>G52*$G$4</f>
        <v>23562.896500000003</v>
      </c>
      <c r="H51" s="95">
        <f>AVERAGE(C51:G51)</f>
        <v>20186.444660000001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138</v>
      </c>
      <c r="B52" s="3" t="s">
        <v>20</v>
      </c>
      <c r="C52" s="19">
        <v>525</v>
      </c>
      <c r="D52" s="16">
        <v>557</v>
      </c>
      <c r="E52" s="16">
        <v>607</v>
      </c>
      <c r="F52" s="16">
        <v>652</v>
      </c>
      <c r="G52" s="16">
        <v>715</v>
      </c>
      <c r="H52" s="95">
        <f>AVERAGE(C52:G52)</f>
        <v>611.20000000000005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139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78">
        <f>G54*$G$4</f>
        <v>0</v>
      </c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140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>
        <v>0</v>
      </c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141</v>
      </c>
      <c r="B56" s="3" t="s">
        <v>47</v>
      </c>
      <c r="C56" s="17">
        <f>C57*$C$4</f>
        <v>15402.758399999999</v>
      </c>
      <c r="D56" s="17">
        <f>D57*$D$4</f>
        <v>15384.757500000002</v>
      </c>
      <c r="E56" s="17">
        <f>E57*$E$4</f>
        <v>15932.189700000001</v>
      </c>
      <c r="F56" s="17">
        <f>F57*$F$4</f>
        <v>17403.407999999999</v>
      </c>
      <c r="G56" s="78">
        <f>G57*$G$4</f>
        <v>19179.868200000001</v>
      </c>
      <c r="H56" s="95"/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142</v>
      </c>
      <c r="B57" s="3" t="s">
        <v>22</v>
      </c>
      <c r="C57" s="19">
        <v>464</v>
      </c>
      <c r="D57" s="16">
        <v>465</v>
      </c>
      <c r="E57" s="16">
        <v>483</v>
      </c>
      <c r="F57" s="16">
        <v>528</v>
      </c>
      <c r="G57" s="16">
        <v>582</v>
      </c>
      <c r="H57" s="95"/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143</v>
      </c>
      <c r="B59" s="3" t="s">
        <v>49</v>
      </c>
      <c r="C59" s="17">
        <f>C60*$C$4</f>
        <v>17726.450399999998</v>
      </c>
      <c r="D59" s="17">
        <f>D60*$D$4</f>
        <v>17733.828000000001</v>
      </c>
      <c r="E59" s="17">
        <f>E60*$E$4</f>
        <v>18307.174500000001</v>
      </c>
      <c r="F59" s="17">
        <f>F60*$F$4</f>
        <v>19216.262999999999</v>
      </c>
      <c r="G59" s="78">
        <f>G60*$G$4</f>
        <v>20300.3416</v>
      </c>
      <c r="H59" s="95">
        <f t="shared" ref="H59:H68" si="3">AVERAGE(C59:G59)</f>
        <v>18656.8115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144</v>
      </c>
      <c r="B60" s="3" t="s">
        <v>20</v>
      </c>
      <c r="C60" s="19">
        <v>534</v>
      </c>
      <c r="D60" s="16">
        <v>536</v>
      </c>
      <c r="E60" s="16">
        <v>555</v>
      </c>
      <c r="F60" s="16">
        <v>583</v>
      </c>
      <c r="G60" s="16">
        <v>616</v>
      </c>
      <c r="H60" s="95">
        <f t="shared" si="3"/>
        <v>564.79999999999995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145</v>
      </c>
      <c r="B61" s="3" t="s">
        <v>50</v>
      </c>
      <c r="C61" s="17">
        <f>C62*$C$4</f>
        <v>16929.756000000001</v>
      </c>
      <c r="D61" s="17">
        <f>D62*$D$4</f>
        <v>16906.690500000001</v>
      </c>
      <c r="E61" s="17">
        <f>E62*$E$4</f>
        <v>17449.541100000002</v>
      </c>
      <c r="F61" s="17">
        <f>F62*$F$4</f>
        <v>18425.199000000001</v>
      </c>
      <c r="G61" s="78">
        <f>G62*$G$4</f>
        <v>19509.4192</v>
      </c>
      <c r="H61" s="95">
        <f t="shared" si="3"/>
        <v>17844.121160000002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146</v>
      </c>
      <c r="B62" s="3" t="s">
        <v>20</v>
      </c>
      <c r="C62" s="19">
        <v>510</v>
      </c>
      <c r="D62" s="16">
        <v>511</v>
      </c>
      <c r="E62" s="16">
        <v>529</v>
      </c>
      <c r="F62" s="16">
        <v>559</v>
      </c>
      <c r="G62" s="16">
        <v>592</v>
      </c>
      <c r="H62" s="95">
        <f t="shared" si="3"/>
        <v>540.20000000000005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147</v>
      </c>
      <c r="B63" s="3" t="s">
        <v>51</v>
      </c>
      <c r="C63" s="17">
        <f>C64*$C$4</f>
        <v>16133.061599999999</v>
      </c>
      <c r="D63" s="17">
        <f>D64*$D$4</f>
        <v>16112.638500000001</v>
      </c>
      <c r="E63" s="17">
        <f>E64*$E$4</f>
        <v>16657.879499999999</v>
      </c>
      <c r="F63" s="17">
        <f>F64*$F$4</f>
        <v>17601.173999999999</v>
      </c>
      <c r="G63" s="78">
        <f>G64*$G$4</f>
        <v>18685.541700000002</v>
      </c>
      <c r="H63" s="95">
        <f t="shared" si="3"/>
        <v>17038.05906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148</v>
      </c>
      <c r="B64" s="3" t="s">
        <v>20</v>
      </c>
      <c r="C64" s="19">
        <v>486</v>
      </c>
      <c r="D64" s="16">
        <v>487</v>
      </c>
      <c r="E64" s="16">
        <v>505</v>
      </c>
      <c r="F64" s="16">
        <v>534</v>
      </c>
      <c r="G64" s="16">
        <v>567</v>
      </c>
      <c r="H64" s="95">
        <f t="shared" si="3"/>
        <v>515.79999999999995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149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78">
        <f>G66*$G$4</f>
        <v>0</v>
      </c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150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>
        <v>0</v>
      </c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151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78">
        <f>G68*$G$4</f>
        <v>0</v>
      </c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152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153</v>
      </c>
      <c r="B70" s="3" t="s">
        <v>55</v>
      </c>
      <c r="C70" s="17">
        <f>C71*$C$4</f>
        <v>19485.817199999998</v>
      </c>
      <c r="D70" s="17">
        <f>D71*$D$4</f>
        <v>19454.274000000001</v>
      </c>
      <c r="E70" s="17">
        <f>E71*$E$4</f>
        <v>19527.6528</v>
      </c>
      <c r="F70" s="17">
        <f>F71*$F$4</f>
        <v>19941.404999999999</v>
      </c>
      <c r="G70" s="78">
        <f>G71*$G$4</f>
        <v>20498.072200000002</v>
      </c>
      <c r="H70" s="95">
        <f>AVERAGE(C70:G70)</f>
        <v>19781.444240000001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154</v>
      </c>
      <c r="B71" s="3" t="s">
        <v>22</v>
      </c>
      <c r="C71" s="16">
        <v>587</v>
      </c>
      <c r="D71" s="16">
        <v>588</v>
      </c>
      <c r="E71" s="16">
        <v>592</v>
      </c>
      <c r="F71" s="16">
        <v>605</v>
      </c>
      <c r="G71" s="16">
        <v>622</v>
      </c>
      <c r="H71" s="95">
        <f>AVERAGE(C71:G71)</f>
        <v>598.79999999999995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155</v>
      </c>
      <c r="B72" s="116" t="s">
        <v>56</v>
      </c>
      <c r="C72" s="111">
        <f>C73*$C$4</f>
        <v>19353.034799999998</v>
      </c>
      <c r="D72" s="111">
        <f>D73*$D$4</f>
        <v>19321.932000000001</v>
      </c>
      <c r="E72" s="111">
        <f>E73*$E$4</f>
        <v>19428.695100000001</v>
      </c>
      <c r="F72" s="111">
        <f>F73*$F$4</f>
        <v>19842.522000000001</v>
      </c>
      <c r="G72" s="111">
        <f>G73*$G$4</f>
        <v>20399.206900000001</v>
      </c>
      <c r="H72" s="113">
        <f>AVERAGE(C72:G72)</f>
        <v>19669.078159999997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156</v>
      </c>
      <c r="B73" s="116" t="s">
        <v>20</v>
      </c>
      <c r="C73" s="112">
        <v>583</v>
      </c>
      <c r="D73" s="112">
        <v>584</v>
      </c>
      <c r="E73" s="112">
        <v>589</v>
      </c>
      <c r="F73" s="112">
        <v>602</v>
      </c>
      <c r="G73" s="112">
        <v>619</v>
      </c>
      <c r="H73" s="113">
        <f>AVERAGE(C73:G73)</f>
        <v>595.4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157</v>
      </c>
      <c r="B74" s="3" t="s">
        <v>57</v>
      </c>
      <c r="C74" s="17">
        <f>C75*$C$4</f>
        <v>19253.448</v>
      </c>
      <c r="D74" s="17">
        <f>D75*$D$4</f>
        <v>19222.675500000001</v>
      </c>
      <c r="E74" s="17">
        <f>E75*$E$4</f>
        <v>19296.751500000002</v>
      </c>
      <c r="F74" s="17">
        <f>F75*$F$4</f>
        <v>19743.638999999999</v>
      </c>
      <c r="G74" s="78">
        <f>G75*$G$4</f>
        <v>20300.3416</v>
      </c>
      <c r="H74" s="95">
        <f>AVERAGE(C74:G74)</f>
        <v>19563.37112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158</v>
      </c>
      <c r="B75" s="3" t="s">
        <v>20</v>
      </c>
      <c r="C75" s="16">
        <v>580</v>
      </c>
      <c r="D75" s="16">
        <v>581</v>
      </c>
      <c r="E75" s="16">
        <v>585</v>
      </c>
      <c r="F75" s="16">
        <v>599</v>
      </c>
      <c r="G75" s="16">
        <v>616</v>
      </c>
      <c r="H75" s="95">
        <f t="shared" ref="H75:H84" si="4">AVERAGE(C75:G75)</f>
        <v>592.20000000000005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159</v>
      </c>
      <c r="B76" s="3" t="s">
        <v>58</v>
      </c>
      <c r="C76" s="17">
        <f>C77*$C$4</f>
        <v>19153.861199999999</v>
      </c>
      <c r="D76" s="17">
        <f>D77*$D$4</f>
        <v>19123.419000000002</v>
      </c>
      <c r="E76" s="17">
        <f>E77*$E$4</f>
        <v>19197.793799999999</v>
      </c>
      <c r="F76" s="17">
        <f>F77*$F$4</f>
        <v>19644.755999999998</v>
      </c>
      <c r="G76" s="78">
        <f>G77*$G$4</f>
        <v>20201.476300000002</v>
      </c>
      <c r="H76" s="95">
        <f t="shared" si="4"/>
        <v>19464.261259999999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160</v>
      </c>
      <c r="B77" s="3" t="s">
        <v>20</v>
      </c>
      <c r="C77" s="16">
        <v>577</v>
      </c>
      <c r="D77" s="16">
        <v>578</v>
      </c>
      <c r="E77" s="16">
        <v>582</v>
      </c>
      <c r="F77" s="16">
        <v>596</v>
      </c>
      <c r="G77" s="16">
        <v>613</v>
      </c>
      <c r="H77" s="95">
        <f t="shared" si="4"/>
        <v>589.20000000000005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161</v>
      </c>
      <c r="B78" s="3" t="s">
        <v>59</v>
      </c>
      <c r="C78" s="17">
        <f>C79*$C$4</f>
        <v>18954.687600000001</v>
      </c>
      <c r="D78" s="17">
        <f>D79*$D$4</f>
        <v>18924.906000000003</v>
      </c>
      <c r="E78" s="17">
        <f>E79*$E$4</f>
        <v>18999.878400000001</v>
      </c>
      <c r="F78" s="17">
        <f>F79*$F$4</f>
        <v>19446.989999999998</v>
      </c>
      <c r="G78" s="78">
        <f>G79*$G$4</f>
        <v>20003.745699999999</v>
      </c>
      <c r="H78" s="95">
        <f t="shared" si="4"/>
        <v>19266.041539999998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162</v>
      </c>
      <c r="B79" s="3" t="s">
        <v>22</v>
      </c>
      <c r="C79" s="16">
        <v>571</v>
      </c>
      <c r="D79" s="16">
        <v>572</v>
      </c>
      <c r="E79" s="16">
        <v>576</v>
      </c>
      <c r="F79" s="16">
        <v>590</v>
      </c>
      <c r="G79" s="16">
        <v>607</v>
      </c>
      <c r="H79" s="95">
        <f t="shared" si="4"/>
        <v>583.20000000000005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163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78">
        <f>G81*$G$4</f>
        <v>0</v>
      </c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164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165</v>
      </c>
      <c r="B83" s="3" t="s">
        <v>62</v>
      </c>
      <c r="C83" s="17">
        <f>C84*$C$4</f>
        <v>8763.6383999999998</v>
      </c>
      <c r="D83" s="17">
        <f>D84*$D$4</f>
        <v>8767.6575000000012</v>
      </c>
      <c r="E83" s="17">
        <f>E84*$E$4</f>
        <v>8807.2353000000003</v>
      </c>
      <c r="F83" s="17">
        <f>F84*$F$4</f>
        <v>9295.0020000000004</v>
      </c>
      <c r="G83" s="78">
        <f>G84*$G$4</f>
        <v>9326.2933000000012</v>
      </c>
      <c r="H83" s="95">
        <f t="shared" si="4"/>
        <v>8991.9653000000017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166</v>
      </c>
      <c r="B84" s="10" t="s">
        <v>20</v>
      </c>
      <c r="C84" s="22">
        <v>264</v>
      </c>
      <c r="D84" s="25">
        <v>265</v>
      </c>
      <c r="E84" s="25">
        <v>267</v>
      </c>
      <c r="F84" s="22">
        <v>282</v>
      </c>
      <c r="G84" s="25">
        <v>283</v>
      </c>
      <c r="H84" s="94">
        <f t="shared" si="4"/>
        <v>272.2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407"/>
  <sheetViews>
    <sheetView tabSelected="1" workbookViewId="0">
      <selection activeCell="E5" sqref="E5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93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32.927799999999998</v>
      </c>
      <c r="D4" s="46">
        <v>32.920200000000001</v>
      </c>
      <c r="E4" s="47">
        <v>33.036700000000003</v>
      </c>
      <c r="F4" s="45">
        <v>33.152200000000001</v>
      </c>
      <c r="G4" s="45"/>
      <c r="H4" s="49">
        <f>AVERAGE(C4:G4)</f>
        <v>33.009225000000001</v>
      </c>
    </row>
    <row r="5" spans="1:17" x14ac:dyDescent="0.5">
      <c r="B5" s="62" t="s">
        <v>18</v>
      </c>
      <c r="C5" s="63"/>
      <c r="D5" s="64"/>
      <c r="E5" s="64"/>
      <c r="F5" s="67"/>
      <c r="G5" s="64"/>
      <c r="H5" s="63"/>
    </row>
    <row r="6" spans="1:17" x14ac:dyDescent="0.5">
      <c r="A6" t="s">
        <v>99</v>
      </c>
      <c r="B6" s="6" t="s">
        <v>19</v>
      </c>
      <c r="C6" s="78">
        <f>C7*$C$4</f>
        <v>36747.424800000001</v>
      </c>
      <c r="D6" s="78">
        <f>D7*$D$4</f>
        <v>36738.943200000002</v>
      </c>
      <c r="E6" s="78">
        <f>E7*$E$4</f>
        <v>36769.847100000006</v>
      </c>
      <c r="F6" s="78"/>
      <c r="G6" s="17"/>
      <c r="H6" s="95">
        <f t="shared" ref="H6:H35" si="0">AVERAGE(C6:G6)</f>
        <v>36752.0717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100</v>
      </c>
      <c r="B7" s="6" t="s">
        <v>20</v>
      </c>
      <c r="C7" s="17">
        <v>1116</v>
      </c>
      <c r="D7" s="16">
        <v>1116</v>
      </c>
      <c r="E7" s="16">
        <v>1113</v>
      </c>
      <c r="F7" s="16"/>
      <c r="G7" s="16"/>
      <c r="H7" s="95">
        <f t="shared" si="0"/>
        <v>1115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101</v>
      </c>
      <c r="B8" s="6" t="s">
        <v>21</v>
      </c>
      <c r="C8" s="111">
        <f>C9*$C$4</f>
        <v>33125.366799999996</v>
      </c>
      <c r="D8" s="111">
        <f>D9*$D$4</f>
        <v>33117.7212</v>
      </c>
      <c r="E8" s="111">
        <f>E9*$E$4</f>
        <v>33631.3606</v>
      </c>
      <c r="F8" s="111"/>
      <c r="G8" s="111"/>
      <c r="H8" s="113">
        <f>AVERAGE(C8:G8)</f>
        <v>33291.482866666665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102</v>
      </c>
      <c r="B9" s="6" t="s">
        <v>22</v>
      </c>
      <c r="C9" s="111">
        <v>1006</v>
      </c>
      <c r="D9" s="111">
        <v>1006</v>
      </c>
      <c r="E9" s="111">
        <v>1018</v>
      </c>
      <c r="F9" s="111"/>
      <c r="G9" s="111"/>
      <c r="H9" s="113">
        <f t="shared" si="0"/>
        <v>1010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103</v>
      </c>
      <c r="B10" s="6" t="s">
        <v>23</v>
      </c>
      <c r="C10" s="111">
        <f>C11*$C$4</f>
        <v>36220.579999999994</v>
      </c>
      <c r="D10" s="111">
        <f>D11*$D$4</f>
        <v>36212.22</v>
      </c>
      <c r="E10" s="111">
        <f>E11*$E$4</f>
        <v>36241.259900000005</v>
      </c>
      <c r="F10" s="111"/>
      <c r="G10" s="111"/>
      <c r="H10" s="113">
        <f t="shared" si="0"/>
        <v>36224.686633333331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104</v>
      </c>
      <c r="B11" s="6" t="s">
        <v>20</v>
      </c>
      <c r="C11" s="111">
        <v>1100</v>
      </c>
      <c r="D11" s="111">
        <v>1100</v>
      </c>
      <c r="E11" s="111">
        <v>1097</v>
      </c>
      <c r="F11" s="111"/>
      <c r="G11" s="111"/>
      <c r="H11" s="113">
        <f t="shared" si="0"/>
        <v>1099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105</v>
      </c>
      <c r="B12" s="6" t="s">
        <v>24</v>
      </c>
      <c r="C12" s="111">
        <f>C13*$C$4</f>
        <v>0</v>
      </c>
      <c r="D12" s="111">
        <f>D13*$D$4</f>
        <v>0</v>
      </c>
      <c r="E12" s="111">
        <f>E13*$E$4</f>
        <v>0</v>
      </c>
      <c r="F12" s="111"/>
      <c r="G12" s="111"/>
      <c r="H12" s="113">
        <f t="shared" si="0"/>
        <v>0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106</v>
      </c>
      <c r="B13" s="6" t="s">
        <v>20</v>
      </c>
      <c r="C13" s="111">
        <v>0</v>
      </c>
      <c r="D13" s="112">
        <v>0</v>
      </c>
      <c r="E13" s="112">
        <v>0</v>
      </c>
      <c r="F13" s="112"/>
      <c r="G13" s="112"/>
      <c r="H13" s="113">
        <f t="shared" si="0"/>
        <v>0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107</v>
      </c>
      <c r="B14" s="6" t="s">
        <v>25</v>
      </c>
      <c r="C14" s="78">
        <f>C15*$C$4</f>
        <v>22028.698199999999</v>
      </c>
      <c r="D14" s="78">
        <f>D15*$D$4</f>
        <v>21529.810799999999</v>
      </c>
      <c r="E14" s="78">
        <f>E15*$E$4</f>
        <v>21539.928400000001</v>
      </c>
      <c r="F14" s="78"/>
      <c r="G14" s="17"/>
      <c r="H14" s="95">
        <f t="shared" si="0"/>
        <v>21699.479133333331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108</v>
      </c>
      <c r="B15" s="6" t="s">
        <v>20</v>
      </c>
      <c r="C15" s="19">
        <v>669</v>
      </c>
      <c r="D15" s="16">
        <v>654</v>
      </c>
      <c r="E15" s="16">
        <v>652</v>
      </c>
      <c r="F15" s="16"/>
      <c r="G15" s="16"/>
      <c r="H15" s="95">
        <f t="shared" si="0"/>
        <v>658.33333333333337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109</v>
      </c>
      <c r="B16" s="6" t="s">
        <v>26</v>
      </c>
      <c r="C16" s="78">
        <f>C17*$C$4</f>
        <v>21007.936399999999</v>
      </c>
      <c r="D16" s="78">
        <f>D17*$D$4</f>
        <v>20476.364400000002</v>
      </c>
      <c r="E16" s="78">
        <f>E17*$E$4</f>
        <v>19491.653000000002</v>
      </c>
      <c r="F16" s="78"/>
      <c r="G16" s="17"/>
      <c r="H16" s="95">
        <f t="shared" si="0"/>
        <v>20325.317933333336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110</v>
      </c>
      <c r="B17" s="6" t="s">
        <v>20</v>
      </c>
      <c r="C17" s="19">
        <v>638</v>
      </c>
      <c r="D17" s="16">
        <v>622</v>
      </c>
      <c r="E17" s="16">
        <v>590</v>
      </c>
      <c r="F17" s="16"/>
      <c r="G17" s="16"/>
      <c r="H17" s="95">
        <f t="shared" si="0"/>
        <v>616.66666666666663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111</v>
      </c>
      <c r="B18" s="6" t="s">
        <v>27</v>
      </c>
      <c r="C18" s="78">
        <f>C19*$C$4</f>
        <v>0</v>
      </c>
      <c r="D18" s="78">
        <f>D19*$D$4</f>
        <v>0</v>
      </c>
      <c r="E18" s="78">
        <f>E19*$E$4</f>
        <v>0</v>
      </c>
      <c r="F18" s="78"/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112</v>
      </c>
      <c r="B19" s="6" t="s">
        <v>20</v>
      </c>
      <c r="C19" s="19">
        <v>0</v>
      </c>
      <c r="D19" s="16">
        <v>0</v>
      </c>
      <c r="E19" s="16">
        <v>0</v>
      </c>
      <c r="F19" s="16"/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113</v>
      </c>
      <c r="B20" s="6" t="s">
        <v>28</v>
      </c>
      <c r="C20" s="78">
        <f>C21*$C$4</f>
        <v>0</v>
      </c>
      <c r="D20" s="78">
        <f>D21*$D$4</f>
        <v>0</v>
      </c>
      <c r="E20" s="78">
        <f>E21*$E$4</f>
        <v>0</v>
      </c>
      <c r="F20" s="78"/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114</v>
      </c>
      <c r="B21" s="6" t="s">
        <v>20</v>
      </c>
      <c r="C21" s="19">
        <v>0</v>
      </c>
      <c r="D21" s="16">
        <v>0</v>
      </c>
      <c r="E21" s="16">
        <v>0</v>
      </c>
      <c r="F21" s="16"/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115</v>
      </c>
      <c r="B22" s="6" t="s">
        <v>29</v>
      </c>
      <c r="C22" s="111">
        <f>C23*$C$4</f>
        <v>19987.174599999998</v>
      </c>
      <c r="D22" s="111">
        <f>D23*$D$4</f>
        <v>19488.758400000002</v>
      </c>
      <c r="E22" s="111">
        <f>E23*$E$4</f>
        <v>18467.515300000003</v>
      </c>
      <c r="F22" s="111"/>
      <c r="G22" s="111"/>
      <c r="H22" s="113">
        <f t="shared" si="0"/>
        <v>19314.482766666668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116</v>
      </c>
      <c r="B23" s="6" t="s">
        <v>20</v>
      </c>
      <c r="C23" s="113">
        <v>607</v>
      </c>
      <c r="D23" s="112">
        <v>592</v>
      </c>
      <c r="E23" s="112">
        <v>559</v>
      </c>
      <c r="F23" s="112"/>
      <c r="G23" s="112"/>
      <c r="H23" s="113">
        <f t="shared" si="0"/>
        <v>586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117</v>
      </c>
      <c r="B24" s="6" t="s">
        <v>30</v>
      </c>
      <c r="C24" s="78">
        <f>C25*$C$4</f>
        <v>19888.391199999998</v>
      </c>
      <c r="D24" s="78">
        <f>D25*$D$4</f>
        <v>19389.997800000001</v>
      </c>
      <c r="E24" s="78">
        <f>E25*$E$4</f>
        <v>18368.405200000001</v>
      </c>
      <c r="F24" s="78"/>
      <c r="G24" s="17"/>
      <c r="H24" s="95">
        <f t="shared" si="0"/>
        <v>19215.598066666666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118</v>
      </c>
      <c r="B25" s="6" t="s">
        <v>20</v>
      </c>
      <c r="C25" s="19">
        <v>604</v>
      </c>
      <c r="D25" s="19">
        <v>589</v>
      </c>
      <c r="E25" s="19">
        <v>556</v>
      </c>
      <c r="F25" s="19"/>
      <c r="G25" s="19"/>
      <c r="H25" s="95">
        <f t="shared" si="0"/>
        <v>583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119</v>
      </c>
      <c r="B26" s="3" t="s">
        <v>31</v>
      </c>
      <c r="C26" s="78">
        <f>C27*$C$4</f>
        <v>21435.997799999997</v>
      </c>
      <c r="D26" s="78">
        <f>D27*$D$4</f>
        <v>18139.030200000001</v>
      </c>
      <c r="E26" s="78">
        <f>E27*$E$4</f>
        <v>17377.304200000002</v>
      </c>
      <c r="F26" s="78"/>
      <c r="G26" s="17"/>
      <c r="H26" s="95">
        <f t="shared" si="0"/>
        <v>18984.110733333335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120</v>
      </c>
      <c r="B27" s="3" t="s">
        <v>20</v>
      </c>
      <c r="C27" s="16">
        <v>651</v>
      </c>
      <c r="D27" s="23">
        <v>551</v>
      </c>
      <c r="E27" s="16">
        <v>526</v>
      </c>
      <c r="F27" s="16"/>
      <c r="G27" s="16"/>
      <c r="H27" s="95">
        <f t="shared" si="0"/>
        <v>576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121</v>
      </c>
      <c r="B28" s="3" t="s">
        <v>32</v>
      </c>
      <c r="C28" s="78">
        <f>C29*$C$4</f>
        <v>0</v>
      </c>
      <c r="D28" s="78">
        <f>D29*$D$4</f>
        <v>0</v>
      </c>
      <c r="E28" s="78">
        <f>E29*$E$4</f>
        <v>0</v>
      </c>
      <c r="F28" s="78"/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122</v>
      </c>
      <c r="B29" s="3" t="s">
        <v>20</v>
      </c>
      <c r="C29" s="16">
        <v>0</v>
      </c>
      <c r="D29" s="23">
        <v>0</v>
      </c>
      <c r="E29" s="16">
        <v>0</v>
      </c>
      <c r="F29" s="16"/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123</v>
      </c>
      <c r="B30" s="3" t="s">
        <v>66</v>
      </c>
      <c r="C30" s="111">
        <f>C31*$C$4</f>
        <v>16628.539000000001</v>
      </c>
      <c r="D30" s="111">
        <f>D31*$D$4</f>
        <v>16525.940399999999</v>
      </c>
      <c r="E30" s="111">
        <f>E31*$E$4</f>
        <v>16088.872900000002</v>
      </c>
      <c r="F30" s="111"/>
      <c r="G30" s="111"/>
      <c r="H30" s="113">
        <f t="shared" si="0"/>
        <v>16414.450766666665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124</v>
      </c>
      <c r="B31" s="3" t="s">
        <v>20</v>
      </c>
      <c r="C31" s="112">
        <v>505</v>
      </c>
      <c r="D31" s="114">
        <v>502</v>
      </c>
      <c r="E31" s="112">
        <v>487</v>
      </c>
      <c r="F31" s="112"/>
      <c r="G31" s="112"/>
      <c r="H31" s="113">
        <f t="shared" si="0"/>
        <v>498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125</v>
      </c>
      <c r="B32" s="3" t="s">
        <v>33</v>
      </c>
      <c r="C32" s="78">
        <f>C33*$C$4</f>
        <v>0</v>
      </c>
      <c r="D32" s="78">
        <f>D33*$D$4</f>
        <v>0</v>
      </c>
      <c r="E32" s="78">
        <f>E33*$E$4</f>
        <v>0</v>
      </c>
      <c r="F32" s="78"/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126</v>
      </c>
      <c r="B33" s="3" t="s">
        <v>20</v>
      </c>
      <c r="C33" s="16">
        <v>0</v>
      </c>
      <c r="D33" s="23">
        <v>0</v>
      </c>
      <c r="E33" s="16">
        <v>0</v>
      </c>
      <c r="F33" s="16"/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127</v>
      </c>
      <c r="B34" s="3" t="s">
        <v>34</v>
      </c>
      <c r="C34" s="78">
        <f>C35*$C$4</f>
        <v>0</v>
      </c>
      <c r="D34" s="78">
        <f>D35*$D$4</f>
        <v>0</v>
      </c>
      <c r="E34" s="78">
        <f>E35*$E$4</f>
        <v>0</v>
      </c>
      <c r="F34" s="78"/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128</v>
      </c>
      <c r="B35" s="10" t="s">
        <v>22</v>
      </c>
      <c r="C35" s="25">
        <v>0</v>
      </c>
      <c r="D35" s="29">
        <v>0</v>
      </c>
      <c r="E35" s="25">
        <v>0</v>
      </c>
      <c r="F35" s="25"/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167</v>
      </c>
      <c r="B37" s="3" t="s">
        <v>36</v>
      </c>
      <c r="C37" s="78">
        <f>C38*$C$4</f>
        <v>19855.463399999997</v>
      </c>
      <c r="D37" s="78">
        <f>D38*$D$4</f>
        <v>19850.8806</v>
      </c>
      <c r="E37" s="78">
        <f>E38*$E$4</f>
        <v>19855.056700000001</v>
      </c>
      <c r="F37" s="78"/>
      <c r="G37" s="17"/>
      <c r="H37" s="95">
        <f t="shared" ref="H37:H42" si="1">AVERAGE(C37:G37)</f>
        <v>19853.800233333332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168</v>
      </c>
      <c r="B38" s="3" t="s">
        <v>37</v>
      </c>
      <c r="C38" s="16">
        <v>603</v>
      </c>
      <c r="D38" s="23">
        <v>603</v>
      </c>
      <c r="E38" s="16">
        <v>601</v>
      </c>
      <c r="F38" s="16"/>
      <c r="G38" s="16"/>
      <c r="H38" s="95">
        <f t="shared" si="1"/>
        <v>602.33333333333337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169</v>
      </c>
      <c r="B39" s="3" t="s">
        <v>39</v>
      </c>
      <c r="C39" s="78">
        <f>C40*$C$4</f>
        <v>16233.4054</v>
      </c>
      <c r="D39" s="78">
        <f>D40*$D$4</f>
        <v>16229.658600000001</v>
      </c>
      <c r="E39" s="78">
        <f>E40*$E$4</f>
        <v>16221.019700000001</v>
      </c>
      <c r="F39" s="78"/>
      <c r="G39" s="17"/>
      <c r="H39" s="95">
        <f t="shared" si="1"/>
        <v>16228.027900000001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170</v>
      </c>
      <c r="B40" s="3" t="s">
        <v>38</v>
      </c>
      <c r="C40" s="16">
        <v>493</v>
      </c>
      <c r="D40" s="23">
        <v>493</v>
      </c>
      <c r="E40" s="16">
        <v>491</v>
      </c>
      <c r="F40" s="16"/>
      <c r="G40" s="16"/>
      <c r="H40" s="95">
        <f t="shared" si="1"/>
        <v>492.33333333333331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129</v>
      </c>
      <c r="B41" s="3" t="s">
        <v>67</v>
      </c>
      <c r="C41" s="78">
        <f>C42*$C$4</f>
        <v>28449.619199999997</v>
      </c>
      <c r="D41" s="78">
        <f>D42*$D$4</f>
        <v>28443.052800000001</v>
      </c>
      <c r="E41" s="78">
        <f>E42*$E$4</f>
        <v>28444.598700000002</v>
      </c>
      <c r="F41" s="78"/>
      <c r="G41" s="17"/>
      <c r="H41" s="95">
        <f t="shared" si="1"/>
        <v>28445.756899999997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130</v>
      </c>
      <c r="B42" s="3" t="s">
        <v>22</v>
      </c>
      <c r="C42" s="16">
        <v>864</v>
      </c>
      <c r="D42" s="23">
        <v>864</v>
      </c>
      <c r="E42" s="16">
        <v>861</v>
      </c>
      <c r="F42" s="16"/>
      <c r="G42" s="16"/>
      <c r="H42" s="95">
        <f t="shared" si="1"/>
        <v>863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131</v>
      </c>
      <c r="B44" s="3" t="s">
        <v>41</v>
      </c>
      <c r="C44" s="78">
        <f>C45*$C$4</f>
        <v>14916.293399999999</v>
      </c>
      <c r="D44" s="78">
        <f>D45*$D$4</f>
        <v>14912.8506</v>
      </c>
      <c r="E44" s="78">
        <f>E45*$E$4</f>
        <v>14899.551700000002</v>
      </c>
      <c r="F44" s="78"/>
      <c r="G44" s="17"/>
      <c r="H44" s="95">
        <f t="shared" ref="H44:H49" si="2">AVERAGE(C44:G44)</f>
        <v>14909.565233333335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132</v>
      </c>
      <c r="B45" s="4" t="s">
        <v>69</v>
      </c>
      <c r="C45" s="16">
        <v>453</v>
      </c>
      <c r="D45" s="23">
        <v>453</v>
      </c>
      <c r="E45" s="16">
        <v>451</v>
      </c>
      <c r="F45" s="16"/>
      <c r="G45" s="16"/>
      <c r="H45" s="95">
        <f t="shared" si="2"/>
        <v>452.33333333333331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133</v>
      </c>
      <c r="B46" s="3" t="s">
        <v>42</v>
      </c>
      <c r="C46" s="78">
        <f>C47*$C$4</f>
        <v>12874.769799999998</v>
      </c>
      <c r="D46" s="78">
        <f>D47*$D$4</f>
        <v>13365.601200000001</v>
      </c>
      <c r="E46" s="78">
        <f>E47*$E$4</f>
        <v>13379.863500000001</v>
      </c>
      <c r="F46" s="78"/>
      <c r="G46" s="17"/>
      <c r="H46" s="95">
        <f t="shared" si="2"/>
        <v>13206.744833333332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134</v>
      </c>
      <c r="B47" s="4" t="s">
        <v>70</v>
      </c>
      <c r="C47" s="16">
        <v>391</v>
      </c>
      <c r="D47" s="23">
        <v>406</v>
      </c>
      <c r="E47" s="16">
        <v>405</v>
      </c>
      <c r="F47" s="16"/>
      <c r="G47" s="16"/>
      <c r="H47" s="95">
        <f t="shared" si="2"/>
        <v>400.66666666666669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135</v>
      </c>
      <c r="B48" s="3" t="s">
        <v>43</v>
      </c>
      <c r="C48" s="78">
        <f>C49*$C$4</f>
        <v>12775.9864</v>
      </c>
      <c r="D48" s="78">
        <f>D49*$D$4</f>
        <v>13266.840600000001</v>
      </c>
      <c r="E48" s="78">
        <f>E49*$E$4</f>
        <v>13280.753400000001</v>
      </c>
      <c r="F48" s="78"/>
      <c r="G48" s="17"/>
      <c r="H48" s="95">
        <f t="shared" si="2"/>
        <v>13107.860133333335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136</v>
      </c>
      <c r="B49" s="3" t="s">
        <v>20</v>
      </c>
      <c r="C49" s="19">
        <v>388</v>
      </c>
      <c r="D49" s="17">
        <v>403</v>
      </c>
      <c r="E49" s="19">
        <v>402</v>
      </c>
      <c r="F49" s="19"/>
      <c r="G49" s="19"/>
      <c r="H49" s="95">
        <f t="shared" si="2"/>
        <v>397.66666666666669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137</v>
      </c>
      <c r="B51" s="3" t="s">
        <v>71</v>
      </c>
      <c r="C51" s="78">
        <f>C52*$C$4</f>
        <v>25584.900599999997</v>
      </c>
      <c r="D51" s="78">
        <f>D52*$D$4</f>
        <v>25578.9954</v>
      </c>
      <c r="E51" s="78">
        <f>E52*$E$4</f>
        <v>25570.405800000004</v>
      </c>
      <c r="F51" s="78"/>
      <c r="G51" s="17"/>
      <c r="H51" s="95">
        <f>AVERAGE(C51:G51)</f>
        <v>25578.100600000002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138</v>
      </c>
      <c r="B52" s="3" t="s">
        <v>20</v>
      </c>
      <c r="C52" s="19">
        <v>777</v>
      </c>
      <c r="D52" s="16">
        <v>777</v>
      </c>
      <c r="E52" s="16">
        <v>774</v>
      </c>
      <c r="F52" s="16"/>
      <c r="G52" s="16"/>
      <c r="H52" s="95">
        <f>AVERAGE(C52:G52)</f>
        <v>776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139</v>
      </c>
      <c r="B53" s="3" t="s">
        <v>45</v>
      </c>
      <c r="C53" s="78">
        <f>C54*$C$4</f>
        <v>0</v>
      </c>
      <c r="D53" s="78">
        <f>D54*$D$4</f>
        <v>0</v>
      </c>
      <c r="E53" s="78">
        <f>E54*$E$4</f>
        <v>0</v>
      </c>
      <c r="F53" s="78"/>
      <c r="G53" s="17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140</v>
      </c>
      <c r="B54" s="3" t="s">
        <v>20</v>
      </c>
      <c r="C54" s="19">
        <v>0</v>
      </c>
      <c r="D54" s="16">
        <v>0</v>
      </c>
      <c r="E54" s="16">
        <v>0</v>
      </c>
      <c r="F54" s="16"/>
      <c r="G54" s="16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141</v>
      </c>
      <c r="B56" s="3" t="s">
        <v>47</v>
      </c>
      <c r="C56" s="78">
        <f>C57*$C$4</f>
        <v>19493.257599999997</v>
      </c>
      <c r="D56" s="78">
        <f>D57*$D$4</f>
        <v>18468.232200000002</v>
      </c>
      <c r="E56" s="78">
        <f>E57*$E$4</f>
        <v>18467.515300000003</v>
      </c>
      <c r="F56" s="78"/>
      <c r="G56" s="17"/>
      <c r="H56" s="95">
        <f>AVERAGE(C56:G56)</f>
        <v>18809.668366666665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142</v>
      </c>
      <c r="B57" s="3" t="s">
        <v>22</v>
      </c>
      <c r="C57" s="19">
        <v>592</v>
      </c>
      <c r="D57" s="16">
        <v>561</v>
      </c>
      <c r="E57" s="16">
        <v>559</v>
      </c>
      <c r="F57" s="16"/>
      <c r="G57" s="16"/>
      <c r="H57" s="95">
        <f>AVERAGE(C57:G57)</f>
        <v>570.66666666666663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143</v>
      </c>
      <c r="B59" s="3" t="s">
        <v>49</v>
      </c>
      <c r="C59" s="78">
        <f>C60*$C$4</f>
        <v>20777.441799999997</v>
      </c>
      <c r="D59" s="78">
        <f>D60*$D$4</f>
        <v>20278.843199999999</v>
      </c>
      <c r="E59" s="78">
        <f>E60*$E$4</f>
        <v>19260.396100000002</v>
      </c>
      <c r="F59" s="78"/>
      <c r="G59" s="17"/>
      <c r="H59" s="95">
        <f t="shared" ref="H59:H68" si="3">AVERAGE(C59:G59)</f>
        <v>20105.560366666668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144</v>
      </c>
      <c r="B60" s="3" t="s">
        <v>20</v>
      </c>
      <c r="C60" s="19">
        <v>631</v>
      </c>
      <c r="D60" s="16">
        <v>616</v>
      </c>
      <c r="E60" s="16">
        <v>583</v>
      </c>
      <c r="F60" s="16"/>
      <c r="G60" s="16"/>
      <c r="H60" s="95">
        <f t="shared" si="3"/>
        <v>610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145</v>
      </c>
      <c r="B61" s="3" t="s">
        <v>50</v>
      </c>
      <c r="C61" s="78">
        <f>C62*$C$4</f>
        <v>19987.174599999998</v>
      </c>
      <c r="D61" s="78">
        <f>D62*$D$4</f>
        <v>19488.758400000002</v>
      </c>
      <c r="E61" s="78">
        <f>E62*$E$4</f>
        <v>18467.515300000003</v>
      </c>
      <c r="F61" s="78"/>
      <c r="G61" s="17"/>
      <c r="H61" s="95">
        <f t="shared" si="3"/>
        <v>19314.482766666668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146</v>
      </c>
      <c r="B62" s="3" t="s">
        <v>20</v>
      </c>
      <c r="C62" s="19">
        <v>607</v>
      </c>
      <c r="D62" s="16">
        <v>592</v>
      </c>
      <c r="E62" s="16">
        <v>559</v>
      </c>
      <c r="F62" s="16"/>
      <c r="G62" s="16"/>
      <c r="H62" s="95">
        <f t="shared" si="3"/>
        <v>586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147</v>
      </c>
      <c r="B63" s="3" t="s">
        <v>51</v>
      </c>
      <c r="C63" s="78">
        <f>C64*$C$4</f>
        <v>19163.979599999999</v>
      </c>
      <c r="D63" s="78">
        <f>D64*$D$4</f>
        <v>18665.753400000001</v>
      </c>
      <c r="E63" s="78">
        <f>E64*$E$4</f>
        <v>17641.597800000003</v>
      </c>
      <c r="F63" s="78"/>
      <c r="G63" s="17"/>
      <c r="H63" s="95">
        <f t="shared" si="3"/>
        <v>18490.443600000002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148</v>
      </c>
      <c r="B64" s="3" t="s">
        <v>20</v>
      </c>
      <c r="C64" s="19">
        <v>582</v>
      </c>
      <c r="D64" s="16">
        <v>567</v>
      </c>
      <c r="E64" s="16">
        <v>534</v>
      </c>
      <c r="F64" s="16"/>
      <c r="G64" s="16"/>
      <c r="H64" s="95">
        <f t="shared" si="3"/>
        <v>561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149</v>
      </c>
      <c r="B65" s="3" t="s">
        <v>52</v>
      </c>
      <c r="C65" s="78">
        <f>C66*$C$4</f>
        <v>0</v>
      </c>
      <c r="D65" s="78">
        <f>D66*$D$4</f>
        <v>0</v>
      </c>
      <c r="E65" s="78">
        <f>E66*$E$4</f>
        <v>0</v>
      </c>
      <c r="F65" s="78"/>
      <c r="G65" s="17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150</v>
      </c>
      <c r="B66" s="3" t="s">
        <v>20</v>
      </c>
      <c r="C66" s="19">
        <v>0</v>
      </c>
      <c r="D66" s="16">
        <v>0</v>
      </c>
      <c r="E66" s="16">
        <v>0</v>
      </c>
      <c r="F66" s="16"/>
      <c r="G66" s="16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151</v>
      </c>
      <c r="B67" s="3" t="s">
        <v>53</v>
      </c>
      <c r="C67" s="78">
        <f>C68*$C$4</f>
        <v>0</v>
      </c>
      <c r="D67" s="78">
        <f>D68*$D$4</f>
        <v>0</v>
      </c>
      <c r="E67" s="78">
        <f>E68*$E$4</f>
        <v>0</v>
      </c>
      <c r="F67" s="78"/>
      <c r="G67" s="17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152</v>
      </c>
      <c r="B68" s="10" t="s">
        <v>20</v>
      </c>
      <c r="C68" s="25">
        <v>0</v>
      </c>
      <c r="D68" s="25">
        <v>0</v>
      </c>
      <c r="E68" s="25">
        <v>0</v>
      </c>
      <c r="F68" s="25"/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153</v>
      </c>
      <c r="B70" s="3" t="s">
        <v>55</v>
      </c>
      <c r="C70" s="78">
        <f>C71*$C$4</f>
        <v>21007.936399999999</v>
      </c>
      <c r="D70" s="78">
        <f>D71*$D$4</f>
        <v>20476.364400000002</v>
      </c>
      <c r="E70" s="78">
        <f>E71*$E$4</f>
        <v>19987.203500000003</v>
      </c>
      <c r="F70" s="78"/>
      <c r="G70" s="17"/>
      <c r="H70" s="95">
        <f t="shared" ref="H70:H81" si="4">AVERAGE(C70:G70)</f>
        <v>20490.501433333335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154</v>
      </c>
      <c r="B71" s="3" t="s">
        <v>22</v>
      </c>
      <c r="C71" s="16">
        <v>638</v>
      </c>
      <c r="D71" s="16">
        <v>622</v>
      </c>
      <c r="E71" s="16">
        <v>605</v>
      </c>
      <c r="F71" s="16"/>
      <c r="G71" s="16"/>
      <c r="H71" s="95">
        <f t="shared" si="4"/>
        <v>621.66666666666663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155</v>
      </c>
      <c r="B72" s="3" t="s">
        <v>56</v>
      </c>
      <c r="C72" s="111">
        <f>C73*$C$4</f>
        <v>20876.225199999997</v>
      </c>
      <c r="D72" s="111">
        <f>D73*$D$4</f>
        <v>20377.603800000001</v>
      </c>
      <c r="E72" s="111">
        <f>E73*$E$4</f>
        <v>19888.093400000002</v>
      </c>
      <c r="F72" s="111"/>
      <c r="G72" s="111"/>
      <c r="H72" s="113">
        <f t="shared" si="4"/>
        <v>20380.640799999997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156</v>
      </c>
      <c r="B73" s="3" t="s">
        <v>20</v>
      </c>
      <c r="C73" s="112">
        <v>634</v>
      </c>
      <c r="D73" s="112">
        <v>619</v>
      </c>
      <c r="E73" s="112">
        <v>602</v>
      </c>
      <c r="F73" s="112"/>
      <c r="G73" s="112"/>
      <c r="H73" s="113">
        <f t="shared" si="4"/>
        <v>618.33333333333337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157</v>
      </c>
      <c r="B74" s="3" t="s">
        <v>57</v>
      </c>
      <c r="C74" s="78">
        <f>C75*$C$4</f>
        <v>20777.441799999997</v>
      </c>
      <c r="D74" s="78">
        <f>D75*$D$4</f>
        <v>20278.843199999999</v>
      </c>
      <c r="E74" s="78">
        <f>E75*$E$4</f>
        <v>19788.983300000004</v>
      </c>
      <c r="F74" s="78"/>
      <c r="G74" s="17"/>
      <c r="H74" s="95">
        <f t="shared" si="4"/>
        <v>20281.756099999999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158</v>
      </c>
      <c r="B75" s="3" t="s">
        <v>20</v>
      </c>
      <c r="C75" s="16">
        <v>631</v>
      </c>
      <c r="D75" s="16">
        <v>616</v>
      </c>
      <c r="E75" s="16">
        <v>599</v>
      </c>
      <c r="F75" s="16"/>
      <c r="G75" s="16"/>
      <c r="H75" s="95">
        <f t="shared" si="4"/>
        <v>615.33333333333337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159</v>
      </c>
      <c r="B76" s="3" t="s">
        <v>58</v>
      </c>
      <c r="C76" s="78">
        <f>C77*$C$4</f>
        <v>20678.6584</v>
      </c>
      <c r="D76" s="78">
        <f>D77*$D$4</f>
        <v>20180.082600000002</v>
      </c>
      <c r="E76" s="78">
        <f>E77*$E$4</f>
        <v>19689.873200000002</v>
      </c>
      <c r="F76" s="78"/>
      <c r="G76" s="17"/>
      <c r="H76" s="95">
        <f t="shared" si="4"/>
        <v>20182.8714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160</v>
      </c>
      <c r="B77" s="3" t="s">
        <v>20</v>
      </c>
      <c r="C77" s="16">
        <v>628</v>
      </c>
      <c r="D77" s="16">
        <v>613</v>
      </c>
      <c r="E77" s="16">
        <v>596</v>
      </c>
      <c r="F77" s="16"/>
      <c r="G77" s="16"/>
      <c r="H77" s="95">
        <f t="shared" si="4"/>
        <v>612.33333333333337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161</v>
      </c>
      <c r="B78" s="3" t="s">
        <v>59</v>
      </c>
      <c r="C78" s="78">
        <f>C79*$C$4</f>
        <v>20481.0916</v>
      </c>
      <c r="D78" s="78">
        <f>D79*$D$4</f>
        <v>19982.561400000002</v>
      </c>
      <c r="E78" s="78">
        <f>E79*$E$4</f>
        <v>19491.653000000002</v>
      </c>
      <c r="F78" s="78"/>
      <c r="G78" s="17"/>
      <c r="H78" s="95">
        <f t="shared" si="4"/>
        <v>19985.102000000003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162</v>
      </c>
      <c r="B79" s="3" t="s">
        <v>22</v>
      </c>
      <c r="C79" s="16">
        <v>622</v>
      </c>
      <c r="D79" s="16">
        <v>607</v>
      </c>
      <c r="E79" s="16">
        <v>590</v>
      </c>
      <c r="F79" s="16"/>
      <c r="G79" s="16"/>
      <c r="H79" s="95">
        <f t="shared" si="4"/>
        <v>606.33333333333337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163</v>
      </c>
      <c r="B80" s="3" t="s">
        <v>60</v>
      </c>
      <c r="C80" s="78">
        <f>C81*$C$4</f>
        <v>0</v>
      </c>
      <c r="D80" s="78">
        <f>D81*$D$4</f>
        <v>0</v>
      </c>
      <c r="E80" s="78">
        <f>E81*$E$4</f>
        <v>0</v>
      </c>
      <c r="F80" s="78"/>
      <c r="G80" s="17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164</v>
      </c>
      <c r="B81" s="3" t="s">
        <v>20</v>
      </c>
      <c r="C81" s="16">
        <v>0</v>
      </c>
      <c r="D81" s="16">
        <v>0</v>
      </c>
      <c r="E81" s="16">
        <v>0</v>
      </c>
      <c r="F81" s="16"/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165</v>
      </c>
      <c r="B83" s="3" t="s">
        <v>62</v>
      </c>
      <c r="C83" s="78">
        <f>C84*$C$4</f>
        <v>9812.4843999999994</v>
      </c>
      <c r="D83" s="78">
        <f>D84*$D$4</f>
        <v>9810.2196000000004</v>
      </c>
      <c r="E83" s="78">
        <f>E84*$E$4</f>
        <v>10803.000900000001</v>
      </c>
      <c r="F83" s="78"/>
      <c r="G83" s="17"/>
      <c r="H83" s="95">
        <f>AVERAGE(C83:G83)</f>
        <v>10141.901633333333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166</v>
      </c>
      <c r="B84" s="10" t="s">
        <v>20</v>
      </c>
      <c r="C84" s="22">
        <v>298</v>
      </c>
      <c r="D84" s="25">
        <v>298</v>
      </c>
      <c r="E84" s="25">
        <v>327</v>
      </c>
      <c r="F84" s="22"/>
      <c r="G84" s="25"/>
      <c r="H84" s="94">
        <f>AVERAGE(C84:G84)</f>
        <v>307.66666666666669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9" sqref="Q9"/>
    </sheetView>
  </sheetViews>
  <sheetFormatPr defaultRowHeight="24" x14ac:dyDescent="0.55000000000000004"/>
  <cols>
    <col min="1" max="1" width="27.7109375" style="161" customWidth="1"/>
    <col min="3" max="5" width="10" bestFit="1" customWidth="1"/>
    <col min="10" max="10" width="9.5703125" customWidth="1"/>
    <col min="11" max="11" width="10" bestFit="1" customWidth="1"/>
    <col min="14" max="14" width="10.42578125" style="97" bestFit="1" customWidth="1"/>
    <col min="15" max="15" width="10.7109375" style="98" customWidth="1"/>
    <col min="16" max="16" width="13.5703125" style="106" customWidth="1"/>
  </cols>
  <sheetData>
    <row r="1" spans="1:17" ht="27" customHeight="1" x14ac:dyDescent="0.6">
      <c r="A1" s="33" t="s">
        <v>94</v>
      </c>
      <c r="B1" s="34"/>
      <c r="C1" s="34"/>
      <c r="D1" s="34"/>
      <c r="E1" s="34"/>
      <c r="F1" s="134"/>
      <c r="G1" s="34"/>
    </row>
    <row r="2" spans="1:17" ht="21" customHeight="1" x14ac:dyDescent="0.6">
      <c r="A2" s="41" t="s">
        <v>0</v>
      </c>
      <c r="B2" s="27"/>
      <c r="C2" s="27"/>
      <c r="D2" s="27"/>
      <c r="E2" s="27"/>
      <c r="F2" s="134"/>
      <c r="G2" s="35" t="s">
        <v>1</v>
      </c>
      <c r="H2" s="14"/>
      <c r="I2" s="8"/>
      <c r="J2" s="8"/>
      <c r="K2" s="8"/>
      <c r="L2" s="8"/>
      <c r="M2" s="202" t="s">
        <v>2</v>
      </c>
      <c r="N2" s="202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102" t="s">
        <v>16</v>
      </c>
      <c r="O3" s="98" t="s">
        <v>73</v>
      </c>
      <c r="P3" s="106" t="s">
        <v>74</v>
      </c>
    </row>
    <row r="4" spans="1:17" x14ac:dyDescent="0.55000000000000004">
      <c r="A4" s="162" t="s">
        <v>17</v>
      </c>
      <c r="B4" s="47">
        <f>jan!H4</f>
        <v>34.688966666666666</v>
      </c>
      <c r="C4" s="80">
        <f>feb!H4</f>
        <v>35.018174999999999</v>
      </c>
      <c r="D4" s="47">
        <f>mar!H4</f>
        <v>35.536920000000002</v>
      </c>
      <c r="E4" s="47">
        <f>apr!H4</f>
        <v>35.304099999999998</v>
      </c>
      <c r="F4" s="81">
        <f>may!H4</f>
        <v>34.429925000000004</v>
      </c>
      <c r="G4" s="81">
        <f>jun!H4</f>
        <v>33.901600000000002</v>
      </c>
      <c r="H4" s="84">
        <f>jul!H4</f>
        <v>33.812150000000003</v>
      </c>
      <c r="I4" s="84">
        <f>aug!H4</f>
        <v>33.776920000000004</v>
      </c>
      <c r="J4" s="84">
        <f>sep!H4</f>
        <v>33.543900000000001</v>
      </c>
      <c r="K4" s="84">
        <f>oct!H4</f>
        <v>33.172024999999998</v>
      </c>
      <c r="L4" s="84">
        <f>nov!H4</f>
        <v>33.036620000000006</v>
      </c>
      <c r="M4" s="93">
        <f>dec!H4</f>
        <v>33.009225000000001</v>
      </c>
      <c r="N4" s="93">
        <f>P4</f>
        <v>34.102543888888896</v>
      </c>
      <c r="O4" s="100">
        <f>SUM(B4:M4)</f>
        <v>409.23052666666678</v>
      </c>
      <c r="P4" s="133">
        <f>O4/12</f>
        <v>34.102543888888896</v>
      </c>
      <c r="Q4" s="201">
        <f>AVERAGE(B4:K4)</f>
        <v>34.318468166666676</v>
      </c>
    </row>
    <row r="5" spans="1:17" s="70" customFormat="1" x14ac:dyDescent="0.55000000000000004">
      <c r="A5" s="71" t="s">
        <v>18</v>
      </c>
      <c r="B5" s="72"/>
      <c r="C5" s="73"/>
      <c r="D5" s="73"/>
      <c r="E5" s="74"/>
      <c r="F5" s="73"/>
      <c r="G5" s="72"/>
      <c r="H5" s="36"/>
      <c r="I5" s="36"/>
      <c r="J5" s="86"/>
      <c r="K5" s="90"/>
      <c r="L5" s="36"/>
      <c r="M5" s="36"/>
      <c r="N5" s="103"/>
      <c r="O5" s="99"/>
      <c r="P5" s="107"/>
    </row>
    <row r="6" spans="1:17" x14ac:dyDescent="0.55000000000000004">
      <c r="A6" s="171" t="s">
        <v>19</v>
      </c>
      <c r="B6" s="141">
        <f>jan!$H6</f>
        <v>30919.234266666666</v>
      </c>
      <c r="C6" s="141">
        <f>feb!$H6</f>
        <v>31312.180874999998</v>
      </c>
      <c r="D6" s="141">
        <f>mar!$H6</f>
        <v>31853.124399999993</v>
      </c>
      <c r="E6" s="141">
        <f>apr!$H6</f>
        <v>31926.458633333332</v>
      </c>
      <c r="F6" s="141">
        <f>may!$H6</f>
        <v>31595.516349999998</v>
      </c>
      <c r="G6" s="142">
        <f>jun!$H6</f>
        <v>31900.95248</v>
      </c>
      <c r="H6" s="143">
        <f>jul!$H6</f>
        <v>33076.605275000002</v>
      </c>
      <c r="I6" s="143">
        <f>aug!$H6</f>
        <v>32916.698233333329</v>
      </c>
      <c r="J6" s="92"/>
      <c r="K6" s="92"/>
      <c r="L6" s="143">
        <f>nov!$H6</f>
        <v>36001.5645</v>
      </c>
      <c r="M6" s="92">
        <f>dec!$H6</f>
        <v>36752.0717</v>
      </c>
      <c r="N6" s="92">
        <f>AVERAGE(B6:M6)</f>
        <v>32825.44067133333</v>
      </c>
      <c r="O6" s="131">
        <f>SUM(B6:M6)</f>
        <v>328254.40671333333</v>
      </c>
      <c r="P6" s="132">
        <f>O6/10</f>
        <v>32825.44067133333</v>
      </c>
    </row>
    <row r="7" spans="1:17" x14ac:dyDescent="0.55000000000000004">
      <c r="A7" s="171" t="s">
        <v>20</v>
      </c>
      <c r="B7" s="17">
        <f>jan!$H7</f>
        <v>891.33333333333337</v>
      </c>
      <c r="C7" s="17">
        <f>feb!$H7</f>
        <v>894.25</v>
      </c>
      <c r="D7" s="17">
        <f>mar!$H7</f>
        <v>896.4</v>
      </c>
      <c r="E7" s="17">
        <f>apr!$H7</f>
        <v>904.33333333333337</v>
      </c>
      <c r="F7" s="17">
        <f>may!$H7</f>
        <v>917.75</v>
      </c>
      <c r="G7" s="78">
        <f>jun!$H7</f>
        <v>941</v>
      </c>
      <c r="H7" s="37">
        <f>jul!$H7</f>
        <v>978.25</v>
      </c>
      <c r="I7" s="37">
        <f>aug!$H7</f>
        <v>974.66666666666663</v>
      </c>
      <c r="J7" s="89"/>
      <c r="K7" s="89"/>
      <c r="L7" s="37">
        <f>nov!$H7</f>
        <v>1089.8</v>
      </c>
      <c r="M7" s="89">
        <f>dec!$H7</f>
        <v>1115</v>
      </c>
      <c r="N7" s="89">
        <f>AVERAGE(B7:M7)</f>
        <v>960.27833333333342</v>
      </c>
      <c r="O7" s="131">
        <f t="shared" ref="O7:O21" si="0">SUM(B7:M7)</f>
        <v>9602.7833333333347</v>
      </c>
      <c r="P7" s="132">
        <f>O7/10</f>
        <v>960.27833333333342</v>
      </c>
    </row>
    <row r="8" spans="1:17" x14ac:dyDescent="0.55000000000000004">
      <c r="A8" s="171" t="s">
        <v>21</v>
      </c>
      <c r="B8" s="17">
        <f>jan!$H8</f>
        <v>30398.909533333335</v>
      </c>
      <c r="C8" s="17">
        <f>feb!$H8</f>
        <v>30778.149675000004</v>
      </c>
      <c r="D8" s="17">
        <f>mar!$H8</f>
        <v>31334.414639999995</v>
      </c>
      <c r="E8" s="17">
        <f>apr!$H8</f>
        <v>27524.742266666668</v>
      </c>
      <c r="F8" s="17">
        <f>may!$H8</f>
        <v>31087.656524999999</v>
      </c>
      <c r="G8" s="78">
        <f>jun!$H8</f>
        <v>31365.30906</v>
      </c>
      <c r="H8" s="37">
        <f>jul!$H8</f>
        <v>32552.542425000003</v>
      </c>
      <c r="I8" s="37">
        <f>aug!$H8</f>
        <v>32973.023860000001</v>
      </c>
      <c r="J8" s="89">
        <f>sep!$H8</f>
        <v>34815.029949999996</v>
      </c>
      <c r="K8" s="89">
        <f>oct!$H8</f>
        <v>35178.846524999994</v>
      </c>
      <c r="L8" s="37">
        <f>nov!$H8</f>
        <v>32842.668799999999</v>
      </c>
      <c r="M8" s="89">
        <f>dec!$H8</f>
        <v>33291.482866666665</v>
      </c>
      <c r="N8" s="89">
        <f t="shared" ref="N8:N72" si="1">AVERAGE(B8:M8)</f>
        <v>32011.898010555557</v>
      </c>
      <c r="O8" s="99">
        <f>SUM(B8:M8)</f>
        <v>384142.77612666669</v>
      </c>
      <c r="P8" s="132">
        <f>O8/12</f>
        <v>32011.898010555557</v>
      </c>
    </row>
    <row r="9" spans="1:17" x14ac:dyDescent="0.55000000000000004">
      <c r="A9" s="171" t="s">
        <v>22</v>
      </c>
      <c r="B9" s="17">
        <f>jan!$H9</f>
        <v>876.33333333333337</v>
      </c>
      <c r="C9" s="17">
        <f>feb!$H9</f>
        <v>879</v>
      </c>
      <c r="D9" s="17">
        <f>mar!$H9</f>
        <v>881.8</v>
      </c>
      <c r="E9" s="17">
        <f>apr!$H9</f>
        <v>779.66666666666663</v>
      </c>
      <c r="F9" s="17">
        <f>may!$H9</f>
        <v>903</v>
      </c>
      <c r="G9" s="78">
        <f>jun!$H9</f>
        <v>925.2</v>
      </c>
      <c r="H9" s="37">
        <f>jul!$H9</f>
        <v>962.75</v>
      </c>
      <c r="I9" s="37">
        <f>aug!$H9</f>
        <v>976.2</v>
      </c>
      <c r="J9" s="89">
        <f>sep!$H9</f>
        <v>1038</v>
      </c>
      <c r="K9" s="89">
        <f>oct!$H9</f>
        <v>1060.5</v>
      </c>
      <c r="L9" s="37">
        <f>nov!$H9</f>
        <v>996.5</v>
      </c>
      <c r="M9" s="89">
        <f>dec!$H9</f>
        <v>1010</v>
      </c>
      <c r="N9" s="89">
        <f t="shared" si="1"/>
        <v>940.74583333333328</v>
      </c>
      <c r="O9" s="99">
        <f t="shared" si="0"/>
        <v>11288.949999999999</v>
      </c>
      <c r="P9" s="132">
        <f>O9/12</f>
        <v>940.74583333333328</v>
      </c>
    </row>
    <row r="10" spans="1:17" x14ac:dyDescent="0.55000000000000004">
      <c r="A10" s="171" t="s">
        <v>23</v>
      </c>
      <c r="B10" s="17">
        <f>jan!$H10</f>
        <v>30398.909533333335</v>
      </c>
      <c r="C10" s="17">
        <f>feb!$H10</f>
        <v>30778.149675000004</v>
      </c>
      <c r="D10" s="17">
        <f>mar!$H10</f>
        <v>31334.414639999995</v>
      </c>
      <c r="E10" s="17">
        <f>apr!$H10</f>
        <v>31408.622266666669</v>
      </c>
      <c r="F10" s="17">
        <f>may!$H10</f>
        <v>31087.656524999999</v>
      </c>
      <c r="G10" s="78">
        <f>jun!$H10</f>
        <v>31162.126259999997</v>
      </c>
      <c r="H10" s="37">
        <f>jul!$H10</f>
        <v>32552.542425000003</v>
      </c>
      <c r="I10" s="37">
        <f>aug!$H10</f>
        <v>32387.606400000001</v>
      </c>
      <c r="J10" s="89"/>
      <c r="K10" s="89"/>
      <c r="L10" s="37">
        <f>nov!$H10</f>
        <v>35492.785060000002</v>
      </c>
      <c r="M10" s="89">
        <f>dec!$H10</f>
        <v>36224.686633333331</v>
      </c>
      <c r="N10" s="89">
        <f t="shared" si="1"/>
        <v>32282.749941833335</v>
      </c>
      <c r="O10" s="131">
        <f t="shared" si="0"/>
        <v>322827.49941833335</v>
      </c>
      <c r="P10" s="132">
        <f>O10/10</f>
        <v>32282.749941833335</v>
      </c>
    </row>
    <row r="11" spans="1:17" x14ac:dyDescent="0.55000000000000004">
      <c r="A11" s="171" t="s">
        <v>20</v>
      </c>
      <c r="B11" s="17">
        <f>jan!$H11</f>
        <v>876.33333333333337</v>
      </c>
      <c r="C11" s="17">
        <f>feb!$H11</f>
        <v>879</v>
      </c>
      <c r="D11" s="17">
        <f>mar!$H11</f>
        <v>881.8</v>
      </c>
      <c r="E11" s="17">
        <f>apr!$H11</f>
        <v>889.66666666666663</v>
      </c>
      <c r="F11" s="17">
        <f>may!$H11</f>
        <v>903</v>
      </c>
      <c r="G11" s="78">
        <f>jun!$H11</f>
        <v>919.2</v>
      </c>
      <c r="H11" s="37">
        <f>jul!$H11</f>
        <v>962.75</v>
      </c>
      <c r="I11" s="37">
        <f>aug!$H11</f>
        <v>959</v>
      </c>
      <c r="J11" s="89"/>
      <c r="K11" s="89"/>
      <c r="L11" s="37">
        <f>nov!$H11</f>
        <v>1074.4000000000001</v>
      </c>
      <c r="M11" s="89">
        <f>dec!$H11</f>
        <v>1099</v>
      </c>
      <c r="N11" s="89">
        <f t="shared" si="1"/>
        <v>944.41499999999996</v>
      </c>
      <c r="O11" s="131">
        <f>SUM(B11:M11)</f>
        <v>9444.15</v>
      </c>
      <c r="P11" s="132">
        <f>O11/10</f>
        <v>944.41499999999996</v>
      </c>
    </row>
    <row r="12" spans="1:17" x14ac:dyDescent="0.55000000000000004">
      <c r="A12" s="171" t="s">
        <v>24</v>
      </c>
      <c r="B12" s="17">
        <f>jan!$H12</f>
        <v>29901.695433333338</v>
      </c>
      <c r="C12" s="17">
        <f>feb!$H12</f>
        <v>30261.73155</v>
      </c>
      <c r="D12" s="17">
        <f>mar!$H12</f>
        <v>30815.436440000001</v>
      </c>
      <c r="E12" s="17">
        <f>apr!$H12</f>
        <v>30890.9146</v>
      </c>
      <c r="F12" s="17">
        <f>may!$H12</f>
        <v>30545.517499999998</v>
      </c>
      <c r="G12" s="78">
        <f>jun!$H12</f>
        <v>30653.602259999996</v>
      </c>
      <c r="H12" s="37">
        <f>jul!$H12</f>
        <v>32028.428625</v>
      </c>
      <c r="I12" s="37">
        <f>aug!$H12</f>
        <v>32452.862540000002</v>
      </c>
      <c r="J12" s="89">
        <f>sep!$H12</f>
        <v>34278.327550000002</v>
      </c>
      <c r="K12" s="89">
        <f>oct!$H12</f>
        <v>34648.094125000003</v>
      </c>
      <c r="L12" s="37"/>
      <c r="M12" s="89"/>
      <c r="N12" s="89">
        <f t="shared" si="1"/>
        <v>31647.661062333333</v>
      </c>
      <c r="O12" s="99">
        <f t="shared" si="0"/>
        <v>316476.61062333331</v>
      </c>
      <c r="P12" s="132">
        <f>O12/10</f>
        <v>31647.661062333333</v>
      </c>
      <c r="Q12" s="124"/>
    </row>
    <row r="13" spans="1:17" x14ac:dyDescent="0.55000000000000004">
      <c r="A13" s="171" t="s">
        <v>20</v>
      </c>
      <c r="B13" s="17">
        <f>jan!$H13</f>
        <v>862</v>
      </c>
      <c r="C13" s="17">
        <f>feb!$H13</f>
        <v>864.25</v>
      </c>
      <c r="D13" s="17">
        <f>mar!$H13</f>
        <v>867.2</v>
      </c>
      <c r="E13" s="17">
        <f>apr!$H13</f>
        <v>875</v>
      </c>
      <c r="F13" s="17">
        <f>may!$H13</f>
        <v>887.25</v>
      </c>
      <c r="G13" s="78">
        <f>jun!$H13</f>
        <v>904.2</v>
      </c>
      <c r="H13" s="37">
        <f>jul!$H13</f>
        <v>947.25</v>
      </c>
      <c r="I13" s="37">
        <f>aug!$H13</f>
        <v>960.8</v>
      </c>
      <c r="J13" s="89">
        <f>sep!$H13</f>
        <v>1022</v>
      </c>
      <c r="K13" s="89">
        <f>oct!$H13</f>
        <v>1044.5</v>
      </c>
      <c r="L13" s="37"/>
      <c r="M13" s="89"/>
      <c r="N13" s="89">
        <f t="shared" si="1"/>
        <v>923.44500000000005</v>
      </c>
      <c r="O13" s="99">
        <f t="shared" si="0"/>
        <v>9234.4500000000007</v>
      </c>
      <c r="P13" s="132">
        <f>O13/10</f>
        <v>923.44500000000005</v>
      </c>
      <c r="Q13" s="124"/>
    </row>
    <row r="14" spans="1:17" x14ac:dyDescent="0.55000000000000004">
      <c r="A14" s="171" t="s">
        <v>25</v>
      </c>
      <c r="B14" s="17">
        <f>jan!$H14</f>
        <v>22096.750533333336</v>
      </c>
      <c r="C14" s="17">
        <f>feb!$H14</f>
        <v>23166.256275</v>
      </c>
      <c r="D14" s="17">
        <f>mar!$H14</f>
        <v>24135.91332</v>
      </c>
      <c r="E14" s="17">
        <f>apr!$H14</f>
        <v>22890.544733333332</v>
      </c>
      <c r="F14" s="17">
        <f>may!$H14</f>
        <v>20903.212824999995</v>
      </c>
      <c r="G14" s="78">
        <f>jun!$H14</f>
        <v>21791.924359999997</v>
      </c>
      <c r="H14" s="37">
        <f>jul!$H14</f>
        <v>21868.191225000002</v>
      </c>
      <c r="I14" s="37">
        <f>aug!$H14</f>
        <v>20684.711459999999</v>
      </c>
      <c r="J14" s="89">
        <f>sep!$H14</f>
        <v>20378.005424999999</v>
      </c>
      <c r="K14" s="89">
        <f>oct!$H14</f>
        <v>19098.761500000001</v>
      </c>
      <c r="L14" s="37">
        <f>nov!$H14</f>
        <v>20157.150079999999</v>
      </c>
      <c r="M14" s="89">
        <f>dec!$H14</f>
        <v>21699.479133333331</v>
      </c>
      <c r="N14" s="89">
        <f t="shared" si="1"/>
        <v>21572.575072499996</v>
      </c>
      <c r="O14" s="99">
        <f t="shared" si="0"/>
        <v>258870.90086999995</v>
      </c>
      <c r="P14" s="132">
        <f>O14/12</f>
        <v>21572.575072499996</v>
      </c>
    </row>
    <row r="15" spans="1:17" x14ac:dyDescent="0.55000000000000004">
      <c r="A15" s="171" t="s">
        <v>20</v>
      </c>
      <c r="B15" s="17">
        <f>jan!$H15</f>
        <v>637</v>
      </c>
      <c r="C15" s="17">
        <f>feb!$H15</f>
        <v>661.5</v>
      </c>
      <c r="D15" s="17">
        <f>mar!$H15</f>
        <v>679.2</v>
      </c>
      <c r="E15" s="17">
        <f>apr!$H15</f>
        <v>648.33333333333337</v>
      </c>
      <c r="F15" s="17">
        <f>may!$H15</f>
        <v>607.25</v>
      </c>
      <c r="G15" s="78">
        <f>jun!$H15</f>
        <v>642.79999999999995</v>
      </c>
      <c r="H15" s="37">
        <f>jul!$H15</f>
        <v>646.75</v>
      </c>
      <c r="I15" s="37">
        <f>aug!$H15</f>
        <v>612.4</v>
      </c>
      <c r="J15" s="89">
        <f>sep!$H15</f>
        <v>607.5</v>
      </c>
      <c r="K15" s="89">
        <f>oct!$H15</f>
        <v>575.75</v>
      </c>
      <c r="L15" s="37">
        <f>nov!$H15</f>
        <v>610.20000000000005</v>
      </c>
      <c r="M15" s="89">
        <f>dec!$H15</f>
        <v>658.33333333333337</v>
      </c>
      <c r="N15" s="89">
        <f t="shared" si="1"/>
        <v>632.25138888888875</v>
      </c>
      <c r="O15" s="99">
        <f t="shared" si="0"/>
        <v>7587.0166666666655</v>
      </c>
      <c r="P15" s="132">
        <f t="shared" ref="P15:P21" si="2">O15/12</f>
        <v>632.25138888888875</v>
      </c>
    </row>
    <row r="16" spans="1:17" x14ac:dyDescent="0.55000000000000004">
      <c r="A16" s="171" t="s">
        <v>26</v>
      </c>
      <c r="B16" s="17">
        <f>jan!$H16</f>
        <v>21056.081533333334</v>
      </c>
      <c r="C16" s="17">
        <f>feb!$H16</f>
        <v>21860.027100000003</v>
      </c>
      <c r="D16" s="17">
        <f>mar!$H16</f>
        <v>22473.8298</v>
      </c>
      <c r="E16" s="17">
        <f>apr!$H16</f>
        <v>20630.542833333333</v>
      </c>
      <c r="F16" s="17">
        <f>may!$H16</f>
        <v>19123.218375</v>
      </c>
      <c r="G16" s="78">
        <f>jun!$H16</f>
        <v>19730.711440000003</v>
      </c>
      <c r="H16" s="37">
        <f>jul!$H16</f>
        <v>19847.958749999998</v>
      </c>
      <c r="I16" s="37">
        <f>aug!$H16</f>
        <v>18955.450140000001</v>
      </c>
      <c r="J16" s="89">
        <f>sep!$H16</f>
        <v>18843.435649999999</v>
      </c>
      <c r="K16" s="89">
        <f>oct!$H16</f>
        <v>17572.84835</v>
      </c>
      <c r="L16" s="37">
        <f>nov!$H16</f>
        <v>18868.262540000003</v>
      </c>
      <c r="M16" s="89">
        <f>dec!$H16</f>
        <v>20325.317933333336</v>
      </c>
      <c r="N16" s="89">
        <f t="shared" si="1"/>
        <v>19940.640370416666</v>
      </c>
      <c r="O16" s="99">
        <f t="shared" si="0"/>
        <v>239287.68444499999</v>
      </c>
      <c r="P16" s="132">
        <f t="shared" si="2"/>
        <v>19940.640370416666</v>
      </c>
    </row>
    <row r="17" spans="1:17" x14ac:dyDescent="0.55000000000000004">
      <c r="A17" s="171" t="s">
        <v>20</v>
      </c>
      <c r="B17" s="17">
        <f>jan!$H17</f>
        <v>607</v>
      </c>
      <c r="C17" s="17">
        <f>feb!$H17</f>
        <v>624.25</v>
      </c>
      <c r="D17" s="17">
        <f>mar!$H17</f>
        <v>632.4</v>
      </c>
      <c r="E17" s="17">
        <f>apr!$H17</f>
        <v>584.33333333333337</v>
      </c>
      <c r="F17" s="17">
        <f>may!$H17</f>
        <v>555.5</v>
      </c>
      <c r="G17" s="78">
        <f>jun!$H17</f>
        <v>582</v>
      </c>
      <c r="H17" s="37">
        <f>jul!$H17</f>
        <v>587</v>
      </c>
      <c r="I17" s="37">
        <f>aug!$H17</f>
        <v>561.20000000000005</v>
      </c>
      <c r="J17" s="89">
        <f>sep!$H17</f>
        <v>561.75</v>
      </c>
      <c r="K17" s="89">
        <f>oct!$H17</f>
        <v>529.75</v>
      </c>
      <c r="L17" s="37">
        <f>nov!$H17</f>
        <v>571.20000000000005</v>
      </c>
      <c r="M17" s="89">
        <f>dec!$H17</f>
        <v>616.66666666666663</v>
      </c>
      <c r="N17" s="89">
        <f t="shared" si="1"/>
        <v>584.42083333333335</v>
      </c>
      <c r="O17" s="99">
        <f t="shared" si="0"/>
        <v>7013.05</v>
      </c>
      <c r="P17" s="132">
        <f t="shared" si="2"/>
        <v>584.42083333333335</v>
      </c>
    </row>
    <row r="18" spans="1:17" x14ac:dyDescent="0.55000000000000004">
      <c r="A18" s="171" t="s">
        <v>27</v>
      </c>
      <c r="B18" s="17"/>
      <c r="C18" s="17"/>
      <c r="D18" s="17"/>
      <c r="E18" s="17"/>
      <c r="F18" s="17"/>
      <c r="G18" s="78"/>
      <c r="H18" s="37"/>
      <c r="I18" s="37"/>
      <c r="J18" s="89"/>
      <c r="K18" s="89"/>
      <c r="L18" s="37"/>
      <c r="M18" s="89"/>
      <c r="N18" s="89"/>
      <c r="O18" s="99">
        <f t="shared" si="0"/>
        <v>0</v>
      </c>
      <c r="P18" s="132">
        <f t="shared" si="2"/>
        <v>0</v>
      </c>
    </row>
    <row r="19" spans="1:17" x14ac:dyDescent="0.55000000000000004">
      <c r="A19" s="171" t="s">
        <v>20</v>
      </c>
      <c r="B19" s="17"/>
      <c r="C19" s="17"/>
      <c r="D19" s="17"/>
      <c r="E19" s="17"/>
      <c r="F19" s="17"/>
      <c r="G19" s="78"/>
      <c r="H19" s="37"/>
      <c r="I19" s="37"/>
      <c r="J19" s="89"/>
      <c r="K19" s="89"/>
      <c r="L19" s="37"/>
      <c r="M19" s="89"/>
      <c r="N19" s="89"/>
      <c r="O19" s="99">
        <f t="shared" si="0"/>
        <v>0</v>
      </c>
      <c r="P19" s="132">
        <f t="shared" si="2"/>
        <v>0</v>
      </c>
    </row>
    <row r="20" spans="1:17" x14ac:dyDescent="0.55000000000000004">
      <c r="A20" s="171" t="s">
        <v>28</v>
      </c>
      <c r="B20" s="17"/>
      <c r="C20" s="17"/>
      <c r="D20" s="17"/>
      <c r="E20" s="17"/>
      <c r="F20" s="17"/>
      <c r="G20" s="78"/>
      <c r="H20" s="37"/>
      <c r="I20" s="37"/>
      <c r="J20" s="89"/>
      <c r="K20" s="89"/>
      <c r="L20" s="37"/>
      <c r="M20" s="89"/>
      <c r="N20" s="89"/>
      <c r="O20" s="99">
        <f t="shared" si="0"/>
        <v>0</v>
      </c>
      <c r="P20" s="132">
        <f t="shared" si="2"/>
        <v>0</v>
      </c>
    </row>
    <row r="21" spans="1:17" x14ac:dyDescent="0.55000000000000004">
      <c r="A21" s="182" t="s">
        <v>20</v>
      </c>
      <c r="B21" s="17"/>
      <c r="C21" s="17"/>
      <c r="D21" s="17"/>
      <c r="E21" s="17"/>
      <c r="F21" s="17"/>
      <c r="G21" s="78"/>
      <c r="H21" s="37"/>
      <c r="I21" s="37"/>
      <c r="J21" s="89"/>
      <c r="K21" s="89"/>
      <c r="L21" s="37"/>
      <c r="M21" s="89"/>
      <c r="N21" s="89"/>
      <c r="O21" s="99">
        <f t="shared" si="0"/>
        <v>0</v>
      </c>
      <c r="P21" s="132">
        <f t="shared" si="2"/>
        <v>0</v>
      </c>
    </row>
    <row r="22" spans="1:17" x14ac:dyDescent="0.55000000000000004">
      <c r="A22" s="171" t="s">
        <v>29</v>
      </c>
      <c r="B22" s="17">
        <f>jan!$H22</f>
        <v>20015.409733333334</v>
      </c>
      <c r="C22" s="17">
        <f>feb!$H22</f>
        <v>20818.240425</v>
      </c>
      <c r="D22" s="17">
        <f>mar!$H22</f>
        <v>21429.183519999999</v>
      </c>
      <c r="E22" s="17">
        <f>apr!$H22</f>
        <v>19559.566000000003</v>
      </c>
      <c r="F22" s="17">
        <f>may!$H22</f>
        <v>18090.47135</v>
      </c>
      <c r="G22" s="78">
        <f>jun!$H22</f>
        <v>18727.234839999997</v>
      </c>
      <c r="H22" s="37">
        <f>jul!$H22</f>
        <v>18825.097725</v>
      </c>
      <c r="I22" s="37">
        <f>aug!$H22</f>
        <v>17942.1342</v>
      </c>
      <c r="J22" s="89">
        <f>sep!$H22</f>
        <v>17820.336374999999</v>
      </c>
      <c r="K22" s="89">
        <f>oct!$H22</f>
        <v>16561.115224999998</v>
      </c>
      <c r="L22" s="37">
        <f>nov!$H22</f>
        <v>17844.121160000002</v>
      </c>
      <c r="M22" s="89">
        <f>dec!$H22</f>
        <v>19314.482766666668</v>
      </c>
      <c r="N22" s="89">
        <f t="shared" si="1"/>
        <v>18912.282776666663</v>
      </c>
      <c r="O22" s="99">
        <f t="shared" ref="O22:O33" si="3">SUM(B22:M22)</f>
        <v>226947.39331999997</v>
      </c>
      <c r="P22" s="132">
        <f>O22/12</f>
        <v>18912.282776666663</v>
      </c>
      <c r="Q22" s="140">
        <f>AVERAGE(B22:K22)</f>
        <v>18978.878939333328</v>
      </c>
    </row>
    <row r="23" spans="1:17" x14ac:dyDescent="0.55000000000000004">
      <c r="A23" s="171" t="s">
        <v>20</v>
      </c>
      <c r="B23" s="17">
        <f>jan!$H23</f>
        <v>577</v>
      </c>
      <c r="C23" s="17">
        <f>feb!$H23</f>
        <v>594.5</v>
      </c>
      <c r="D23" s="17">
        <f>mar!$H23</f>
        <v>603</v>
      </c>
      <c r="E23" s="17">
        <f>apr!$H23</f>
        <v>554</v>
      </c>
      <c r="F23" s="17">
        <f>may!$H23</f>
        <v>525.5</v>
      </c>
      <c r="G23" s="78">
        <f>jun!$H23</f>
        <v>552.4</v>
      </c>
      <c r="H23" s="37">
        <f>jul!$H23</f>
        <v>556.75</v>
      </c>
      <c r="I23" s="37">
        <f>aug!$H23</f>
        <v>531.20000000000005</v>
      </c>
      <c r="J23" s="89">
        <f>sep!$H23</f>
        <v>531.25</v>
      </c>
      <c r="K23" s="89">
        <f>oct!$H23</f>
        <v>499.25</v>
      </c>
      <c r="L23" s="37">
        <f>nov!$H23</f>
        <v>540.20000000000005</v>
      </c>
      <c r="M23" s="89">
        <f>dec!$H23</f>
        <v>586</v>
      </c>
      <c r="N23" s="89">
        <f t="shared" si="1"/>
        <v>554.25416666666672</v>
      </c>
      <c r="O23" s="99">
        <f t="shared" si="3"/>
        <v>6651.05</v>
      </c>
      <c r="P23" s="132">
        <f t="shared" ref="P23:P38" si="4">O23/12</f>
        <v>554.25416666666672</v>
      </c>
      <c r="Q23" s="140">
        <f>AVERAGE(B23:K23)</f>
        <v>552.48500000000001</v>
      </c>
    </row>
    <row r="24" spans="1:17" x14ac:dyDescent="0.55000000000000004">
      <c r="A24" s="171" t="s">
        <v>30</v>
      </c>
      <c r="B24" s="17">
        <f>jan!$H24</f>
        <v>19899.784033333333</v>
      </c>
      <c r="C24" s="17">
        <f>feb!$H24</f>
        <v>20704.427325000004</v>
      </c>
      <c r="D24" s="17">
        <f>mar!$H24</f>
        <v>21322.572759999999</v>
      </c>
      <c r="E24" s="17">
        <f>apr!$H24</f>
        <v>19477.232666666667</v>
      </c>
      <c r="F24" s="17">
        <f>may!$H24</f>
        <v>17995.770624999997</v>
      </c>
      <c r="G24" s="78">
        <f>jun!$H24</f>
        <v>18625.530040000001</v>
      </c>
      <c r="H24" s="37">
        <f>jul!$H24</f>
        <v>18723.661274999999</v>
      </c>
      <c r="I24" s="37">
        <f>aug!$H24</f>
        <v>17840.80344</v>
      </c>
      <c r="J24" s="89">
        <f>sep!$H24</f>
        <v>17719.704675000001</v>
      </c>
      <c r="K24" s="89">
        <f>oct!$H24</f>
        <v>16461.599150000002</v>
      </c>
      <c r="L24" s="37">
        <f>nov!$H24</f>
        <v>17745.011300000002</v>
      </c>
      <c r="M24" s="89">
        <f>dec!$H24</f>
        <v>19215.598066666666</v>
      </c>
      <c r="N24" s="89">
        <f t="shared" si="1"/>
        <v>18810.974613055554</v>
      </c>
      <c r="O24" s="99">
        <f t="shared" si="3"/>
        <v>225731.69535666663</v>
      </c>
      <c r="P24" s="132">
        <f t="shared" si="4"/>
        <v>18810.974613055554</v>
      </c>
    </row>
    <row r="25" spans="1:17" x14ac:dyDescent="0.55000000000000004">
      <c r="A25" s="171" t="s">
        <v>20</v>
      </c>
      <c r="B25" s="17">
        <f>jan!$H25</f>
        <v>573.66666666666663</v>
      </c>
      <c r="C25" s="17">
        <f>feb!$H25</f>
        <v>591.25</v>
      </c>
      <c r="D25" s="17">
        <f>mar!$H25</f>
        <v>600</v>
      </c>
      <c r="E25" s="17">
        <f>apr!$H25</f>
        <v>551.66666666666663</v>
      </c>
      <c r="F25" s="17">
        <f>may!$H25</f>
        <v>522.75</v>
      </c>
      <c r="G25" s="78">
        <f>jun!$H25</f>
        <v>549.4</v>
      </c>
      <c r="H25" s="37">
        <f>jul!$H25</f>
        <v>553.75</v>
      </c>
      <c r="I25" s="37">
        <f>aug!$H25</f>
        <v>528.20000000000005</v>
      </c>
      <c r="J25" s="89">
        <f>sep!$H25</f>
        <v>528.25</v>
      </c>
      <c r="K25" s="89">
        <f>oct!$H25</f>
        <v>496.25</v>
      </c>
      <c r="L25" s="37">
        <f>nov!$H25</f>
        <v>537.20000000000005</v>
      </c>
      <c r="M25" s="89">
        <f>dec!$H25</f>
        <v>583</v>
      </c>
      <c r="N25" s="89">
        <f t="shared" si="1"/>
        <v>551.28194444444443</v>
      </c>
      <c r="O25" s="99">
        <f t="shared" si="3"/>
        <v>6615.3833333333332</v>
      </c>
      <c r="P25" s="132">
        <f t="shared" si="4"/>
        <v>551.28194444444443</v>
      </c>
    </row>
    <row r="26" spans="1:17" x14ac:dyDescent="0.55000000000000004">
      <c r="A26" s="180" t="s">
        <v>31</v>
      </c>
      <c r="B26" s="17">
        <f>jan!$H26</f>
        <v>18338.784700000004</v>
      </c>
      <c r="C26" s="17">
        <f>feb!$H26</f>
        <v>18988.279875</v>
      </c>
      <c r="D26" s="17">
        <f>mar!$H26</f>
        <v>19552.473919999997</v>
      </c>
      <c r="E26" s="17">
        <f>apr!$H26</f>
        <v>18135.507866666667</v>
      </c>
      <c r="F26" s="17">
        <f>may!$H26</f>
        <v>16799.555024999998</v>
      </c>
      <c r="G26" s="78">
        <f>jun!$H26</f>
        <v>17276.227340000001</v>
      </c>
      <c r="H26" s="37">
        <f>jul!$H26</f>
        <v>17320.482524999999</v>
      </c>
      <c r="I26" s="37">
        <f>aug!$H26</f>
        <v>16557.319599999999</v>
      </c>
      <c r="J26" s="89">
        <f>sep!$H26</f>
        <v>16453.466574999999</v>
      </c>
      <c r="K26" s="89">
        <f>oct!$H26</f>
        <v>15342.052349999998</v>
      </c>
      <c r="L26" s="37">
        <f>nov!$H26</f>
        <v>16516.297839999999</v>
      </c>
      <c r="M26" s="89">
        <f>dec!$H26</f>
        <v>18984.110733333335</v>
      </c>
      <c r="N26" s="89">
        <f t="shared" si="1"/>
        <v>17522.046529166666</v>
      </c>
      <c r="O26" s="99">
        <f t="shared" si="3"/>
        <v>210264.55835000001</v>
      </c>
      <c r="P26" s="132">
        <f t="shared" si="4"/>
        <v>17522.046529166666</v>
      </c>
    </row>
    <row r="27" spans="1:17" x14ac:dyDescent="0.55000000000000004">
      <c r="A27" s="180" t="s">
        <v>20</v>
      </c>
      <c r="B27" s="17">
        <f>jan!$H27</f>
        <v>528.66666666666663</v>
      </c>
      <c r="C27" s="17">
        <f>feb!$H27</f>
        <v>542.25</v>
      </c>
      <c r="D27" s="17">
        <f>mar!$H27</f>
        <v>550.20000000000005</v>
      </c>
      <c r="E27" s="17">
        <f>apr!$H27</f>
        <v>513.66666666666663</v>
      </c>
      <c r="F27" s="17">
        <f>may!$H27</f>
        <v>488</v>
      </c>
      <c r="G27" s="78">
        <f>jun!$H27</f>
        <v>509.6</v>
      </c>
      <c r="H27" s="37">
        <f>jul!$H27</f>
        <v>512.25</v>
      </c>
      <c r="I27" s="37">
        <f>aug!$H27</f>
        <v>490.2</v>
      </c>
      <c r="J27" s="89">
        <f>sep!$H27</f>
        <v>490.5</v>
      </c>
      <c r="K27" s="89">
        <f>oct!$H27</f>
        <v>462.5</v>
      </c>
      <c r="L27" s="37">
        <f>nov!$H27</f>
        <v>500</v>
      </c>
      <c r="M27" s="89">
        <f>dec!$H27</f>
        <v>576</v>
      </c>
      <c r="N27" s="89">
        <f t="shared" si="1"/>
        <v>513.65277777777771</v>
      </c>
      <c r="O27" s="99">
        <f t="shared" si="3"/>
        <v>6163.833333333333</v>
      </c>
      <c r="P27" s="132">
        <f t="shared" si="4"/>
        <v>513.65277777777771</v>
      </c>
    </row>
    <row r="28" spans="1:17" x14ac:dyDescent="0.55000000000000004">
      <c r="A28" s="180" t="s">
        <v>32</v>
      </c>
      <c r="B28" s="17"/>
      <c r="C28" s="17"/>
      <c r="D28" s="17"/>
      <c r="E28" s="17"/>
      <c r="F28" s="17"/>
      <c r="G28" s="78"/>
      <c r="H28" s="37"/>
      <c r="I28" s="37"/>
      <c r="J28" s="89"/>
      <c r="K28" s="89"/>
      <c r="L28" s="37"/>
      <c r="M28" s="89"/>
      <c r="N28" s="89"/>
      <c r="O28" s="99">
        <f t="shared" si="3"/>
        <v>0</v>
      </c>
      <c r="P28" s="132">
        <f t="shared" si="4"/>
        <v>0</v>
      </c>
    </row>
    <row r="29" spans="1:17" x14ac:dyDescent="0.55000000000000004">
      <c r="A29" s="180" t="s">
        <v>20</v>
      </c>
      <c r="B29" s="17"/>
      <c r="C29" s="17"/>
      <c r="D29" s="17"/>
      <c r="E29" s="17"/>
      <c r="F29" s="17"/>
      <c r="G29" s="78"/>
      <c r="H29" s="37"/>
      <c r="I29" s="37"/>
      <c r="J29" s="89"/>
      <c r="K29" s="89"/>
      <c r="L29" s="37"/>
      <c r="M29" s="89"/>
      <c r="N29" s="89"/>
      <c r="O29" s="99">
        <f t="shared" si="3"/>
        <v>0</v>
      </c>
      <c r="P29" s="132">
        <f t="shared" si="4"/>
        <v>0</v>
      </c>
    </row>
    <row r="30" spans="1:17" x14ac:dyDescent="0.55000000000000004">
      <c r="A30" s="180" t="s">
        <v>66</v>
      </c>
      <c r="B30" s="17">
        <f>jan!$H30</f>
        <v>16338.394566666668</v>
      </c>
      <c r="C30" s="17">
        <f>feb!$H30</f>
        <v>16790.500050000002</v>
      </c>
      <c r="D30" s="17">
        <f>mar!$H30</f>
        <v>17292.122719999996</v>
      </c>
      <c r="E30" s="17">
        <f>apr!$H30</f>
        <v>16417.163100000002</v>
      </c>
      <c r="F30" s="17">
        <f>may!$H30</f>
        <v>15233.528549999999</v>
      </c>
      <c r="G30" s="78">
        <f>jun!$H30</f>
        <v>15520.13132</v>
      </c>
      <c r="H30" s="37">
        <f>jul!$H30</f>
        <v>15528.438575</v>
      </c>
      <c r="I30" s="37">
        <f>aug!$H30</f>
        <v>14888.78708</v>
      </c>
      <c r="J30" s="89">
        <f>sep!$H30</f>
        <v>14801.269525</v>
      </c>
      <c r="K30" s="89">
        <f>oct!$H30</f>
        <v>13899.063974999999</v>
      </c>
      <c r="L30" s="37">
        <f>nov!$H30</f>
        <v>14937.462680000001</v>
      </c>
      <c r="M30" s="89">
        <f>dec!$H30</f>
        <v>16414.450766666665</v>
      </c>
      <c r="N30" s="89">
        <f t="shared" si="1"/>
        <v>15671.776075694446</v>
      </c>
      <c r="O30" s="99">
        <f t="shared" si="3"/>
        <v>188061.31290833335</v>
      </c>
      <c r="P30" s="132">
        <f t="shared" si="4"/>
        <v>15671.776075694446</v>
      </c>
    </row>
    <row r="31" spans="1:17" x14ac:dyDescent="0.55000000000000004">
      <c r="A31" s="180" t="s">
        <v>20</v>
      </c>
      <c r="B31" s="17">
        <f>jan!$H31</f>
        <v>471</v>
      </c>
      <c r="C31" s="17">
        <f>feb!$H31</f>
        <v>479.5</v>
      </c>
      <c r="D31" s="17">
        <f>mar!$H31</f>
        <v>486.6</v>
      </c>
      <c r="E31" s="17">
        <f>apr!$H31</f>
        <v>465</v>
      </c>
      <c r="F31" s="17">
        <f>may!$H31</f>
        <v>442.5</v>
      </c>
      <c r="G31" s="78">
        <f>jun!$H31</f>
        <v>457.8</v>
      </c>
      <c r="H31" s="37">
        <f>jul!$H31</f>
        <v>459.25</v>
      </c>
      <c r="I31" s="37">
        <f>aug!$H31</f>
        <v>440.8</v>
      </c>
      <c r="J31" s="89">
        <f>sep!$H31</f>
        <v>441.25</v>
      </c>
      <c r="K31" s="89">
        <f>oct!$H31</f>
        <v>419</v>
      </c>
      <c r="L31" s="37">
        <f>nov!$H31</f>
        <v>452.2</v>
      </c>
      <c r="M31" s="89">
        <f>dec!$H31</f>
        <v>498</v>
      </c>
      <c r="N31" s="89">
        <f t="shared" si="1"/>
        <v>459.40833333333336</v>
      </c>
      <c r="O31" s="99">
        <f t="shared" si="3"/>
        <v>5512.9000000000005</v>
      </c>
      <c r="P31" s="132">
        <f t="shared" si="4"/>
        <v>459.40833333333336</v>
      </c>
    </row>
    <row r="32" spans="1:17" x14ac:dyDescent="0.55000000000000004">
      <c r="A32" s="180" t="s">
        <v>33</v>
      </c>
      <c r="B32" s="17"/>
      <c r="C32" s="17"/>
      <c r="D32" s="17"/>
      <c r="E32" s="17"/>
      <c r="F32" s="17"/>
      <c r="G32" s="78"/>
      <c r="H32" s="37"/>
      <c r="I32" s="37"/>
      <c r="J32" s="89"/>
      <c r="K32" s="89"/>
      <c r="L32" s="37"/>
      <c r="M32" s="89"/>
      <c r="N32" s="89"/>
      <c r="O32" s="99">
        <f t="shared" si="3"/>
        <v>0</v>
      </c>
      <c r="P32" s="132">
        <f t="shared" si="4"/>
        <v>0</v>
      </c>
    </row>
    <row r="33" spans="1:16" x14ac:dyDescent="0.55000000000000004">
      <c r="A33" s="180" t="s">
        <v>20</v>
      </c>
      <c r="B33" s="17"/>
      <c r="C33" s="17"/>
      <c r="D33" s="17"/>
      <c r="E33" s="17"/>
      <c r="F33" s="17"/>
      <c r="G33" s="78"/>
      <c r="H33" s="37"/>
      <c r="I33" s="37"/>
      <c r="J33" s="89"/>
      <c r="K33" s="89"/>
      <c r="L33" s="37"/>
      <c r="M33" s="89"/>
      <c r="N33" s="89"/>
      <c r="O33" s="99">
        <f t="shared" si="3"/>
        <v>0</v>
      </c>
      <c r="P33" s="132">
        <f t="shared" si="4"/>
        <v>0</v>
      </c>
    </row>
    <row r="34" spans="1:16" s="70" customFormat="1" x14ac:dyDescent="0.55000000000000004">
      <c r="A34" s="171" t="s">
        <v>34</v>
      </c>
      <c r="B34" s="17"/>
      <c r="C34" s="17"/>
      <c r="D34" s="17"/>
      <c r="E34" s="17"/>
      <c r="F34" s="17"/>
      <c r="G34" s="78"/>
      <c r="H34" s="37"/>
      <c r="I34" s="37"/>
      <c r="J34" s="89"/>
      <c r="K34" s="89"/>
      <c r="L34" s="37"/>
      <c r="M34" s="89"/>
      <c r="N34" s="89"/>
      <c r="O34" s="99"/>
      <c r="P34" s="132"/>
    </row>
    <row r="35" spans="1:16" x14ac:dyDescent="0.55000000000000004">
      <c r="A35" s="182" t="s">
        <v>22</v>
      </c>
      <c r="B35" s="17"/>
      <c r="C35" s="17"/>
      <c r="D35" s="17"/>
      <c r="E35" s="17"/>
      <c r="F35" s="17"/>
      <c r="G35" s="78"/>
      <c r="H35" s="37"/>
      <c r="I35" s="37"/>
      <c r="J35" s="89"/>
      <c r="K35" s="89"/>
      <c r="L35" s="37"/>
      <c r="M35" s="89"/>
      <c r="N35" s="89"/>
      <c r="O35" s="99"/>
      <c r="P35" s="132"/>
    </row>
    <row r="36" spans="1:16" x14ac:dyDescent="0.55000000000000004">
      <c r="A36" s="53" t="s">
        <v>35</v>
      </c>
      <c r="B36" s="72"/>
      <c r="C36" s="73"/>
      <c r="D36" s="73"/>
      <c r="E36" s="74"/>
      <c r="F36" s="73"/>
      <c r="G36" s="72"/>
      <c r="H36" s="36"/>
      <c r="I36" s="36"/>
      <c r="J36" s="86"/>
      <c r="K36" s="90"/>
      <c r="L36" s="36"/>
      <c r="M36" s="36"/>
      <c r="N36" s="103"/>
      <c r="O36" s="99"/>
      <c r="P36" s="132"/>
    </row>
    <row r="37" spans="1:16" x14ac:dyDescent="0.55000000000000004">
      <c r="A37" s="180" t="s">
        <v>36</v>
      </c>
      <c r="B37" s="17">
        <f>jan!$H37</f>
        <v>21426.112433333332</v>
      </c>
      <c r="C37" s="17">
        <f>feb!$H37</f>
        <v>21595.464225</v>
      </c>
      <c r="D37" s="17">
        <f>mar!$H37</f>
        <v>21315.54464</v>
      </c>
      <c r="E37" s="17">
        <f>apr!$H37</f>
        <v>21158.792633333334</v>
      </c>
      <c r="F37" s="17">
        <f>may!$H37</f>
        <v>20406.569024999997</v>
      </c>
      <c r="G37" s="78">
        <f>jun!$H37</f>
        <v>20395.217679999998</v>
      </c>
      <c r="H37" s="37">
        <f>jul!$H37</f>
        <v>20354.852800000001</v>
      </c>
      <c r="I37" s="37">
        <f>aug!$H37</f>
        <v>20347.20968</v>
      </c>
      <c r="J37" s="89">
        <f>sep!$H37</f>
        <v>20252.181999999997</v>
      </c>
      <c r="K37" s="89">
        <f>oct!$H37</f>
        <v>19861.706975000001</v>
      </c>
      <c r="L37" s="37">
        <f>nov!$H37</f>
        <v>19848.233459999999</v>
      </c>
      <c r="M37" s="89">
        <f>dec!$H37</f>
        <v>19853.800233333332</v>
      </c>
      <c r="N37" s="89">
        <f t="shared" si="1"/>
        <v>20567.973815416666</v>
      </c>
      <c r="O37" s="99">
        <f t="shared" ref="O37:O42" si="5">SUM(B37:M37)</f>
        <v>246815.68578500001</v>
      </c>
      <c r="P37" s="132">
        <f t="shared" si="4"/>
        <v>20567.973815416666</v>
      </c>
    </row>
    <row r="38" spans="1:16" x14ac:dyDescent="0.55000000000000004">
      <c r="A38" s="180" t="s">
        <v>37</v>
      </c>
      <c r="B38" s="17">
        <f>jan!$H38</f>
        <v>617.66666666666663</v>
      </c>
      <c r="C38" s="17">
        <f>feb!$H38</f>
        <v>616.75</v>
      </c>
      <c r="D38" s="17">
        <f>mar!$H38</f>
        <v>599.79999999999995</v>
      </c>
      <c r="E38" s="17">
        <f>apr!$H38</f>
        <v>599.33333333333337</v>
      </c>
      <c r="F38" s="17">
        <f>may!$H38</f>
        <v>592.75</v>
      </c>
      <c r="G38" s="78">
        <f>jun!$H38</f>
        <v>601.6</v>
      </c>
      <c r="H38" s="37">
        <f>jul!$H38</f>
        <v>602</v>
      </c>
      <c r="I38" s="37">
        <f>aug!$H38</f>
        <v>602.4</v>
      </c>
      <c r="J38" s="89">
        <f>sep!$H38</f>
        <v>603.75</v>
      </c>
      <c r="K38" s="89">
        <f>oct!$H38</f>
        <v>598.75</v>
      </c>
      <c r="L38" s="37">
        <f>nov!$H38</f>
        <v>600.79999999999995</v>
      </c>
      <c r="M38" s="89">
        <f>dec!$H38</f>
        <v>602.33333333333337</v>
      </c>
      <c r="N38" s="89">
        <f t="shared" si="1"/>
        <v>603.16111111111104</v>
      </c>
      <c r="O38" s="99">
        <f t="shared" si="5"/>
        <v>7237.9333333333325</v>
      </c>
      <c r="P38" s="132">
        <f t="shared" si="4"/>
        <v>603.16111111111104</v>
      </c>
    </row>
    <row r="39" spans="1:16" x14ac:dyDescent="0.55000000000000004">
      <c r="A39" s="180" t="s">
        <v>39</v>
      </c>
      <c r="B39" s="17">
        <f>jan!$H39</f>
        <v>16361.404933333333</v>
      </c>
      <c r="C39" s="17">
        <f>feb!$H39</f>
        <v>17553.064425</v>
      </c>
      <c r="D39" s="17">
        <f>mar!$H39</f>
        <v>18692.929840000001</v>
      </c>
      <c r="E39" s="17">
        <f>apr!$H39</f>
        <v>19052.315966666665</v>
      </c>
      <c r="F39" s="17">
        <f>may!$H39</f>
        <v>17938.470899999997</v>
      </c>
      <c r="G39" s="78">
        <f>jun!$H39</f>
        <v>18021.87888</v>
      </c>
      <c r="H39" s="37">
        <f>jul!$H39</f>
        <v>18157.35125</v>
      </c>
      <c r="I39" s="37">
        <f>aug!$H39</f>
        <v>17672.053540000001</v>
      </c>
      <c r="J39" s="89">
        <f>sep!$H39</f>
        <v>15570.061624999998</v>
      </c>
      <c r="K39" s="89">
        <f>oct!$H39</f>
        <v>13360.012274999999</v>
      </c>
      <c r="L39" s="37">
        <f>nov!$H39</f>
        <v>14567.295959999999</v>
      </c>
      <c r="M39" s="89">
        <f>dec!$H39</f>
        <v>16228.027900000001</v>
      </c>
      <c r="N39" s="89">
        <f t="shared" si="1"/>
        <v>16931.238957916663</v>
      </c>
      <c r="O39" s="99">
        <f t="shared" si="5"/>
        <v>203174.86749499995</v>
      </c>
      <c r="P39" s="132">
        <f>O39/12</f>
        <v>16931.238957916663</v>
      </c>
    </row>
    <row r="40" spans="1:16" x14ac:dyDescent="0.55000000000000004">
      <c r="A40" s="180" t="s">
        <v>38</v>
      </c>
      <c r="B40" s="17">
        <f>jan!$H40</f>
        <v>471.66666666666669</v>
      </c>
      <c r="C40" s="17">
        <f>feb!$H40</f>
        <v>501.25</v>
      </c>
      <c r="D40" s="17">
        <f>mar!$H40</f>
        <v>526</v>
      </c>
      <c r="E40" s="17">
        <f>apr!$H40</f>
        <v>539.66666666666663</v>
      </c>
      <c r="F40" s="17">
        <f>may!$H40</f>
        <v>521</v>
      </c>
      <c r="G40" s="78">
        <f>jun!$H40</f>
        <v>531.6</v>
      </c>
      <c r="H40" s="37">
        <f>jul!$H40</f>
        <v>537</v>
      </c>
      <c r="I40" s="37">
        <f>aug!$H40</f>
        <v>523.20000000000005</v>
      </c>
      <c r="J40" s="89">
        <f>sep!$H40</f>
        <v>464</v>
      </c>
      <c r="K40" s="89">
        <f>oct!$H40</f>
        <v>402.75</v>
      </c>
      <c r="L40" s="37">
        <f>nov!$H40</f>
        <v>441</v>
      </c>
      <c r="M40" s="89">
        <f>dec!$H40</f>
        <v>492.33333333333331</v>
      </c>
      <c r="N40" s="89">
        <f t="shared" si="1"/>
        <v>495.95555555555552</v>
      </c>
      <c r="O40" s="99">
        <f t="shared" si="5"/>
        <v>5951.4666666666662</v>
      </c>
      <c r="P40" s="132">
        <f t="shared" ref="P40:P49" si="6">O40/12</f>
        <v>495.95555555555552</v>
      </c>
    </row>
    <row r="41" spans="1:16" s="70" customFormat="1" x14ac:dyDescent="0.55000000000000004">
      <c r="A41" s="180" t="s">
        <v>67</v>
      </c>
      <c r="B41" s="17">
        <f>jan!$H41</f>
        <v>26051.282966666669</v>
      </c>
      <c r="C41" s="17">
        <f>feb!$H41</f>
        <v>26602.661550000001</v>
      </c>
      <c r="D41" s="17">
        <f>mar!$H41</f>
        <v>27049.716319999996</v>
      </c>
      <c r="E41" s="17">
        <f>apr!$H41</f>
        <v>25973.123366666667</v>
      </c>
      <c r="F41" s="17">
        <f>may!$H41</f>
        <v>25748.692624999996</v>
      </c>
      <c r="G41" s="78">
        <f>jun!$H41</f>
        <v>26910.794000000002</v>
      </c>
      <c r="H41" s="37">
        <f>jul!$H41</f>
        <v>27506.731350000002</v>
      </c>
      <c r="I41" s="37">
        <f>aug!$H41</f>
        <v>26041.719939999999</v>
      </c>
      <c r="J41" s="89">
        <f>sep!$H41</f>
        <v>25074.830374999998</v>
      </c>
      <c r="K41" s="89">
        <f>oct!$H41</f>
        <v>23120.637000000002</v>
      </c>
      <c r="L41" s="37">
        <f>nov!$H41</f>
        <v>25793.578280000002</v>
      </c>
      <c r="M41" s="89">
        <f>dec!$H41</f>
        <v>28445.756899999997</v>
      </c>
      <c r="N41" s="89">
        <f t="shared" si="1"/>
        <v>26193.293722777777</v>
      </c>
      <c r="O41" s="99">
        <f t="shared" si="5"/>
        <v>314319.52467333333</v>
      </c>
      <c r="P41" s="132">
        <f t="shared" si="6"/>
        <v>26193.293722777777</v>
      </c>
    </row>
    <row r="42" spans="1:16" x14ac:dyDescent="0.55000000000000004">
      <c r="A42" s="180" t="s">
        <v>22</v>
      </c>
      <c r="B42" s="17">
        <f>jan!$H42</f>
        <v>751</v>
      </c>
      <c r="C42" s="17">
        <f>feb!$H42</f>
        <v>759.75</v>
      </c>
      <c r="D42" s="17">
        <f>mar!$H42</f>
        <v>761.2</v>
      </c>
      <c r="E42" s="17">
        <f>apr!$H42</f>
        <v>735.66666666666663</v>
      </c>
      <c r="F42" s="17">
        <f>may!$H42</f>
        <v>748</v>
      </c>
      <c r="G42" s="78">
        <f>jun!$H42</f>
        <v>793.8</v>
      </c>
      <c r="H42" s="37">
        <f>jul!$H42</f>
        <v>813.5</v>
      </c>
      <c r="I42" s="37">
        <f>aug!$H42</f>
        <v>771</v>
      </c>
      <c r="J42" s="89">
        <f>sep!$H42</f>
        <v>747.5</v>
      </c>
      <c r="K42" s="89">
        <f>oct!$H42</f>
        <v>697</v>
      </c>
      <c r="L42" s="37">
        <f>nov!$H42</f>
        <v>780.8</v>
      </c>
      <c r="M42" s="89">
        <f>dec!$H42</f>
        <v>863</v>
      </c>
      <c r="N42" s="89">
        <f t="shared" si="1"/>
        <v>768.51805555555541</v>
      </c>
      <c r="O42" s="99">
        <f t="shared" si="5"/>
        <v>9222.2166666666653</v>
      </c>
      <c r="P42" s="132">
        <f t="shared" si="6"/>
        <v>768.51805555555541</v>
      </c>
    </row>
    <row r="43" spans="1:16" x14ac:dyDescent="0.55000000000000004">
      <c r="A43" s="53" t="s">
        <v>40</v>
      </c>
      <c r="B43" s="72"/>
      <c r="C43" s="73"/>
      <c r="D43" s="73"/>
      <c r="E43" s="74"/>
      <c r="F43" s="73"/>
      <c r="G43" s="72"/>
      <c r="H43" s="36"/>
      <c r="I43" s="36"/>
      <c r="J43" s="86"/>
      <c r="K43" s="90"/>
      <c r="L43" s="36"/>
      <c r="M43" s="36"/>
      <c r="N43" s="103"/>
      <c r="P43" s="132"/>
    </row>
    <row r="44" spans="1:16" x14ac:dyDescent="0.55000000000000004">
      <c r="A44" s="180" t="s">
        <v>41</v>
      </c>
      <c r="B44" s="17">
        <f>jan!$H44</f>
        <v>15124.289066666666</v>
      </c>
      <c r="C44" s="17">
        <f>feb!$H44</f>
        <v>15327.845024999999</v>
      </c>
      <c r="D44" s="17">
        <f>mar!$H44</f>
        <v>15855.488359999998</v>
      </c>
      <c r="E44" s="17">
        <f>apr!$H44</f>
        <v>15898.441433333333</v>
      </c>
      <c r="F44" s="17">
        <f>may!$H44</f>
        <v>14924.00035</v>
      </c>
      <c r="G44" s="78">
        <f>jun!$H44</f>
        <v>14937.060079999999</v>
      </c>
      <c r="H44" s="37">
        <f>jul!$H44</f>
        <v>14767.701225000001</v>
      </c>
      <c r="I44" s="37">
        <f>aug!$H44</f>
        <v>14361.942919999998</v>
      </c>
      <c r="J44" s="89">
        <f>sep!$H44</f>
        <v>14248.095600000001</v>
      </c>
      <c r="K44" s="89">
        <f>oct!$H44</f>
        <v>13509.288924999999</v>
      </c>
      <c r="L44" s="37">
        <f>nov!$H44</f>
        <v>13676.328580000001</v>
      </c>
      <c r="M44" s="89">
        <f>dec!$H44</f>
        <v>14909.565233333335</v>
      </c>
      <c r="N44" s="89">
        <f t="shared" si="1"/>
        <v>14795.003899861111</v>
      </c>
      <c r="O44" s="99">
        <f t="shared" ref="O44:O49" si="7">SUM(B44:M44)</f>
        <v>177540.04679833332</v>
      </c>
      <c r="P44" s="132">
        <f t="shared" si="6"/>
        <v>14795.003899861111</v>
      </c>
    </row>
    <row r="45" spans="1:16" x14ac:dyDescent="0.55000000000000004">
      <c r="A45" s="187" t="s">
        <v>69</v>
      </c>
      <c r="B45" s="17">
        <f>jan!$H45</f>
        <v>436</v>
      </c>
      <c r="C45" s="17">
        <f>feb!$H45</f>
        <v>437.75</v>
      </c>
      <c r="D45" s="17">
        <f>mar!$H45</f>
        <v>446.2</v>
      </c>
      <c r="E45" s="17">
        <f>apr!$H45</f>
        <v>450.33333333333331</v>
      </c>
      <c r="F45" s="17">
        <f>may!$H45</f>
        <v>433.5</v>
      </c>
      <c r="G45" s="78">
        <f>jun!$H45</f>
        <v>440.6</v>
      </c>
      <c r="H45" s="37">
        <f>jul!$H45</f>
        <v>436.75</v>
      </c>
      <c r="I45" s="37">
        <f>aug!$H45</f>
        <v>425.2</v>
      </c>
      <c r="J45" s="89">
        <f>sep!$H45</f>
        <v>424.75</v>
      </c>
      <c r="K45" s="89">
        <f>oct!$H45</f>
        <v>407.25</v>
      </c>
      <c r="L45" s="37">
        <f>nov!$H45</f>
        <v>414</v>
      </c>
      <c r="M45" s="89">
        <f>dec!$H45</f>
        <v>452.33333333333331</v>
      </c>
      <c r="N45" s="89">
        <f t="shared" si="1"/>
        <v>433.72222222222217</v>
      </c>
      <c r="O45" s="99">
        <f t="shared" si="7"/>
        <v>5204.6666666666661</v>
      </c>
      <c r="P45" s="132">
        <f t="shared" si="6"/>
        <v>433.72222222222217</v>
      </c>
    </row>
    <row r="46" spans="1:16" x14ac:dyDescent="0.55000000000000004">
      <c r="A46" s="180" t="s">
        <v>42</v>
      </c>
      <c r="B46" s="17">
        <f>jan!$H46</f>
        <v>11458.827166666668</v>
      </c>
      <c r="C46" s="17">
        <f>feb!$H46</f>
        <v>11660.016450000001</v>
      </c>
      <c r="D46" s="17">
        <f>mar!$H46</f>
        <v>11990.292359999999</v>
      </c>
      <c r="E46" s="17">
        <f>apr!$H46</f>
        <v>11757.190900000001</v>
      </c>
      <c r="F46" s="17">
        <f>may!$H46</f>
        <v>10835.9575</v>
      </c>
      <c r="G46" s="78">
        <f>jun!$H46</f>
        <v>10875.54652</v>
      </c>
      <c r="H46" s="37">
        <f>jul!$H46</f>
        <v>10887.739000000001</v>
      </c>
      <c r="I46" s="37">
        <f>aug!$H46</f>
        <v>10430.29328</v>
      </c>
      <c r="J46" s="89">
        <f>sep!$H46</f>
        <v>10322.723075</v>
      </c>
      <c r="K46" s="89">
        <f>oct!$H46</f>
        <v>9976.5225250000003</v>
      </c>
      <c r="L46" s="37">
        <f>nov!$H46</f>
        <v>11422.55082</v>
      </c>
      <c r="M46" s="89">
        <f>dec!$H46</f>
        <v>13206.744833333332</v>
      </c>
      <c r="N46" s="89">
        <f t="shared" si="1"/>
        <v>11235.367035833335</v>
      </c>
      <c r="O46" s="99">
        <f t="shared" si="7"/>
        <v>134824.40443000002</v>
      </c>
      <c r="P46" s="132">
        <f t="shared" si="6"/>
        <v>11235.367035833335</v>
      </c>
    </row>
    <row r="47" spans="1:16" x14ac:dyDescent="0.55000000000000004">
      <c r="A47" s="187" t="s">
        <v>70</v>
      </c>
      <c r="B47" s="17">
        <f>jan!$H47</f>
        <v>330.33333333333331</v>
      </c>
      <c r="C47" s="17">
        <f>feb!$H47</f>
        <v>333</v>
      </c>
      <c r="D47" s="17">
        <f>mar!$H47</f>
        <v>337.4</v>
      </c>
      <c r="E47" s="17">
        <f>apr!$H47</f>
        <v>333</v>
      </c>
      <c r="F47" s="17">
        <f>may!$H47</f>
        <v>314.75</v>
      </c>
      <c r="G47" s="78">
        <f>jun!$H47</f>
        <v>320.8</v>
      </c>
      <c r="H47" s="37">
        <f>jul!$H47</f>
        <v>322</v>
      </c>
      <c r="I47" s="37">
        <f>aug!$H47</f>
        <v>308.8</v>
      </c>
      <c r="J47" s="89">
        <f>sep!$H47</f>
        <v>307.75</v>
      </c>
      <c r="K47" s="89">
        <f>oct!$H47</f>
        <v>300.75</v>
      </c>
      <c r="L47" s="37">
        <f>nov!$H47</f>
        <v>345.8</v>
      </c>
      <c r="M47" s="89">
        <f>dec!$H47</f>
        <v>400.66666666666669</v>
      </c>
      <c r="N47" s="89">
        <f t="shared" si="1"/>
        <v>329.58749999999998</v>
      </c>
      <c r="O47" s="99">
        <f t="shared" si="7"/>
        <v>3955.0499999999997</v>
      </c>
      <c r="P47" s="132">
        <f t="shared" si="6"/>
        <v>329.58749999999998</v>
      </c>
    </row>
    <row r="48" spans="1:16" s="70" customFormat="1" x14ac:dyDescent="0.55000000000000004">
      <c r="A48" s="180" t="s">
        <v>43</v>
      </c>
      <c r="B48" s="17">
        <f>jan!$H48</f>
        <v>11366.319066666669</v>
      </c>
      <c r="C48" s="17">
        <f>feb!$H48</f>
        <v>11554.841550000001</v>
      </c>
      <c r="D48" s="17">
        <f>mar!$H48</f>
        <v>11883.66576</v>
      </c>
      <c r="E48" s="17">
        <f>apr!$H48</f>
        <v>11651.2786</v>
      </c>
      <c r="F48" s="17">
        <f>may!$H48</f>
        <v>10732.667724999999</v>
      </c>
      <c r="G48" s="78">
        <f>jun!$H48</f>
        <v>10773.84172</v>
      </c>
      <c r="H48" s="37">
        <f>jul!$H48</f>
        <v>10786.30255</v>
      </c>
      <c r="I48" s="37">
        <f>aug!$H48</f>
        <v>10328.962519999997</v>
      </c>
      <c r="J48" s="89">
        <f>sep!$H48</f>
        <v>10222.091375</v>
      </c>
      <c r="K48" s="89">
        <f>oct!$H48</f>
        <v>9877.0064499999989</v>
      </c>
      <c r="L48" s="37">
        <f>nov!$H48</f>
        <v>11323.44096</v>
      </c>
      <c r="M48" s="89">
        <f>dec!$H48</f>
        <v>13107.860133333335</v>
      </c>
      <c r="N48" s="89">
        <f t="shared" si="1"/>
        <v>11134.023200833333</v>
      </c>
      <c r="O48" s="99">
        <f t="shared" si="7"/>
        <v>133608.27841</v>
      </c>
      <c r="P48" s="132">
        <f t="shared" si="6"/>
        <v>11134.023200833333</v>
      </c>
    </row>
    <row r="49" spans="1:16" x14ac:dyDescent="0.55000000000000004">
      <c r="A49" s="180" t="s">
        <v>72</v>
      </c>
      <c r="B49" s="17">
        <f>jan!$H49</f>
        <v>327.66666666666669</v>
      </c>
      <c r="C49" s="17">
        <f>feb!$H49</f>
        <v>330</v>
      </c>
      <c r="D49" s="17">
        <f>mar!$H49</f>
        <v>334.4</v>
      </c>
      <c r="E49" s="17">
        <f>apr!$H49</f>
        <v>330</v>
      </c>
      <c r="F49" s="17">
        <f>may!$H49</f>
        <v>311.75</v>
      </c>
      <c r="G49" s="78">
        <f>jun!$H49</f>
        <v>317.8</v>
      </c>
      <c r="H49" s="37">
        <f>jul!$H49</f>
        <v>319</v>
      </c>
      <c r="I49" s="37">
        <f>aug!$H49</f>
        <v>305.8</v>
      </c>
      <c r="J49" s="89">
        <f>sep!$H49</f>
        <v>304.75</v>
      </c>
      <c r="K49" s="89">
        <f>oct!$H49</f>
        <v>297.75</v>
      </c>
      <c r="L49" s="37">
        <f>nov!$H49</f>
        <v>342.8</v>
      </c>
      <c r="M49" s="89">
        <f>dec!$H49</f>
        <v>397.66666666666669</v>
      </c>
      <c r="N49" s="89">
        <f t="shared" si="1"/>
        <v>326.61527777777781</v>
      </c>
      <c r="O49" s="99">
        <f t="shared" si="7"/>
        <v>3919.3833333333337</v>
      </c>
      <c r="P49" s="132">
        <f t="shared" si="6"/>
        <v>326.61527777777781</v>
      </c>
    </row>
    <row r="50" spans="1:16" x14ac:dyDescent="0.55000000000000004">
      <c r="A50" s="199" t="s">
        <v>44</v>
      </c>
      <c r="B50" s="72"/>
      <c r="C50" s="73"/>
      <c r="D50" s="73"/>
      <c r="E50" s="74"/>
      <c r="F50" s="73"/>
      <c r="G50" s="72"/>
      <c r="H50" s="36"/>
      <c r="I50" s="36"/>
      <c r="J50" s="86"/>
      <c r="K50" s="90"/>
      <c r="L50" s="36"/>
      <c r="M50" s="36"/>
      <c r="N50" s="103"/>
      <c r="P50" s="132"/>
    </row>
    <row r="51" spans="1:16" x14ac:dyDescent="0.55000000000000004">
      <c r="A51" s="180" t="s">
        <v>71</v>
      </c>
      <c r="B51" s="17">
        <f>jan!$H51</f>
        <v>17749.088933333333</v>
      </c>
      <c r="C51" s="17">
        <f>feb!$H51</f>
        <v>17945.072325000001</v>
      </c>
      <c r="D51" s="17">
        <f>mar!$H51</f>
        <v>17952.166639999999</v>
      </c>
      <c r="E51" s="17">
        <f>apr!$H51</f>
        <v>16945.8393</v>
      </c>
      <c r="F51" s="17">
        <f>may!$H51</f>
        <v>16182.400550000002</v>
      </c>
      <c r="G51" s="78">
        <f>jun!$H51</f>
        <v>15920.206479999999</v>
      </c>
      <c r="H51" s="37">
        <f>jul!$H51</f>
        <v>16018.174375000002</v>
      </c>
      <c r="I51" s="37">
        <f>aug!$H51</f>
        <v>16097.95552</v>
      </c>
      <c r="J51" s="89">
        <f>sep!$H51</f>
        <v>16435.948075</v>
      </c>
      <c r="K51" s="89">
        <f>oct!$H51</f>
        <v>16809.884599999998</v>
      </c>
      <c r="L51" s="37">
        <f>nov!$H51</f>
        <v>20186.444660000001</v>
      </c>
      <c r="M51" s="89">
        <f>dec!$H51</f>
        <v>25578.100600000002</v>
      </c>
      <c r="N51" s="89">
        <f t="shared" si="1"/>
        <v>17818.440171527778</v>
      </c>
      <c r="O51" s="99">
        <f>SUM(B51:M51)</f>
        <v>213821.28205833334</v>
      </c>
      <c r="P51" s="132">
        <f>O51/12</f>
        <v>17818.440171527778</v>
      </c>
    </row>
    <row r="52" spans="1:16" x14ac:dyDescent="0.55000000000000004">
      <c r="A52" s="180" t="s">
        <v>20</v>
      </c>
      <c r="B52" s="17">
        <f>jan!$H52</f>
        <v>511.66666666666669</v>
      </c>
      <c r="C52" s="17">
        <f>feb!$H52</f>
        <v>512.5</v>
      </c>
      <c r="D52" s="17">
        <f>mar!$H52</f>
        <v>505.2</v>
      </c>
      <c r="E52" s="17">
        <f>apr!$H52</f>
        <v>480</v>
      </c>
      <c r="F52" s="17">
        <f>may!$H52</f>
        <v>470</v>
      </c>
      <c r="G52" s="78">
        <f>jun!$H52</f>
        <v>469.6</v>
      </c>
      <c r="H52" s="37">
        <f>jul!$H52</f>
        <v>473.75</v>
      </c>
      <c r="I52" s="37">
        <f>aug!$H52</f>
        <v>476.6</v>
      </c>
      <c r="J52" s="89">
        <f>sep!$H52</f>
        <v>490</v>
      </c>
      <c r="K52" s="89">
        <f>oct!$H52</f>
        <v>506.75</v>
      </c>
      <c r="L52" s="37">
        <f>nov!$H52</f>
        <v>611.20000000000005</v>
      </c>
      <c r="M52" s="89">
        <f>dec!$H52</f>
        <v>776</v>
      </c>
      <c r="N52" s="89">
        <f t="shared" si="1"/>
        <v>523.6055555555555</v>
      </c>
      <c r="O52" s="99">
        <f>SUM(B52:M52)</f>
        <v>6283.2666666666664</v>
      </c>
      <c r="P52" s="132">
        <f>O52/12</f>
        <v>523.6055555555555</v>
      </c>
    </row>
    <row r="53" spans="1:16" s="70" customFormat="1" x14ac:dyDescent="0.55000000000000004">
      <c r="A53" s="180" t="s">
        <v>45</v>
      </c>
      <c r="B53" s="17"/>
      <c r="C53" s="17"/>
      <c r="D53" s="17"/>
      <c r="E53" s="17"/>
      <c r="F53" s="17"/>
      <c r="G53" s="78"/>
      <c r="H53" s="37"/>
      <c r="I53" s="37"/>
      <c r="J53" s="89"/>
      <c r="K53" s="89"/>
      <c r="L53" s="37"/>
      <c r="M53" s="89"/>
      <c r="N53" s="89"/>
      <c r="O53" s="99">
        <f>SUM(B53:M53)</f>
        <v>0</v>
      </c>
      <c r="P53" s="132">
        <f>O53/12</f>
        <v>0</v>
      </c>
    </row>
    <row r="54" spans="1:16" x14ac:dyDescent="0.55000000000000004">
      <c r="A54" s="190" t="s">
        <v>20</v>
      </c>
      <c r="B54" s="17"/>
      <c r="C54" s="17"/>
      <c r="D54" s="17"/>
      <c r="E54" s="17"/>
      <c r="F54" s="17"/>
      <c r="G54" s="78"/>
      <c r="H54" s="37"/>
      <c r="I54" s="37"/>
      <c r="J54" s="89"/>
      <c r="K54" s="89"/>
      <c r="L54" s="37"/>
      <c r="M54" s="89"/>
      <c r="N54" s="89"/>
      <c r="O54" s="99">
        <f>SUM(B54:M54)</f>
        <v>0</v>
      </c>
      <c r="P54" s="132">
        <f>O54/12</f>
        <v>0</v>
      </c>
    </row>
    <row r="55" spans="1:16" x14ac:dyDescent="0.55000000000000004">
      <c r="A55" s="53" t="s">
        <v>46</v>
      </c>
      <c r="B55" s="72"/>
      <c r="C55" s="73"/>
      <c r="D55" s="73"/>
      <c r="E55" s="74"/>
      <c r="F55" s="73"/>
      <c r="G55" s="72"/>
      <c r="H55" s="36"/>
      <c r="I55" s="36"/>
      <c r="J55" s="86"/>
      <c r="K55" s="90"/>
      <c r="L55" s="36"/>
      <c r="M55" s="36"/>
      <c r="N55" s="103"/>
      <c r="P55" s="132"/>
    </row>
    <row r="56" spans="1:16" s="70" customFormat="1" x14ac:dyDescent="0.55000000000000004">
      <c r="A56" s="180" t="s">
        <v>47</v>
      </c>
      <c r="B56" s="17">
        <f>jan!$H56</f>
        <v>13748.382633333333</v>
      </c>
      <c r="C56" s="17">
        <f>feb!$H56</f>
        <v>13743.349050000001</v>
      </c>
      <c r="D56" s="17">
        <f>mar!$H56</f>
        <v>13981.087959999999</v>
      </c>
      <c r="E56" s="17">
        <f>apr!$H56</f>
        <v>13815.584033333334</v>
      </c>
      <c r="F56" s="17">
        <f>may!$H56</f>
        <v>12867.123149999999</v>
      </c>
      <c r="G56" s="78">
        <f>jun!$H56</f>
        <v>12869.062479999999</v>
      </c>
      <c r="H56" s="37">
        <f>jul!$H56</f>
        <v>12840.120475</v>
      </c>
      <c r="I56" s="37">
        <f>aug!$H56</f>
        <v>12841.981519999999</v>
      </c>
      <c r="J56" s="89">
        <f>sep!$H56</f>
        <v>13869.92685</v>
      </c>
      <c r="K56" s="89">
        <f>oct!$H56</f>
        <v>14280.517</v>
      </c>
      <c r="L56" s="37">
        <f>nov!$H56</f>
        <v>0</v>
      </c>
      <c r="M56" s="89">
        <f>dec!$H56</f>
        <v>18809.668366666665</v>
      </c>
      <c r="N56" s="89">
        <f t="shared" si="1"/>
        <v>12805.566959861113</v>
      </c>
      <c r="O56" s="99">
        <f>SUM(B56:M56)</f>
        <v>153666.80351833336</v>
      </c>
      <c r="P56" s="132">
        <f>O56/12</f>
        <v>12805.566959861113</v>
      </c>
    </row>
    <row r="57" spans="1:16" x14ac:dyDescent="0.55000000000000004">
      <c r="A57" s="180" t="s">
        <v>22</v>
      </c>
      <c r="B57" s="17">
        <f>jan!$H57</f>
        <v>396.33333333333331</v>
      </c>
      <c r="C57" s="17">
        <f>feb!$H57</f>
        <v>392.5</v>
      </c>
      <c r="D57" s="17">
        <f>mar!$H57</f>
        <v>393.4</v>
      </c>
      <c r="E57" s="17">
        <f>apr!$H57</f>
        <v>391.33333333333331</v>
      </c>
      <c r="F57" s="17">
        <f>may!$H57</f>
        <v>373.75</v>
      </c>
      <c r="G57" s="78">
        <f>jun!$H57</f>
        <v>379.6</v>
      </c>
      <c r="H57" s="37">
        <f>jul!$H57</f>
        <v>379.75</v>
      </c>
      <c r="I57" s="37">
        <f>aug!$H57</f>
        <v>380.2</v>
      </c>
      <c r="J57" s="89">
        <f>sep!$H57</f>
        <v>413.5</v>
      </c>
      <c r="K57" s="89">
        <f>oct!$H57</f>
        <v>430.5</v>
      </c>
      <c r="L57" s="37">
        <f>nov!$H57</f>
        <v>0</v>
      </c>
      <c r="M57" s="89">
        <f>dec!$H57</f>
        <v>570.66666666666663</v>
      </c>
      <c r="N57" s="89">
        <f t="shared" si="1"/>
        <v>375.12777777777774</v>
      </c>
      <c r="O57" s="99">
        <f>SUM(B57:M57)</f>
        <v>4501.5333333333328</v>
      </c>
      <c r="P57" s="132">
        <f t="shared" ref="P57:P71" si="8">O57/12</f>
        <v>375.12777777777774</v>
      </c>
    </row>
    <row r="58" spans="1:16" x14ac:dyDescent="0.55000000000000004">
      <c r="A58" s="53" t="s">
        <v>48</v>
      </c>
      <c r="B58" s="72"/>
      <c r="C58" s="73"/>
      <c r="D58" s="73"/>
      <c r="E58" s="74"/>
      <c r="F58" s="73"/>
      <c r="G58" s="72"/>
      <c r="H58" s="36"/>
      <c r="I58" s="36"/>
      <c r="J58" s="86"/>
      <c r="K58" s="90"/>
      <c r="L58" s="36"/>
      <c r="M58" s="36"/>
      <c r="N58" s="103"/>
      <c r="O58" s="99"/>
      <c r="P58" s="132"/>
    </row>
    <row r="59" spans="1:16" x14ac:dyDescent="0.55000000000000004">
      <c r="A59" s="180" t="s">
        <v>49</v>
      </c>
      <c r="B59" s="17">
        <f>jan!$H59</f>
        <v>20327.613233333333</v>
      </c>
      <c r="C59" s="17">
        <f>feb!$H59</f>
        <v>21133.404000000002</v>
      </c>
      <c r="D59" s="17">
        <f>mar!$H59</f>
        <v>21833.240279999998</v>
      </c>
      <c r="E59" s="17">
        <f>apr!$H59</f>
        <v>20584.008900000001</v>
      </c>
      <c r="F59" s="17">
        <f>may!$H59</f>
        <v>18656.678649999998</v>
      </c>
      <c r="G59" s="78">
        <f>jun!$H59</f>
        <v>19527.30184</v>
      </c>
      <c r="H59" s="37">
        <f>jul!$H59</f>
        <v>19619.708725</v>
      </c>
      <c r="I59" s="37">
        <f>aug!$H59</f>
        <v>18752.788619999999</v>
      </c>
      <c r="J59" s="89">
        <f>sep!$H59</f>
        <v>18642.17225</v>
      </c>
      <c r="K59" s="89">
        <f>oct!$H59</f>
        <v>17365.522499999999</v>
      </c>
      <c r="L59" s="37">
        <f>nov!$H59</f>
        <v>18656.8115</v>
      </c>
      <c r="M59" s="89">
        <f>dec!$H59</f>
        <v>20105.560366666668</v>
      </c>
      <c r="N59" s="89">
        <f t="shared" si="1"/>
        <v>19600.400905416667</v>
      </c>
      <c r="O59" s="99">
        <f t="shared" ref="O59:O70" si="9">SUM(B59:M59)</f>
        <v>235204.81086500001</v>
      </c>
      <c r="P59" s="132">
        <f t="shared" si="8"/>
        <v>19600.400905416667</v>
      </c>
    </row>
    <row r="60" spans="1:16" x14ac:dyDescent="0.55000000000000004">
      <c r="A60" s="180" t="s">
        <v>20</v>
      </c>
      <c r="B60" s="17">
        <f>jan!$H60</f>
        <v>586</v>
      </c>
      <c r="C60" s="17">
        <f>feb!$H60</f>
        <v>603.5</v>
      </c>
      <c r="D60" s="17">
        <f>mar!$H60</f>
        <v>614.4</v>
      </c>
      <c r="E60" s="17">
        <f>apr!$H60</f>
        <v>583</v>
      </c>
      <c r="F60" s="17">
        <f>may!$H60</f>
        <v>542</v>
      </c>
      <c r="G60" s="78">
        <f>jun!$H60</f>
        <v>576</v>
      </c>
      <c r="H60" s="37">
        <f>jul!$H60</f>
        <v>580.25</v>
      </c>
      <c r="I60" s="37">
        <f>aug!$H60</f>
        <v>555.20000000000005</v>
      </c>
      <c r="J60" s="89">
        <f>sep!$H60</f>
        <v>555.75</v>
      </c>
      <c r="K60" s="89">
        <f>oct!$H60</f>
        <v>523.5</v>
      </c>
      <c r="L60" s="37">
        <f>nov!$H60</f>
        <v>564.79999999999995</v>
      </c>
      <c r="M60" s="89">
        <f>dec!$H60</f>
        <v>610</v>
      </c>
      <c r="N60" s="89">
        <f t="shared" si="1"/>
        <v>574.53333333333342</v>
      </c>
      <c r="O60" s="99">
        <f t="shared" si="9"/>
        <v>6894.4000000000005</v>
      </c>
      <c r="P60" s="132">
        <f t="shared" si="8"/>
        <v>574.53333333333342</v>
      </c>
    </row>
    <row r="61" spans="1:16" x14ac:dyDescent="0.55000000000000004">
      <c r="A61" s="180" t="s">
        <v>50</v>
      </c>
      <c r="B61" s="17">
        <f>jan!$H61</f>
        <v>20015.409733333334</v>
      </c>
      <c r="C61" s="17">
        <f>feb!$H61</f>
        <v>20818.240425</v>
      </c>
      <c r="D61" s="17">
        <f>mar!$H61</f>
        <v>21429.183519999999</v>
      </c>
      <c r="E61" s="17">
        <f>apr!$H61</f>
        <v>19559.566000000003</v>
      </c>
      <c r="F61" s="17">
        <f>may!$H61</f>
        <v>18090.47135</v>
      </c>
      <c r="G61" s="78">
        <f>jun!$H61</f>
        <v>18727.234839999997</v>
      </c>
      <c r="H61" s="37">
        <f>jul!$H61</f>
        <v>18825.097725</v>
      </c>
      <c r="I61" s="37">
        <f>aug!$H61</f>
        <v>17942.1342</v>
      </c>
      <c r="J61" s="89">
        <f>sep!$H61</f>
        <v>17820.336374999999</v>
      </c>
      <c r="K61" s="89">
        <f>oct!$H61</f>
        <v>16561.115224999998</v>
      </c>
      <c r="L61" s="37">
        <f>nov!$H61</f>
        <v>17844.121160000002</v>
      </c>
      <c r="M61" s="89">
        <f>dec!$H61</f>
        <v>19314.482766666668</v>
      </c>
      <c r="N61" s="89">
        <f t="shared" si="1"/>
        <v>18912.282776666663</v>
      </c>
      <c r="O61" s="99">
        <f t="shared" si="9"/>
        <v>226947.39331999997</v>
      </c>
      <c r="P61" s="132">
        <f t="shared" si="8"/>
        <v>18912.282776666663</v>
      </c>
    </row>
    <row r="62" spans="1:16" x14ac:dyDescent="0.55000000000000004">
      <c r="A62" s="180" t="s">
        <v>20</v>
      </c>
      <c r="B62" s="17">
        <f>jan!$H62</f>
        <v>577</v>
      </c>
      <c r="C62" s="17">
        <f>feb!$H62</f>
        <v>594.5</v>
      </c>
      <c r="D62" s="17">
        <f>mar!$H62</f>
        <v>603</v>
      </c>
      <c r="E62" s="17">
        <f>apr!$H62</f>
        <v>554</v>
      </c>
      <c r="F62" s="17">
        <f>may!$H62</f>
        <v>525.5</v>
      </c>
      <c r="G62" s="78">
        <f>jun!$H62</f>
        <v>552.4</v>
      </c>
      <c r="H62" s="37">
        <f>jul!$H62</f>
        <v>556.75</v>
      </c>
      <c r="I62" s="37">
        <f>aug!$H62</f>
        <v>531.20000000000005</v>
      </c>
      <c r="J62" s="89">
        <f>sep!$H62</f>
        <v>531.25</v>
      </c>
      <c r="K62" s="89">
        <f>oct!$H62</f>
        <v>499.25</v>
      </c>
      <c r="L62" s="37">
        <f>nov!$H62</f>
        <v>540.20000000000005</v>
      </c>
      <c r="M62" s="89">
        <f>dec!$H62</f>
        <v>586</v>
      </c>
      <c r="N62" s="89">
        <f t="shared" si="1"/>
        <v>554.25416666666672</v>
      </c>
      <c r="O62" s="99">
        <f t="shared" si="9"/>
        <v>6651.05</v>
      </c>
      <c r="P62" s="132">
        <f t="shared" si="8"/>
        <v>554.25416666666672</v>
      </c>
    </row>
    <row r="63" spans="1:16" x14ac:dyDescent="0.55000000000000004">
      <c r="A63" s="180" t="s">
        <v>51</v>
      </c>
      <c r="B63" s="17">
        <f>jan!$H63</f>
        <v>19171.315733333337</v>
      </c>
      <c r="C63" s="17">
        <f>feb!$H63</f>
        <v>19977.924600000002</v>
      </c>
      <c r="D63" s="17">
        <f>mar!$H63</f>
        <v>20590.525920000004</v>
      </c>
      <c r="E63" s="17">
        <f>apr!$H63</f>
        <v>18735.846566666663</v>
      </c>
      <c r="F63" s="17">
        <f>may!$H63</f>
        <v>17290.043224999998</v>
      </c>
      <c r="G63" s="78">
        <f>jun!$H63</f>
        <v>17893.240360000003</v>
      </c>
      <c r="H63" s="37">
        <f>jul!$H63</f>
        <v>18022.102650000001</v>
      </c>
      <c r="I63" s="37">
        <f>aug!$H63</f>
        <v>17124.745179999998</v>
      </c>
      <c r="J63" s="89">
        <f>sep!$H63</f>
        <v>17015.380225000001</v>
      </c>
      <c r="K63" s="89">
        <f>oct!$H63</f>
        <v>15740.1083</v>
      </c>
      <c r="L63" s="37">
        <f>nov!$H63</f>
        <v>17038.05906</v>
      </c>
      <c r="M63" s="89">
        <f>dec!$H63</f>
        <v>18490.443600000002</v>
      </c>
      <c r="N63" s="89">
        <f t="shared" si="1"/>
        <v>18090.811285</v>
      </c>
      <c r="O63" s="99">
        <f t="shared" si="9"/>
        <v>217089.73542000001</v>
      </c>
      <c r="P63" s="132">
        <f t="shared" si="8"/>
        <v>18090.811285</v>
      </c>
    </row>
    <row r="64" spans="1:16" x14ac:dyDescent="0.55000000000000004">
      <c r="A64" s="180" t="s">
        <v>20</v>
      </c>
      <c r="B64" s="17">
        <f>jan!$H64</f>
        <v>552.66666666666663</v>
      </c>
      <c r="C64" s="17">
        <f>feb!$H64</f>
        <v>570.5</v>
      </c>
      <c r="D64" s="17">
        <f>mar!$H64</f>
        <v>579.4</v>
      </c>
      <c r="E64" s="17">
        <f>apr!$H64</f>
        <v>530.66666666666663</v>
      </c>
      <c r="F64" s="17">
        <f>may!$H64</f>
        <v>502.25</v>
      </c>
      <c r="G64" s="78">
        <f>jun!$H64</f>
        <v>527.79999999999995</v>
      </c>
      <c r="H64" s="37">
        <f>jul!$H64</f>
        <v>533</v>
      </c>
      <c r="I64" s="37">
        <f>aug!$H64</f>
        <v>507</v>
      </c>
      <c r="J64" s="89">
        <f>sep!$H64</f>
        <v>507.25</v>
      </c>
      <c r="K64" s="89">
        <f>oct!$H64</f>
        <v>474.5</v>
      </c>
      <c r="L64" s="37">
        <f>nov!$H64</f>
        <v>515.79999999999995</v>
      </c>
      <c r="M64" s="89">
        <f>dec!$H64</f>
        <v>561</v>
      </c>
      <c r="N64" s="89">
        <f t="shared" si="1"/>
        <v>530.15277777777771</v>
      </c>
      <c r="O64" s="99">
        <f t="shared" si="9"/>
        <v>6361.833333333333</v>
      </c>
      <c r="P64" s="132">
        <f t="shared" si="8"/>
        <v>530.15277777777771</v>
      </c>
    </row>
    <row r="65" spans="1:16" x14ac:dyDescent="0.55000000000000004">
      <c r="A65" s="180" t="s">
        <v>52</v>
      </c>
      <c r="B65" s="17"/>
      <c r="C65" s="17"/>
      <c r="D65" s="17"/>
      <c r="E65" s="17"/>
      <c r="F65" s="17"/>
      <c r="G65" s="78"/>
      <c r="H65" s="37"/>
      <c r="I65" s="37"/>
      <c r="J65" s="89"/>
      <c r="K65" s="89"/>
      <c r="L65" s="37"/>
      <c r="M65" s="89"/>
      <c r="N65" s="89"/>
      <c r="O65" s="99">
        <f t="shared" si="9"/>
        <v>0</v>
      </c>
      <c r="P65" s="132">
        <f t="shared" si="8"/>
        <v>0</v>
      </c>
    </row>
    <row r="66" spans="1:16" x14ac:dyDescent="0.55000000000000004">
      <c r="A66" s="180" t="s">
        <v>20</v>
      </c>
      <c r="B66" s="17"/>
      <c r="C66" s="17"/>
      <c r="D66" s="17"/>
      <c r="E66" s="17"/>
      <c r="F66" s="17"/>
      <c r="G66" s="78"/>
      <c r="H66" s="37"/>
      <c r="I66" s="37"/>
      <c r="J66" s="89"/>
      <c r="K66" s="89"/>
      <c r="L66" s="37"/>
      <c r="M66" s="89"/>
      <c r="N66" s="89"/>
      <c r="O66" s="99">
        <f t="shared" si="9"/>
        <v>0</v>
      </c>
      <c r="P66" s="132">
        <f t="shared" si="8"/>
        <v>0</v>
      </c>
    </row>
    <row r="67" spans="1:16" s="70" customFormat="1" x14ac:dyDescent="0.55000000000000004">
      <c r="A67" s="180" t="s">
        <v>53</v>
      </c>
      <c r="B67" s="17"/>
      <c r="C67" s="17"/>
      <c r="D67" s="17"/>
      <c r="E67" s="17"/>
      <c r="F67" s="17"/>
      <c r="G67" s="78"/>
      <c r="H67" s="37"/>
      <c r="I67" s="37"/>
      <c r="J67" s="89"/>
      <c r="K67" s="89"/>
      <c r="L67" s="37"/>
      <c r="M67" s="89"/>
      <c r="N67" s="89"/>
      <c r="O67" s="99">
        <f t="shared" si="9"/>
        <v>0</v>
      </c>
      <c r="P67" s="132">
        <f t="shared" si="8"/>
        <v>0</v>
      </c>
    </row>
    <row r="68" spans="1:16" x14ac:dyDescent="0.55000000000000004">
      <c r="A68" s="180" t="s">
        <v>20</v>
      </c>
      <c r="B68" s="17"/>
      <c r="C68" s="17"/>
      <c r="D68" s="17"/>
      <c r="E68" s="17"/>
      <c r="F68" s="17"/>
      <c r="G68" s="78"/>
      <c r="H68" s="37"/>
      <c r="I68" s="37"/>
      <c r="J68" s="89"/>
      <c r="K68" s="89"/>
      <c r="L68" s="37"/>
      <c r="M68" s="89"/>
      <c r="N68" s="89"/>
      <c r="O68" s="99">
        <f t="shared" si="9"/>
        <v>0</v>
      </c>
      <c r="P68" s="132">
        <f t="shared" si="8"/>
        <v>0</v>
      </c>
    </row>
    <row r="69" spans="1:16" x14ac:dyDescent="0.55000000000000004">
      <c r="A69" s="53" t="s">
        <v>54</v>
      </c>
      <c r="B69" s="72"/>
      <c r="C69" s="73"/>
      <c r="D69" s="73"/>
      <c r="E69" s="74"/>
      <c r="F69" s="73"/>
      <c r="G69" s="72"/>
      <c r="H69" s="36"/>
      <c r="I69" s="36"/>
      <c r="J69" s="86"/>
      <c r="K69" s="90"/>
      <c r="L69" s="36"/>
      <c r="M69" s="36"/>
      <c r="N69" s="103"/>
      <c r="O69" s="99"/>
      <c r="P69" s="132"/>
    </row>
    <row r="70" spans="1:16" x14ac:dyDescent="0.55000000000000004">
      <c r="A70" s="180" t="s">
        <v>55</v>
      </c>
      <c r="B70" s="17">
        <f>jan!$H70</f>
        <v>22628.539333333334</v>
      </c>
      <c r="C70" s="17">
        <f>feb!$H70</f>
        <v>23696.353875000001</v>
      </c>
      <c r="D70" s="17">
        <f>mar!$H70</f>
        <v>23405.694919999998</v>
      </c>
      <c r="E70" s="17">
        <f>apr!$H70</f>
        <v>20818.144966666663</v>
      </c>
      <c r="F70" s="17">
        <f>may!$H70</f>
        <v>19699.589599999999</v>
      </c>
      <c r="G70" s="78">
        <f>jun!$H70</f>
        <v>20903.324860000001</v>
      </c>
      <c r="H70" s="37">
        <f>jul!$H70</f>
        <v>21353.00445</v>
      </c>
      <c r="I70" s="37">
        <f>aug!$H70</f>
        <v>19941.906460000002</v>
      </c>
      <c r="J70" s="89">
        <f>sep!$H70</f>
        <v>20622.482099999997</v>
      </c>
      <c r="K70" s="89">
        <f>oct!$H70</f>
        <v>19098.761500000001</v>
      </c>
      <c r="L70" s="37">
        <f>nov!$H70</f>
        <v>19781.444240000001</v>
      </c>
      <c r="M70" s="89">
        <f>dec!$H70</f>
        <v>20490.501433333335</v>
      </c>
      <c r="N70" s="89">
        <f t="shared" si="1"/>
        <v>21036.64564486111</v>
      </c>
      <c r="O70" s="99">
        <f t="shared" si="9"/>
        <v>252439.7477383333</v>
      </c>
      <c r="P70" s="132">
        <f t="shared" si="8"/>
        <v>21036.64564486111</v>
      </c>
    </row>
    <row r="71" spans="1:16" x14ac:dyDescent="0.55000000000000004">
      <c r="A71" s="190" t="s">
        <v>22</v>
      </c>
      <c r="B71" s="17">
        <f>jan!$H71</f>
        <v>652.33333333333337</v>
      </c>
      <c r="C71" s="17">
        <f>feb!$H71</f>
        <v>676.75</v>
      </c>
      <c r="D71" s="17">
        <f>mar!$H71</f>
        <v>658.6</v>
      </c>
      <c r="E71" s="17">
        <f>apr!$H71</f>
        <v>589.66666666666663</v>
      </c>
      <c r="F71" s="17">
        <f>may!$H71</f>
        <v>572.25</v>
      </c>
      <c r="G71" s="78">
        <f>jun!$H71</f>
        <v>616.6</v>
      </c>
      <c r="H71" s="37">
        <f>jul!$H71</f>
        <v>631.5</v>
      </c>
      <c r="I71" s="37">
        <f>aug!$H71</f>
        <v>590.4</v>
      </c>
      <c r="J71" s="89">
        <f>sep!$H71</f>
        <v>614.75</v>
      </c>
      <c r="K71" s="89">
        <f>oct!$H71</f>
        <v>575.75</v>
      </c>
      <c r="L71" s="37">
        <f>nov!$H71</f>
        <v>598.79999999999995</v>
      </c>
      <c r="M71" s="89">
        <f>dec!$H71</f>
        <v>621.66666666666663</v>
      </c>
      <c r="N71" s="89">
        <f t="shared" si="1"/>
        <v>616.58888888888885</v>
      </c>
      <c r="O71" s="99">
        <f>SUM(B71:M71)</f>
        <v>7399.0666666666666</v>
      </c>
      <c r="P71" s="132">
        <f t="shared" si="8"/>
        <v>616.58888888888885</v>
      </c>
    </row>
    <row r="72" spans="1:16" x14ac:dyDescent="0.55000000000000004">
      <c r="A72" s="180" t="s">
        <v>56</v>
      </c>
      <c r="B72" s="17">
        <f>jan!$H72</f>
        <v>22524.472433333332</v>
      </c>
      <c r="C72" s="17">
        <f>feb!$H72</f>
        <v>23582.62125</v>
      </c>
      <c r="D72" s="17">
        <f>mar!$H72</f>
        <v>23306.266920000002</v>
      </c>
      <c r="E72" s="17">
        <f>apr!$H72</f>
        <v>20700.423033333336</v>
      </c>
      <c r="F72" s="17">
        <f>may!$H72</f>
        <v>19596.299825000002</v>
      </c>
      <c r="G72" s="78">
        <f>jun!$H72</f>
        <v>20801.620060000001</v>
      </c>
      <c r="H72" s="37">
        <f>jul!$H72</f>
        <v>21251.567999999999</v>
      </c>
      <c r="I72" s="37">
        <f>aug!$H72</f>
        <v>19840.575699999998</v>
      </c>
      <c r="J72" s="89">
        <f>sep!$H72</f>
        <v>20530.259849999999</v>
      </c>
      <c r="K72" s="89">
        <f>oct!$H72</f>
        <v>18990.951724999999</v>
      </c>
      <c r="L72" s="37">
        <f>nov!$H72</f>
        <v>19669.078159999997</v>
      </c>
      <c r="M72" s="89">
        <f>dec!$H72</f>
        <v>20380.640799999997</v>
      </c>
      <c r="N72" s="89">
        <f t="shared" si="1"/>
        <v>20931.231479722221</v>
      </c>
      <c r="O72" s="99">
        <f>SUM(B72:M72)</f>
        <v>251174.77775666665</v>
      </c>
      <c r="P72" s="132">
        <f>O72/12</f>
        <v>20931.231479722221</v>
      </c>
    </row>
    <row r="73" spans="1:16" x14ac:dyDescent="0.55000000000000004">
      <c r="A73" s="180" t="s">
        <v>20</v>
      </c>
      <c r="B73" s="17">
        <f>jan!$H73</f>
        <v>649.33333333333337</v>
      </c>
      <c r="C73" s="17">
        <f>feb!$H73</f>
        <v>673.5</v>
      </c>
      <c r="D73" s="17">
        <f>mar!$H73</f>
        <v>655.8</v>
      </c>
      <c r="E73" s="17">
        <f>apr!$H73</f>
        <v>586.33333333333337</v>
      </c>
      <c r="F73" s="17">
        <f>may!$H73</f>
        <v>569.25</v>
      </c>
      <c r="G73" s="78">
        <f>jun!$H73</f>
        <v>613.6</v>
      </c>
      <c r="H73" s="37">
        <f>jul!$H73</f>
        <v>628.5</v>
      </c>
      <c r="I73" s="37">
        <f>aug!$H73</f>
        <v>587.4</v>
      </c>
      <c r="J73" s="89">
        <f>sep!$H73</f>
        <v>612</v>
      </c>
      <c r="K73" s="89">
        <f>oct!$H73</f>
        <v>572.5</v>
      </c>
      <c r="L73" s="37">
        <f>nov!$H73</f>
        <v>595.4</v>
      </c>
      <c r="M73" s="89">
        <f>dec!$H73</f>
        <v>618.33333333333337</v>
      </c>
      <c r="N73" s="89">
        <f t="shared" ref="N73:N84" si="10">AVERAGE(B73:M73)</f>
        <v>613.49583333333328</v>
      </c>
      <c r="O73" s="99">
        <f t="shared" ref="O73:O83" si="11">SUM(B73:M73)</f>
        <v>7361.9499999999989</v>
      </c>
      <c r="P73" s="132">
        <f t="shared" ref="P73:P84" si="12">O73/12</f>
        <v>613.49583333333328</v>
      </c>
    </row>
    <row r="74" spans="1:16" x14ac:dyDescent="0.55000000000000004">
      <c r="A74" s="180" t="s">
        <v>57</v>
      </c>
      <c r="B74" s="17">
        <f>jan!$H74</f>
        <v>22420.405533333338</v>
      </c>
      <c r="C74" s="17">
        <f>feb!$H74</f>
        <v>23468.687774999999</v>
      </c>
      <c r="D74" s="17">
        <f>mar!$H74</f>
        <v>23206.686040000001</v>
      </c>
      <c r="E74" s="17">
        <f>apr!$H74</f>
        <v>20582.741400000003</v>
      </c>
      <c r="F74" s="17">
        <f>may!$H74</f>
        <v>19493.010050000001</v>
      </c>
      <c r="G74" s="78">
        <f>jun!$H74</f>
        <v>20699.915260000002</v>
      </c>
      <c r="H74" s="37">
        <f>jul!$H74</f>
        <v>21133.200000000001</v>
      </c>
      <c r="I74" s="37">
        <f>aug!$H74</f>
        <v>19746.000240000001</v>
      </c>
      <c r="J74" s="89">
        <f>sep!$H74</f>
        <v>20429.62815</v>
      </c>
      <c r="K74" s="89">
        <f>oct!$H74</f>
        <v>18891.435649999999</v>
      </c>
      <c r="L74" s="37">
        <f>nov!$H74</f>
        <v>19563.37112</v>
      </c>
      <c r="M74" s="89">
        <f>dec!$H74</f>
        <v>20281.756099999999</v>
      </c>
      <c r="N74" s="89">
        <f t="shared" si="10"/>
        <v>20826.403109861112</v>
      </c>
      <c r="O74" s="99">
        <f t="shared" si="11"/>
        <v>249916.83731833333</v>
      </c>
      <c r="P74" s="132">
        <f t="shared" si="12"/>
        <v>20826.403109861112</v>
      </c>
    </row>
    <row r="75" spans="1:16" x14ac:dyDescent="0.55000000000000004">
      <c r="A75" s="180" t="s">
        <v>20</v>
      </c>
      <c r="B75" s="17">
        <f>jan!$H75</f>
        <v>646.33333333333337</v>
      </c>
      <c r="C75" s="17">
        <f>feb!$H75</f>
        <v>670.25</v>
      </c>
      <c r="D75" s="17">
        <f>mar!$H75</f>
        <v>653</v>
      </c>
      <c r="E75" s="17">
        <f>apr!$H75</f>
        <v>583</v>
      </c>
      <c r="F75" s="17">
        <f>may!$H75</f>
        <v>566.25</v>
      </c>
      <c r="G75" s="78">
        <f>jun!$H75</f>
        <v>610.6</v>
      </c>
      <c r="H75" s="37">
        <f>jul!$H75</f>
        <v>625</v>
      </c>
      <c r="I75" s="37">
        <f>aug!$H75</f>
        <v>584.6</v>
      </c>
      <c r="J75" s="89">
        <f>sep!$H75</f>
        <v>609</v>
      </c>
      <c r="K75" s="89">
        <f>oct!$H75</f>
        <v>569.5</v>
      </c>
      <c r="L75" s="37">
        <f>nov!$H75</f>
        <v>592.20000000000005</v>
      </c>
      <c r="M75" s="89">
        <f>dec!$H75</f>
        <v>615.33333333333337</v>
      </c>
      <c r="N75" s="89">
        <f t="shared" si="10"/>
        <v>610.42222222222222</v>
      </c>
      <c r="O75" s="99">
        <f t="shared" si="11"/>
        <v>7325.0666666666666</v>
      </c>
      <c r="P75" s="132">
        <f t="shared" si="12"/>
        <v>610.42222222222222</v>
      </c>
    </row>
    <row r="76" spans="1:16" x14ac:dyDescent="0.55000000000000004">
      <c r="A76" s="180" t="s">
        <v>58</v>
      </c>
      <c r="B76" s="17">
        <f>jan!$H76</f>
        <v>22316.338633333333</v>
      </c>
      <c r="C76" s="17">
        <f>feb!$H76</f>
        <v>23381.270775000005</v>
      </c>
      <c r="D76" s="17">
        <f>mar!$H76</f>
        <v>23092.957999999999</v>
      </c>
      <c r="E76" s="17">
        <f>apr!$H76</f>
        <v>20476.829100000003</v>
      </c>
      <c r="F76" s="17">
        <f>may!$H76</f>
        <v>19389.720275</v>
      </c>
      <c r="G76" s="78">
        <f>jun!$H76</f>
        <v>20598.210459999995</v>
      </c>
      <c r="H76" s="37">
        <f>jul!$H76</f>
        <v>21031.76355</v>
      </c>
      <c r="I76" s="37">
        <f>aug!$H76</f>
        <v>19637.917559999998</v>
      </c>
      <c r="J76" s="89">
        <f>sep!$H76</f>
        <v>20328.996449999999</v>
      </c>
      <c r="K76" s="89">
        <f>oct!$H76</f>
        <v>18791.919575</v>
      </c>
      <c r="L76" s="37">
        <f>nov!$H76</f>
        <v>19464.261259999999</v>
      </c>
      <c r="M76" s="89">
        <f>dec!$H76</f>
        <v>20182.8714</v>
      </c>
      <c r="N76" s="89">
        <f t="shared" si="10"/>
        <v>20724.421419861112</v>
      </c>
      <c r="O76" s="99">
        <f t="shared" si="11"/>
        <v>248693.05703833335</v>
      </c>
      <c r="P76" s="132">
        <f t="shared" si="12"/>
        <v>20724.421419861112</v>
      </c>
    </row>
    <row r="77" spans="1:16" x14ac:dyDescent="0.55000000000000004">
      <c r="A77" s="180" t="s">
        <v>20</v>
      </c>
      <c r="B77" s="17">
        <f>jan!$H77</f>
        <v>643.33333333333337</v>
      </c>
      <c r="C77" s="17">
        <f>feb!$H77</f>
        <v>667.75</v>
      </c>
      <c r="D77" s="17">
        <f>mar!$H77</f>
        <v>649.79999999999995</v>
      </c>
      <c r="E77" s="17">
        <f>apr!$H77</f>
        <v>580</v>
      </c>
      <c r="F77" s="17">
        <f>may!$H77</f>
        <v>563.25</v>
      </c>
      <c r="G77" s="78">
        <f>jun!$H77</f>
        <v>607.6</v>
      </c>
      <c r="H77" s="37">
        <f>jul!$H77</f>
        <v>622</v>
      </c>
      <c r="I77" s="37">
        <f>aug!$H77</f>
        <v>581.4</v>
      </c>
      <c r="J77" s="89">
        <f>sep!$H77</f>
        <v>606</v>
      </c>
      <c r="K77" s="89">
        <f>oct!$H77</f>
        <v>566.5</v>
      </c>
      <c r="L77" s="37">
        <f>nov!$H77</f>
        <v>589.20000000000005</v>
      </c>
      <c r="M77" s="89">
        <f>dec!$H77</f>
        <v>612.33333333333337</v>
      </c>
      <c r="N77" s="89">
        <f t="shared" si="10"/>
        <v>607.43055555555554</v>
      </c>
      <c r="O77" s="99">
        <f t="shared" si="11"/>
        <v>7289.1666666666661</v>
      </c>
      <c r="P77" s="132">
        <f t="shared" si="12"/>
        <v>607.43055555555554</v>
      </c>
    </row>
    <row r="78" spans="1:16" x14ac:dyDescent="0.55000000000000004">
      <c r="A78" s="180" t="s">
        <v>59</v>
      </c>
      <c r="B78" s="17">
        <f>jan!$H78</f>
        <v>22096.646033333334</v>
      </c>
      <c r="C78" s="17">
        <f>feb!$H78</f>
        <v>23171.081250000003</v>
      </c>
      <c r="D78" s="17">
        <f>mar!$H78</f>
        <v>22879.82388</v>
      </c>
      <c r="E78" s="17">
        <f>apr!$H78</f>
        <v>20276.858333333334</v>
      </c>
      <c r="F78" s="17">
        <f>may!$H78</f>
        <v>19200.269625000001</v>
      </c>
      <c r="G78" s="78">
        <f>jun!$H78</f>
        <v>20388.016179999999</v>
      </c>
      <c r="H78" s="37">
        <f>jul!$H78</f>
        <v>20828.890650000001</v>
      </c>
      <c r="I78" s="37">
        <f>aug!$H78</f>
        <v>19442.012279999999</v>
      </c>
      <c r="J78" s="89">
        <f>sep!$H78</f>
        <v>20136.104749999999</v>
      </c>
      <c r="K78" s="89">
        <f>oct!$H78</f>
        <v>18592.887425000001</v>
      </c>
      <c r="L78" s="37">
        <f>nov!$H78</f>
        <v>19266.041539999998</v>
      </c>
      <c r="M78" s="89">
        <f>dec!$H78</f>
        <v>19985.102000000003</v>
      </c>
      <c r="N78" s="89">
        <f t="shared" si="10"/>
        <v>20521.977828888892</v>
      </c>
      <c r="O78" s="99">
        <f t="shared" si="11"/>
        <v>246263.7339466667</v>
      </c>
      <c r="P78" s="132">
        <f t="shared" si="12"/>
        <v>20521.977828888892</v>
      </c>
    </row>
    <row r="79" spans="1:16" x14ac:dyDescent="0.55000000000000004">
      <c r="A79" s="180" t="s">
        <v>22</v>
      </c>
      <c r="B79" s="17">
        <f>jan!$H79</f>
        <v>637</v>
      </c>
      <c r="C79" s="17">
        <f>feb!$H79</f>
        <v>661.75</v>
      </c>
      <c r="D79" s="17">
        <f>mar!$H79</f>
        <v>643.79999999999995</v>
      </c>
      <c r="E79" s="17">
        <f>apr!$H79</f>
        <v>574.33333333333337</v>
      </c>
      <c r="F79" s="17">
        <f>may!$H79</f>
        <v>557.75</v>
      </c>
      <c r="G79" s="78">
        <f>jun!$H79</f>
        <v>601.4</v>
      </c>
      <c r="H79" s="37">
        <f>jul!$H79</f>
        <v>616</v>
      </c>
      <c r="I79" s="37">
        <f>aug!$H79</f>
        <v>575.6</v>
      </c>
      <c r="J79" s="89">
        <f>sep!$H79</f>
        <v>600.25</v>
      </c>
      <c r="K79" s="89">
        <f>oct!$H79</f>
        <v>560.5</v>
      </c>
      <c r="L79" s="37">
        <f>nov!$H79</f>
        <v>583.20000000000005</v>
      </c>
      <c r="M79" s="89">
        <f>dec!$H79</f>
        <v>606.33333333333337</v>
      </c>
      <c r="N79" s="89">
        <f t="shared" si="10"/>
        <v>601.49305555555554</v>
      </c>
      <c r="O79" s="99">
        <f t="shared" si="11"/>
        <v>7217.9166666666661</v>
      </c>
      <c r="P79" s="132">
        <f>O79/12</f>
        <v>601.49305555555554</v>
      </c>
    </row>
    <row r="80" spans="1:16" s="70" customFormat="1" x14ac:dyDescent="0.55000000000000004">
      <c r="A80" s="180" t="s">
        <v>60</v>
      </c>
      <c r="B80" s="17"/>
      <c r="C80" s="17"/>
      <c r="D80" s="17"/>
      <c r="E80" s="17"/>
      <c r="F80" s="17"/>
      <c r="G80" s="78"/>
      <c r="H80" s="37"/>
      <c r="I80" s="37"/>
      <c r="J80" s="89"/>
      <c r="K80" s="89"/>
      <c r="L80" s="37"/>
      <c r="M80" s="89"/>
      <c r="N80" s="89"/>
      <c r="O80" s="99">
        <f t="shared" si="11"/>
        <v>0</v>
      </c>
      <c r="P80" s="132">
        <f>O80/12</f>
        <v>0</v>
      </c>
    </row>
    <row r="81" spans="1:16" x14ac:dyDescent="0.55000000000000004">
      <c r="A81" s="180" t="s">
        <v>20</v>
      </c>
      <c r="B81" s="17"/>
      <c r="C81" s="17"/>
      <c r="D81" s="17"/>
      <c r="E81" s="17"/>
      <c r="F81" s="17"/>
      <c r="G81" s="78"/>
      <c r="H81" s="37"/>
      <c r="I81" s="37"/>
      <c r="J81" s="89"/>
      <c r="K81" s="89"/>
      <c r="L81" s="37"/>
      <c r="M81" s="89"/>
      <c r="N81" s="89"/>
      <c r="O81" s="99">
        <f t="shared" si="11"/>
        <v>0</v>
      </c>
      <c r="P81" s="132">
        <f t="shared" si="12"/>
        <v>0</v>
      </c>
    </row>
    <row r="82" spans="1:16" x14ac:dyDescent="0.55000000000000004">
      <c r="A82" s="53" t="s">
        <v>61</v>
      </c>
      <c r="B82" s="72"/>
      <c r="C82" s="73"/>
      <c r="D82" s="73"/>
      <c r="E82" s="74"/>
      <c r="F82" s="73"/>
      <c r="G82" s="72"/>
      <c r="H82" s="36"/>
      <c r="I82" s="36"/>
      <c r="J82" s="86"/>
      <c r="K82" s="90"/>
      <c r="L82" s="36"/>
      <c r="M82" s="36"/>
      <c r="N82" s="103"/>
      <c r="O82" s="99"/>
      <c r="P82" s="132"/>
    </row>
    <row r="83" spans="1:16" x14ac:dyDescent="0.55000000000000004">
      <c r="A83" s="180" t="s">
        <v>62</v>
      </c>
      <c r="B83" s="17">
        <f>jan!$H83</f>
        <v>11747.991133333335</v>
      </c>
      <c r="C83" s="17">
        <f>feb!$H83</f>
        <v>10609.4712</v>
      </c>
      <c r="D83" s="17">
        <f>mar!$H83</f>
        <v>10610.63668</v>
      </c>
      <c r="E83" s="17">
        <f>apr!$H83</f>
        <v>10297.567366666668</v>
      </c>
      <c r="F83" s="17">
        <f>may!$H83</f>
        <v>9700.8520749999989</v>
      </c>
      <c r="G83" s="78">
        <f>jun!$H83</f>
        <v>9309.394479999999</v>
      </c>
      <c r="H83" s="37">
        <f>jul!$H83</f>
        <v>9281.4097000000002</v>
      </c>
      <c r="I83" s="37">
        <f>aug!$H83</f>
        <v>9288.6530000000002</v>
      </c>
      <c r="J83" s="89">
        <f>sep!$H83</f>
        <v>9299.7212500000005</v>
      </c>
      <c r="K83" s="89">
        <f>oct!$H83</f>
        <v>8898.37745</v>
      </c>
      <c r="L83" s="37">
        <f>nov!$H83</f>
        <v>8991.9653000000017</v>
      </c>
      <c r="M83" s="89">
        <f>dec!$H83</f>
        <v>10141.901633333333</v>
      </c>
      <c r="N83" s="89">
        <f t="shared" si="10"/>
        <v>9848.1617723611125</v>
      </c>
      <c r="O83" s="99">
        <f t="shared" si="11"/>
        <v>118177.94126833335</v>
      </c>
      <c r="P83" s="132">
        <f>O83/12</f>
        <v>9848.1617723611125</v>
      </c>
    </row>
    <row r="84" spans="1:16" x14ac:dyDescent="0.55000000000000004">
      <c r="A84" s="190" t="s">
        <v>20</v>
      </c>
      <c r="B84" s="24">
        <f>jan!$H84</f>
        <v>338.66666666666669</v>
      </c>
      <c r="C84" s="24">
        <f>feb!$H84</f>
        <v>303</v>
      </c>
      <c r="D84" s="24">
        <f>mar!$H84</f>
        <v>298.60000000000002</v>
      </c>
      <c r="E84" s="24">
        <f>apr!$H84</f>
        <v>291.66666666666669</v>
      </c>
      <c r="F84" s="24">
        <f>may!$H84</f>
        <v>281.75</v>
      </c>
      <c r="G84" s="79">
        <f>jun!$H84</f>
        <v>274.60000000000002</v>
      </c>
      <c r="H84" s="40">
        <f>jul!$H84</f>
        <v>274.5</v>
      </c>
      <c r="I84" s="40">
        <f>aug!$H84</f>
        <v>275</v>
      </c>
      <c r="J84" s="126">
        <f>sep!$H84</f>
        <v>277.25</v>
      </c>
      <c r="K84" s="126">
        <f>oct!$H84</f>
        <v>268.25</v>
      </c>
      <c r="L84" s="40">
        <f>nov!$H84</f>
        <v>272.2</v>
      </c>
      <c r="M84" s="126">
        <f>dec!$H84</f>
        <v>307.66666666666669</v>
      </c>
      <c r="N84" s="126">
        <f t="shared" si="10"/>
        <v>288.5958333333333</v>
      </c>
      <c r="O84" s="99">
        <f>SUM(B84:M84)</f>
        <v>3463.1499999999996</v>
      </c>
      <c r="P84" s="132">
        <f t="shared" si="12"/>
        <v>288.5958333333333</v>
      </c>
    </row>
    <row r="85" spans="1:16" x14ac:dyDescent="0.55000000000000004">
      <c r="A85" s="200" t="s">
        <v>97</v>
      </c>
      <c r="O85" s="99"/>
      <c r="P85" s="107"/>
    </row>
    <row r="86" spans="1:16" x14ac:dyDescent="0.55000000000000004">
      <c r="O86" s="99"/>
      <c r="P86" s="107"/>
    </row>
    <row r="87" spans="1:16" x14ac:dyDescent="0.55000000000000004">
      <c r="O87" s="99"/>
      <c r="P87" s="107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7"/>
  <sheetViews>
    <sheetView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F5" sqref="F5"/>
    </sheetView>
  </sheetViews>
  <sheetFormatPr defaultRowHeight="21.75" x14ac:dyDescent="0.5"/>
  <cols>
    <col min="1" max="1" width="14.85546875" style="161" customWidth="1"/>
    <col min="2" max="2" width="23" style="161" customWidth="1"/>
    <col min="3" max="8" width="13.42578125" style="161" customWidth="1"/>
    <col min="9" max="16384" width="9.140625" style="161"/>
  </cols>
  <sheetData>
    <row r="1" spans="1:17" ht="29.25" x14ac:dyDescent="0.6">
      <c r="B1" s="205" t="s">
        <v>82</v>
      </c>
      <c r="C1" s="206"/>
      <c r="D1" s="206"/>
      <c r="E1" s="206"/>
      <c r="F1" s="206"/>
      <c r="G1" s="206"/>
      <c r="H1" s="206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162" t="s">
        <v>17</v>
      </c>
      <c r="C4" s="163">
        <v>34.7057</v>
      </c>
      <c r="D4" s="164">
        <v>34.676400000000001</v>
      </c>
      <c r="E4" s="165">
        <v>34.684800000000003</v>
      </c>
      <c r="F4" s="163"/>
      <c r="G4" s="163"/>
      <c r="H4" s="166">
        <f>AVERAGE(C4:G4)</f>
        <v>34.688966666666666</v>
      </c>
    </row>
    <row r="5" spans="1:17" x14ac:dyDescent="0.5">
      <c r="B5" s="62" t="s">
        <v>18</v>
      </c>
      <c r="C5" s="167"/>
      <c r="D5" s="168"/>
      <c r="E5" s="168"/>
      <c r="F5" s="169"/>
      <c r="G5" s="168"/>
      <c r="H5" s="170"/>
    </row>
    <row r="6" spans="1:17" x14ac:dyDescent="0.5">
      <c r="A6" t="s">
        <v>99</v>
      </c>
      <c r="B6" s="171" t="s">
        <v>19</v>
      </c>
      <c r="C6" s="172">
        <f>C7*$C$4</f>
        <v>30124.547600000002</v>
      </c>
      <c r="D6" s="172">
        <f>D7*$D$4</f>
        <v>31347.4656</v>
      </c>
      <c r="E6" s="172">
        <f>E7*$E$4</f>
        <v>31285.689600000002</v>
      </c>
      <c r="F6" s="172"/>
      <c r="G6" s="172"/>
      <c r="H6" s="173">
        <f t="shared" ref="H6:H33" si="0">AVERAGE(C6:G6)</f>
        <v>30919.234266666666</v>
      </c>
      <c r="I6" s="174"/>
      <c r="J6" s="174"/>
      <c r="K6" s="174"/>
      <c r="L6" s="174"/>
      <c r="M6" s="174"/>
      <c r="N6" s="174"/>
      <c r="O6" s="174"/>
      <c r="P6" s="174"/>
      <c r="Q6" s="174"/>
    </row>
    <row r="7" spans="1:17" x14ac:dyDescent="0.5">
      <c r="A7" t="s">
        <v>100</v>
      </c>
      <c r="B7" s="171" t="s">
        <v>20</v>
      </c>
      <c r="C7" s="175">
        <v>868</v>
      </c>
      <c r="D7" s="176">
        <v>904</v>
      </c>
      <c r="E7" s="176">
        <v>902</v>
      </c>
      <c r="F7" s="176"/>
      <c r="G7" s="176"/>
      <c r="H7" s="173">
        <f t="shared" si="0"/>
        <v>891.33333333333337</v>
      </c>
      <c r="I7" s="174"/>
      <c r="J7" s="174"/>
      <c r="K7" s="174"/>
      <c r="L7" s="174"/>
      <c r="M7" s="174"/>
      <c r="N7" s="174"/>
      <c r="O7" s="174"/>
      <c r="P7" s="174"/>
      <c r="Q7" s="174"/>
    </row>
    <row r="8" spans="1:17" x14ac:dyDescent="0.5">
      <c r="A8" t="s">
        <v>101</v>
      </c>
      <c r="B8" s="177" t="s">
        <v>21</v>
      </c>
      <c r="C8" s="178">
        <f>C9*$C$4</f>
        <v>29638.667799999999</v>
      </c>
      <c r="D8" s="178">
        <f>D9*$D$4</f>
        <v>30792.643200000002</v>
      </c>
      <c r="E8" s="178">
        <f>E9*$E$4</f>
        <v>30765.417600000001</v>
      </c>
      <c r="F8" s="178"/>
      <c r="G8" s="178"/>
      <c r="H8" s="178">
        <f t="shared" si="0"/>
        <v>30398.909533333335</v>
      </c>
      <c r="I8" s="174"/>
      <c r="J8" s="174"/>
      <c r="K8" s="174"/>
      <c r="L8" s="174"/>
      <c r="M8" s="174"/>
      <c r="N8" s="174"/>
      <c r="O8" s="174"/>
      <c r="P8" s="174"/>
      <c r="Q8" s="174"/>
    </row>
    <row r="9" spans="1:17" x14ac:dyDescent="0.5">
      <c r="A9" t="s">
        <v>102</v>
      </c>
      <c r="B9" s="177" t="s">
        <v>22</v>
      </c>
      <c r="C9" s="178">
        <v>854</v>
      </c>
      <c r="D9" s="178">
        <v>888</v>
      </c>
      <c r="E9" s="178">
        <v>887</v>
      </c>
      <c r="F9" s="178"/>
      <c r="G9" s="178"/>
      <c r="H9" s="178">
        <f t="shared" si="0"/>
        <v>876.33333333333337</v>
      </c>
      <c r="I9" s="174"/>
      <c r="J9" s="174"/>
      <c r="K9" s="174"/>
      <c r="L9" s="174"/>
      <c r="M9" s="174"/>
      <c r="N9" s="174"/>
      <c r="O9" s="174"/>
      <c r="P9" s="174"/>
      <c r="Q9" s="174"/>
    </row>
    <row r="10" spans="1:17" x14ac:dyDescent="0.5">
      <c r="A10" t="s">
        <v>103</v>
      </c>
      <c r="B10" s="177" t="s">
        <v>23</v>
      </c>
      <c r="C10" s="178">
        <f>C11*$C$4</f>
        <v>29638.667799999999</v>
      </c>
      <c r="D10" s="178">
        <f>D11*$D$4</f>
        <v>30792.643200000002</v>
      </c>
      <c r="E10" s="178">
        <f>E11*$E$4</f>
        <v>30765.417600000001</v>
      </c>
      <c r="F10" s="178"/>
      <c r="G10" s="178"/>
      <c r="H10" s="178">
        <f t="shared" si="0"/>
        <v>30398.909533333335</v>
      </c>
      <c r="I10" s="174"/>
      <c r="J10" s="174"/>
      <c r="K10" s="174"/>
      <c r="L10" s="174"/>
      <c r="M10" s="174"/>
      <c r="N10" s="174"/>
      <c r="O10" s="174"/>
      <c r="P10" s="174"/>
      <c r="Q10" s="174"/>
    </row>
    <row r="11" spans="1:17" x14ac:dyDescent="0.5">
      <c r="A11" t="s">
        <v>104</v>
      </c>
      <c r="B11" s="177" t="s">
        <v>20</v>
      </c>
      <c r="C11" s="178">
        <v>854</v>
      </c>
      <c r="D11" s="178">
        <v>888</v>
      </c>
      <c r="E11" s="178">
        <v>887</v>
      </c>
      <c r="F11" s="178"/>
      <c r="G11" s="178"/>
      <c r="H11" s="178">
        <f t="shared" si="0"/>
        <v>876.33333333333337</v>
      </c>
      <c r="I11" s="174"/>
      <c r="J11" s="174"/>
      <c r="K11" s="174"/>
      <c r="L11" s="174"/>
      <c r="M11" s="174"/>
      <c r="N11" s="174"/>
      <c r="O11" s="174"/>
      <c r="P11" s="174"/>
      <c r="Q11" s="174"/>
    </row>
    <row r="12" spans="1:17" x14ac:dyDescent="0.5">
      <c r="A12" t="s">
        <v>105</v>
      </c>
      <c r="B12" s="177" t="s">
        <v>24</v>
      </c>
      <c r="C12" s="178">
        <f>C13*$C$4</f>
        <v>29118.082300000002</v>
      </c>
      <c r="D12" s="178">
        <f>D13*$D$4</f>
        <v>30307.173600000002</v>
      </c>
      <c r="E12" s="178">
        <f>E13*$E$4</f>
        <v>30279.830400000003</v>
      </c>
      <c r="F12" s="178"/>
      <c r="G12" s="178"/>
      <c r="H12" s="178">
        <f t="shared" si="0"/>
        <v>29901.695433333338</v>
      </c>
      <c r="I12" s="174"/>
      <c r="J12" s="174"/>
      <c r="K12" s="174"/>
      <c r="L12" s="174"/>
      <c r="M12" s="174"/>
      <c r="N12" s="174"/>
      <c r="O12" s="174"/>
      <c r="P12" s="174"/>
      <c r="Q12" s="174"/>
    </row>
    <row r="13" spans="1:17" x14ac:dyDescent="0.5">
      <c r="A13" t="s">
        <v>106</v>
      </c>
      <c r="B13" s="177" t="s">
        <v>20</v>
      </c>
      <c r="C13" s="178">
        <v>839</v>
      </c>
      <c r="D13" s="179">
        <v>874</v>
      </c>
      <c r="E13" s="179">
        <v>873</v>
      </c>
      <c r="F13" s="179"/>
      <c r="G13" s="179"/>
      <c r="H13" s="178">
        <f t="shared" si="0"/>
        <v>862</v>
      </c>
      <c r="I13" s="174"/>
      <c r="J13" s="174"/>
      <c r="K13" s="174"/>
      <c r="L13" s="174"/>
      <c r="M13" s="174"/>
      <c r="N13" s="174"/>
      <c r="O13" s="174"/>
      <c r="P13" s="174"/>
      <c r="Q13" s="174"/>
    </row>
    <row r="14" spans="1:17" x14ac:dyDescent="0.5">
      <c r="A14" t="s">
        <v>107</v>
      </c>
      <c r="B14" s="171" t="s">
        <v>25</v>
      </c>
      <c r="C14" s="172">
        <f>C15*$C$4</f>
        <v>21517.534</v>
      </c>
      <c r="D14" s="172">
        <f>D15*$D$4</f>
        <v>22123.5432</v>
      </c>
      <c r="E14" s="172">
        <f>E15*$E$4</f>
        <v>22649.174400000004</v>
      </c>
      <c r="F14" s="172"/>
      <c r="G14" s="172"/>
      <c r="H14" s="173">
        <f t="shared" si="0"/>
        <v>22096.750533333336</v>
      </c>
      <c r="I14" s="174"/>
      <c r="J14" s="174"/>
      <c r="K14" s="174"/>
      <c r="L14" s="174"/>
      <c r="M14" s="174"/>
      <c r="N14" s="174"/>
      <c r="O14" s="174"/>
      <c r="P14" s="174"/>
      <c r="Q14" s="174"/>
    </row>
    <row r="15" spans="1:17" x14ac:dyDescent="0.5">
      <c r="A15" t="s">
        <v>108</v>
      </c>
      <c r="B15" s="171" t="s">
        <v>20</v>
      </c>
      <c r="C15" s="172">
        <v>620</v>
      </c>
      <c r="D15" s="176">
        <v>638</v>
      </c>
      <c r="E15" s="176">
        <v>653</v>
      </c>
      <c r="F15" s="176"/>
      <c r="G15" s="176"/>
      <c r="H15" s="173">
        <f t="shared" si="0"/>
        <v>637</v>
      </c>
      <c r="I15" s="174"/>
      <c r="J15" s="174"/>
      <c r="K15" s="174"/>
      <c r="L15" s="174"/>
      <c r="M15" s="174"/>
      <c r="N15" s="174"/>
      <c r="O15" s="174"/>
      <c r="P15" s="174"/>
      <c r="Q15" s="174"/>
    </row>
    <row r="16" spans="1:17" x14ac:dyDescent="0.5">
      <c r="A16" t="s">
        <v>109</v>
      </c>
      <c r="B16" s="171" t="s">
        <v>26</v>
      </c>
      <c r="C16" s="172">
        <f>C17*$C$4</f>
        <v>20476.363000000001</v>
      </c>
      <c r="D16" s="172">
        <f>D17*$D$4</f>
        <v>21083.251199999999</v>
      </c>
      <c r="E16" s="172">
        <f>E17*$E$4</f>
        <v>21608.630400000002</v>
      </c>
      <c r="F16" s="172"/>
      <c r="G16" s="172"/>
      <c r="H16" s="173">
        <f t="shared" si="0"/>
        <v>21056.081533333334</v>
      </c>
      <c r="I16" s="174"/>
      <c r="J16" s="174"/>
      <c r="K16" s="174"/>
      <c r="L16" s="174"/>
      <c r="M16" s="174"/>
      <c r="N16" s="174"/>
      <c r="O16" s="174"/>
      <c r="P16" s="174"/>
      <c r="Q16" s="174"/>
    </row>
    <row r="17" spans="1:17" x14ac:dyDescent="0.5">
      <c r="A17" t="s">
        <v>110</v>
      </c>
      <c r="B17" s="171" t="s">
        <v>20</v>
      </c>
      <c r="C17" s="172">
        <v>590</v>
      </c>
      <c r="D17" s="176">
        <v>608</v>
      </c>
      <c r="E17" s="176">
        <v>623</v>
      </c>
      <c r="F17" s="176"/>
      <c r="G17" s="176"/>
      <c r="H17" s="173">
        <f t="shared" si="0"/>
        <v>607</v>
      </c>
      <c r="I17" s="174"/>
      <c r="J17" s="174"/>
      <c r="K17" s="174"/>
      <c r="L17" s="174"/>
      <c r="M17" s="174"/>
      <c r="N17" s="174"/>
      <c r="O17" s="174"/>
      <c r="P17" s="174"/>
      <c r="Q17" s="174"/>
    </row>
    <row r="18" spans="1:17" x14ac:dyDescent="0.5">
      <c r="A18" t="s">
        <v>111</v>
      </c>
      <c r="B18" s="171" t="s">
        <v>27</v>
      </c>
      <c r="C18" s="172">
        <f>C19*$C$4</f>
        <v>0</v>
      </c>
      <c r="D18" s="172">
        <f>D19*$E$4</f>
        <v>0</v>
      </c>
      <c r="E18" s="172">
        <f>E19*$E$4</f>
        <v>0</v>
      </c>
      <c r="F18" s="172"/>
      <c r="G18" s="172"/>
      <c r="H18" s="173">
        <f t="shared" si="0"/>
        <v>0</v>
      </c>
      <c r="I18" s="174"/>
      <c r="J18" s="174"/>
      <c r="K18" s="174"/>
      <c r="L18" s="174"/>
      <c r="M18" s="174"/>
      <c r="N18" s="174"/>
      <c r="O18" s="174"/>
      <c r="P18" s="174"/>
      <c r="Q18" s="174"/>
    </row>
    <row r="19" spans="1:17" x14ac:dyDescent="0.5">
      <c r="A19" t="s">
        <v>112</v>
      </c>
      <c r="B19" s="171" t="s">
        <v>20</v>
      </c>
      <c r="C19" s="172">
        <v>0</v>
      </c>
      <c r="D19" s="176">
        <v>0</v>
      </c>
      <c r="E19" s="176">
        <v>0</v>
      </c>
      <c r="F19" s="176"/>
      <c r="G19" s="176"/>
      <c r="H19" s="173">
        <f t="shared" si="0"/>
        <v>0</v>
      </c>
      <c r="I19" s="174"/>
      <c r="J19" s="174"/>
      <c r="K19" s="174"/>
      <c r="L19" s="174"/>
      <c r="M19" s="174"/>
      <c r="N19" s="174"/>
      <c r="O19" s="174"/>
      <c r="P19" s="174"/>
      <c r="Q19" s="174"/>
    </row>
    <row r="20" spans="1:17" x14ac:dyDescent="0.5">
      <c r="A20" t="s">
        <v>113</v>
      </c>
      <c r="B20" s="171" t="s">
        <v>28</v>
      </c>
      <c r="C20" s="172">
        <f>C21*$C$4</f>
        <v>0</v>
      </c>
      <c r="D20" s="172">
        <f>D21*$E$4</f>
        <v>0</v>
      </c>
      <c r="E20" s="172">
        <f>E21*$E$4</f>
        <v>0</v>
      </c>
      <c r="F20" s="172"/>
      <c r="G20" s="172"/>
      <c r="H20" s="173">
        <f t="shared" si="0"/>
        <v>0</v>
      </c>
      <c r="I20" s="174"/>
      <c r="J20" s="174"/>
      <c r="K20" s="174"/>
      <c r="L20" s="174"/>
      <c r="M20" s="174"/>
      <c r="N20" s="174"/>
      <c r="O20" s="174"/>
      <c r="P20" s="174"/>
      <c r="Q20" s="174"/>
    </row>
    <row r="21" spans="1:17" x14ac:dyDescent="0.5">
      <c r="A21" t="s">
        <v>114</v>
      </c>
      <c r="B21" s="171" t="s">
        <v>20</v>
      </c>
      <c r="C21" s="172">
        <v>0</v>
      </c>
      <c r="D21" s="176">
        <v>0</v>
      </c>
      <c r="E21" s="176">
        <v>0</v>
      </c>
      <c r="F21" s="176"/>
      <c r="G21" s="176"/>
      <c r="H21" s="173">
        <f t="shared" si="0"/>
        <v>0</v>
      </c>
      <c r="I21" s="174"/>
      <c r="J21" s="174"/>
      <c r="K21" s="174"/>
      <c r="L21" s="174"/>
      <c r="M21" s="174"/>
      <c r="N21" s="174"/>
      <c r="O21" s="174"/>
      <c r="P21" s="174"/>
      <c r="Q21" s="174"/>
    </row>
    <row r="22" spans="1:17" x14ac:dyDescent="0.5">
      <c r="A22" t="s">
        <v>115</v>
      </c>
      <c r="B22" s="177" t="s">
        <v>29</v>
      </c>
      <c r="C22" s="178">
        <f>C23*$C$4</f>
        <v>19435.191999999999</v>
      </c>
      <c r="D22" s="178">
        <f>D23*$D$4</f>
        <v>20077.635600000001</v>
      </c>
      <c r="E22" s="178">
        <f>E23*$E$4</f>
        <v>20533.401600000001</v>
      </c>
      <c r="F22" s="178"/>
      <c r="G22" s="178"/>
      <c r="H22" s="178">
        <f t="shared" si="0"/>
        <v>20015.409733333334</v>
      </c>
      <c r="I22" s="174"/>
      <c r="J22" s="174"/>
      <c r="K22" s="174"/>
      <c r="L22" s="174"/>
      <c r="M22" s="174"/>
      <c r="N22" s="174"/>
      <c r="O22" s="174"/>
      <c r="P22" s="174"/>
      <c r="Q22" s="174"/>
    </row>
    <row r="23" spans="1:17" x14ac:dyDescent="0.5">
      <c r="A23" t="s">
        <v>116</v>
      </c>
      <c r="B23" s="177" t="s">
        <v>20</v>
      </c>
      <c r="C23" s="178">
        <v>560</v>
      </c>
      <c r="D23" s="179">
        <v>579</v>
      </c>
      <c r="E23" s="179">
        <v>592</v>
      </c>
      <c r="F23" s="179"/>
      <c r="G23" s="179"/>
      <c r="H23" s="178">
        <f t="shared" si="0"/>
        <v>577</v>
      </c>
      <c r="I23" s="174"/>
      <c r="J23" s="174"/>
      <c r="K23" s="174"/>
      <c r="L23" s="174"/>
      <c r="M23" s="174"/>
      <c r="N23" s="174"/>
      <c r="O23" s="174"/>
      <c r="P23" s="174"/>
      <c r="Q23" s="174"/>
    </row>
    <row r="24" spans="1:17" x14ac:dyDescent="0.5">
      <c r="A24" t="s">
        <v>117</v>
      </c>
      <c r="B24" s="171" t="s">
        <v>30</v>
      </c>
      <c r="C24" s="172">
        <f>C25*$C$4</f>
        <v>19331.0749</v>
      </c>
      <c r="D24" s="172">
        <f>D25*$D$4</f>
        <v>19938.93</v>
      </c>
      <c r="E24" s="172">
        <f>E25*$E$4</f>
        <v>20429.3472</v>
      </c>
      <c r="F24" s="172"/>
      <c r="G24" s="172"/>
      <c r="H24" s="173">
        <f t="shared" si="0"/>
        <v>19899.784033333333</v>
      </c>
      <c r="I24" s="174"/>
      <c r="J24" s="174"/>
      <c r="K24" s="174"/>
      <c r="L24" s="174"/>
      <c r="M24" s="174"/>
      <c r="N24" s="174"/>
      <c r="O24" s="174"/>
      <c r="P24" s="174"/>
      <c r="Q24" s="174"/>
    </row>
    <row r="25" spans="1:17" x14ac:dyDescent="0.5">
      <c r="A25" t="s">
        <v>118</v>
      </c>
      <c r="B25" s="171" t="s">
        <v>20</v>
      </c>
      <c r="C25" s="172">
        <v>557</v>
      </c>
      <c r="D25" s="172">
        <v>575</v>
      </c>
      <c r="E25" s="172">
        <v>589</v>
      </c>
      <c r="F25" s="172"/>
      <c r="G25" s="172"/>
      <c r="H25" s="173">
        <f t="shared" si="0"/>
        <v>573.66666666666663</v>
      </c>
      <c r="I25" s="174"/>
      <c r="J25" s="174"/>
      <c r="K25" s="174"/>
      <c r="L25" s="174"/>
      <c r="M25" s="174"/>
      <c r="N25" s="174"/>
      <c r="O25" s="174"/>
      <c r="P25" s="174"/>
      <c r="Q25" s="174"/>
    </row>
    <row r="26" spans="1:17" x14ac:dyDescent="0.5">
      <c r="A26" t="s">
        <v>119</v>
      </c>
      <c r="B26" s="180" t="s">
        <v>31</v>
      </c>
      <c r="C26" s="172">
        <f>C27*$C$4</f>
        <v>17804.024099999999</v>
      </c>
      <c r="D26" s="172">
        <f>D27*$D$4</f>
        <v>18413.168400000002</v>
      </c>
      <c r="E26" s="172">
        <f>E27*$E$4</f>
        <v>18799.161600000003</v>
      </c>
      <c r="F26" s="172"/>
      <c r="G26" s="172"/>
      <c r="H26" s="173">
        <f t="shared" si="0"/>
        <v>18338.784700000004</v>
      </c>
      <c r="I26" s="174"/>
      <c r="J26" s="174"/>
      <c r="K26" s="174"/>
      <c r="L26" s="174"/>
      <c r="M26" s="174"/>
      <c r="N26" s="174"/>
      <c r="O26" s="174"/>
      <c r="P26" s="174"/>
      <c r="Q26" s="174"/>
    </row>
    <row r="27" spans="1:17" x14ac:dyDescent="0.5">
      <c r="A27" t="s">
        <v>120</v>
      </c>
      <c r="B27" s="180" t="s">
        <v>20</v>
      </c>
      <c r="C27" s="172">
        <v>513</v>
      </c>
      <c r="D27" s="176">
        <v>531</v>
      </c>
      <c r="E27" s="176">
        <v>542</v>
      </c>
      <c r="F27" s="176"/>
      <c r="G27" s="176"/>
      <c r="H27" s="173">
        <f t="shared" si="0"/>
        <v>528.66666666666663</v>
      </c>
      <c r="I27" s="174"/>
      <c r="J27" s="174"/>
      <c r="K27" s="174"/>
      <c r="L27" s="174"/>
      <c r="M27" s="174"/>
      <c r="N27" s="174"/>
      <c r="O27" s="174"/>
      <c r="P27" s="174"/>
      <c r="Q27" s="174"/>
    </row>
    <row r="28" spans="1:17" x14ac:dyDescent="0.5">
      <c r="A28" t="s">
        <v>121</v>
      </c>
      <c r="B28" s="180" t="s">
        <v>32</v>
      </c>
      <c r="C28" s="172">
        <f>C29*$C$4</f>
        <v>0</v>
      </c>
      <c r="D28" s="172">
        <f>D29*$E$4</f>
        <v>0</v>
      </c>
      <c r="E28" s="172">
        <f>E29*$E$4</f>
        <v>0</v>
      </c>
      <c r="F28" s="172"/>
      <c r="G28" s="172"/>
      <c r="H28" s="173">
        <f t="shared" si="0"/>
        <v>0</v>
      </c>
      <c r="I28" s="174"/>
      <c r="J28" s="174"/>
      <c r="K28" s="174"/>
      <c r="L28" s="174"/>
      <c r="M28" s="174"/>
      <c r="N28" s="174"/>
      <c r="O28" s="174"/>
      <c r="P28" s="174"/>
      <c r="Q28" s="174"/>
    </row>
    <row r="29" spans="1:17" x14ac:dyDescent="0.5">
      <c r="A29" t="s">
        <v>122</v>
      </c>
      <c r="B29" s="180" t="s">
        <v>20</v>
      </c>
      <c r="C29" s="172">
        <v>0</v>
      </c>
      <c r="D29" s="176">
        <v>0</v>
      </c>
      <c r="E29" s="176">
        <v>0</v>
      </c>
      <c r="F29" s="176"/>
      <c r="G29" s="176"/>
      <c r="H29" s="173">
        <f t="shared" si="0"/>
        <v>0</v>
      </c>
      <c r="I29" s="174"/>
      <c r="J29" s="174"/>
      <c r="K29" s="174"/>
      <c r="L29" s="174"/>
      <c r="M29" s="174"/>
      <c r="N29" s="174"/>
      <c r="O29" s="174"/>
      <c r="P29" s="174"/>
      <c r="Q29" s="174"/>
    </row>
    <row r="30" spans="1:17" x14ac:dyDescent="0.5">
      <c r="A30" t="s">
        <v>123</v>
      </c>
      <c r="B30" s="181" t="s">
        <v>66</v>
      </c>
      <c r="C30" s="178">
        <f>C31*$C$4</f>
        <v>15860.5049</v>
      </c>
      <c r="D30" s="178">
        <f>D31*$D$4</f>
        <v>16471.29</v>
      </c>
      <c r="E30" s="178">
        <f>E31*$E$4</f>
        <v>16683.388800000001</v>
      </c>
      <c r="F30" s="178"/>
      <c r="G30" s="178"/>
      <c r="H30" s="178">
        <f t="shared" si="0"/>
        <v>16338.394566666668</v>
      </c>
      <c r="I30" s="174"/>
      <c r="J30" s="174"/>
      <c r="K30" s="174"/>
      <c r="L30" s="174"/>
      <c r="M30" s="174"/>
      <c r="N30" s="174"/>
      <c r="O30" s="174"/>
      <c r="P30" s="174"/>
      <c r="Q30" s="174"/>
    </row>
    <row r="31" spans="1:17" x14ac:dyDescent="0.5">
      <c r="A31" t="s">
        <v>124</v>
      </c>
      <c r="B31" s="181" t="s">
        <v>20</v>
      </c>
      <c r="C31" s="178">
        <v>457</v>
      </c>
      <c r="D31" s="179">
        <v>475</v>
      </c>
      <c r="E31" s="179">
        <v>481</v>
      </c>
      <c r="F31" s="179"/>
      <c r="G31" s="179"/>
      <c r="H31" s="178">
        <f t="shared" si="0"/>
        <v>471</v>
      </c>
      <c r="I31" s="174"/>
      <c r="J31" s="174"/>
      <c r="K31" s="174"/>
      <c r="L31" s="174"/>
      <c r="M31" s="174"/>
      <c r="N31" s="174"/>
      <c r="O31" s="174"/>
      <c r="P31" s="174"/>
      <c r="Q31" s="174"/>
    </row>
    <row r="32" spans="1:17" x14ac:dyDescent="0.5">
      <c r="A32" t="s">
        <v>125</v>
      </c>
      <c r="B32" s="180" t="s">
        <v>33</v>
      </c>
      <c r="C32" s="172">
        <f>C33*$E$4</f>
        <v>0</v>
      </c>
      <c r="D32" s="172">
        <f>D33*$E$4</f>
        <v>0</v>
      </c>
      <c r="E32" s="172">
        <f>E33*$E$4</f>
        <v>0</v>
      </c>
      <c r="F32" s="172"/>
      <c r="G32" s="172"/>
      <c r="H32" s="173">
        <f t="shared" si="0"/>
        <v>0</v>
      </c>
      <c r="I32" s="174"/>
      <c r="J32" s="174"/>
      <c r="K32" s="174"/>
      <c r="L32" s="174"/>
      <c r="M32" s="174"/>
      <c r="N32" s="174"/>
      <c r="O32" s="174"/>
      <c r="P32" s="174"/>
      <c r="Q32" s="174"/>
    </row>
    <row r="33" spans="1:17" x14ac:dyDescent="0.5">
      <c r="A33" t="s">
        <v>126</v>
      </c>
      <c r="B33" s="180" t="s">
        <v>20</v>
      </c>
      <c r="C33" s="172">
        <v>0</v>
      </c>
      <c r="D33" s="176">
        <v>0</v>
      </c>
      <c r="E33" s="176">
        <v>0</v>
      </c>
      <c r="F33" s="176"/>
      <c r="G33" s="176"/>
      <c r="H33" s="173">
        <f t="shared" si="0"/>
        <v>0</v>
      </c>
      <c r="I33" s="174"/>
      <c r="J33" s="174"/>
      <c r="K33" s="174"/>
      <c r="L33" s="174"/>
      <c r="M33" s="174"/>
      <c r="N33" s="174"/>
      <c r="O33" s="174"/>
      <c r="P33" s="174"/>
      <c r="Q33" s="174"/>
    </row>
    <row r="34" spans="1:17" x14ac:dyDescent="0.5">
      <c r="A34" t="s">
        <v>127</v>
      </c>
      <c r="B34" s="171" t="s">
        <v>34</v>
      </c>
      <c r="C34" s="178"/>
      <c r="D34" s="178"/>
      <c r="E34" s="178"/>
      <c r="F34" s="178"/>
      <c r="G34" s="178"/>
      <c r="H34" s="178" t="e">
        <f>AVERAGE(C34:G34)</f>
        <v>#DIV/0!</v>
      </c>
      <c r="I34" s="174"/>
      <c r="J34" s="174"/>
      <c r="K34" s="174"/>
      <c r="L34" s="174"/>
      <c r="M34" s="174"/>
      <c r="N34" s="174"/>
      <c r="O34" s="174"/>
      <c r="P34" s="174"/>
      <c r="Q34" s="174"/>
    </row>
    <row r="35" spans="1:17" x14ac:dyDescent="0.5">
      <c r="A35" t="s">
        <v>128</v>
      </c>
      <c r="B35" s="182" t="s">
        <v>22</v>
      </c>
      <c r="C35" s="183"/>
      <c r="D35" s="184"/>
      <c r="E35" s="184"/>
      <c r="F35" s="184"/>
      <c r="G35" s="184"/>
      <c r="H35" s="183" t="e">
        <f>AVERAGE(C35:G35)</f>
        <v>#DIV/0!</v>
      </c>
      <c r="I35" s="174"/>
      <c r="J35" s="174"/>
      <c r="K35" s="174"/>
      <c r="L35" s="174"/>
      <c r="M35" s="174"/>
      <c r="N35" s="174"/>
      <c r="O35" s="174"/>
      <c r="P35" s="174"/>
      <c r="Q35" s="174"/>
    </row>
    <row r="36" spans="1:17" x14ac:dyDescent="0.5">
      <c r="A36"/>
      <c r="B36" s="66" t="s">
        <v>35</v>
      </c>
      <c r="C36" s="169"/>
      <c r="D36" s="169"/>
      <c r="E36" s="169"/>
      <c r="F36" s="169"/>
      <c r="G36" s="169"/>
      <c r="H36" s="185"/>
      <c r="I36" s="174"/>
      <c r="J36" s="174"/>
      <c r="K36" s="174"/>
      <c r="L36" s="174"/>
      <c r="M36" s="174"/>
      <c r="N36" s="174"/>
      <c r="O36" s="174"/>
      <c r="P36" s="174"/>
      <c r="Q36" s="174"/>
    </row>
    <row r="37" spans="1:17" x14ac:dyDescent="0.5">
      <c r="A37" t="s">
        <v>167</v>
      </c>
      <c r="B37" s="180" t="s">
        <v>36</v>
      </c>
      <c r="C37" s="172">
        <f>C38*$C$4</f>
        <v>20996.948499999999</v>
      </c>
      <c r="D37" s="172">
        <f>D38*$D$4</f>
        <v>21638.0736</v>
      </c>
      <c r="E37" s="172">
        <f>E38*$E$4</f>
        <v>21643.315200000001</v>
      </c>
      <c r="F37" s="172"/>
      <c r="G37" s="172"/>
      <c r="H37" s="173">
        <f t="shared" ref="H37:H42" si="1">AVERAGE(C37:G37)</f>
        <v>21426.112433333332</v>
      </c>
      <c r="I37" s="174"/>
      <c r="J37" s="174"/>
      <c r="K37" s="174"/>
      <c r="L37" s="174"/>
      <c r="M37" s="174"/>
      <c r="N37" s="174"/>
      <c r="O37" s="174"/>
      <c r="P37" s="174"/>
      <c r="Q37" s="174"/>
    </row>
    <row r="38" spans="1:17" x14ac:dyDescent="0.5">
      <c r="A38" t="s">
        <v>168</v>
      </c>
      <c r="B38" s="180" t="s">
        <v>37</v>
      </c>
      <c r="C38" s="172">
        <v>605</v>
      </c>
      <c r="D38" s="176">
        <v>624</v>
      </c>
      <c r="E38" s="176">
        <v>624</v>
      </c>
      <c r="F38" s="176"/>
      <c r="G38" s="176"/>
      <c r="H38" s="173">
        <f t="shared" si="1"/>
        <v>617.66666666666663</v>
      </c>
      <c r="I38" s="174"/>
      <c r="J38" s="174"/>
      <c r="K38" s="174"/>
      <c r="L38" s="174"/>
      <c r="M38" s="174"/>
      <c r="N38" s="174"/>
      <c r="O38" s="174"/>
      <c r="P38" s="174"/>
      <c r="Q38" s="174"/>
    </row>
    <row r="39" spans="1:17" x14ac:dyDescent="0.5">
      <c r="A39" t="s">
        <v>169</v>
      </c>
      <c r="B39" s="180" t="s">
        <v>39</v>
      </c>
      <c r="C39" s="172">
        <f>C40*$C$4</f>
        <v>15270.508</v>
      </c>
      <c r="D39" s="172">
        <f>D40*$D$4</f>
        <v>16401.9372</v>
      </c>
      <c r="E39" s="172">
        <f>E40*$E$4</f>
        <v>17411.7696</v>
      </c>
      <c r="F39" s="172"/>
      <c r="G39" s="172"/>
      <c r="H39" s="173">
        <f t="shared" si="1"/>
        <v>16361.404933333333</v>
      </c>
      <c r="I39" s="174"/>
      <c r="J39" s="174"/>
      <c r="K39" s="174"/>
      <c r="L39" s="174"/>
      <c r="M39" s="174"/>
      <c r="N39" s="174"/>
      <c r="O39" s="174"/>
      <c r="P39" s="174"/>
      <c r="Q39" s="174"/>
    </row>
    <row r="40" spans="1:17" x14ac:dyDescent="0.5">
      <c r="A40" t="s">
        <v>170</v>
      </c>
      <c r="B40" s="180" t="s">
        <v>38</v>
      </c>
      <c r="C40" s="172">
        <v>440</v>
      </c>
      <c r="D40" s="176">
        <v>473</v>
      </c>
      <c r="E40" s="176">
        <v>502</v>
      </c>
      <c r="F40" s="176"/>
      <c r="G40" s="176"/>
      <c r="H40" s="173">
        <f t="shared" si="1"/>
        <v>471.66666666666669</v>
      </c>
      <c r="I40" s="174"/>
      <c r="J40" s="174"/>
      <c r="K40" s="174"/>
      <c r="L40" s="174"/>
      <c r="M40" s="174"/>
      <c r="N40" s="174"/>
      <c r="O40" s="174"/>
      <c r="P40" s="174"/>
      <c r="Q40" s="174"/>
    </row>
    <row r="41" spans="1:17" x14ac:dyDescent="0.5">
      <c r="A41" t="s">
        <v>129</v>
      </c>
      <c r="B41" s="181" t="s">
        <v>67</v>
      </c>
      <c r="C41" s="178">
        <f>C42*$C$4</f>
        <v>25439.2781</v>
      </c>
      <c r="D41" s="178">
        <f>D42*$D$4</f>
        <v>26111.3292</v>
      </c>
      <c r="E41" s="178">
        <f>E42*$E$4</f>
        <v>26603.241600000001</v>
      </c>
      <c r="F41" s="178"/>
      <c r="G41" s="178"/>
      <c r="H41" s="178">
        <f t="shared" si="1"/>
        <v>26051.282966666669</v>
      </c>
      <c r="I41" s="174"/>
      <c r="J41" s="174"/>
      <c r="K41" s="174"/>
      <c r="L41" s="174"/>
      <c r="M41" s="174"/>
      <c r="N41" s="174"/>
      <c r="O41" s="174"/>
      <c r="P41" s="174"/>
      <c r="Q41" s="174"/>
    </row>
    <row r="42" spans="1:17" x14ac:dyDescent="0.5">
      <c r="A42" t="s">
        <v>130</v>
      </c>
      <c r="B42" s="186" t="s">
        <v>22</v>
      </c>
      <c r="C42" s="183">
        <v>733</v>
      </c>
      <c r="D42" s="184">
        <v>753</v>
      </c>
      <c r="E42" s="184">
        <v>767</v>
      </c>
      <c r="F42" s="184"/>
      <c r="G42" s="184"/>
      <c r="H42" s="183">
        <f t="shared" si="1"/>
        <v>751</v>
      </c>
      <c r="I42" s="174"/>
      <c r="J42" s="174"/>
      <c r="K42" s="174"/>
      <c r="L42" s="174"/>
      <c r="M42" s="174"/>
      <c r="N42" s="174"/>
      <c r="O42" s="174"/>
      <c r="P42" s="174"/>
      <c r="Q42" s="174"/>
    </row>
    <row r="43" spans="1:17" x14ac:dyDescent="0.5">
      <c r="A43"/>
      <c r="B43" s="9" t="s">
        <v>40</v>
      </c>
      <c r="C43" s="172"/>
      <c r="D43" s="176"/>
      <c r="E43" s="176"/>
      <c r="F43" s="176"/>
      <c r="G43" s="176"/>
      <c r="H43" s="173"/>
      <c r="I43" s="174"/>
      <c r="J43" s="174"/>
      <c r="K43" s="174"/>
      <c r="L43" s="174"/>
      <c r="M43" s="174"/>
      <c r="N43" s="174"/>
      <c r="O43" s="174"/>
      <c r="P43" s="174"/>
      <c r="Q43" s="174"/>
    </row>
    <row r="44" spans="1:17" x14ac:dyDescent="0.5">
      <c r="A44" t="s">
        <v>131</v>
      </c>
      <c r="B44" s="180" t="s">
        <v>41</v>
      </c>
      <c r="C44" s="172">
        <f>C45*$C$4</f>
        <v>14715.2168</v>
      </c>
      <c r="D44" s="172">
        <f>D45*$D$4</f>
        <v>15326.968800000001</v>
      </c>
      <c r="E44" s="172">
        <f>E45*$E$4</f>
        <v>15330.681600000002</v>
      </c>
      <c r="F44" s="172"/>
      <c r="G44" s="172"/>
      <c r="H44" s="173">
        <f t="shared" ref="H44:H49" si="2">AVERAGE(C44:G44)</f>
        <v>15124.289066666666</v>
      </c>
      <c r="I44" s="174"/>
      <c r="J44" s="174"/>
      <c r="K44" s="174"/>
      <c r="L44" s="174"/>
      <c r="M44" s="174"/>
      <c r="N44" s="174"/>
      <c r="O44" s="174"/>
      <c r="P44" s="174"/>
      <c r="Q44" s="174"/>
    </row>
    <row r="45" spans="1:17" x14ac:dyDescent="0.5">
      <c r="A45" t="s">
        <v>132</v>
      </c>
      <c r="B45" s="187" t="s">
        <v>69</v>
      </c>
      <c r="C45" s="172">
        <v>424</v>
      </c>
      <c r="D45" s="176">
        <v>442</v>
      </c>
      <c r="E45" s="176">
        <v>442</v>
      </c>
      <c r="F45" s="176"/>
      <c r="G45" s="176"/>
      <c r="H45" s="173">
        <f t="shared" si="2"/>
        <v>436</v>
      </c>
      <c r="I45" s="174"/>
      <c r="J45" s="174"/>
      <c r="K45" s="174"/>
      <c r="L45" s="174"/>
      <c r="M45" s="174"/>
      <c r="N45" s="174"/>
      <c r="O45" s="174"/>
      <c r="P45" s="174"/>
      <c r="Q45" s="174"/>
    </row>
    <row r="46" spans="1:17" x14ac:dyDescent="0.5">
      <c r="A46" t="s">
        <v>133</v>
      </c>
      <c r="B46" s="180" t="s">
        <v>42</v>
      </c>
      <c r="C46" s="172">
        <f>C47*$C$4</f>
        <v>11071.1183</v>
      </c>
      <c r="D46" s="172">
        <f>D47*$D$4</f>
        <v>11651.270400000001</v>
      </c>
      <c r="E46" s="172">
        <f>E47*$E$4</f>
        <v>11654.0928</v>
      </c>
      <c r="F46" s="172"/>
      <c r="G46" s="172"/>
      <c r="H46" s="173">
        <f t="shared" si="2"/>
        <v>11458.827166666668</v>
      </c>
      <c r="I46" s="174"/>
      <c r="J46" s="174"/>
      <c r="K46" s="174"/>
      <c r="L46" s="174"/>
      <c r="M46" s="174"/>
      <c r="N46" s="174"/>
      <c r="O46" s="174"/>
      <c r="P46" s="174"/>
      <c r="Q46" s="174"/>
    </row>
    <row r="47" spans="1:17" x14ac:dyDescent="0.5">
      <c r="A47" t="s">
        <v>134</v>
      </c>
      <c r="B47" s="187" t="s">
        <v>70</v>
      </c>
      <c r="C47" s="172">
        <v>319</v>
      </c>
      <c r="D47" s="176">
        <v>336</v>
      </c>
      <c r="E47" s="176">
        <v>336</v>
      </c>
      <c r="F47" s="176"/>
      <c r="G47" s="176"/>
      <c r="H47" s="173">
        <f t="shared" si="2"/>
        <v>330.33333333333331</v>
      </c>
      <c r="I47" s="174"/>
      <c r="J47" s="174"/>
      <c r="K47" s="174"/>
      <c r="L47" s="174"/>
      <c r="M47" s="174"/>
      <c r="N47" s="174"/>
      <c r="O47" s="174"/>
      <c r="P47" s="174"/>
      <c r="Q47" s="174"/>
    </row>
    <row r="48" spans="1:17" x14ac:dyDescent="0.5">
      <c r="A48" t="s">
        <v>135</v>
      </c>
      <c r="B48" s="180" t="s">
        <v>43</v>
      </c>
      <c r="C48" s="172">
        <f>C49*$C$4</f>
        <v>10967.001200000001</v>
      </c>
      <c r="D48" s="172">
        <f>D49*$D$4</f>
        <v>11581.917600000001</v>
      </c>
      <c r="E48" s="172">
        <f>E49*$E$4</f>
        <v>11550.038400000001</v>
      </c>
      <c r="F48" s="172"/>
      <c r="G48" s="172"/>
      <c r="H48" s="173">
        <f t="shared" si="2"/>
        <v>11366.319066666669</v>
      </c>
      <c r="I48" s="174"/>
      <c r="J48" s="174"/>
      <c r="K48" s="174"/>
      <c r="L48" s="174"/>
      <c r="M48" s="174"/>
      <c r="N48" s="174"/>
      <c r="O48" s="174"/>
      <c r="P48" s="174"/>
      <c r="Q48" s="174"/>
    </row>
    <row r="49" spans="1:17" x14ac:dyDescent="0.5">
      <c r="A49" t="s">
        <v>136</v>
      </c>
      <c r="B49" s="180" t="s">
        <v>20</v>
      </c>
      <c r="C49" s="172">
        <v>316</v>
      </c>
      <c r="D49" s="172">
        <v>334</v>
      </c>
      <c r="E49" s="172">
        <v>333</v>
      </c>
      <c r="F49" s="172"/>
      <c r="G49" s="172"/>
      <c r="H49" s="173">
        <f t="shared" si="2"/>
        <v>327.66666666666669</v>
      </c>
      <c r="I49" s="174"/>
      <c r="J49" s="174"/>
      <c r="K49" s="174"/>
      <c r="L49" s="174"/>
      <c r="M49" s="174"/>
      <c r="N49" s="174"/>
      <c r="O49" s="174"/>
      <c r="P49" s="174"/>
      <c r="Q49" s="174"/>
    </row>
    <row r="50" spans="1:17" x14ac:dyDescent="0.5">
      <c r="A50"/>
      <c r="B50" s="188" t="s">
        <v>44</v>
      </c>
      <c r="C50" s="185"/>
      <c r="D50" s="169"/>
      <c r="E50" s="169"/>
      <c r="F50" s="169"/>
      <c r="G50" s="169"/>
      <c r="H50" s="169"/>
      <c r="I50" s="174"/>
      <c r="J50" s="174"/>
      <c r="K50" s="174"/>
      <c r="L50" s="174"/>
      <c r="M50" s="174"/>
      <c r="N50" s="174"/>
      <c r="O50" s="174"/>
      <c r="P50" s="174"/>
      <c r="Q50" s="174"/>
    </row>
    <row r="51" spans="1:17" x14ac:dyDescent="0.5">
      <c r="A51" t="s">
        <v>137</v>
      </c>
      <c r="B51" s="180" t="s">
        <v>71</v>
      </c>
      <c r="C51" s="172">
        <f>C52*$C$4</f>
        <v>17352.849999999999</v>
      </c>
      <c r="D51" s="172">
        <f>D52*$D$4</f>
        <v>17962.375200000002</v>
      </c>
      <c r="E51" s="172">
        <f>E52*$E$4</f>
        <v>17932.0416</v>
      </c>
      <c r="F51" s="172"/>
      <c r="G51" s="172"/>
      <c r="H51" s="173">
        <f>AVERAGE(C51:G51)</f>
        <v>17749.088933333333</v>
      </c>
      <c r="I51" s="174"/>
      <c r="J51" s="174"/>
      <c r="K51" s="174"/>
      <c r="L51" s="174"/>
      <c r="M51" s="174"/>
      <c r="N51" s="174"/>
      <c r="O51" s="174"/>
      <c r="P51" s="174"/>
      <c r="Q51" s="174"/>
    </row>
    <row r="52" spans="1:17" x14ac:dyDescent="0.5">
      <c r="A52" t="s">
        <v>138</v>
      </c>
      <c r="B52" s="180" t="s">
        <v>20</v>
      </c>
      <c r="C52" s="172">
        <v>500</v>
      </c>
      <c r="D52" s="176">
        <v>518</v>
      </c>
      <c r="E52" s="176">
        <v>517</v>
      </c>
      <c r="F52" s="176"/>
      <c r="G52" s="176"/>
      <c r="H52" s="173">
        <f>AVERAGE(C52:G52)</f>
        <v>511.66666666666669</v>
      </c>
      <c r="I52" s="174"/>
      <c r="J52" s="174"/>
      <c r="K52" s="174"/>
      <c r="L52" s="174"/>
      <c r="M52" s="174"/>
      <c r="N52" s="174"/>
      <c r="O52" s="174"/>
      <c r="P52" s="174"/>
      <c r="Q52" s="174"/>
    </row>
    <row r="53" spans="1:17" x14ac:dyDescent="0.5">
      <c r="A53" t="s">
        <v>139</v>
      </c>
      <c r="B53" s="180" t="s">
        <v>45</v>
      </c>
      <c r="C53" s="189" t="s">
        <v>65</v>
      </c>
      <c r="D53" s="189" t="s">
        <v>65</v>
      </c>
      <c r="E53" s="189" t="s">
        <v>65</v>
      </c>
      <c r="F53" s="189" t="s">
        <v>65</v>
      </c>
      <c r="G53" s="189" t="s">
        <v>65</v>
      </c>
      <c r="H53" s="189" t="s">
        <v>65</v>
      </c>
      <c r="I53" s="174"/>
      <c r="J53" s="174"/>
      <c r="K53" s="174"/>
      <c r="L53" s="174"/>
      <c r="M53" s="174"/>
      <c r="N53" s="174"/>
      <c r="O53" s="174"/>
      <c r="P53" s="174"/>
      <c r="Q53" s="174"/>
    </row>
    <row r="54" spans="1:17" x14ac:dyDescent="0.5">
      <c r="A54" t="s">
        <v>140</v>
      </c>
      <c r="B54" s="180" t="s">
        <v>20</v>
      </c>
      <c r="C54" s="189" t="s">
        <v>65</v>
      </c>
      <c r="D54" s="189" t="s">
        <v>65</v>
      </c>
      <c r="E54" s="189" t="s">
        <v>65</v>
      </c>
      <c r="F54" s="189" t="s">
        <v>65</v>
      </c>
      <c r="G54" s="189" t="s">
        <v>65</v>
      </c>
      <c r="H54" s="189" t="s">
        <v>65</v>
      </c>
      <c r="I54" s="174"/>
      <c r="J54" s="174"/>
      <c r="K54" s="174"/>
      <c r="L54" s="174"/>
      <c r="M54" s="174"/>
      <c r="N54" s="174"/>
      <c r="O54" s="174"/>
      <c r="P54" s="174"/>
      <c r="Q54" s="174"/>
    </row>
    <row r="55" spans="1:17" x14ac:dyDescent="0.5">
      <c r="A55"/>
      <c r="B55" s="66" t="s">
        <v>46</v>
      </c>
      <c r="C55" s="185"/>
      <c r="D55" s="169"/>
      <c r="E55" s="169"/>
      <c r="F55" s="169"/>
      <c r="G55" s="169"/>
      <c r="H55" s="185"/>
      <c r="I55" s="174"/>
      <c r="J55" s="174"/>
      <c r="K55" s="174"/>
      <c r="L55" s="174"/>
      <c r="M55" s="174"/>
      <c r="N55" s="174"/>
      <c r="O55" s="174"/>
      <c r="P55" s="174"/>
      <c r="Q55" s="174"/>
    </row>
    <row r="56" spans="1:17" x14ac:dyDescent="0.5">
      <c r="A56" t="s">
        <v>141</v>
      </c>
      <c r="B56" s="180" t="s">
        <v>47</v>
      </c>
      <c r="C56" s="172">
        <f>C57*$C$4</f>
        <v>13708.7515</v>
      </c>
      <c r="D56" s="172">
        <f>D57*$D$4</f>
        <v>13766.5308</v>
      </c>
      <c r="E56" s="172">
        <f>E57*$E$4</f>
        <v>13769.865600000001</v>
      </c>
      <c r="F56" s="172"/>
      <c r="G56" s="172"/>
      <c r="H56" s="173">
        <f>AVERAGE(C56:G56)</f>
        <v>13748.382633333333</v>
      </c>
      <c r="I56" s="174"/>
      <c r="J56" s="174"/>
      <c r="K56" s="174"/>
      <c r="L56" s="174"/>
      <c r="M56" s="174"/>
      <c r="N56" s="174"/>
      <c r="O56" s="174"/>
      <c r="P56" s="174"/>
      <c r="Q56" s="174"/>
    </row>
    <row r="57" spans="1:17" x14ac:dyDescent="0.5">
      <c r="A57" t="s">
        <v>142</v>
      </c>
      <c r="B57" s="180" t="s">
        <v>22</v>
      </c>
      <c r="C57" s="172">
        <v>395</v>
      </c>
      <c r="D57" s="176">
        <v>397</v>
      </c>
      <c r="E57" s="176">
        <v>397</v>
      </c>
      <c r="F57" s="176"/>
      <c r="G57" s="176"/>
      <c r="H57" s="173">
        <f>AVERAGE(C57:G57)</f>
        <v>396.33333333333331</v>
      </c>
      <c r="I57" s="174"/>
      <c r="J57" s="174"/>
      <c r="K57" s="174"/>
      <c r="L57" s="174"/>
      <c r="M57" s="174"/>
      <c r="N57" s="174"/>
      <c r="O57" s="174"/>
      <c r="P57" s="174"/>
      <c r="Q57" s="174"/>
    </row>
    <row r="58" spans="1:17" x14ac:dyDescent="0.5">
      <c r="A58"/>
      <c r="B58" s="66" t="s">
        <v>48</v>
      </c>
      <c r="C58" s="185"/>
      <c r="D58" s="169"/>
      <c r="E58" s="169"/>
      <c r="F58" s="169"/>
      <c r="G58" s="169"/>
      <c r="H58" s="169"/>
      <c r="I58" s="174"/>
      <c r="J58" s="174"/>
      <c r="K58" s="174"/>
      <c r="L58" s="174"/>
      <c r="M58" s="174"/>
      <c r="N58" s="174"/>
      <c r="O58" s="174"/>
      <c r="P58" s="174"/>
      <c r="Q58" s="174"/>
    </row>
    <row r="59" spans="1:17" x14ac:dyDescent="0.5">
      <c r="A59" t="s">
        <v>143</v>
      </c>
      <c r="B59" s="180" t="s">
        <v>49</v>
      </c>
      <c r="C59" s="172">
        <f>C60*$C$4</f>
        <v>19747.543300000001</v>
      </c>
      <c r="D59" s="172">
        <f>D60*$D$4</f>
        <v>20355.0468</v>
      </c>
      <c r="E59" s="172">
        <f>E60*$E$4</f>
        <v>20880.249600000003</v>
      </c>
      <c r="F59" s="172"/>
      <c r="G59" s="172"/>
      <c r="H59" s="173">
        <f t="shared" ref="H59:H68" si="3">AVERAGE(C59:G59)</f>
        <v>20327.613233333333</v>
      </c>
      <c r="I59" s="174"/>
      <c r="J59" s="174"/>
      <c r="K59" s="174"/>
      <c r="L59" s="174"/>
      <c r="M59" s="174"/>
      <c r="N59" s="174"/>
      <c r="O59" s="174"/>
      <c r="P59" s="174"/>
      <c r="Q59" s="174"/>
    </row>
    <row r="60" spans="1:17" x14ac:dyDescent="0.5">
      <c r="A60" t="s">
        <v>144</v>
      </c>
      <c r="B60" s="180" t="s">
        <v>20</v>
      </c>
      <c r="C60" s="172">
        <v>569</v>
      </c>
      <c r="D60" s="176">
        <v>587</v>
      </c>
      <c r="E60" s="176">
        <v>602</v>
      </c>
      <c r="F60" s="176"/>
      <c r="G60" s="176"/>
      <c r="H60" s="173">
        <f t="shared" si="3"/>
        <v>586</v>
      </c>
      <c r="I60" s="174"/>
      <c r="J60" s="174"/>
      <c r="K60" s="174"/>
      <c r="L60" s="174"/>
      <c r="M60" s="174"/>
      <c r="N60" s="174"/>
      <c r="O60" s="174"/>
      <c r="P60" s="174"/>
      <c r="Q60" s="174"/>
    </row>
    <row r="61" spans="1:17" x14ac:dyDescent="0.5">
      <c r="A61" t="s">
        <v>145</v>
      </c>
      <c r="B61" s="180" t="s">
        <v>50</v>
      </c>
      <c r="C61" s="172">
        <f>C62*$C$4</f>
        <v>19435.191999999999</v>
      </c>
      <c r="D61" s="172">
        <f>D62*$D$4</f>
        <v>20077.635600000001</v>
      </c>
      <c r="E61" s="172">
        <f>E62*$E$4</f>
        <v>20533.401600000001</v>
      </c>
      <c r="F61" s="172"/>
      <c r="G61" s="172"/>
      <c r="H61" s="173">
        <f t="shared" si="3"/>
        <v>20015.409733333334</v>
      </c>
      <c r="I61" s="174"/>
      <c r="J61" s="174"/>
      <c r="K61" s="174"/>
      <c r="L61" s="174"/>
      <c r="M61" s="174"/>
      <c r="N61" s="174"/>
      <c r="O61" s="174"/>
      <c r="P61" s="174"/>
      <c r="Q61" s="174"/>
    </row>
    <row r="62" spans="1:17" x14ac:dyDescent="0.5">
      <c r="A62" t="s">
        <v>146</v>
      </c>
      <c r="B62" s="180" t="s">
        <v>20</v>
      </c>
      <c r="C62" s="172">
        <v>560</v>
      </c>
      <c r="D62" s="176">
        <v>579</v>
      </c>
      <c r="E62" s="176">
        <v>592</v>
      </c>
      <c r="F62" s="176"/>
      <c r="G62" s="176"/>
      <c r="H62" s="173">
        <f t="shared" si="3"/>
        <v>577</v>
      </c>
      <c r="I62" s="174"/>
      <c r="J62" s="174"/>
      <c r="K62" s="174"/>
      <c r="L62" s="174"/>
      <c r="M62" s="174"/>
      <c r="N62" s="174"/>
      <c r="O62" s="174"/>
      <c r="P62" s="174"/>
      <c r="Q62" s="174"/>
    </row>
    <row r="63" spans="1:17" x14ac:dyDescent="0.5">
      <c r="A63" t="s">
        <v>147</v>
      </c>
      <c r="B63" s="180" t="s">
        <v>51</v>
      </c>
      <c r="C63" s="172">
        <f>C64*$C$4</f>
        <v>18602.2552</v>
      </c>
      <c r="D63" s="172">
        <f>D64*$D$4</f>
        <v>19210.725600000002</v>
      </c>
      <c r="E63" s="172">
        <f>E64*$E$4</f>
        <v>19700.966400000001</v>
      </c>
      <c r="F63" s="172"/>
      <c r="G63" s="172"/>
      <c r="H63" s="173">
        <f t="shared" si="3"/>
        <v>19171.315733333337</v>
      </c>
      <c r="I63" s="174"/>
      <c r="J63" s="174"/>
      <c r="K63" s="174"/>
      <c r="L63" s="174"/>
      <c r="M63" s="174"/>
      <c r="N63" s="174"/>
      <c r="O63" s="174"/>
      <c r="P63" s="174"/>
      <c r="Q63" s="174"/>
    </row>
    <row r="64" spans="1:17" x14ac:dyDescent="0.5">
      <c r="A64" t="s">
        <v>148</v>
      </c>
      <c r="B64" s="180" t="s">
        <v>20</v>
      </c>
      <c r="C64" s="172">
        <v>536</v>
      </c>
      <c r="D64" s="176">
        <v>554</v>
      </c>
      <c r="E64" s="176">
        <v>568</v>
      </c>
      <c r="F64" s="176"/>
      <c r="G64" s="176"/>
      <c r="H64" s="173">
        <f t="shared" si="3"/>
        <v>552.66666666666663</v>
      </c>
      <c r="I64" s="174"/>
      <c r="J64" s="174"/>
      <c r="K64" s="174"/>
      <c r="L64" s="174"/>
      <c r="M64" s="174"/>
      <c r="N64" s="174"/>
      <c r="O64" s="174"/>
      <c r="P64" s="174"/>
      <c r="Q64" s="174"/>
    </row>
    <row r="65" spans="1:17" x14ac:dyDescent="0.5">
      <c r="A65" t="s">
        <v>149</v>
      </c>
      <c r="B65" s="180" t="s">
        <v>52</v>
      </c>
      <c r="C65" s="172">
        <f>C66*$C$4</f>
        <v>0</v>
      </c>
      <c r="D65" s="172"/>
      <c r="E65" s="172">
        <f>E66*$E$4</f>
        <v>0</v>
      </c>
      <c r="F65" s="172"/>
      <c r="G65" s="172"/>
      <c r="H65" s="173">
        <f t="shared" si="3"/>
        <v>0</v>
      </c>
      <c r="I65" s="174"/>
      <c r="J65" s="174"/>
      <c r="K65" s="174"/>
      <c r="L65" s="174"/>
      <c r="M65" s="174"/>
      <c r="N65" s="174"/>
      <c r="O65" s="174"/>
      <c r="P65" s="174"/>
      <c r="Q65" s="174"/>
    </row>
    <row r="66" spans="1:17" x14ac:dyDescent="0.5">
      <c r="A66" t="s">
        <v>150</v>
      </c>
      <c r="B66" s="180" t="s">
        <v>20</v>
      </c>
      <c r="C66" s="172">
        <v>0</v>
      </c>
      <c r="D66" s="176"/>
      <c r="E66" s="176">
        <v>0</v>
      </c>
      <c r="F66" s="176"/>
      <c r="G66" s="176"/>
      <c r="H66" s="172">
        <f t="shared" si="3"/>
        <v>0</v>
      </c>
      <c r="I66" s="174"/>
      <c r="J66" s="174"/>
      <c r="K66" s="174"/>
      <c r="L66" s="174"/>
      <c r="M66" s="174"/>
      <c r="N66" s="174"/>
      <c r="O66" s="174"/>
      <c r="P66" s="174"/>
      <c r="Q66" s="174"/>
    </row>
    <row r="67" spans="1:17" x14ac:dyDescent="0.5">
      <c r="A67" t="s">
        <v>151</v>
      </c>
      <c r="B67" s="180" t="s">
        <v>53</v>
      </c>
      <c r="C67" s="172">
        <f>C68*$C$4</f>
        <v>0</v>
      </c>
      <c r="D67" s="172"/>
      <c r="E67" s="172">
        <f>E68*$E$4</f>
        <v>0</v>
      </c>
      <c r="F67" s="172"/>
      <c r="G67" s="172"/>
      <c r="H67" s="172">
        <f t="shared" si="3"/>
        <v>0</v>
      </c>
      <c r="I67" s="174"/>
      <c r="J67" s="174"/>
      <c r="K67" s="174"/>
      <c r="L67" s="174"/>
      <c r="M67" s="174"/>
      <c r="N67" s="174"/>
      <c r="O67" s="174"/>
      <c r="P67" s="174"/>
      <c r="Q67" s="174"/>
    </row>
    <row r="68" spans="1:17" x14ac:dyDescent="0.5">
      <c r="A68" t="s">
        <v>152</v>
      </c>
      <c r="B68" s="190" t="s">
        <v>20</v>
      </c>
      <c r="C68" s="191">
        <v>0</v>
      </c>
      <c r="D68" s="192"/>
      <c r="E68" s="192">
        <v>0</v>
      </c>
      <c r="F68" s="192"/>
      <c r="G68" s="192"/>
      <c r="H68" s="191">
        <f t="shared" si="3"/>
        <v>0</v>
      </c>
      <c r="I68" s="174"/>
      <c r="J68" s="174"/>
      <c r="K68" s="174"/>
      <c r="L68" s="174"/>
      <c r="M68" s="174"/>
      <c r="N68" s="174"/>
      <c r="O68" s="174"/>
      <c r="P68" s="174"/>
      <c r="Q68" s="174"/>
    </row>
    <row r="69" spans="1:17" x14ac:dyDescent="0.5">
      <c r="A69"/>
      <c r="B69" s="66" t="s">
        <v>54</v>
      </c>
      <c r="C69" s="169"/>
      <c r="D69" s="169"/>
      <c r="E69" s="169"/>
      <c r="F69" s="169"/>
      <c r="G69" s="169"/>
      <c r="H69" s="185"/>
      <c r="I69" s="174"/>
      <c r="J69" s="174"/>
      <c r="K69" s="174"/>
      <c r="L69" s="174"/>
      <c r="M69" s="174"/>
      <c r="N69" s="174"/>
      <c r="O69" s="174"/>
      <c r="P69" s="174"/>
      <c r="Q69" s="174"/>
    </row>
    <row r="70" spans="1:17" x14ac:dyDescent="0.5">
      <c r="A70" t="s">
        <v>153</v>
      </c>
      <c r="B70" s="180" t="s">
        <v>55</v>
      </c>
      <c r="C70" s="172">
        <f>C71*$C$4</f>
        <v>21517.534</v>
      </c>
      <c r="D70" s="172">
        <f>D71*$D$4</f>
        <v>22678.365600000001</v>
      </c>
      <c r="E70" s="172">
        <f>E71*$E$4</f>
        <v>23689.718400000002</v>
      </c>
      <c r="F70" s="172"/>
      <c r="G70" s="172"/>
      <c r="H70" s="173">
        <f>AVERAGE(C70:G70)</f>
        <v>22628.539333333334</v>
      </c>
      <c r="I70" s="174"/>
      <c r="J70" s="174"/>
      <c r="K70" s="174"/>
      <c r="L70" s="174"/>
      <c r="M70" s="174"/>
      <c r="N70" s="174"/>
      <c r="O70" s="174"/>
      <c r="P70" s="174"/>
      <c r="Q70" s="174"/>
    </row>
    <row r="71" spans="1:17" x14ac:dyDescent="0.5">
      <c r="A71" t="s">
        <v>154</v>
      </c>
      <c r="B71" s="180" t="s">
        <v>22</v>
      </c>
      <c r="C71" s="172">
        <v>620</v>
      </c>
      <c r="D71" s="176">
        <v>654</v>
      </c>
      <c r="E71" s="176">
        <v>683</v>
      </c>
      <c r="F71" s="176"/>
      <c r="G71" s="176"/>
      <c r="H71" s="173">
        <f>AVERAGE(C71:G71)</f>
        <v>652.33333333333337</v>
      </c>
      <c r="I71" s="174"/>
      <c r="J71" s="174"/>
      <c r="K71" s="174"/>
      <c r="L71" s="174"/>
      <c r="M71" s="174"/>
      <c r="N71" s="174"/>
      <c r="O71" s="174"/>
      <c r="P71" s="174"/>
      <c r="Q71" s="174"/>
    </row>
    <row r="72" spans="1:17" x14ac:dyDescent="0.5">
      <c r="A72" t="s">
        <v>155</v>
      </c>
      <c r="B72" s="181" t="s">
        <v>56</v>
      </c>
      <c r="C72" s="178">
        <f>C73*$C$4</f>
        <v>21413.4169</v>
      </c>
      <c r="D72" s="178">
        <f>D73*$D$4</f>
        <v>22574.3364</v>
      </c>
      <c r="E72" s="178">
        <f>E73*$E$4</f>
        <v>23585.664000000001</v>
      </c>
      <c r="F72" s="178"/>
      <c r="G72" s="178"/>
      <c r="H72" s="178">
        <f>AVERAGE(C72:G72)</f>
        <v>22524.472433333332</v>
      </c>
      <c r="I72" s="174"/>
      <c r="J72" s="174"/>
      <c r="K72" s="174"/>
      <c r="L72" s="174"/>
      <c r="M72" s="174"/>
      <c r="N72" s="174"/>
      <c r="O72" s="174"/>
      <c r="P72" s="174"/>
      <c r="Q72" s="174"/>
    </row>
    <row r="73" spans="1:17" x14ac:dyDescent="0.5">
      <c r="A73" t="s">
        <v>156</v>
      </c>
      <c r="B73" s="181" t="s">
        <v>20</v>
      </c>
      <c r="C73" s="178">
        <v>617</v>
      </c>
      <c r="D73" s="179">
        <v>651</v>
      </c>
      <c r="E73" s="179">
        <v>680</v>
      </c>
      <c r="F73" s="179"/>
      <c r="G73" s="179"/>
      <c r="H73" s="178">
        <f>AVERAGE(C73:G73)</f>
        <v>649.33333333333337</v>
      </c>
      <c r="I73" s="174"/>
      <c r="J73" s="174"/>
      <c r="K73" s="174"/>
      <c r="L73" s="174"/>
      <c r="M73" s="174"/>
      <c r="N73" s="174"/>
      <c r="O73" s="174"/>
      <c r="P73" s="174"/>
      <c r="Q73" s="174"/>
    </row>
    <row r="74" spans="1:17" x14ac:dyDescent="0.5">
      <c r="A74" t="s">
        <v>157</v>
      </c>
      <c r="B74" s="180" t="s">
        <v>57</v>
      </c>
      <c r="C74" s="172">
        <f>C75*$C$4</f>
        <v>21309.299800000001</v>
      </c>
      <c r="D74" s="172">
        <f>D75*$D$4</f>
        <v>22470.307199999999</v>
      </c>
      <c r="E74" s="172">
        <f>E75*$E$4</f>
        <v>23481.609600000003</v>
      </c>
      <c r="F74" s="172"/>
      <c r="G74" s="172"/>
      <c r="H74" s="173">
        <f t="shared" ref="H74:H81" si="4">AVERAGE(C74:G74)</f>
        <v>22420.405533333338</v>
      </c>
      <c r="I74" s="174"/>
      <c r="J74" s="174"/>
      <c r="K74" s="174"/>
      <c r="L74" s="174"/>
      <c r="M74" s="174"/>
      <c r="N74" s="174"/>
      <c r="O74" s="174"/>
      <c r="P74" s="174"/>
      <c r="Q74" s="174"/>
    </row>
    <row r="75" spans="1:17" x14ac:dyDescent="0.5">
      <c r="A75" t="s">
        <v>158</v>
      </c>
      <c r="B75" s="180" t="s">
        <v>20</v>
      </c>
      <c r="C75" s="172">
        <v>614</v>
      </c>
      <c r="D75" s="176">
        <v>648</v>
      </c>
      <c r="E75" s="176">
        <v>677</v>
      </c>
      <c r="F75" s="176"/>
      <c r="G75" s="176"/>
      <c r="H75" s="173">
        <f t="shared" si="4"/>
        <v>646.33333333333337</v>
      </c>
      <c r="I75" s="174"/>
      <c r="J75" s="174"/>
      <c r="K75" s="174"/>
      <c r="L75" s="174"/>
      <c r="M75" s="174"/>
      <c r="N75" s="174"/>
      <c r="O75" s="174"/>
      <c r="P75" s="174"/>
      <c r="Q75" s="174"/>
    </row>
    <row r="76" spans="1:17" x14ac:dyDescent="0.5">
      <c r="A76" t="s">
        <v>159</v>
      </c>
      <c r="B76" s="180" t="s">
        <v>58</v>
      </c>
      <c r="C76" s="172">
        <f>C77*$C$4</f>
        <v>21205.182700000001</v>
      </c>
      <c r="D76" s="172">
        <f>D77*$D$4</f>
        <v>22366.278000000002</v>
      </c>
      <c r="E76" s="172">
        <f>E77*$E$4</f>
        <v>23377.555200000003</v>
      </c>
      <c r="F76" s="172"/>
      <c r="G76" s="172"/>
      <c r="H76" s="173">
        <f t="shared" si="4"/>
        <v>22316.338633333333</v>
      </c>
      <c r="I76" s="174"/>
      <c r="J76" s="174"/>
      <c r="K76" s="174"/>
      <c r="L76" s="174"/>
      <c r="M76" s="174"/>
      <c r="N76" s="174"/>
      <c r="O76" s="174"/>
      <c r="P76" s="174"/>
      <c r="Q76" s="174"/>
    </row>
    <row r="77" spans="1:17" x14ac:dyDescent="0.5">
      <c r="A77" t="s">
        <v>160</v>
      </c>
      <c r="B77" s="180" t="s">
        <v>20</v>
      </c>
      <c r="C77" s="172">
        <v>611</v>
      </c>
      <c r="D77" s="176">
        <v>645</v>
      </c>
      <c r="E77" s="176">
        <v>674</v>
      </c>
      <c r="F77" s="176"/>
      <c r="G77" s="176"/>
      <c r="H77" s="173">
        <f t="shared" si="4"/>
        <v>643.33333333333337</v>
      </c>
      <c r="I77" s="174"/>
      <c r="J77" s="174"/>
      <c r="K77" s="174"/>
      <c r="L77" s="174"/>
      <c r="M77" s="174"/>
      <c r="N77" s="174"/>
      <c r="O77" s="174"/>
      <c r="P77" s="174"/>
      <c r="Q77" s="174"/>
    </row>
    <row r="78" spans="1:17" x14ac:dyDescent="0.5">
      <c r="A78" t="s">
        <v>161</v>
      </c>
      <c r="B78" s="180" t="s">
        <v>59</v>
      </c>
      <c r="C78" s="172">
        <f>C79*$C$4</f>
        <v>20996.948499999999</v>
      </c>
      <c r="D78" s="172">
        <f>D79*$D$4</f>
        <v>22123.5432</v>
      </c>
      <c r="E78" s="172">
        <f>E79*$E$4</f>
        <v>23169.446400000001</v>
      </c>
      <c r="F78" s="172"/>
      <c r="G78" s="172"/>
      <c r="H78" s="173">
        <f t="shared" si="4"/>
        <v>22096.646033333334</v>
      </c>
      <c r="I78" s="174"/>
      <c r="J78" s="174"/>
      <c r="K78" s="174"/>
      <c r="L78" s="174"/>
      <c r="M78" s="174"/>
      <c r="N78" s="174"/>
      <c r="O78" s="174"/>
      <c r="P78" s="174"/>
      <c r="Q78" s="174"/>
    </row>
    <row r="79" spans="1:17" x14ac:dyDescent="0.5">
      <c r="A79" t="s">
        <v>162</v>
      </c>
      <c r="B79" s="180" t="s">
        <v>22</v>
      </c>
      <c r="C79" s="172">
        <v>605</v>
      </c>
      <c r="D79" s="176">
        <v>638</v>
      </c>
      <c r="E79" s="176">
        <v>668</v>
      </c>
      <c r="F79" s="176"/>
      <c r="G79" s="176"/>
      <c r="H79" s="173">
        <f t="shared" si="4"/>
        <v>637</v>
      </c>
      <c r="I79" s="174"/>
      <c r="J79" s="174"/>
      <c r="K79" s="174"/>
      <c r="L79" s="174"/>
      <c r="M79" s="174"/>
      <c r="N79" s="174"/>
      <c r="O79" s="174"/>
      <c r="P79" s="174"/>
      <c r="Q79" s="174"/>
    </row>
    <row r="80" spans="1:17" x14ac:dyDescent="0.5">
      <c r="A80" t="s">
        <v>163</v>
      </c>
      <c r="B80" s="180" t="s">
        <v>60</v>
      </c>
      <c r="C80" s="172">
        <f>C81*$C$4</f>
        <v>0</v>
      </c>
      <c r="D80" s="172"/>
      <c r="E80" s="172">
        <f>E81*$E$4</f>
        <v>0</v>
      </c>
      <c r="F80" s="172"/>
      <c r="G80" s="172"/>
      <c r="H80" s="172">
        <f t="shared" si="4"/>
        <v>0</v>
      </c>
      <c r="I80" s="174"/>
      <c r="J80" s="174"/>
      <c r="K80" s="174"/>
      <c r="L80" s="174"/>
      <c r="M80" s="174"/>
      <c r="N80" s="174"/>
      <c r="O80" s="174"/>
      <c r="P80" s="174"/>
      <c r="Q80" s="174"/>
    </row>
    <row r="81" spans="1:17" x14ac:dyDescent="0.5">
      <c r="A81" t="s">
        <v>164</v>
      </c>
      <c r="B81" s="180" t="s">
        <v>20</v>
      </c>
      <c r="C81" s="172">
        <v>0</v>
      </c>
      <c r="D81" s="176"/>
      <c r="E81" s="176">
        <v>0</v>
      </c>
      <c r="F81" s="176"/>
      <c r="G81" s="176"/>
      <c r="H81" s="172">
        <f t="shared" si="4"/>
        <v>0</v>
      </c>
      <c r="I81" s="174"/>
      <c r="J81" s="174"/>
      <c r="K81" s="174"/>
      <c r="L81" s="174"/>
      <c r="M81" s="174"/>
      <c r="N81" s="174"/>
      <c r="O81" s="174"/>
      <c r="P81" s="174"/>
      <c r="Q81" s="174"/>
    </row>
    <row r="82" spans="1:17" x14ac:dyDescent="0.5">
      <c r="A82"/>
      <c r="B82" s="66" t="s">
        <v>61</v>
      </c>
      <c r="C82" s="169"/>
      <c r="D82" s="169"/>
      <c r="E82" s="169"/>
      <c r="F82" s="169"/>
      <c r="G82" s="169"/>
      <c r="H82" s="185"/>
      <c r="I82" s="174"/>
      <c r="J82" s="174"/>
      <c r="K82" s="174"/>
      <c r="L82" s="174"/>
      <c r="M82" s="174"/>
      <c r="N82" s="174"/>
      <c r="O82" s="174"/>
      <c r="P82" s="174"/>
      <c r="Q82" s="174"/>
    </row>
    <row r="83" spans="1:17" x14ac:dyDescent="0.5">
      <c r="A83" t="s">
        <v>165</v>
      </c>
      <c r="B83" s="180" t="s">
        <v>62</v>
      </c>
      <c r="C83" s="172">
        <f>C84*$C$4</f>
        <v>11730.526599999999</v>
      </c>
      <c r="D83" s="172">
        <f>D84*$D$4</f>
        <v>11755.2996</v>
      </c>
      <c r="E83" s="172">
        <f>E84*$E$4</f>
        <v>11758.147200000001</v>
      </c>
      <c r="F83" s="172"/>
      <c r="G83" s="172"/>
      <c r="H83" s="173">
        <f>AVERAGE(C83:G83)</f>
        <v>11747.991133333335</v>
      </c>
      <c r="I83" s="174"/>
      <c r="J83" s="174"/>
      <c r="K83" s="174"/>
      <c r="L83" s="174"/>
      <c r="M83" s="174"/>
      <c r="N83" s="174"/>
      <c r="O83" s="174"/>
      <c r="P83" s="174"/>
      <c r="Q83" s="174"/>
    </row>
    <row r="84" spans="1:17" x14ac:dyDescent="0.5">
      <c r="A84" t="s">
        <v>166</v>
      </c>
      <c r="B84" s="190" t="s">
        <v>20</v>
      </c>
      <c r="C84" s="191">
        <v>338</v>
      </c>
      <c r="D84" s="192">
        <v>339</v>
      </c>
      <c r="E84" s="192">
        <v>339</v>
      </c>
      <c r="F84" s="191"/>
      <c r="G84" s="192"/>
      <c r="H84" s="193">
        <f>AVERAGE(C84:G84)</f>
        <v>338.66666666666669</v>
      </c>
      <c r="I84" s="174"/>
      <c r="J84" s="174"/>
      <c r="K84" s="174"/>
      <c r="L84" s="174"/>
      <c r="M84" s="174"/>
      <c r="N84" s="174"/>
      <c r="O84" s="174"/>
      <c r="P84" s="174"/>
      <c r="Q84" s="174"/>
    </row>
    <row r="85" spans="1:17" hidden="1" x14ac:dyDescent="0.5">
      <c r="B85" s="9" t="s">
        <v>63</v>
      </c>
      <c r="C85" s="176"/>
      <c r="D85" s="176" t="e">
        <f>#REF!</f>
        <v>#REF!</v>
      </c>
      <c r="E85" s="176" t="e">
        <f>#REF!</f>
        <v>#REF!</v>
      </c>
      <c r="F85" s="176"/>
      <c r="G85" s="176"/>
      <c r="H85" s="176"/>
      <c r="I85" s="174"/>
      <c r="J85" s="174"/>
      <c r="K85" s="174"/>
      <c r="L85" s="174"/>
      <c r="M85" s="174"/>
      <c r="N85" s="174" t="s">
        <v>64</v>
      </c>
      <c r="O85" s="174"/>
      <c r="P85" s="174"/>
      <c r="Q85" s="174"/>
    </row>
    <row r="86" spans="1:17" hidden="1" x14ac:dyDescent="0.5">
      <c r="B86" s="180" t="s">
        <v>63</v>
      </c>
      <c r="C86" s="176" t="e">
        <f>#REF!</f>
        <v>#REF!</v>
      </c>
      <c r="D86" s="176" t="e">
        <f>#REF!</f>
        <v>#REF!</v>
      </c>
      <c r="E86" s="176" t="e">
        <f>#REF!</f>
        <v>#REF!</v>
      </c>
      <c r="F86" s="176" t="e">
        <f>#REF!</f>
        <v>#REF!</v>
      </c>
      <c r="G86" s="176" t="e">
        <f>#REF!</f>
        <v>#REF!</v>
      </c>
      <c r="H86" s="176" t="e">
        <f>#REF!</f>
        <v>#REF!</v>
      </c>
      <c r="I86" s="174"/>
      <c r="J86" s="174"/>
      <c r="K86" s="174"/>
      <c r="L86" s="174"/>
      <c r="M86" s="174"/>
      <c r="N86" s="174"/>
      <c r="O86" s="174"/>
      <c r="P86" s="174"/>
      <c r="Q86" s="174"/>
    </row>
    <row r="87" spans="1:17" hidden="1" x14ac:dyDescent="0.5">
      <c r="B87" s="180" t="s">
        <v>22</v>
      </c>
      <c r="C87" s="172" t="e">
        <f>#REF!</f>
        <v>#REF!</v>
      </c>
      <c r="D87" s="176" t="e">
        <f>#REF!</f>
        <v>#REF!</v>
      </c>
      <c r="E87" s="176" t="e">
        <f>#REF!</f>
        <v>#REF!</v>
      </c>
      <c r="F87" s="172" t="e">
        <f>#REF!</f>
        <v>#REF!</v>
      </c>
      <c r="G87" s="172" t="e">
        <f>#REF!</f>
        <v>#REF!</v>
      </c>
      <c r="H87" s="172" t="e">
        <f>#REF!</f>
        <v>#REF!</v>
      </c>
      <c r="I87" s="174"/>
      <c r="J87" s="174"/>
      <c r="K87" s="174"/>
      <c r="L87" s="174"/>
      <c r="M87" s="174"/>
      <c r="N87" s="174"/>
      <c r="O87" s="174"/>
      <c r="P87" s="174"/>
      <c r="Q87" s="174"/>
    </row>
    <row r="88" spans="1:17" x14ac:dyDescent="0.5">
      <c r="B88" s="194"/>
      <c r="C88" s="195"/>
      <c r="D88" s="195"/>
      <c r="E88" s="195"/>
      <c r="F88" s="195"/>
      <c r="G88" s="195"/>
      <c r="H88" s="195"/>
      <c r="I88" s="174"/>
      <c r="J88" s="174"/>
      <c r="K88" s="174"/>
      <c r="L88" s="174"/>
      <c r="M88" s="174"/>
      <c r="N88" s="174"/>
      <c r="O88" s="174"/>
      <c r="P88" s="174"/>
      <c r="Q88" s="174"/>
    </row>
    <row r="89" spans="1:17" x14ac:dyDescent="0.5">
      <c r="B89" s="196"/>
      <c r="C89" s="195"/>
      <c r="D89" s="195"/>
      <c r="E89" s="195"/>
      <c r="F89" s="197"/>
      <c r="G89" s="197"/>
      <c r="H89" s="197"/>
      <c r="I89" s="174"/>
      <c r="J89" s="174"/>
      <c r="K89" s="174"/>
      <c r="L89" s="174"/>
      <c r="M89" s="174"/>
      <c r="N89" s="174"/>
      <c r="O89" s="174"/>
      <c r="P89" s="174"/>
      <c r="Q89" s="174"/>
    </row>
    <row r="90" spans="1:17" x14ac:dyDescent="0.5"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</row>
    <row r="91" spans="1:17" x14ac:dyDescent="0.5"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</row>
    <row r="92" spans="1:17" x14ac:dyDescent="0.5"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</row>
    <row r="93" spans="1:17" x14ac:dyDescent="0.5"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</row>
    <row r="94" spans="1:17" x14ac:dyDescent="0.5"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</row>
    <row r="95" spans="1:17" x14ac:dyDescent="0.5"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</row>
    <row r="96" spans="1:17" x14ac:dyDescent="0.5"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</row>
    <row r="97" spans="3:17" x14ac:dyDescent="0.5"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</row>
    <row r="98" spans="3:17" x14ac:dyDescent="0.5"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</row>
    <row r="99" spans="3:17" x14ac:dyDescent="0.5"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</row>
    <row r="100" spans="3:17" x14ac:dyDescent="0.5"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</row>
    <row r="101" spans="3:17" x14ac:dyDescent="0.5"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</row>
    <row r="102" spans="3:17" x14ac:dyDescent="0.5"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</row>
    <row r="103" spans="3:17" x14ac:dyDescent="0.5"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</row>
    <row r="104" spans="3:17" x14ac:dyDescent="0.5"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</row>
    <row r="105" spans="3:17" x14ac:dyDescent="0.5"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</row>
    <row r="106" spans="3:17" x14ac:dyDescent="0.5"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</row>
    <row r="107" spans="3:17" x14ac:dyDescent="0.5"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</row>
    <row r="108" spans="3:17" x14ac:dyDescent="0.5"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</row>
    <row r="109" spans="3:17" x14ac:dyDescent="0.5"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</row>
    <row r="110" spans="3:17" x14ac:dyDescent="0.5"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</row>
    <row r="111" spans="3:17" x14ac:dyDescent="0.5"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</row>
    <row r="112" spans="3:17" x14ac:dyDescent="0.5"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</row>
    <row r="113" spans="3:17" x14ac:dyDescent="0.5"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</row>
    <row r="114" spans="3:17" x14ac:dyDescent="0.5"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</row>
    <row r="115" spans="3:17" x14ac:dyDescent="0.5"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</row>
    <row r="116" spans="3:17" x14ac:dyDescent="0.5"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</row>
    <row r="117" spans="3:17" x14ac:dyDescent="0.5"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</row>
    <row r="118" spans="3:17" x14ac:dyDescent="0.5"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</row>
    <row r="119" spans="3:17" x14ac:dyDescent="0.5"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</row>
    <row r="120" spans="3:17" x14ac:dyDescent="0.5"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</row>
    <row r="121" spans="3:17" x14ac:dyDescent="0.5"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</row>
    <row r="122" spans="3:17" x14ac:dyDescent="0.5"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</row>
    <row r="123" spans="3:17" x14ac:dyDescent="0.5"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</row>
    <row r="124" spans="3:17" x14ac:dyDescent="0.5"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</row>
    <row r="125" spans="3:17" x14ac:dyDescent="0.5"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</row>
    <row r="126" spans="3:17" x14ac:dyDescent="0.5"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</row>
    <row r="127" spans="3:17" x14ac:dyDescent="0.5"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</row>
    <row r="128" spans="3:17" x14ac:dyDescent="0.5"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</row>
    <row r="129" spans="3:17" x14ac:dyDescent="0.5"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</row>
    <row r="130" spans="3:17" x14ac:dyDescent="0.5"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</row>
    <row r="131" spans="3:17" x14ac:dyDescent="0.5"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</row>
    <row r="132" spans="3:17" x14ac:dyDescent="0.5"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</row>
    <row r="133" spans="3:17" x14ac:dyDescent="0.5"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</row>
    <row r="134" spans="3:17" x14ac:dyDescent="0.5"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</row>
    <row r="135" spans="3:17" x14ac:dyDescent="0.5"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</row>
    <row r="136" spans="3:17" x14ac:dyDescent="0.5"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</row>
    <row r="137" spans="3:17" x14ac:dyDescent="0.5"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</row>
    <row r="138" spans="3:17" x14ac:dyDescent="0.5"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</row>
    <row r="139" spans="3:17" x14ac:dyDescent="0.5"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</row>
    <row r="140" spans="3:17" x14ac:dyDescent="0.5"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</row>
    <row r="141" spans="3:17" x14ac:dyDescent="0.5"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</row>
    <row r="142" spans="3:17" x14ac:dyDescent="0.5"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</row>
    <row r="143" spans="3:17" x14ac:dyDescent="0.5"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</row>
    <row r="144" spans="3:17" x14ac:dyDescent="0.5"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</row>
    <row r="145" spans="3:17" x14ac:dyDescent="0.5"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</row>
    <row r="146" spans="3:17" x14ac:dyDescent="0.5"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</row>
    <row r="147" spans="3:17" x14ac:dyDescent="0.5"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</row>
    <row r="148" spans="3:17" x14ac:dyDescent="0.5"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</row>
    <row r="149" spans="3:17" x14ac:dyDescent="0.5"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</row>
    <row r="150" spans="3:17" x14ac:dyDescent="0.5"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</row>
    <row r="151" spans="3:17" x14ac:dyDescent="0.5"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</row>
    <row r="152" spans="3:17" x14ac:dyDescent="0.5"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</row>
    <row r="153" spans="3:17" x14ac:dyDescent="0.5"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</row>
    <row r="154" spans="3:17" x14ac:dyDescent="0.5"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</row>
    <row r="155" spans="3:17" x14ac:dyDescent="0.5"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</row>
    <row r="156" spans="3:17" x14ac:dyDescent="0.5"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</row>
    <row r="157" spans="3:17" x14ac:dyDescent="0.5"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</row>
    <row r="158" spans="3:17" x14ac:dyDescent="0.5"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</row>
    <row r="159" spans="3:17" x14ac:dyDescent="0.5"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</row>
    <row r="160" spans="3:17" x14ac:dyDescent="0.5"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</row>
    <row r="161" spans="3:17" x14ac:dyDescent="0.5"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</row>
    <row r="162" spans="3:17" x14ac:dyDescent="0.5"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</row>
    <row r="163" spans="3:17" x14ac:dyDescent="0.5"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</row>
    <row r="164" spans="3:17" x14ac:dyDescent="0.5"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</row>
    <row r="165" spans="3:17" x14ac:dyDescent="0.5"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</row>
    <row r="166" spans="3:17" x14ac:dyDescent="0.5"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</row>
    <row r="167" spans="3:17" x14ac:dyDescent="0.5"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</row>
    <row r="168" spans="3:17" x14ac:dyDescent="0.5"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</row>
    <row r="169" spans="3:17" x14ac:dyDescent="0.5"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</row>
    <row r="170" spans="3:17" x14ac:dyDescent="0.5"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</row>
    <row r="171" spans="3:17" x14ac:dyDescent="0.5"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</row>
    <row r="172" spans="3:17" x14ac:dyDescent="0.5"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</row>
    <row r="173" spans="3:17" x14ac:dyDescent="0.5"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</row>
    <row r="174" spans="3:17" x14ac:dyDescent="0.5"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</row>
    <row r="175" spans="3:17" x14ac:dyDescent="0.5"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</row>
    <row r="176" spans="3:17" x14ac:dyDescent="0.5"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3:17" x14ac:dyDescent="0.5"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</row>
    <row r="178" spans="3:17" x14ac:dyDescent="0.5"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</row>
    <row r="179" spans="3:17" x14ac:dyDescent="0.5"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</row>
    <row r="180" spans="3:17" x14ac:dyDescent="0.5"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</row>
    <row r="181" spans="3:17" x14ac:dyDescent="0.5"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</row>
    <row r="182" spans="3:17" x14ac:dyDescent="0.5"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</row>
    <row r="183" spans="3:17" x14ac:dyDescent="0.5"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</row>
    <row r="184" spans="3:17" x14ac:dyDescent="0.5"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</row>
    <row r="185" spans="3:17" x14ac:dyDescent="0.5"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</row>
    <row r="186" spans="3:17" x14ac:dyDescent="0.5"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</row>
    <row r="187" spans="3:17" x14ac:dyDescent="0.5"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</row>
    <row r="188" spans="3:17" x14ac:dyDescent="0.5"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</row>
    <row r="189" spans="3:17" x14ac:dyDescent="0.5"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</row>
    <row r="190" spans="3:17" x14ac:dyDescent="0.5"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</row>
    <row r="191" spans="3:17" x14ac:dyDescent="0.5"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</row>
    <row r="192" spans="3:17" x14ac:dyDescent="0.5"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</row>
    <row r="193" spans="3:17" x14ac:dyDescent="0.5"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</row>
    <row r="194" spans="3:17" x14ac:dyDescent="0.5"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</row>
    <row r="195" spans="3:17" x14ac:dyDescent="0.5"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</row>
    <row r="196" spans="3:17" x14ac:dyDescent="0.5"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</row>
    <row r="197" spans="3:17" x14ac:dyDescent="0.5"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</row>
    <row r="198" spans="3:17" x14ac:dyDescent="0.5"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</row>
    <row r="199" spans="3:17" x14ac:dyDescent="0.5"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</row>
    <row r="200" spans="3:17" x14ac:dyDescent="0.5"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</row>
    <row r="201" spans="3:17" x14ac:dyDescent="0.5"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</row>
    <row r="202" spans="3:17" x14ac:dyDescent="0.5"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</row>
    <row r="203" spans="3:17" x14ac:dyDescent="0.5"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</row>
    <row r="204" spans="3:17" x14ac:dyDescent="0.5"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</row>
    <row r="205" spans="3:17" x14ac:dyDescent="0.5"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</row>
    <row r="206" spans="3:17" x14ac:dyDescent="0.5"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</row>
    <row r="207" spans="3:17" x14ac:dyDescent="0.5"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</row>
    <row r="208" spans="3:17" x14ac:dyDescent="0.5"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</row>
    <row r="209" spans="3:17" x14ac:dyDescent="0.5"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</row>
    <row r="210" spans="3:17" x14ac:dyDescent="0.5"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</row>
    <row r="211" spans="3:17" x14ac:dyDescent="0.5"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</row>
    <row r="212" spans="3:17" x14ac:dyDescent="0.5"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</row>
    <row r="213" spans="3:17" x14ac:dyDescent="0.5"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</row>
    <row r="214" spans="3:17" x14ac:dyDescent="0.5"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</row>
    <row r="215" spans="3:17" x14ac:dyDescent="0.5"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</row>
    <row r="216" spans="3:17" x14ac:dyDescent="0.5"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</row>
    <row r="217" spans="3:17" x14ac:dyDescent="0.5"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</row>
    <row r="218" spans="3:17" x14ac:dyDescent="0.5"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</row>
    <row r="219" spans="3:17" x14ac:dyDescent="0.5"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</row>
    <row r="220" spans="3:17" x14ac:dyDescent="0.5"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</row>
    <row r="221" spans="3:17" x14ac:dyDescent="0.5"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</row>
    <row r="222" spans="3:17" x14ac:dyDescent="0.5"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</row>
    <row r="223" spans="3:17" x14ac:dyDescent="0.5"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</row>
    <row r="224" spans="3:17" x14ac:dyDescent="0.5"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</row>
    <row r="225" spans="3:17" x14ac:dyDescent="0.5"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</row>
    <row r="226" spans="3:17" x14ac:dyDescent="0.5"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</row>
    <row r="227" spans="3:17" x14ac:dyDescent="0.5"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</row>
    <row r="228" spans="3:17" x14ac:dyDescent="0.5"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  <c r="N228" s="174"/>
      <c r="O228" s="174"/>
      <c r="P228" s="174"/>
      <c r="Q228" s="174"/>
    </row>
    <row r="229" spans="3:17" x14ac:dyDescent="0.5"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</row>
    <row r="230" spans="3:17" x14ac:dyDescent="0.5"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</row>
    <row r="231" spans="3:17" x14ac:dyDescent="0.5"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</row>
    <row r="232" spans="3:17" x14ac:dyDescent="0.5"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</row>
    <row r="233" spans="3:17" x14ac:dyDescent="0.5"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</row>
    <row r="234" spans="3:17" x14ac:dyDescent="0.5"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</row>
    <row r="235" spans="3:17" x14ac:dyDescent="0.5"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</row>
    <row r="236" spans="3:17" x14ac:dyDescent="0.5"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</row>
    <row r="237" spans="3:17" x14ac:dyDescent="0.5"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</row>
    <row r="238" spans="3:17" x14ac:dyDescent="0.5"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</row>
    <row r="239" spans="3:17" x14ac:dyDescent="0.5"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</row>
    <row r="240" spans="3:17" x14ac:dyDescent="0.5"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</row>
    <row r="241" spans="3:17" x14ac:dyDescent="0.5">
      <c r="C241" s="174"/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</row>
    <row r="242" spans="3:17" x14ac:dyDescent="0.5"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</row>
    <row r="243" spans="3:17" x14ac:dyDescent="0.5"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</row>
    <row r="244" spans="3:17" x14ac:dyDescent="0.5"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</row>
    <row r="245" spans="3:17" x14ac:dyDescent="0.5"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</row>
    <row r="246" spans="3:17" x14ac:dyDescent="0.5"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</row>
    <row r="247" spans="3:17" x14ac:dyDescent="0.5">
      <c r="C247" s="174"/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</row>
    <row r="248" spans="3:17" x14ac:dyDescent="0.5"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</row>
    <row r="249" spans="3:17" x14ac:dyDescent="0.5"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</row>
    <row r="250" spans="3:17" x14ac:dyDescent="0.5"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</row>
    <row r="251" spans="3:17" x14ac:dyDescent="0.5"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</row>
    <row r="252" spans="3:17" x14ac:dyDescent="0.5"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</row>
    <row r="253" spans="3:17" x14ac:dyDescent="0.5"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</row>
    <row r="254" spans="3:17" x14ac:dyDescent="0.5"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</row>
    <row r="255" spans="3:17" x14ac:dyDescent="0.5"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</row>
    <row r="256" spans="3:17" x14ac:dyDescent="0.5"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</row>
    <row r="257" spans="3:17" x14ac:dyDescent="0.5"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</row>
    <row r="258" spans="3:17" x14ac:dyDescent="0.5"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</row>
    <row r="259" spans="3:17" x14ac:dyDescent="0.5"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</row>
    <row r="260" spans="3:17" x14ac:dyDescent="0.5"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</row>
    <row r="261" spans="3:17" x14ac:dyDescent="0.5"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</row>
    <row r="262" spans="3:17" x14ac:dyDescent="0.5"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</row>
    <row r="263" spans="3:17" x14ac:dyDescent="0.5"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</row>
    <row r="264" spans="3:17" x14ac:dyDescent="0.5"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</row>
    <row r="265" spans="3:17" x14ac:dyDescent="0.5"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</row>
    <row r="266" spans="3:17" x14ac:dyDescent="0.5"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</row>
    <row r="267" spans="3:17" x14ac:dyDescent="0.5"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</row>
    <row r="268" spans="3:17" x14ac:dyDescent="0.5"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</row>
    <row r="269" spans="3:17" x14ac:dyDescent="0.5"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</row>
    <row r="270" spans="3:17" x14ac:dyDescent="0.5"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</row>
    <row r="271" spans="3:17" x14ac:dyDescent="0.5"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</row>
    <row r="272" spans="3:17" x14ac:dyDescent="0.5"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</row>
    <row r="273" spans="3:17" x14ac:dyDescent="0.5"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</row>
    <row r="274" spans="3:17" x14ac:dyDescent="0.5"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</row>
    <row r="275" spans="3:17" x14ac:dyDescent="0.5">
      <c r="C275" s="174"/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</row>
    <row r="276" spans="3:17" x14ac:dyDescent="0.5">
      <c r="C276" s="174"/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</row>
    <row r="277" spans="3:17" x14ac:dyDescent="0.5">
      <c r="C277" s="174"/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</row>
    <row r="278" spans="3:17" x14ac:dyDescent="0.5">
      <c r="C278" s="174"/>
      <c r="D278" s="174"/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</row>
    <row r="279" spans="3:17" x14ac:dyDescent="0.5">
      <c r="C279" s="174"/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</row>
    <row r="280" spans="3:17" x14ac:dyDescent="0.5">
      <c r="C280" s="174"/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</row>
    <row r="281" spans="3:17" x14ac:dyDescent="0.5">
      <c r="C281" s="174"/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</row>
    <row r="282" spans="3:17" x14ac:dyDescent="0.5">
      <c r="C282" s="174"/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</row>
    <row r="283" spans="3:17" x14ac:dyDescent="0.5">
      <c r="C283" s="174"/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</row>
    <row r="284" spans="3:17" x14ac:dyDescent="0.5">
      <c r="C284" s="174"/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</row>
    <row r="285" spans="3:17" x14ac:dyDescent="0.5">
      <c r="C285" s="174"/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</row>
    <row r="286" spans="3:17" x14ac:dyDescent="0.5">
      <c r="C286" s="174"/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</row>
    <row r="287" spans="3:17" x14ac:dyDescent="0.5">
      <c r="C287" s="174"/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</row>
    <row r="288" spans="3:17" x14ac:dyDescent="0.5">
      <c r="C288" s="174"/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</row>
    <row r="289" spans="3:17" x14ac:dyDescent="0.5">
      <c r="C289" s="174"/>
      <c r="D289" s="174"/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</row>
    <row r="290" spans="3:17" x14ac:dyDescent="0.5"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</row>
    <row r="291" spans="3:17" x14ac:dyDescent="0.5"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</row>
    <row r="292" spans="3:17" x14ac:dyDescent="0.5">
      <c r="C292" s="174"/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</row>
    <row r="293" spans="3:17" x14ac:dyDescent="0.5">
      <c r="C293" s="174"/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</row>
    <row r="294" spans="3:17" x14ac:dyDescent="0.5">
      <c r="C294" s="174"/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</row>
    <row r="295" spans="3:17" x14ac:dyDescent="0.5">
      <c r="C295" s="174"/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</row>
    <row r="296" spans="3:17" x14ac:dyDescent="0.5">
      <c r="C296" s="174"/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</row>
    <row r="297" spans="3:17" x14ac:dyDescent="0.5"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</row>
    <row r="298" spans="3:17" x14ac:dyDescent="0.5"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</row>
    <row r="299" spans="3:17" x14ac:dyDescent="0.5">
      <c r="C299" s="174"/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</row>
    <row r="300" spans="3:17" x14ac:dyDescent="0.5"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</row>
    <row r="301" spans="3:17" x14ac:dyDescent="0.5">
      <c r="C301" s="174"/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</row>
    <row r="302" spans="3:17" x14ac:dyDescent="0.5">
      <c r="C302" s="174"/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</row>
    <row r="303" spans="3:17" x14ac:dyDescent="0.5">
      <c r="C303" s="174"/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</row>
    <row r="304" spans="3:17" x14ac:dyDescent="0.5">
      <c r="C304" s="174"/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</row>
    <row r="305" spans="3:17" x14ac:dyDescent="0.5"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</row>
    <row r="306" spans="3:17" x14ac:dyDescent="0.5">
      <c r="C306" s="174"/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</row>
    <row r="307" spans="3:17" x14ac:dyDescent="0.5"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</row>
    <row r="308" spans="3:17" x14ac:dyDescent="0.5">
      <c r="C308" s="174"/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</row>
    <row r="309" spans="3:17" x14ac:dyDescent="0.5">
      <c r="C309" s="174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</row>
    <row r="310" spans="3:17" x14ac:dyDescent="0.5">
      <c r="C310" s="174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</row>
    <row r="311" spans="3:17" x14ac:dyDescent="0.5">
      <c r="C311" s="174"/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</row>
    <row r="312" spans="3:17" x14ac:dyDescent="0.5">
      <c r="C312" s="174"/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</row>
    <row r="313" spans="3:17" x14ac:dyDescent="0.5">
      <c r="C313" s="174"/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</row>
    <row r="314" spans="3:17" x14ac:dyDescent="0.5">
      <c r="C314" s="174"/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</row>
    <row r="315" spans="3:17" x14ac:dyDescent="0.5"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</row>
    <row r="316" spans="3:17" x14ac:dyDescent="0.5"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</row>
    <row r="317" spans="3:17" x14ac:dyDescent="0.5">
      <c r="C317" s="174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/>
      <c r="P317" s="174"/>
      <c r="Q317" s="174"/>
    </row>
    <row r="318" spans="3:17" x14ac:dyDescent="0.5">
      <c r="C318" s="174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</row>
    <row r="319" spans="3:17" x14ac:dyDescent="0.5">
      <c r="C319" s="174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</row>
    <row r="320" spans="3:17" x14ac:dyDescent="0.5">
      <c r="C320" s="174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</row>
    <row r="321" spans="3:17" x14ac:dyDescent="0.5"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</row>
    <row r="322" spans="3:17" x14ac:dyDescent="0.5"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</row>
    <row r="323" spans="3:17" x14ac:dyDescent="0.5">
      <c r="C323" s="174"/>
      <c r="D323" s="174"/>
      <c r="E323" s="174"/>
      <c r="F323" s="174"/>
      <c r="G323" s="174"/>
      <c r="H323" s="174"/>
      <c r="I323" s="174"/>
      <c r="J323" s="174"/>
      <c r="K323" s="174"/>
      <c r="L323" s="174"/>
      <c r="M323" s="174"/>
      <c r="N323" s="174"/>
      <c r="O323" s="174"/>
      <c r="P323" s="174"/>
      <c r="Q323" s="174"/>
    </row>
    <row r="324" spans="3:17" x14ac:dyDescent="0.5">
      <c r="C324" s="174"/>
      <c r="D324" s="174"/>
      <c r="E324" s="174"/>
      <c r="F324" s="174"/>
      <c r="G324" s="174"/>
      <c r="H324" s="174"/>
      <c r="I324" s="174"/>
      <c r="J324" s="174"/>
      <c r="K324" s="174"/>
      <c r="L324" s="174"/>
      <c r="M324" s="174"/>
      <c r="N324" s="174"/>
      <c r="O324" s="174"/>
      <c r="P324" s="174"/>
      <c r="Q324" s="174"/>
    </row>
    <row r="325" spans="3:17" x14ac:dyDescent="0.5">
      <c r="C325" s="174"/>
      <c r="D325" s="174"/>
      <c r="E325" s="174"/>
      <c r="F325" s="174"/>
      <c r="G325" s="174"/>
      <c r="H325" s="174"/>
      <c r="I325" s="174"/>
      <c r="J325" s="174"/>
      <c r="K325" s="174"/>
      <c r="L325" s="174"/>
      <c r="M325" s="174"/>
      <c r="N325" s="174"/>
      <c r="O325" s="174"/>
      <c r="P325" s="174"/>
      <c r="Q325" s="174"/>
    </row>
    <row r="326" spans="3:17" x14ac:dyDescent="0.5">
      <c r="C326" s="174"/>
      <c r="D326" s="174"/>
      <c r="E326" s="174"/>
      <c r="F326" s="174"/>
      <c r="G326" s="174"/>
      <c r="H326" s="174"/>
      <c r="I326" s="174"/>
      <c r="J326" s="174"/>
      <c r="K326" s="174"/>
      <c r="L326" s="174"/>
      <c r="M326" s="174"/>
      <c r="N326" s="174"/>
      <c r="O326" s="174"/>
      <c r="P326" s="174"/>
      <c r="Q326" s="174"/>
    </row>
    <row r="327" spans="3:17" x14ac:dyDescent="0.5">
      <c r="C327" s="174"/>
      <c r="D327" s="174"/>
      <c r="E327" s="174"/>
      <c r="F327" s="174"/>
      <c r="G327" s="174"/>
      <c r="H327" s="174"/>
      <c r="I327" s="174"/>
      <c r="J327" s="174"/>
      <c r="K327" s="174"/>
      <c r="L327" s="174"/>
      <c r="M327" s="174"/>
      <c r="N327" s="174"/>
      <c r="O327" s="174"/>
      <c r="P327" s="174"/>
      <c r="Q327" s="174"/>
    </row>
    <row r="328" spans="3:17" x14ac:dyDescent="0.5">
      <c r="C328" s="174"/>
      <c r="D328" s="174"/>
      <c r="E328" s="174"/>
      <c r="F328" s="174"/>
      <c r="G328" s="174"/>
      <c r="H328" s="174"/>
      <c r="I328" s="174"/>
      <c r="J328" s="174"/>
      <c r="K328" s="174"/>
      <c r="L328" s="174"/>
      <c r="M328" s="174"/>
      <c r="N328" s="174"/>
      <c r="O328" s="174"/>
      <c r="P328" s="174"/>
      <c r="Q328" s="174"/>
    </row>
    <row r="329" spans="3:17" x14ac:dyDescent="0.5">
      <c r="C329" s="174"/>
      <c r="D329" s="174"/>
      <c r="E329" s="174"/>
      <c r="F329" s="174"/>
      <c r="G329" s="174"/>
      <c r="H329" s="174"/>
      <c r="I329" s="174"/>
      <c r="J329" s="174"/>
      <c r="K329" s="174"/>
      <c r="L329" s="174"/>
      <c r="M329" s="174"/>
      <c r="N329" s="174"/>
      <c r="O329" s="174"/>
      <c r="P329" s="174"/>
      <c r="Q329" s="174"/>
    </row>
    <row r="330" spans="3:17" x14ac:dyDescent="0.5">
      <c r="C330" s="174"/>
      <c r="D330" s="174"/>
      <c r="E330" s="174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/>
      <c r="P330" s="174"/>
      <c r="Q330" s="174"/>
    </row>
    <row r="331" spans="3:17" x14ac:dyDescent="0.5">
      <c r="C331" s="174"/>
      <c r="D331" s="174"/>
      <c r="E331" s="174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/>
      <c r="P331" s="174"/>
      <c r="Q331" s="174"/>
    </row>
    <row r="332" spans="3:17" x14ac:dyDescent="0.5">
      <c r="C332" s="174"/>
      <c r="D332" s="174"/>
      <c r="E332" s="174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/>
      <c r="P332" s="174"/>
      <c r="Q332" s="174"/>
    </row>
    <row r="333" spans="3:17" x14ac:dyDescent="0.5">
      <c r="C333" s="174"/>
      <c r="D333" s="174"/>
      <c r="E333" s="174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/>
      <c r="P333" s="174"/>
      <c r="Q333" s="174"/>
    </row>
    <row r="334" spans="3:17" x14ac:dyDescent="0.5">
      <c r="C334" s="174"/>
      <c r="D334" s="174"/>
      <c r="E334" s="174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/>
      <c r="P334" s="174"/>
      <c r="Q334" s="174"/>
    </row>
    <row r="335" spans="3:17" x14ac:dyDescent="0.5">
      <c r="C335" s="174"/>
      <c r="D335" s="174"/>
      <c r="E335" s="174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</row>
    <row r="336" spans="3:17" x14ac:dyDescent="0.5">
      <c r="C336" s="174"/>
      <c r="D336" s="174"/>
      <c r="E336" s="174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</row>
    <row r="337" spans="3:17" x14ac:dyDescent="0.5">
      <c r="C337" s="174"/>
      <c r="D337" s="174"/>
      <c r="E337" s="174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</row>
    <row r="338" spans="3:17" x14ac:dyDescent="0.5">
      <c r="C338" s="174"/>
      <c r="D338" s="174"/>
      <c r="E338" s="174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</row>
    <row r="339" spans="3:17" x14ac:dyDescent="0.5"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</row>
    <row r="340" spans="3:17" x14ac:dyDescent="0.5">
      <c r="C340" s="174"/>
      <c r="D340" s="174"/>
      <c r="E340" s="174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/>
      <c r="P340" s="174"/>
      <c r="Q340" s="174"/>
    </row>
    <row r="341" spans="3:17" x14ac:dyDescent="0.5">
      <c r="C341" s="174"/>
      <c r="D341" s="174"/>
      <c r="E341" s="174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/>
      <c r="P341" s="174"/>
      <c r="Q341" s="174"/>
    </row>
    <row r="342" spans="3:17" x14ac:dyDescent="0.5">
      <c r="C342" s="174"/>
      <c r="D342" s="174"/>
      <c r="E342" s="174"/>
      <c r="F342" s="174"/>
      <c r="G342" s="174"/>
      <c r="H342" s="174"/>
      <c r="I342" s="174"/>
      <c r="J342" s="174"/>
      <c r="K342" s="174"/>
      <c r="L342" s="174"/>
      <c r="M342" s="174"/>
      <c r="N342" s="174"/>
      <c r="O342" s="174"/>
      <c r="P342" s="174"/>
      <c r="Q342" s="174"/>
    </row>
    <row r="343" spans="3:17" x14ac:dyDescent="0.5">
      <c r="C343" s="174"/>
      <c r="D343" s="174"/>
      <c r="E343" s="174"/>
      <c r="F343" s="174"/>
      <c r="G343" s="174"/>
      <c r="H343" s="174"/>
      <c r="I343" s="174"/>
      <c r="J343" s="174"/>
      <c r="K343" s="174"/>
      <c r="L343" s="174"/>
      <c r="M343" s="174"/>
      <c r="N343" s="174"/>
      <c r="O343" s="174"/>
      <c r="P343" s="174"/>
      <c r="Q343" s="174"/>
    </row>
    <row r="344" spans="3:17" x14ac:dyDescent="0.5">
      <c r="C344" s="174"/>
      <c r="D344" s="174"/>
      <c r="E344" s="174"/>
      <c r="F344" s="174"/>
      <c r="G344" s="174"/>
      <c r="H344" s="174"/>
      <c r="I344" s="174"/>
      <c r="J344" s="174"/>
      <c r="K344" s="174"/>
      <c r="L344" s="174"/>
      <c r="M344" s="174"/>
      <c r="N344" s="174"/>
      <c r="O344" s="174"/>
      <c r="P344" s="174"/>
      <c r="Q344" s="174"/>
    </row>
    <row r="345" spans="3:17" x14ac:dyDescent="0.5">
      <c r="C345" s="174"/>
      <c r="D345" s="174"/>
      <c r="E345" s="174"/>
      <c r="F345" s="174"/>
      <c r="G345" s="174"/>
      <c r="H345" s="174"/>
      <c r="I345" s="174"/>
      <c r="J345" s="174"/>
      <c r="K345" s="174"/>
      <c r="L345" s="174"/>
      <c r="M345" s="174"/>
      <c r="N345" s="174"/>
      <c r="O345" s="174"/>
      <c r="P345" s="174"/>
      <c r="Q345" s="174"/>
    </row>
    <row r="346" spans="3:17" x14ac:dyDescent="0.5">
      <c r="C346" s="174"/>
      <c r="D346" s="174"/>
      <c r="E346" s="174"/>
      <c r="F346" s="174"/>
      <c r="G346" s="174"/>
      <c r="H346" s="174"/>
      <c r="I346" s="174"/>
      <c r="J346" s="174"/>
      <c r="K346" s="174"/>
      <c r="L346" s="174"/>
      <c r="M346" s="174"/>
      <c r="N346" s="174"/>
      <c r="O346" s="174"/>
      <c r="P346" s="174"/>
      <c r="Q346" s="174"/>
    </row>
    <row r="347" spans="3:17" x14ac:dyDescent="0.5">
      <c r="C347" s="174"/>
      <c r="D347" s="174"/>
      <c r="E347" s="174"/>
      <c r="F347" s="174"/>
      <c r="G347" s="174"/>
      <c r="H347" s="174"/>
      <c r="I347" s="174"/>
      <c r="J347" s="174"/>
      <c r="K347" s="174"/>
      <c r="L347" s="174"/>
      <c r="M347" s="174"/>
      <c r="N347" s="174"/>
      <c r="O347" s="174"/>
      <c r="P347" s="174"/>
      <c r="Q347" s="174"/>
    </row>
    <row r="348" spans="3:17" x14ac:dyDescent="0.5">
      <c r="C348" s="174"/>
      <c r="D348" s="174"/>
      <c r="E348" s="174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</row>
    <row r="349" spans="3:17" x14ac:dyDescent="0.5">
      <c r="C349" s="174"/>
      <c r="D349" s="174"/>
      <c r="E349" s="174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</row>
    <row r="350" spans="3:17" x14ac:dyDescent="0.5">
      <c r="C350" s="174"/>
      <c r="D350" s="174"/>
      <c r="E350" s="174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</row>
    <row r="351" spans="3:17" x14ac:dyDescent="0.5">
      <c r="C351" s="174"/>
      <c r="D351" s="174"/>
      <c r="E351" s="174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</row>
    <row r="352" spans="3:17" x14ac:dyDescent="0.5">
      <c r="C352" s="174"/>
      <c r="D352" s="174"/>
      <c r="E352" s="174"/>
      <c r="F352" s="174"/>
    </row>
    <row r="353" spans="3:6" x14ac:dyDescent="0.5">
      <c r="C353" s="174"/>
      <c r="D353" s="174"/>
      <c r="E353" s="174"/>
      <c r="F353" s="174"/>
    </row>
    <row r="354" spans="3:6" x14ac:dyDescent="0.5">
      <c r="C354" s="174"/>
      <c r="D354" s="174"/>
      <c r="E354" s="174"/>
      <c r="F354" s="174"/>
    </row>
    <row r="355" spans="3:6" x14ac:dyDescent="0.5">
      <c r="C355" s="174"/>
      <c r="D355" s="174"/>
      <c r="E355" s="174"/>
      <c r="F355" s="174"/>
    </row>
    <row r="356" spans="3:6" x14ac:dyDescent="0.5">
      <c r="C356" s="174"/>
      <c r="D356" s="174"/>
      <c r="E356" s="174"/>
      <c r="F356" s="174"/>
    </row>
    <row r="357" spans="3:6" x14ac:dyDescent="0.5">
      <c r="C357" s="174"/>
      <c r="D357" s="174"/>
      <c r="E357" s="174"/>
      <c r="F357" s="174"/>
    </row>
    <row r="358" spans="3:6" x14ac:dyDescent="0.5">
      <c r="C358" s="174"/>
      <c r="D358" s="174"/>
      <c r="E358" s="174"/>
      <c r="F358" s="174"/>
    </row>
    <row r="359" spans="3:6" x14ac:dyDescent="0.5">
      <c r="C359" s="174"/>
      <c r="D359" s="174"/>
      <c r="E359" s="174"/>
      <c r="F359" s="174"/>
    </row>
    <row r="360" spans="3:6" x14ac:dyDescent="0.5">
      <c r="C360" s="174"/>
      <c r="D360" s="174"/>
      <c r="E360" s="174"/>
      <c r="F360" s="174"/>
    </row>
    <row r="361" spans="3:6" x14ac:dyDescent="0.5">
      <c r="C361" s="174"/>
      <c r="D361" s="174"/>
      <c r="E361" s="174"/>
      <c r="F361" s="174"/>
    </row>
    <row r="362" spans="3:6" x14ac:dyDescent="0.5">
      <c r="C362" s="174"/>
      <c r="D362" s="174"/>
      <c r="E362" s="174"/>
      <c r="F362" s="174"/>
    </row>
    <row r="363" spans="3:6" x14ac:dyDescent="0.5">
      <c r="C363" s="174"/>
      <c r="D363" s="174"/>
      <c r="E363" s="174"/>
      <c r="F363" s="174"/>
    </row>
    <row r="364" spans="3:6" x14ac:dyDescent="0.5">
      <c r="C364" s="174"/>
      <c r="D364" s="174"/>
      <c r="E364" s="174"/>
      <c r="F364" s="174"/>
    </row>
    <row r="365" spans="3:6" x14ac:dyDescent="0.5">
      <c r="C365" s="174"/>
      <c r="D365" s="174"/>
      <c r="E365" s="174"/>
      <c r="F365" s="174"/>
    </row>
    <row r="366" spans="3:6" x14ac:dyDescent="0.5">
      <c r="C366" s="174"/>
      <c r="D366" s="174"/>
      <c r="E366" s="174"/>
      <c r="F366" s="174"/>
    </row>
    <row r="367" spans="3:6" x14ac:dyDescent="0.5">
      <c r="C367" s="174"/>
      <c r="D367" s="174"/>
      <c r="E367" s="174"/>
      <c r="F367" s="174"/>
    </row>
    <row r="368" spans="3:6" x14ac:dyDescent="0.5">
      <c r="C368" s="174"/>
      <c r="D368" s="174"/>
      <c r="E368" s="174"/>
      <c r="F368" s="174"/>
    </row>
    <row r="369" spans="4:4" x14ac:dyDescent="0.5">
      <c r="D369" s="198"/>
    </row>
    <row r="370" spans="4:4" x14ac:dyDescent="0.5">
      <c r="D370" s="198"/>
    </row>
    <row r="371" spans="4:4" x14ac:dyDescent="0.5">
      <c r="D371" s="198"/>
    </row>
    <row r="372" spans="4:4" x14ac:dyDescent="0.5">
      <c r="D372" s="198"/>
    </row>
    <row r="373" spans="4:4" x14ac:dyDescent="0.5">
      <c r="D373" s="198"/>
    </row>
    <row r="374" spans="4:4" x14ac:dyDescent="0.5">
      <c r="D374" s="198"/>
    </row>
    <row r="375" spans="4:4" x14ac:dyDescent="0.5">
      <c r="D375" s="198"/>
    </row>
    <row r="376" spans="4:4" x14ac:dyDescent="0.5">
      <c r="D376" s="198"/>
    </row>
    <row r="377" spans="4:4" x14ac:dyDescent="0.5">
      <c r="D377" s="198"/>
    </row>
    <row r="378" spans="4:4" x14ac:dyDescent="0.5">
      <c r="D378" s="198"/>
    </row>
    <row r="379" spans="4:4" x14ac:dyDescent="0.5">
      <c r="D379" s="198"/>
    </row>
    <row r="380" spans="4:4" x14ac:dyDescent="0.5">
      <c r="D380" s="198"/>
    </row>
    <row r="381" spans="4:4" x14ac:dyDescent="0.5">
      <c r="D381" s="198"/>
    </row>
    <row r="382" spans="4:4" x14ac:dyDescent="0.5">
      <c r="D382" s="198"/>
    </row>
    <row r="383" spans="4:4" x14ac:dyDescent="0.5">
      <c r="D383" s="198"/>
    </row>
    <row r="384" spans="4:4" x14ac:dyDescent="0.5">
      <c r="D384" s="198"/>
    </row>
    <row r="385" spans="4:4" x14ac:dyDescent="0.5">
      <c r="D385" s="198"/>
    </row>
    <row r="386" spans="4:4" x14ac:dyDescent="0.5">
      <c r="D386" s="198"/>
    </row>
    <row r="387" spans="4:4" x14ac:dyDescent="0.5">
      <c r="D387" s="198"/>
    </row>
    <row r="388" spans="4:4" x14ac:dyDescent="0.5">
      <c r="D388" s="198"/>
    </row>
    <row r="389" spans="4:4" x14ac:dyDescent="0.5">
      <c r="D389" s="198"/>
    </row>
    <row r="390" spans="4:4" x14ac:dyDescent="0.5">
      <c r="D390" s="198"/>
    </row>
    <row r="391" spans="4:4" x14ac:dyDescent="0.5">
      <c r="D391" s="198"/>
    </row>
    <row r="392" spans="4:4" x14ac:dyDescent="0.5">
      <c r="D392" s="198"/>
    </row>
    <row r="393" spans="4:4" x14ac:dyDescent="0.5">
      <c r="D393" s="198"/>
    </row>
    <row r="394" spans="4:4" x14ac:dyDescent="0.5">
      <c r="D394" s="198"/>
    </row>
    <row r="395" spans="4:4" x14ac:dyDescent="0.5">
      <c r="D395" s="198"/>
    </row>
    <row r="396" spans="4:4" x14ac:dyDescent="0.5">
      <c r="D396" s="198"/>
    </row>
    <row r="397" spans="4:4" x14ac:dyDescent="0.5">
      <c r="D397" s="198"/>
    </row>
    <row r="398" spans="4:4" x14ac:dyDescent="0.5">
      <c r="D398" s="198"/>
    </row>
    <row r="399" spans="4:4" x14ac:dyDescent="0.5">
      <c r="D399" s="198"/>
    </row>
    <row r="400" spans="4:4" x14ac:dyDescent="0.5">
      <c r="D400" s="198"/>
    </row>
    <row r="401" spans="4:4" x14ac:dyDescent="0.5">
      <c r="D401" s="198"/>
    </row>
    <row r="402" spans="4:4" x14ac:dyDescent="0.5">
      <c r="D402" s="198"/>
    </row>
    <row r="403" spans="4:4" x14ac:dyDescent="0.5">
      <c r="D403" s="198"/>
    </row>
    <row r="404" spans="4:4" x14ac:dyDescent="0.5">
      <c r="D404" s="198"/>
    </row>
    <row r="405" spans="4:4" x14ac:dyDescent="0.5">
      <c r="D405" s="198"/>
    </row>
    <row r="406" spans="4:4" x14ac:dyDescent="0.5">
      <c r="D406" s="198"/>
    </row>
    <row r="407" spans="4:4" x14ac:dyDescent="0.5">
      <c r="D407" s="198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7"/>
  <sheetViews>
    <sheetView workbookViewId="0">
      <pane xSplit="2" ySplit="4" topLeftCell="C5" activePane="bottomRight" state="frozen"/>
      <selection activeCell="C4" sqref="C4"/>
      <selection pane="topRight" activeCell="C4" sqref="C4"/>
      <selection pane="bottomLeft" activeCell="C4" sqref="C4"/>
      <selection pane="bottomRight" activeCell="A37" sqref="A37"/>
    </sheetView>
  </sheetViews>
  <sheetFormatPr defaultRowHeight="21.75" x14ac:dyDescent="0.5"/>
  <cols>
    <col min="1" max="1" width="14.85546875" customWidth="1"/>
    <col min="2" max="2" width="23" style="157" customWidth="1"/>
    <col min="3" max="8" width="13.42578125" customWidth="1"/>
  </cols>
  <sheetData>
    <row r="1" spans="1:17" ht="29.25" x14ac:dyDescent="0.6">
      <c r="B1" s="205" t="s">
        <v>83</v>
      </c>
      <c r="C1" s="205"/>
      <c r="D1" s="205"/>
      <c r="E1" s="205"/>
      <c r="F1" s="205"/>
      <c r="G1" s="205"/>
      <c r="H1" s="205"/>
    </row>
    <row r="2" spans="1:17" x14ac:dyDescent="0.5">
      <c r="B2" s="144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59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160" t="s">
        <v>17</v>
      </c>
      <c r="C4" s="45">
        <v>34.712400000000002</v>
      </c>
      <c r="D4" s="46">
        <v>34.810200000000002</v>
      </c>
      <c r="E4" s="47">
        <v>35.034300000000002</v>
      </c>
      <c r="F4" s="45">
        <v>35.515799999999999</v>
      </c>
      <c r="G4" s="45"/>
      <c r="H4" s="49">
        <f>AVERAGE(C4:G4)</f>
        <v>35.018174999999999</v>
      </c>
    </row>
    <row r="5" spans="1:17" x14ac:dyDescent="0.5">
      <c r="B5" s="145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99</v>
      </c>
      <c r="B6" s="146" t="s">
        <v>19</v>
      </c>
      <c r="C6" s="17">
        <f>C7*$C$4</f>
        <v>31380.009600000001</v>
      </c>
      <c r="D6" s="17">
        <f>D7*$D$4</f>
        <v>31329.18</v>
      </c>
      <c r="E6" s="17">
        <f>E7*$E$4</f>
        <v>31285.6299</v>
      </c>
      <c r="F6" s="17">
        <f>F7*$F$4</f>
        <v>31253.903999999999</v>
      </c>
      <c r="G6" s="17"/>
      <c r="H6" s="95">
        <f t="shared" ref="H6:H35" si="0">AVERAGE(C6:G6)</f>
        <v>31312.180874999998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100</v>
      </c>
      <c r="B7" s="146" t="s">
        <v>20</v>
      </c>
      <c r="C7" s="19">
        <v>904</v>
      </c>
      <c r="D7" s="16">
        <v>900</v>
      </c>
      <c r="E7" s="16">
        <v>893</v>
      </c>
      <c r="F7" s="16">
        <v>880</v>
      </c>
      <c r="G7" s="16"/>
      <c r="H7" s="95">
        <f t="shared" si="0"/>
        <v>894.25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101</v>
      </c>
      <c r="B8" s="147" t="s">
        <v>21</v>
      </c>
      <c r="C8" s="111">
        <f>C9*$C$4</f>
        <v>30859.323600000003</v>
      </c>
      <c r="D8" s="111">
        <f>D9*$D$4</f>
        <v>30807.027000000002</v>
      </c>
      <c r="E8" s="111">
        <f>E9*$E$4</f>
        <v>30725.081100000003</v>
      </c>
      <c r="F8" s="111">
        <f>F9*$F$4</f>
        <v>30721.166999999998</v>
      </c>
      <c r="G8" s="111"/>
      <c r="H8" s="113">
        <f t="shared" si="0"/>
        <v>30778.149675000004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102</v>
      </c>
      <c r="B9" s="147" t="s">
        <v>22</v>
      </c>
      <c r="C9" s="111">
        <v>889</v>
      </c>
      <c r="D9" s="111">
        <v>885</v>
      </c>
      <c r="E9" s="111">
        <v>877</v>
      </c>
      <c r="F9" s="111">
        <v>865</v>
      </c>
      <c r="G9" s="111"/>
      <c r="H9" s="113">
        <f t="shared" si="0"/>
        <v>879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103</v>
      </c>
      <c r="B10" s="147" t="s">
        <v>23</v>
      </c>
      <c r="C10" s="111">
        <f>C11*$C$4</f>
        <v>30859.323600000003</v>
      </c>
      <c r="D10" s="111">
        <f>D11*$D$4</f>
        <v>30807.027000000002</v>
      </c>
      <c r="E10" s="111">
        <f>E11*$E$4</f>
        <v>30725.081100000003</v>
      </c>
      <c r="F10" s="111">
        <f>F11*$F$4</f>
        <v>30721.166999999998</v>
      </c>
      <c r="G10" s="111"/>
      <c r="H10" s="113">
        <f t="shared" si="0"/>
        <v>30778.149675000004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104</v>
      </c>
      <c r="B11" s="147" t="s">
        <v>20</v>
      </c>
      <c r="C11" s="111">
        <v>889</v>
      </c>
      <c r="D11" s="111">
        <v>885</v>
      </c>
      <c r="E11" s="111">
        <v>877</v>
      </c>
      <c r="F11" s="111">
        <v>865</v>
      </c>
      <c r="G11" s="111"/>
      <c r="H11" s="113">
        <f t="shared" si="0"/>
        <v>879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105</v>
      </c>
      <c r="B12" s="147" t="s">
        <v>24</v>
      </c>
      <c r="C12" s="111">
        <f>C13*$C$4</f>
        <v>30373.350000000002</v>
      </c>
      <c r="D12" s="111">
        <f>D13*$D$4</f>
        <v>30250.0638</v>
      </c>
      <c r="E12" s="111">
        <f>E13*$E$4</f>
        <v>30199.566600000002</v>
      </c>
      <c r="F12" s="111">
        <f>F13*$F$4</f>
        <v>30223.945799999998</v>
      </c>
      <c r="G12" s="111"/>
      <c r="H12" s="113">
        <f t="shared" si="0"/>
        <v>30261.73155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106</v>
      </c>
      <c r="B13" s="147" t="s">
        <v>20</v>
      </c>
      <c r="C13" s="113">
        <v>875</v>
      </c>
      <c r="D13" s="114">
        <v>869</v>
      </c>
      <c r="E13" s="112">
        <v>862</v>
      </c>
      <c r="F13" s="112">
        <v>851</v>
      </c>
      <c r="G13" s="112"/>
      <c r="H13" s="113">
        <f t="shared" si="0"/>
        <v>864.25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107</v>
      </c>
      <c r="B14" s="146" t="s">
        <v>25</v>
      </c>
      <c r="C14" s="17">
        <f>C15*$C$4</f>
        <v>22701.909600000003</v>
      </c>
      <c r="D14" s="17">
        <f>D15*$D$4</f>
        <v>22661.440200000001</v>
      </c>
      <c r="E14" s="17">
        <f>E15*$E$4</f>
        <v>23648.1525</v>
      </c>
      <c r="F14" s="17">
        <f>F15*$F$4</f>
        <v>23653.522799999999</v>
      </c>
      <c r="G14" s="17"/>
      <c r="H14" s="95">
        <f t="shared" si="0"/>
        <v>23166.256275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108</v>
      </c>
      <c r="B15" s="146" t="s">
        <v>20</v>
      </c>
      <c r="C15" s="19">
        <v>654</v>
      </c>
      <c r="D15" s="16">
        <v>651</v>
      </c>
      <c r="E15" s="16">
        <v>675</v>
      </c>
      <c r="F15" s="16">
        <v>666</v>
      </c>
      <c r="G15" s="16"/>
      <c r="H15" s="95">
        <f t="shared" si="0"/>
        <v>661.5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109</v>
      </c>
      <c r="B16" s="146" t="s">
        <v>26</v>
      </c>
      <c r="C16" s="17">
        <f>C17*$C$4</f>
        <v>21660.537600000003</v>
      </c>
      <c r="D16" s="17">
        <f>D17*$D$4</f>
        <v>21617.1342</v>
      </c>
      <c r="E16" s="17">
        <f>E17*$E$4</f>
        <v>22071.609</v>
      </c>
      <c r="F16" s="17">
        <f>F17*$F$4</f>
        <v>22090.827600000001</v>
      </c>
      <c r="G16" s="17"/>
      <c r="H16" s="95">
        <f t="shared" si="0"/>
        <v>21860.027100000003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110</v>
      </c>
      <c r="B17" s="146" t="s">
        <v>20</v>
      </c>
      <c r="C17" s="19">
        <v>624</v>
      </c>
      <c r="D17" s="16">
        <v>621</v>
      </c>
      <c r="E17" s="16">
        <v>630</v>
      </c>
      <c r="F17" s="16">
        <v>622</v>
      </c>
      <c r="G17" s="16"/>
      <c r="H17" s="95">
        <f t="shared" si="0"/>
        <v>624.25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111</v>
      </c>
      <c r="B18" s="14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112</v>
      </c>
      <c r="B19" s="14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113</v>
      </c>
      <c r="B20" s="14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114</v>
      </c>
      <c r="B21" s="14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115</v>
      </c>
      <c r="B22" s="147" t="s">
        <v>29</v>
      </c>
      <c r="C22" s="111">
        <f>C23*$C$4</f>
        <v>20619.1656</v>
      </c>
      <c r="D22" s="111">
        <f>D23*$D$4</f>
        <v>20572.8282</v>
      </c>
      <c r="E22" s="111">
        <f>E23*$E$4</f>
        <v>21055.614300000001</v>
      </c>
      <c r="F22" s="111">
        <f>F23*$F$4</f>
        <v>21025.353599999999</v>
      </c>
      <c r="G22" s="111"/>
      <c r="H22" s="113">
        <f t="shared" si="0"/>
        <v>20818.240425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116</v>
      </c>
      <c r="B23" s="147" t="s">
        <v>20</v>
      </c>
      <c r="C23" s="113">
        <v>594</v>
      </c>
      <c r="D23" s="112">
        <v>591</v>
      </c>
      <c r="E23" s="112">
        <v>601</v>
      </c>
      <c r="F23" s="112">
        <v>592</v>
      </c>
      <c r="G23" s="112"/>
      <c r="H23" s="113">
        <f t="shared" si="0"/>
        <v>594.5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117</v>
      </c>
      <c r="B24" s="146" t="s">
        <v>30</v>
      </c>
      <c r="C24" s="17">
        <f>C25*$C$4</f>
        <v>20515.028400000003</v>
      </c>
      <c r="D24" s="17">
        <f>D25*$D$4</f>
        <v>20468.3976</v>
      </c>
      <c r="E24" s="17">
        <f>E25*$E$4</f>
        <v>20915.4771</v>
      </c>
      <c r="F24" s="17">
        <f>F25*$F$4</f>
        <v>20918.806199999999</v>
      </c>
      <c r="G24" s="17"/>
      <c r="H24" s="95">
        <f t="shared" si="0"/>
        <v>20704.427325000004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118</v>
      </c>
      <c r="B25" s="146" t="s">
        <v>20</v>
      </c>
      <c r="C25" s="19">
        <v>591</v>
      </c>
      <c r="D25" s="19">
        <v>588</v>
      </c>
      <c r="E25" s="19">
        <v>597</v>
      </c>
      <c r="F25" s="19">
        <v>589</v>
      </c>
      <c r="G25" s="19"/>
      <c r="H25" s="95">
        <f t="shared" si="0"/>
        <v>591.25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119</v>
      </c>
      <c r="B26" s="146" t="s">
        <v>31</v>
      </c>
      <c r="C26" s="17">
        <f>C27*$C$4</f>
        <v>18848.833200000001</v>
      </c>
      <c r="D26" s="17">
        <f>D27*$D$4</f>
        <v>18797.508000000002</v>
      </c>
      <c r="E26" s="17">
        <f>E27*$E$4</f>
        <v>19163.7621</v>
      </c>
      <c r="F26" s="17">
        <f>F27*$F$4</f>
        <v>19143.016199999998</v>
      </c>
      <c r="G26" s="17"/>
      <c r="H26" s="95">
        <f t="shared" si="0"/>
        <v>18988.279875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120</v>
      </c>
      <c r="B27" s="146" t="s">
        <v>20</v>
      </c>
      <c r="C27" s="17">
        <v>543</v>
      </c>
      <c r="D27" s="23">
        <v>540</v>
      </c>
      <c r="E27" s="16">
        <v>547</v>
      </c>
      <c r="F27" s="16">
        <v>539</v>
      </c>
      <c r="G27" s="16"/>
      <c r="H27" s="95">
        <f t="shared" si="0"/>
        <v>542.25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121</v>
      </c>
      <c r="B28" s="146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122</v>
      </c>
      <c r="B29" s="146" t="s">
        <v>20</v>
      </c>
      <c r="C29" s="17">
        <v>0</v>
      </c>
      <c r="D29" s="23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123</v>
      </c>
      <c r="B30" s="147" t="s">
        <v>66</v>
      </c>
      <c r="C30" s="111">
        <f>C31*$C$4</f>
        <v>16731.376800000002</v>
      </c>
      <c r="D30" s="111">
        <f>D31*$D$4</f>
        <v>16674.085800000001</v>
      </c>
      <c r="E30" s="111">
        <f>E31*$E$4</f>
        <v>16886.532600000002</v>
      </c>
      <c r="F30" s="111">
        <f>F31*$F$4</f>
        <v>16870.005000000001</v>
      </c>
      <c r="G30" s="111"/>
      <c r="H30" s="113">
        <f t="shared" si="0"/>
        <v>16790.500050000002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124</v>
      </c>
      <c r="B31" s="147" t="s">
        <v>20</v>
      </c>
      <c r="C31" s="111">
        <v>482</v>
      </c>
      <c r="D31" s="114">
        <v>479</v>
      </c>
      <c r="E31" s="112">
        <v>482</v>
      </c>
      <c r="F31" s="112">
        <v>475</v>
      </c>
      <c r="G31" s="112"/>
      <c r="H31" s="113">
        <f t="shared" si="0"/>
        <v>479.5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125</v>
      </c>
      <c r="B32" s="146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126</v>
      </c>
      <c r="B33" s="146" t="s">
        <v>20</v>
      </c>
      <c r="C33" s="17">
        <v>0</v>
      </c>
      <c r="D33" s="23">
        <v>0</v>
      </c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127</v>
      </c>
      <c r="B34" s="146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128</v>
      </c>
      <c r="B35" s="158" t="s">
        <v>22</v>
      </c>
      <c r="C35" s="24">
        <v>0</v>
      </c>
      <c r="D35" s="29">
        <v>0</v>
      </c>
      <c r="E35" s="25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150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167</v>
      </c>
      <c r="B37" s="148" t="s">
        <v>36</v>
      </c>
      <c r="C37" s="17">
        <f>C38*$C$4</f>
        <v>21660.537600000003</v>
      </c>
      <c r="D37" s="17">
        <f>D38*$D$4</f>
        <v>21617.1342</v>
      </c>
      <c r="E37" s="17">
        <f>E38*$E$4</f>
        <v>21546.094500000003</v>
      </c>
      <c r="F37" s="17">
        <f>F38*$F$4</f>
        <v>21558.0906</v>
      </c>
      <c r="G37" s="17"/>
      <c r="H37" s="95">
        <f t="shared" ref="H37:H68" si="1">AVERAGE(C37:G37)</f>
        <v>21595.464225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168</v>
      </c>
      <c r="B38" s="148" t="s">
        <v>37</v>
      </c>
      <c r="C38" s="23">
        <v>624</v>
      </c>
      <c r="D38" s="23">
        <v>621</v>
      </c>
      <c r="E38" s="16">
        <v>615</v>
      </c>
      <c r="F38" s="16">
        <v>607</v>
      </c>
      <c r="G38" s="16"/>
      <c r="H38" s="95">
        <f t="shared" si="1"/>
        <v>616.75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169</v>
      </c>
      <c r="B39" s="148" t="s">
        <v>39</v>
      </c>
      <c r="C39" s="17">
        <f>C40*$C$4</f>
        <v>17460.337200000002</v>
      </c>
      <c r="D39" s="17">
        <f>D40*$D$4</f>
        <v>17439.910200000002</v>
      </c>
      <c r="E39" s="17">
        <f>E40*$E$4</f>
        <v>17412.0471</v>
      </c>
      <c r="F39" s="17">
        <f>F40*$F$4</f>
        <v>17899.963199999998</v>
      </c>
      <c r="G39" s="17"/>
      <c r="H39" s="95">
        <f t="shared" si="1"/>
        <v>17553.064425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170</v>
      </c>
      <c r="B40" s="148" t="s">
        <v>38</v>
      </c>
      <c r="C40" s="23">
        <v>503</v>
      </c>
      <c r="D40" s="23">
        <v>501</v>
      </c>
      <c r="E40" s="16">
        <v>497</v>
      </c>
      <c r="F40" s="16">
        <v>504</v>
      </c>
      <c r="G40" s="16"/>
      <c r="H40" s="95">
        <f t="shared" si="1"/>
        <v>501.25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129</v>
      </c>
      <c r="B41" s="148" t="s">
        <v>67</v>
      </c>
      <c r="C41" s="17">
        <f>C42*$C$4</f>
        <v>26693.835600000002</v>
      </c>
      <c r="D41" s="17">
        <f>D42*$D$4</f>
        <v>26594.9928</v>
      </c>
      <c r="E41" s="17">
        <f>E42*$E$4</f>
        <v>26555.999400000001</v>
      </c>
      <c r="F41" s="17">
        <f>F42*$F$4</f>
        <v>26565.8184</v>
      </c>
      <c r="G41" s="17"/>
      <c r="H41" s="95">
        <f t="shared" si="1"/>
        <v>26602.661550000001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130</v>
      </c>
      <c r="B42" s="148" t="s">
        <v>22</v>
      </c>
      <c r="C42" s="23">
        <v>769</v>
      </c>
      <c r="D42" s="23">
        <v>764</v>
      </c>
      <c r="E42" s="16">
        <v>758</v>
      </c>
      <c r="F42" s="16">
        <v>748</v>
      </c>
      <c r="G42" s="16"/>
      <c r="H42" s="95">
        <f t="shared" si="1"/>
        <v>759.75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150" t="s">
        <v>40</v>
      </c>
      <c r="C43" s="67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131</v>
      </c>
      <c r="B44" s="148" t="s">
        <v>41</v>
      </c>
      <c r="C44" s="17">
        <f>C45*$C$4</f>
        <v>15377.593200000001</v>
      </c>
      <c r="D44" s="17">
        <f>D45*$D$4</f>
        <v>15316.488000000001</v>
      </c>
      <c r="E44" s="17">
        <f>E45*$E$4</f>
        <v>15309.989100000001</v>
      </c>
      <c r="F44" s="17">
        <f>F45*$F$4</f>
        <v>15307.309799999999</v>
      </c>
      <c r="G44" s="17"/>
      <c r="H44" s="95">
        <f t="shared" si="1"/>
        <v>15327.845024999999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132</v>
      </c>
      <c r="B45" s="152" t="s">
        <v>69</v>
      </c>
      <c r="C45" s="23">
        <v>443</v>
      </c>
      <c r="D45" s="23">
        <v>440</v>
      </c>
      <c r="E45" s="16">
        <v>437</v>
      </c>
      <c r="F45" s="16">
        <v>431</v>
      </c>
      <c r="G45" s="16"/>
      <c r="H45" s="95">
        <f t="shared" si="1"/>
        <v>437.75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133</v>
      </c>
      <c r="B46" s="148" t="s">
        <v>42</v>
      </c>
      <c r="C46" s="17">
        <f>C47*$C$4</f>
        <v>11698.078800000001</v>
      </c>
      <c r="D46" s="17">
        <f>D47*$D$4</f>
        <v>11661.417000000001</v>
      </c>
      <c r="E46" s="17">
        <f>E47*$E$4</f>
        <v>11631.3876</v>
      </c>
      <c r="F46" s="17">
        <f>F47*$F$4</f>
        <v>11649.1824</v>
      </c>
      <c r="G46" s="17"/>
      <c r="H46" s="95">
        <f t="shared" si="1"/>
        <v>11660.016450000001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134</v>
      </c>
      <c r="B47" s="152" t="s">
        <v>70</v>
      </c>
      <c r="C47" s="23">
        <v>337</v>
      </c>
      <c r="D47" s="23">
        <v>335</v>
      </c>
      <c r="E47" s="16">
        <v>332</v>
      </c>
      <c r="F47" s="16">
        <v>328</v>
      </c>
      <c r="G47" s="16"/>
      <c r="H47" s="95">
        <f t="shared" si="1"/>
        <v>333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135</v>
      </c>
      <c r="B48" s="148" t="s">
        <v>43</v>
      </c>
      <c r="C48" s="17">
        <f>C49*$C$4</f>
        <v>11593.9416</v>
      </c>
      <c r="D48" s="17">
        <f>D49*$D$4</f>
        <v>11556.9864</v>
      </c>
      <c r="E48" s="17">
        <f>E49*$E$4</f>
        <v>11561.319000000001</v>
      </c>
      <c r="F48" s="17">
        <f>F49*$F$4</f>
        <v>11507.119199999999</v>
      </c>
      <c r="G48" s="17"/>
      <c r="H48" s="95">
        <f t="shared" si="1"/>
        <v>11554.841550000001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136</v>
      </c>
      <c r="B49" s="148" t="s">
        <v>20</v>
      </c>
      <c r="C49" s="17">
        <v>334</v>
      </c>
      <c r="D49" s="17">
        <v>332</v>
      </c>
      <c r="E49" s="19">
        <v>330</v>
      </c>
      <c r="F49" s="19">
        <v>324</v>
      </c>
      <c r="G49" s="19"/>
      <c r="H49" s="95">
        <f t="shared" si="1"/>
        <v>330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153" t="s">
        <v>98</v>
      </c>
      <c r="C50" s="65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137</v>
      </c>
      <c r="B51" s="148" t="s">
        <v>71</v>
      </c>
      <c r="C51" s="17">
        <f>C52*$C$4</f>
        <v>18015.7356</v>
      </c>
      <c r="D51" s="17">
        <f>D52*$D$4</f>
        <v>17962.063200000001</v>
      </c>
      <c r="E51" s="17">
        <f>E52*$E$4</f>
        <v>17902.527300000002</v>
      </c>
      <c r="F51" s="17">
        <f>F52*$F$4</f>
        <v>17899.963199999998</v>
      </c>
      <c r="G51" s="17"/>
      <c r="H51" s="95">
        <f>AVERAGE(C51:G51)</f>
        <v>17945.072325000001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138</v>
      </c>
      <c r="B52" s="148" t="s">
        <v>20</v>
      </c>
      <c r="C52" s="16">
        <v>519</v>
      </c>
      <c r="D52" s="16">
        <v>516</v>
      </c>
      <c r="E52" s="16">
        <v>511</v>
      </c>
      <c r="F52" s="16">
        <v>504</v>
      </c>
      <c r="G52" s="16"/>
      <c r="H52" s="95">
        <f>AVERAGE(C52:G52)</f>
        <v>512.5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139</v>
      </c>
      <c r="B53" s="148" t="s">
        <v>45</v>
      </c>
      <c r="C53" s="59" t="s">
        <v>65</v>
      </c>
      <c r="D53" s="59" t="s">
        <v>65</v>
      </c>
      <c r="E53" s="59" t="s">
        <v>65</v>
      </c>
      <c r="F53" s="59" t="s">
        <v>65</v>
      </c>
      <c r="G53" s="59" t="s">
        <v>65</v>
      </c>
      <c r="H53" s="59" t="s">
        <v>65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140</v>
      </c>
      <c r="B54" s="148" t="s">
        <v>20</v>
      </c>
      <c r="C54" s="59" t="s">
        <v>65</v>
      </c>
      <c r="D54" s="59" t="s">
        <v>65</v>
      </c>
      <c r="E54" s="59" t="s">
        <v>65</v>
      </c>
      <c r="F54" s="59" t="s">
        <v>65</v>
      </c>
      <c r="G54" s="59" t="s">
        <v>65</v>
      </c>
      <c r="H54" s="59" t="s">
        <v>65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150" t="s">
        <v>46</v>
      </c>
      <c r="C55" s="65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141</v>
      </c>
      <c r="B56" s="148" t="s">
        <v>47</v>
      </c>
      <c r="C56" s="17">
        <f>C57*$C$4</f>
        <v>13780.822800000002</v>
      </c>
      <c r="D56" s="17">
        <f>D57*$D$4</f>
        <v>13750.029</v>
      </c>
      <c r="E56" s="17">
        <f>E57*$E$4</f>
        <v>13733.445600000001</v>
      </c>
      <c r="F56" s="17">
        <f>F57*$F$4</f>
        <v>13709.0988</v>
      </c>
      <c r="G56" s="17"/>
      <c r="H56" s="95">
        <f t="shared" si="1"/>
        <v>13743.349050000001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142</v>
      </c>
      <c r="B57" s="148" t="s">
        <v>22</v>
      </c>
      <c r="C57" s="16">
        <v>397</v>
      </c>
      <c r="D57" s="16">
        <v>395</v>
      </c>
      <c r="E57" s="16">
        <v>392</v>
      </c>
      <c r="F57" s="16">
        <v>386</v>
      </c>
      <c r="G57" s="16"/>
      <c r="H57" s="95">
        <f t="shared" si="1"/>
        <v>392.5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150" t="s">
        <v>48</v>
      </c>
      <c r="C58" s="65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143</v>
      </c>
      <c r="B59" s="148" t="s">
        <v>49</v>
      </c>
      <c r="C59" s="17">
        <f>C60*$C$4</f>
        <v>20931.5772</v>
      </c>
      <c r="D59" s="17">
        <f>D60*$D$4</f>
        <v>20886.120000000003</v>
      </c>
      <c r="E59" s="17">
        <f>E60*$E$4</f>
        <v>21370.923000000003</v>
      </c>
      <c r="F59" s="17">
        <f>F60*$F$4</f>
        <v>21344.995800000001</v>
      </c>
      <c r="G59" s="17"/>
      <c r="H59" s="95">
        <f t="shared" si="1"/>
        <v>21133.404000000002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144</v>
      </c>
      <c r="B60" s="148" t="s">
        <v>20</v>
      </c>
      <c r="C60" s="16">
        <v>603</v>
      </c>
      <c r="D60" s="16">
        <v>600</v>
      </c>
      <c r="E60" s="16">
        <v>610</v>
      </c>
      <c r="F60" s="16">
        <v>601</v>
      </c>
      <c r="G60" s="16"/>
      <c r="H60" s="95">
        <f t="shared" si="1"/>
        <v>603.5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145</v>
      </c>
      <c r="B61" s="148" t="s">
        <v>50</v>
      </c>
      <c r="C61" s="17">
        <f>C62*$C$4</f>
        <v>20619.1656</v>
      </c>
      <c r="D61" s="17">
        <f>D62*$D$4</f>
        <v>20572.8282</v>
      </c>
      <c r="E61" s="17">
        <f>E62*$E$4</f>
        <v>21055.614300000001</v>
      </c>
      <c r="F61" s="17">
        <f>F62*$F$4</f>
        <v>21025.353599999999</v>
      </c>
      <c r="G61" s="17"/>
      <c r="H61" s="95">
        <f t="shared" si="1"/>
        <v>20818.240425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146</v>
      </c>
      <c r="B62" s="148" t="s">
        <v>20</v>
      </c>
      <c r="C62" s="16">
        <v>594</v>
      </c>
      <c r="D62" s="16">
        <v>591</v>
      </c>
      <c r="E62" s="16">
        <v>601</v>
      </c>
      <c r="F62" s="16">
        <v>592</v>
      </c>
      <c r="G62" s="16"/>
      <c r="H62" s="95">
        <f t="shared" si="1"/>
        <v>594.5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147</v>
      </c>
      <c r="B63" s="148" t="s">
        <v>51</v>
      </c>
      <c r="C63" s="17">
        <f>C64*$C$4</f>
        <v>19786.068000000003</v>
      </c>
      <c r="D63" s="17">
        <f>D64*$D$4</f>
        <v>19737.383400000002</v>
      </c>
      <c r="E63" s="17">
        <f>E64*$E$4</f>
        <v>20179.756800000003</v>
      </c>
      <c r="F63" s="17">
        <f>F64*$F$4</f>
        <v>20208.4902</v>
      </c>
      <c r="G63" s="17"/>
      <c r="H63" s="95">
        <f t="shared" si="1"/>
        <v>19977.924600000002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148</v>
      </c>
      <c r="B64" s="148" t="s">
        <v>20</v>
      </c>
      <c r="C64" s="16">
        <v>570</v>
      </c>
      <c r="D64" s="16">
        <v>567</v>
      </c>
      <c r="E64" s="16">
        <v>576</v>
      </c>
      <c r="F64" s="16">
        <v>569</v>
      </c>
      <c r="G64" s="16"/>
      <c r="H64" s="95">
        <f t="shared" si="1"/>
        <v>570.5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149</v>
      </c>
      <c r="B65" s="148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5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150</v>
      </c>
      <c r="B66" s="148" t="s">
        <v>20</v>
      </c>
      <c r="C66" s="16">
        <v>0</v>
      </c>
      <c r="D66" s="16">
        <v>0</v>
      </c>
      <c r="E66" s="16">
        <v>0</v>
      </c>
      <c r="F66" s="16">
        <v>0</v>
      </c>
      <c r="G66" s="16"/>
      <c r="H66" s="95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151</v>
      </c>
      <c r="B67" s="148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5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152</v>
      </c>
      <c r="B68" s="154" t="s">
        <v>20</v>
      </c>
      <c r="C68" s="25">
        <v>0</v>
      </c>
      <c r="D68" s="25">
        <v>0</v>
      </c>
      <c r="E68" s="25">
        <v>0</v>
      </c>
      <c r="F68" s="24">
        <v>0</v>
      </c>
      <c r="G68" s="25"/>
      <c r="H68" s="94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150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153</v>
      </c>
      <c r="B70" s="148" t="s">
        <v>55</v>
      </c>
      <c r="C70" s="17">
        <f>C71*$C$4</f>
        <v>23777.994000000002</v>
      </c>
      <c r="D70" s="17">
        <f>D71*$D$4</f>
        <v>23705.746200000001</v>
      </c>
      <c r="E70" s="17">
        <f>E71*$E$4</f>
        <v>23648.1525</v>
      </c>
      <c r="F70" s="17">
        <f>F71*$F$4</f>
        <v>23653.522799999999</v>
      </c>
      <c r="G70" s="17"/>
      <c r="H70" s="95">
        <f t="shared" ref="H70:H84" si="2">AVERAGE(C70:G70)</f>
        <v>23696.353875000001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154</v>
      </c>
      <c r="B71" s="148" t="s">
        <v>22</v>
      </c>
      <c r="C71" s="16">
        <v>685</v>
      </c>
      <c r="D71" s="16">
        <v>681</v>
      </c>
      <c r="E71" s="16">
        <v>675</v>
      </c>
      <c r="F71" s="16">
        <v>666</v>
      </c>
      <c r="G71" s="16"/>
      <c r="H71" s="95">
        <f t="shared" si="2"/>
        <v>676.75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155</v>
      </c>
      <c r="B72" s="149" t="s">
        <v>56</v>
      </c>
      <c r="C72" s="111">
        <f>C73*$C$4</f>
        <v>23639.144400000001</v>
      </c>
      <c r="D72" s="111">
        <f>D73*$D$4</f>
        <v>23601.315600000002</v>
      </c>
      <c r="E72" s="111">
        <f>E73*$E$4</f>
        <v>23543.049600000002</v>
      </c>
      <c r="F72" s="111">
        <f>F73*$F$4</f>
        <v>23546.975399999999</v>
      </c>
      <c r="G72" s="111"/>
      <c r="H72" s="113">
        <f t="shared" si="2"/>
        <v>23582.62125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156</v>
      </c>
      <c r="B73" s="149" t="s">
        <v>20</v>
      </c>
      <c r="C73" s="112">
        <v>681</v>
      </c>
      <c r="D73" s="112">
        <v>678</v>
      </c>
      <c r="E73" s="112">
        <v>672</v>
      </c>
      <c r="F73" s="112">
        <v>663</v>
      </c>
      <c r="G73" s="112"/>
      <c r="H73" s="113">
        <f t="shared" si="2"/>
        <v>673.5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157</v>
      </c>
      <c r="B74" s="148" t="s">
        <v>57</v>
      </c>
      <c r="C74" s="17">
        <f>C75*$C$4</f>
        <v>23535.0072</v>
      </c>
      <c r="D74" s="17">
        <f>D75*$D$4</f>
        <v>23496.885000000002</v>
      </c>
      <c r="E74" s="17">
        <f>E75*$E$4</f>
        <v>23437.9467</v>
      </c>
      <c r="F74" s="17">
        <f>F75*$F$4</f>
        <v>23404.912199999999</v>
      </c>
      <c r="G74" s="17"/>
      <c r="H74" s="95">
        <f t="shared" si="2"/>
        <v>23468.687774999999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158</v>
      </c>
      <c r="B75" s="148" t="s">
        <v>20</v>
      </c>
      <c r="C75" s="16">
        <v>678</v>
      </c>
      <c r="D75" s="16">
        <v>675</v>
      </c>
      <c r="E75" s="16">
        <v>669</v>
      </c>
      <c r="F75" s="16">
        <v>659</v>
      </c>
      <c r="G75" s="16"/>
      <c r="H75" s="95">
        <f t="shared" si="2"/>
        <v>670.25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159</v>
      </c>
      <c r="B76" s="148" t="s">
        <v>58</v>
      </c>
      <c r="C76" s="17">
        <f>C77*$C$4</f>
        <v>23430.870000000003</v>
      </c>
      <c r="D76" s="17">
        <f>D77*$D$4</f>
        <v>23392.454400000002</v>
      </c>
      <c r="E76" s="17">
        <f>E77*$E$4</f>
        <v>23367.878100000002</v>
      </c>
      <c r="F76" s="17">
        <f>F77*$F$4</f>
        <v>23333.8806</v>
      </c>
      <c r="G76" s="17"/>
      <c r="H76" s="95">
        <f t="shared" si="2"/>
        <v>23381.270775000005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160</v>
      </c>
      <c r="B77" s="148" t="s">
        <v>20</v>
      </c>
      <c r="C77" s="16">
        <v>675</v>
      </c>
      <c r="D77" s="16">
        <v>672</v>
      </c>
      <c r="E77" s="16">
        <v>667</v>
      </c>
      <c r="F77" s="16">
        <v>657</v>
      </c>
      <c r="G77" s="16"/>
      <c r="H77" s="95">
        <f t="shared" si="2"/>
        <v>667.75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161</v>
      </c>
      <c r="B78" s="148" t="s">
        <v>59</v>
      </c>
      <c r="C78" s="17">
        <f>C79*$C$4</f>
        <v>23257.308000000001</v>
      </c>
      <c r="D78" s="17">
        <f>D79*$D$4</f>
        <v>23183.593200000003</v>
      </c>
      <c r="E78" s="17">
        <f>E79*$E$4</f>
        <v>23122.638000000003</v>
      </c>
      <c r="F78" s="17">
        <f>F79*$F$4</f>
        <v>23120.785799999998</v>
      </c>
      <c r="G78" s="17"/>
      <c r="H78" s="95">
        <f t="shared" si="2"/>
        <v>23171.081250000003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162</v>
      </c>
      <c r="B79" s="148" t="s">
        <v>22</v>
      </c>
      <c r="C79" s="16">
        <v>670</v>
      </c>
      <c r="D79" s="16">
        <v>666</v>
      </c>
      <c r="E79" s="16">
        <v>660</v>
      </c>
      <c r="F79" s="16">
        <v>651</v>
      </c>
      <c r="G79" s="16"/>
      <c r="H79" s="95">
        <f t="shared" si="2"/>
        <v>661.75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163</v>
      </c>
      <c r="B80" s="148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5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164</v>
      </c>
      <c r="B81" s="148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150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165</v>
      </c>
      <c r="B83" s="148" t="s">
        <v>62</v>
      </c>
      <c r="C83" s="17">
        <f>C84*$C$4</f>
        <v>10656.7068</v>
      </c>
      <c r="D83" s="17">
        <f>D84*$D$4</f>
        <v>10617.111000000001</v>
      </c>
      <c r="E83" s="17">
        <f>E84*$E$4</f>
        <v>10580.358600000001</v>
      </c>
      <c r="F83" s="17">
        <f>F84*$F$4</f>
        <v>10583.7084</v>
      </c>
      <c r="G83" s="17"/>
      <c r="H83" s="95">
        <f t="shared" si="2"/>
        <v>10609.4712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166</v>
      </c>
      <c r="B84" s="154" t="s">
        <v>20</v>
      </c>
      <c r="C84" s="25">
        <v>307</v>
      </c>
      <c r="D84" s="25">
        <v>305</v>
      </c>
      <c r="E84" s="25">
        <v>302</v>
      </c>
      <c r="F84" s="22">
        <v>298</v>
      </c>
      <c r="G84" s="25"/>
      <c r="H84" s="94">
        <f t="shared" si="2"/>
        <v>303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151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148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148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155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156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7"/>
  <sheetViews>
    <sheetView workbookViewId="0">
      <pane xSplit="2" ySplit="4" topLeftCell="C5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85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30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48" t="s">
        <v>17</v>
      </c>
      <c r="C4" s="45">
        <v>35.913800000000002</v>
      </c>
      <c r="D4" s="46">
        <v>35.806399999999996</v>
      </c>
      <c r="E4" s="47">
        <v>35.586399999999998</v>
      </c>
      <c r="F4" s="45">
        <v>35.1494</v>
      </c>
      <c r="G4" s="45">
        <v>35.2286</v>
      </c>
      <c r="H4" s="49">
        <f>AVERAGE(C4:G4)</f>
        <v>35.536920000000002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99</v>
      </c>
      <c r="B6" s="6" t="s">
        <v>19</v>
      </c>
      <c r="C6" s="17">
        <f>C7*$C$4</f>
        <v>31819.626800000002</v>
      </c>
      <c r="D6" s="17">
        <f>D7*$D$4</f>
        <v>31867.695999999996</v>
      </c>
      <c r="E6" s="17">
        <f>E7*$E$4</f>
        <v>31956.587199999998</v>
      </c>
      <c r="F6" s="17">
        <f>F7*$F$4</f>
        <v>31775.0576</v>
      </c>
      <c r="G6" s="17">
        <f>G7*$G$4</f>
        <v>31846.654399999999</v>
      </c>
      <c r="H6" s="95">
        <f t="shared" ref="H6:H35" si="0">AVERAGE(C6:G6)</f>
        <v>31853.124399999993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100</v>
      </c>
      <c r="B7" s="6" t="s">
        <v>20</v>
      </c>
      <c r="C7" s="19">
        <v>886</v>
      </c>
      <c r="D7" s="16">
        <v>890</v>
      </c>
      <c r="E7" s="16">
        <v>898</v>
      </c>
      <c r="F7" s="16">
        <v>904</v>
      </c>
      <c r="G7" s="16">
        <v>904</v>
      </c>
      <c r="H7" s="95">
        <f t="shared" si="0"/>
        <v>896.4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101</v>
      </c>
      <c r="B8" s="117" t="s">
        <v>21</v>
      </c>
      <c r="C8" s="111">
        <f>C9*$C$4</f>
        <v>31316.833600000002</v>
      </c>
      <c r="D8" s="111">
        <f>D9*$D$4</f>
        <v>31366.406399999996</v>
      </c>
      <c r="E8" s="111">
        <f>E9*$E$4</f>
        <v>31422.7912</v>
      </c>
      <c r="F8" s="111">
        <f>F9*$F$4</f>
        <v>31247.816599999998</v>
      </c>
      <c r="G8" s="111">
        <f>G9*$G$4</f>
        <v>31318.225399999999</v>
      </c>
      <c r="H8" s="113">
        <f t="shared" si="0"/>
        <v>31334.414639999995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102</v>
      </c>
      <c r="B9" s="117" t="s">
        <v>22</v>
      </c>
      <c r="C9" s="111">
        <v>872</v>
      </c>
      <c r="D9" s="111">
        <v>876</v>
      </c>
      <c r="E9" s="111">
        <v>883</v>
      </c>
      <c r="F9" s="111">
        <v>889</v>
      </c>
      <c r="G9" s="111">
        <v>889</v>
      </c>
      <c r="H9" s="113">
        <f t="shared" si="0"/>
        <v>881.8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103</v>
      </c>
      <c r="B10" s="117" t="s">
        <v>23</v>
      </c>
      <c r="C10" s="111">
        <f>C11*$C$4</f>
        <v>31316.833600000002</v>
      </c>
      <c r="D10" s="111">
        <f>D11*$D$4</f>
        <v>31366.406399999996</v>
      </c>
      <c r="E10" s="111">
        <f>E11*$E$4</f>
        <v>31422.7912</v>
      </c>
      <c r="F10" s="111">
        <f>F11*$F$4</f>
        <v>31247.816599999998</v>
      </c>
      <c r="G10" s="111">
        <f>G11*$G$4</f>
        <v>31318.225399999999</v>
      </c>
      <c r="H10" s="113">
        <f t="shared" si="0"/>
        <v>31334.414639999995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104</v>
      </c>
      <c r="B11" s="117" t="s">
        <v>20</v>
      </c>
      <c r="C11" s="111">
        <v>872</v>
      </c>
      <c r="D11" s="111">
        <v>876</v>
      </c>
      <c r="E11" s="111">
        <v>883</v>
      </c>
      <c r="F11" s="111">
        <v>889</v>
      </c>
      <c r="G11" s="111">
        <v>889</v>
      </c>
      <c r="H11" s="113">
        <f t="shared" si="0"/>
        <v>881.8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105</v>
      </c>
      <c r="B12" s="117" t="s">
        <v>24</v>
      </c>
      <c r="C12" s="111">
        <f>C13*$C$4</f>
        <v>30778.126600000003</v>
      </c>
      <c r="D12" s="111">
        <f>D13*$D$4</f>
        <v>30829.310399999998</v>
      </c>
      <c r="E12" s="111">
        <f>E13*$E$4</f>
        <v>30888.995199999998</v>
      </c>
      <c r="F12" s="111">
        <f>F13*$F$4</f>
        <v>30755.724999999999</v>
      </c>
      <c r="G12" s="111">
        <f>G13*$G$4</f>
        <v>30825.025000000001</v>
      </c>
      <c r="H12" s="113">
        <f t="shared" si="0"/>
        <v>30815.436440000001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106</v>
      </c>
      <c r="B13" s="117" t="s">
        <v>20</v>
      </c>
      <c r="C13" s="113">
        <v>857</v>
      </c>
      <c r="D13" s="114">
        <v>861</v>
      </c>
      <c r="E13" s="112">
        <v>868</v>
      </c>
      <c r="F13" s="112">
        <v>875</v>
      </c>
      <c r="G13" s="112">
        <v>875</v>
      </c>
      <c r="H13" s="113">
        <f t="shared" si="0"/>
        <v>867.2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107</v>
      </c>
      <c r="B14" s="6" t="s">
        <v>25</v>
      </c>
      <c r="C14" s="17">
        <f>C15*$C$4</f>
        <v>24205.9012</v>
      </c>
      <c r="D14" s="17">
        <f>D15*$D$4</f>
        <v>24240.932799999999</v>
      </c>
      <c r="E14" s="17">
        <f>E15*$E$4</f>
        <v>24341.097599999997</v>
      </c>
      <c r="F14" s="17">
        <f>F15*$F$4</f>
        <v>24182.787199999999</v>
      </c>
      <c r="G14" s="17">
        <f>G15*$G$4</f>
        <v>23708.8478</v>
      </c>
      <c r="H14" s="95">
        <f t="shared" si="0"/>
        <v>24135.91332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108</v>
      </c>
      <c r="B15" s="6" t="s">
        <v>20</v>
      </c>
      <c r="C15" s="19">
        <v>674</v>
      </c>
      <c r="D15" s="16">
        <v>677</v>
      </c>
      <c r="E15" s="16">
        <v>684</v>
      </c>
      <c r="F15" s="16">
        <v>688</v>
      </c>
      <c r="G15" s="16">
        <v>673</v>
      </c>
      <c r="H15" s="95">
        <f t="shared" si="0"/>
        <v>679.2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109</v>
      </c>
      <c r="B16" s="6" t="s">
        <v>26</v>
      </c>
      <c r="C16" s="17">
        <f>C17*$C$4</f>
        <v>22661.607800000002</v>
      </c>
      <c r="D16" s="17">
        <f>D17*$D$4</f>
        <v>22701.257599999997</v>
      </c>
      <c r="E16" s="17">
        <f>E17*$E$4</f>
        <v>22739.709599999998</v>
      </c>
      <c r="F16" s="17">
        <f>F17*$F$4</f>
        <v>22636.213599999999</v>
      </c>
      <c r="G16" s="17">
        <f>G17*$G$4</f>
        <v>21630.360400000001</v>
      </c>
      <c r="H16" s="95">
        <f t="shared" si="0"/>
        <v>22473.8298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110</v>
      </c>
      <c r="B17" s="6" t="s">
        <v>20</v>
      </c>
      <c r="C17" s="19">
        <v>631</v>
      </c>
      <c r="D17" s="16">
        <v>634</v>
      </c>
      <c r="E17" s="16">
        <v>639</v>
      </c>
      <c r="F17" s="16">
        <v>644</v>
      </c>
      <c r="G17" s="16">
        <v>614</v>
      </c>
      <c r="H17" s="95">
        <f t="shared" si="0"/>
        <v>632.4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111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112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>
        <v>0</v>
      </c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113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114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115</v>
      </c>
      <c r="B22" s="117" t="s">
        <v>29</v>
      </c>
      <c r="C22" s="111">
        <f>C23*$C$4</f>
        <v>21620.107599999999</v>
      </c>
      <c r="D22" s="111">
        <f>D23*$D$4</f>
        <v>21662.871999999999</v>
      </c>
      <c r="E22" s="111">
        <f>E23*$E$4</f>
        <v>21707.703999999998</v>
      </c>
      <c r="F22" s="111">
        <f>F23*$F$4</f>
        <v>21581.731599999999</v>
      </c>
      <c r="G22" s="111">
        <f>G23*$G$4</f>
        <v>20573.502400000001</v>
      </c>
      <c r="H22" s="113">
        <f t="shared" si="0"/>
        <v>21429.183519999999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116</v>
      </c>
      <c r="B23" s="117" t="s">
        <v>20</v>
      </c>
      <c r="C23" s="113">
        <v>602</v>
      </c>
      <c r="D23" s="112">
        <v>605</v>
      </c>
      <c r="E23" s="112">
        <v>610</v>
      </c>
      <c r="F23" s="112">
        <v>614</v>
      </c>
      <c r="G23" s="112">
        <v>584</v>
      </c>
      <c r="H23" s="113">
        <f t="shared" si="0"/>
        <v>603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117</v>
      </c>
      <c r="B24" s="6" t="s">
        <v>30</v>
      </c>
      <c r="C24" s="17">
        <f>C25*$C$4</f>
        <v>21512.3662</v>
      </c>
      <c r="D24" s="17">
        <f>D25*$D$4</f>
        <v>21555.452799999999</v>
      </c>
      <c r="E24" s="17">
        <f>E25*$E$4</f>
        <v>21600.944799999997</v>
      </c>
      <c r="F24" s="17">
        <f>F25*$F$4</f>
        <v>21476.2834</v>
      </c>
      <c r="G24" s="17">
        <f>G25*$G$4</f>
        <v>20467.816599999998</v>
      </c>
      <c r="H24" s="95">
        <f t="shared" si="0"/>
        <v>21322.572759999999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118</v>
      </c>
      <c r="B25" s="6" t="s">
        <v>20</v>
      </c>
      <c r="C25" s="19">
        <v>599</v>
      </c>
      <c r="D25" s="19">
        <v>602</v>
      </c>
      <c r="E25" s="19">
        <v>607</v>
      </c>
      <c r="F25" s="19">
        <v>611</v>
      </c>
      <c r="G25" s="19">
        <v>581</v>
      </c>
      <c r="H25" s="95">
        <f t="shared" si="0"/>
        <v>600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119</v>
      </c>
      <c r="B26" s="6" t="s">
        <v>31</v>
      </c>
      <c r="C26" s="17">
        <f>C27*$C$4</f>
        <v>19716.676200000002</v>
      </c>
      <c r="D26" s="17">
        <f>D27*$D$4</f>
        <v>19729.326399999998</v>
      </c>
      <c r="E26" s="17">
        <f>E27*$E$4</f>
        <v>19714.865599999997</v>
      </c>
      <c r="F26" s="17">
        <f>F27*$F$4</f>
        <v>19648.514599999999</v>
      </c>
      <c r="G26" s="17">
        <f>G27*$G$4</f>
        <v>18952.986799999999</v>
      </c>
      <c r="H26" s="95">
        <f t="shared" si="0"/>
        <v>19552.473919999997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120</v>
      </c>
      <c r="B27" s="6" t="s">
        <v>20</v>
      </c>
      <c r="C27" s="17">
        <v>549</v>
      </c>
      <c r="D27" s="23">
        <v>551</v>
      </c>
      <c r="E27" s="16">
        <v>554</v>
      </c>
      <c r="F27" s="16">
        <v>559</v>
      </c>
      <c r="G27" s="16">
        <v>538</v>
      </c>
      <c r="H27" s="95">
        <f t="shared" si="0"/>
        <v>550.20000000000005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121</v>
      </c>
      <c r="B28" s="6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122</v>
      </c>
      <c r="B29" s="6" t="s">
        <v>20</v>
      </c>
      <c r="C29" s="17">
        <v>0</v>
      </c>
      <c r="D29" s="23">
        <v>0</v>
      </c>
      <c r="E29" s="16">
        <v>0</v>
      </c>
      <c r="F29" s="16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123</v>
      </c>
      <c r="B30" s="117" t="s">
        <v>66</v>
      </c>
      <c r="C30" s="111">
        <f>C31*$C$4</f>
        <v>17418.192999999999</v>
      </c>
      <c r="D30" s="111">
        <f>D31*$D$4</f>
        <v>17437.716799999998</v>
      </c>
      <c r="E30" s="111">
        <f>E31*$E$4</f>
        <v>17366.163199999999</v>
      </c>
      <c r="F30" s="111">
        <f>F31*$F$4</f>
        <v>17258.3554</v>
      </c>
      <c r="G30" s="111">
        <f>G31*$G$4</f>
        <v>16980.1852</v>
      </c>
      <c r="H30" s="113">
        <f t="shared" si="0"/>
        <v>17292.122719999996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124</v>
      </c>
      <c r="B31" s="117" t="s">
        <v>20</v>
      </c>
      <c r="C31" s="111">
        <v>485</v>
      </c>
      <c r="D31" s="114">
        <v>487</v>
      </c>
      <c r="E31" s="112">
        <v>488</v>
      </c>
      <c r="F31" s="112">
        <v>491</v>
      </c>
      <c r="G31" s="112">
        <v>482</v>
      </c>
      <c r="H31" s="113">
        <f t="shared" si="0"/>
        <v>486.6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125</v>
      </c>
      <c r="B32" s="6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126</v>
      </c>
      <c r="B33" s="6" t="s">
        <v>20</v>
      </c>
      <c r="C33" s="17">
        <v>0</v>
      </c>
      <c r="D33" s="23">
        <v>0</v>
      </c>
      <c r="E33" s="16">
        <v>0</v>
      </c>
      <c r="F33" s="16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127</v>
      </c>
      <c r="B34" s="6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128</v>
      </c>
      <c r="B35" s="7" t="s">
        <v>22</v>
      </c>
      <c r="C35" s="24">
        <v>0</v>
      </c>
      <c r="D35" s="29">
        <v>0</v>
      </c>
      <c r="E35" s="25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167</v>
      </c>
      <c r="B37" s="3" t="s">
        <v>36</v>
      </c>
      <c r="C37" s="17">
        <f>C38*$C$4</f>
        <v>21620.107599999999</v>
      </c>
      <c r="D37" s="17">
        <f>D38*$D$4</f>
        <v>21662.871999999999</v>
      </c>
      <c r="E37" s="17">
        <f>E38*$E$4</f>
        <v>21138.321599999999</v>
      </c>
      <c r="F37" s="17">
        <f>F38*$F$4</f>
        <v>21054.490600000001</v>
      </c>
      <c r="G37" s="17">
        <f>G38*$G$4</f>
        <v>21101.931400000001</v>
      </c>
      <c r="H37" s="95">
        <f t="shared" ref="H37:H42" si="1">AVERAGE(C37:G37)</f>
        <v>21315.54464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168</v>
      </c>
      <c r="B38" s="3" t="s">
        <v>37</v>
      </c>
      <c r="C38" s="23">
        <v>602</v>
      </c>
      <c r="D38" s="23">
        <v>605</v>
      </c>
      <c r="E38" s="16">
        <v>594</v>
      </c>
      <c r="F38" s="16">
        <v>599</v>
      </c>
      <c r="G38" s="16">
        <v>599</v>
      </c>
      <c r="H38" s="95">
        <f t="shared" si="1"/>
        <v>599.79999999999995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169</v>
      </c>
      <c r="B39" s="3" t="s">
        <v>39</v>
      </c>
      <c r="C39" s="17">
        <f>C40*$C$4</f>
        <v>18962.486400000002</v>
      </c>
      <c r="D39" s="17">
        <f>D40*$D$4</f>
        <v>19013.198399999997</v>
      </c>
      <c r="E39" s="17">
        <f>E40*$E$4</f>
        <v>18540.5144</v>
      </c>
      <c r="F39" s="17">
        <f>F40*$F$4</f>
        <v>18453.435000000001</v>
      </c>
      <c r="G39" s="17">
        <f>G40*$G$4</f>
        <v>18495.014999999999</v>
      </c>
      <c r="H39" s="95">
        <f t="shared" si="1"/>
        <v>18692.929840000001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170</v>
      </c>
      <c r="B40" s="3" t="s">
        <v>38</v>
      </c>
      <c r="C40" s="23">
        <v>528</v>
      </c>
      <c r="D40" s="23">
        <v>531</v>
      </c>
      <c r="E40" s="16">
        <v>521</v>
      </c>
      <c r="F40" s="16">
        <v>525</v>
      </c>
      <c r="G40" s="16">
        <v>525</v>
      </c>
      <c r="H40" s="95">
        <f t="shared" si="1"/>
        <v>526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129</v>
      </c>
      <c r="B41" s="3" t="s">
        <v>67</v>
      </c>
      <c r="C41" s="17">
        <f>C42*$C$4</f>
        <v>27114.919000000002</v>
      </c>
      <c r="D41" s="17">
        <f>D42*$D$4</f>
        <v>27177.057599999996</v>
      </c>
      <c r="E41" s="17">
        <f>E42*$E$4</f>
        <v>27223.595999999998</v>
      </c>
      <c r="F41" s="17">
        <f>F42*$F$4</f>
        <v>27100.187399999999</v>
      </c>
      <c r="G41" s="17">
        <f>G42*$G$4</f>
        <v>26632.821599999999</v>
      </c>
      <c r="H41" s="95">
        <f t="shared" si="1"/>
        <v>27049.716319999996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130</v>
      </c>
      <c r="B42" s="3" t="s">
        <v>22</v>
      </c>
      <c r="C42" s="23">
        <v>755</v>
      </c>
      <c r="D42" s="23">
        <v>759</v>
      </c>
      <c r="E42" s="16">
        <v>765</v>
      </c>
      <c r="F42" s="16">
        <v>771</v>
      </c>
      <c r="G42" s="16">
        <v>756</v>
      </c>
      <c r="H42" s="95">
        <f t="shared" si="1"/>
        <v>761.2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7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131</v>
      </c>
      <c r="B44" s="3" t="s">
        <v>41</v>
      </c>
      <c r="C44" s="17">
        <f>C45*$C$4</f>
        <v>15837.9858</v>
      </c>
      <c r="D44" s="17">
        <f>D45*$D$4</f>
        <v>15862.235199999999</v>
      </c>
      <c r="E44" s="17">
        <f>E45*$E$4</f>
        <v>15907.120799999999</v>
      </c>
      <c r="F44" s="17">
        <f>F45*$F$4</f>
        <v>15817.23</v>
      </c>
      <c r="G44" s="17">
        <f>G45*$G$4</f>
        <v>15852.87</v>
      </c>
      <c r="H44" s="95">
        <f t="shared" ref="H44:H49" si="2">AVERAGE(C44:G44)</f>
        <v>15855.488359999998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132</v>
      </c>
      <c r="B45" s="4" t="s">
        <v>69</v>
      </c>
      <c r="C45" s="23">
        <v>441</v>
      </c>
      <c r="D45" s="23">
        <v>443</v>
      </c>
      <c r="E45" s="16">
        <v>447</v>
      </c>
      <c r="F45" s="16">
        <v>450</v>
      </c>
      <c r="G45" s="16">
        <v>450</v>
      </c>
      <c r="H45" s="95">
        <f t="shared" si="2"/>
        <v>446.2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133</v>
      </c>
      <c r="B46" s="3" t="s">
        <v>42</v>
      </c>
      <c r="C46" s="17">
        <f>C47*$C$4</f>
        <v>12174.778200000001</v>
      </c>
      <c r="D46" s="17">
        <f>D47*$D$4</f>
        <v>12209.982399999999</v>
      </c>
      <c r="E46" s="17">
        <f>E47*$E$4</f>
        <v>11707.925599999999</v>
      </c>
      <c r="F46" s="17">
        <f>F47*$F$4</f>
        <v>11634.4514</v>
      </c>
      <c r="G46" s="17">
        <f>G47*$G$4</f>
        <v>12224.324200000001</v>
      </c>
      <c r="H46" s="95">
        <f t="shared" si="2"/>
        <v>11990.292359999999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134</v>
      </c>
      <c r="B47" s="4" t="s">
        <v>70</v>
      </c>
      <c r="C47" s="23">
        <v>339</v>
      </c>
      <c r="D47" s="23">
        <v>341</v>
      </c>
      <c r="E47" s="16">
        <v>329</v>
      </c>
      <c r="F47" s="16">
        <v>331</v>
      </c>
      <c r="G47" s="16">
        <v>347</v>
      </c>
      <c r="H47" s="95">
        <f t="shared" si="2"/>
        <v>337.4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135</v>
      </c>
      <c r="B48" s="3" t="s">
        <v>43</v>
      </c>
      <c r="C48" s="17">
        <f>C49*$C$4</f>
        <v>12067.0368</v>
      </c>
      <c r="D48" s="17">
        <f>D49*$D$4</f>
        <v>12102.563199999999</v>
      </c>
      <c r="E48" s="17">
        <f>E49*$E$4</f>
        <v>11601.1664</v>
      </c>
      <c r="F48" s="17">
        <f>F49*$F$4</f>
        <v>11564.152599999999</v>
      </c>
      <c r="G48" s="17">
        <f>G49*$G$4</f>
        <v>12083.409799999999</v>
      </c>
      <c r="H48" s="95">
        <f t="shared" si="2"/>
        <v>11883.66576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136</v>
      </c>
      <c r="B49" s="3" t="s">
        <v>20</v>
      </c>
      <c r="C49" s="17">
        <v>336</v>
      </c>
      <c r="D49" s="17">
        <v>338</v>
      </c>
      <c r="E49" s="19">
        <v>326</v>
      </c>
      <c r="F49" s="19">
        <v>329</v>
      </c>
      <c r="G49" s="19">
        <v>343</v>
      </c>
      <c r="H49" s="95">
        <f t="shared" si="2"/>
        <v>334.4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5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137</v>
      </c>
      <c r="B51" s="3" t="s">
        <v>71</v>
      </c>
      <c r="C51" s="17">
        <f>C52*$C$4</f>
        <v>17956.900000000001</v>
      </c>
      <c r="D51" s="17">
        <f>D52*$D$4</f>
        <v>17974.8128</v>
      </c>
      <c r="E51" s="17">
        <f>E52*$E$4</f>
        <v>18006.718399999998</v>
      </c>
      <c r="F51" s="17">
        <f>F52*$F$4</f>
        <v>17891.044600000001</v>
      </c>
      <c r="G51" s="17">
        <f>G52*$G$4</f>
        <v>17931.357400000001</v>
      </c>
      <c r="H51" s="95">
        <f>AVERAGE(C51:G51)</f>
        <v>17952.166639999999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138</v>
      </c>
      <c r="B52" s="3" t="s">
        <v>20</v>
      </c>
      <c r="C52" s="16">
        <v>500</v>
      </c>
      <c r="D52" s="16">
        <v>502</v>
      </c>
      <c r="E52" s="16">
        <v>506</v>
      </c>
      <c r="F52" s="16">
        <v>509</v>
      </c>
      <c r="G52" s="16">
        <v>509</v>
      </c>
      <c r="H52" s="95">
        <f>AVERAGE(C52:G52)</f>
        <v>505.2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139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140</v>
      </c>
      <c r="B54" s="3" t="s">
        <v>20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5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141</v>
      </c>
      <c r="B56" s="3" t="s">
        <v>47</v>
      </c>
      <c r="C56" s="17">
        <f>C57*$C$4</f>
        <v>14257.778600000001</v>
      </c>
      <c r="D56" s="17">
        <f>D57*$D$4</f>
        <v>14286.753599999998</v>
      </c>
      <c r="E56" s="17">
        <f>E57*$E$4</f>
        <v>13843.1096</v>
      </c>
      <c r="F56" s="17">
        <f>F57*$F$4</f>
        <v>13743.4154</v>
      </c>
      <c r="G56" s="17">
        <f>G57*$G$4</f>
        <v>13774.382600000001</v>
      </c>
      <c r="H56" s="95">
        <f>AVERAGE(C56:G56)</f>
        <v>13981.087959999999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142</v>
      </c>
      <c r="B57" s="3" t="s">
        <v>22</v>
      </c>
      <c r="C57" s="16">
        <v>397</v>
      </c>
      <c r="D57" s="16">
        <v>399</v>
      </c>
      <c r="E57" s="16">
        <v>389</v>
      </c>
      <c r="F57" s="16">
        <v>391</v>
      </c>
      <c r="G57" s="16">
        <v>391</v>
      </c>
      <c r="H57" s="95">
        <f>AVERAGE(C57:G57)</f>
        <v>393.4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5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143</v>
      </c>
      <c r="B59" s="3" t="s">
        <v>49</v>
      </c>
      <c r="C59" s="17">
        <f>C60*$C$4</f>
        <v>21907.418000000001</v>
      </c>
      <c r="D59" s="17">
        <f>D60*$D$4</f>
        <v>21949.323199999999</v>
      </c>
      <c r="E59" s="17">
        <f>E60*$E$4</f>
        <v>21992.395199999999</v>
      </c>
      <c r="F59" s="17">
        <f>F60*$F$4</f>
        <v>21898.0762</v>
      </c>
      <c r="G59" s="17">
        <f>G60*$G$4</f>
        <v>21418.988799999999</v>
      </c>
      <c r="H59" s="95">
        <f t="shared" ref="H59:H68" si="3">AVERAGE(C59:G59)</f>
        <v>21833.240279999998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144</v>
      </c>
      <c r="B60" s="3" t="s">
        <v>20</v>
      </c>
      <c r="C60" s="16">
        <v>610</v>
      </c>
      <c r="D60" s="16">
        <v>613</v>
      </c>
      <c r="E60" s="16">
        <v>618</v>
      </c>
      <c r="F60" s="16">
        <v>623</v>
      </c>
      <c r="G60" s="16">
        <v>608</v>
      </c>
      <c r="H60" s="95">
        <f t="shared" si="3"/>
        <v>614.4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145</v>
      </c>
      <c r="B61" s="3" t="s">
        <v>50</v>
      </c>
      <c r="C61" s="17">
        <f>C62*$C$4</f>
        <v>21620.107599999999</v>
      </c>
      <c r="D61" s="17">
        <f>D62*$D$4</f>
        <v>21662.871999999999</v>
      </c>
      <c r="E61" s="17">
        <f>E62*$E$4</f>
        <v>21707.703999999998</v>
      </c>
      <c r="F61" s="17">
        <f>F62*$F$4</f>
        <v>21581.731599999999</v>
      </c>
      <c r="G61" s="17">
        <f>G62*$G$4</f>
        <v>20573.502400000001</v>
      </c>
      <c r="H61" s="95">
        <f t="shared" si="3"/>
        <v>21429.183519999999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146</v>
      </c>
      <c r="B62" s="3" t="s">
        <v>20</v>
      </c>
      <c r="C62" s="16">
        <v>602</v>
      </c>
      <c r="D62" s="16">
        <v>605</v>
      </c>
      <c r="E62" s="16">
        <v>610</v>
      </c>
      <c r="F62" s="16">
        <v>614</v>
      </c>
      <c r="G62" s="16">
        <v>584</v>
      </c>
      <c r="H62" s="95">
        <f t="shared" si="3"/>
        <v>603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147</v>
      </c>
      <c r="B63" s="3" t="s">
        <v>51</v>
      </c>
      <c r="C63" s="17">
        <f>C64*$C$4</f>
        <v>20794.090200000002</v>
      </c>
      <c r="D63" s="17">
        <f>D64*$D$4</f>
        <v>20803.518399999997</v>
      </c>
      <c r="E63" s="17">
        <f>E64*$E$4</f>
        <v>20853.630399999998</v>
      </c>
      <c r="F63" s="17">
        <f>F64*$F$4</f>
        <v>20738.146000000001</v>
      </c>
      <c r="G63" s="17">
        <f>G64*$G$4</f>
        <v>19763.244600000002</v>
      </c>
      <c r="H63" s="95">
        <f t="shared" si="3"/>
        <v>20590.525920000004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148</v>
      </c>
      <c r="B64" s="3" t="s">
        <v>20</v>
      </c>
      <c r="C64" s="16">
        <v>579</v>
      </c>
      <c r="D64" s="16">
        <v>581</v>
      </c>
      <c r="E64" s="16">
        <v>586</v>
      </c>
      <c r="F64" s="16">
        <v>590</v>
      </c>
      <c r="G64" s="16">
        <v>561</v>
      </c>
      <c r="H64" s="95">
        <f t="shared" si="3"/>
        <v>579.4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149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150</v>
      </c>
      <c r="B66" s="3" t="s">
        <v>20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151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152</v>
      </c>
      <c r="B68" s="10" t="s">
        <v>20</v>
      </c>
      <c r="C68" s="25">
        <v>0</v>
      </c>
      <c r="D68" s="25">
        <v>0</v>
      </c>
      <c r="E68" s="25">
        <v>0</v>
      </c>
      <c r="F68" s="24">
        <v>0</v>
      </c>
      <c r="G68" s="25">
        <v>0</v>
      </c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153</v>
      </c>
      <c r="B70" s="3" t="s">
        <v>55</v>
      </c>
      <c r="C70" s="17">
        <f>C71*$C$4</f>
        <v>23667.194200000002</v>
      </c>
      <c r="D70" s="17">
        <f>D71*$D$4</f>
        <v>23739.643199999999</v>
      </c>
      <c r="E70" s="17">
        <f>E71*$E$4</f>
        <v>23807.301599999999</v>
      </c>
      <c r="F70" s="17">
        <f>F71*$F$4</f>
        <v>23655.546200000001</v>
      </c>
      <c r="G70" s="17">
        <f>G71*$G$4</f>
        <v>22158.789400000001</v>
      </c>
      <c r="H70" s="95">
        <f t="shared" ref="H70:H81" si="4">AVERAGE(C70:G70)</f>
        <v>23405.694919999998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154</v>
      </c>
      <c r="B71" s="3" t="s">
        <v>22</v>
      </c>
      <c r="C71" s="16">
        <v>659</v>
      </c>
      <c r="D71" s="16">
        <v>663</v>
      </c>
      <c r="E71" s="16">
        <v>669</v>
      </c>
      <c r="F71" s="16">
        <v>673</v>
      </c>
      <c r="G71" s="16">
        <v>629</v>
      </c>
      <c r="H71" s="95">
        <f t="shared" si="4"/>
        <v>658.6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155</v>
      </c>
      <c r="B72" s="116" t="s">
        <v>56</v>
      </c>
      <c r="C72" s="111">
        <f>C73*$C$4</f>
        <v>23595.366600000001</v>
      </c>
      <c r="D72" s="111">
        <f>D73*$D$4</f>
        <v>23632.223999999998</v>
      </c>
      <c r="E72" s="111">
        <f>E73*$E$4</f>
        <v>23700.542399999998</v>
      </c>
      <c r="F72" s="111">
        <f>F73*$F$4</f>
        <v>23550.098000000002</v>
      </c>
      <c r="G72" s="17">
        <f>G73*$G$4</f>
        <v>22053.103599999999</v>
      </c>
      <c r="H72" s="113">
        <f t="shared" si="4"/>
        <v>23306.266920000002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156</v>
      </c>
      <c r="B73" s="116" t="s">
        <v>20</v>
      </c>
      <c r="C73" s="112">
        <v>657</v>
      </c>
      <c r="D73" s="112">
        <v>660</v>
      </c>
      <c r="E73" s="112">
        <v>666</v>
      </c>
      <c r="F73" s="112">
        <v>670</v>
      </c>
      <c r="G73" s="112">
        <v>626</v>
      </c>
      <c r="H73" s="113">
        <f t="shared" si="4"/>
        <v>655.8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157</v>
      </c>
      <c r="B74" s="3" t="s">
        <v>57</v>
      </c>
      <c r="C74" s="17">
        <f>C75*$C$4</f>
        <v>23487.625200000002</v>
      </c>
      <c r="D74" s="17">
        <f>D75*$D$4</f>
        <v>23524.804799999998</v>
      </c>
      <c r="E74" s="17">
        <f>E75*$E$4</f>
        <v>23593.783199999998</v>
      </c>
      <c r="F74" s="17">
        <f>F75*$F$4</f>
        <v>23479.799200000001</v>
      </c>
      <c r="G74" s="17">
        <f>G75*$G$4</f>
        <v>21947.417799999999</v>
      </c>
      <c r="H74" s="95">
        <f t="shared" si="4"/>
        <v>23206.686040000001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158</v>
      </c>
      <c r="B75" s="3" t="s">
        <v>20</v>
      </c>
      <c r="C75" s="16">
        <v>654</v>
      </c>
      <c r="D75" s="16">
        <v>657</v>
      </c>
      <c r="E75" s="16">
        <v>663</v>
      </c>
      <c r="F75" s="16">
        <v>668</v>
      </c>
      <c r="G75" s="16">
        <v>623</v>
      </c>
      <c r="H75" s="95">
        <f t="shared" si="4"/>
        <v>653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159</v>
      </c>
      <c r="B76" s="3" t="s">
        <v>58</v>
      </c>
      <c r="C76" s="17">
        <f>C77*$C$4</f>
        <v>23379.8838</v>
      </c>
      <c r="D76" s="17">
        <f>D77*$D$4</f>
        <v>23417.385599999998</v>
      </c>
      <c r="E76" s="17">
        <f>E77*$E$4</f>
        <v>23451.437599999997</v>
      </c>
      <c r="F76" s="17">
        <f>F77*$F$4</f>
        <v>23374.350999999999</v>
      </c>
      <c r="G76" s="17">
        <f>G77*$G$4</f>
        <v>21841.732</v>
      </c>
      <c r="H76" s="95">
        <f t="shared" si="4"/>
        <v>23092.957999999999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160</v>
      </c>
      <c r="B77" s="3" t="s">
        <v>20</v>
      </c>
      <c r="C77" s="16">
        <v>651</v>
      </c>
      <c r="D77" s="16">
        <v>654</v>
      </c>
      <c r="E77" s="16">
        <v>659</v>
      </c>
      <c r="F77" s="16">
        <v>665</v>
      </c>
      <c r="G77" s="16">
        <v>620</v>
      </c>
      <c r="H77" s="95">
        <f t="shared" si="4"/>
        <v>649.79999999999995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161</v>
      </c>
      <c r="B78" s="3" t="s">
        <v>59</v>
      </c>
      <c r="C78" s="17">
        <f>C79*$C$4</f>
        <v>23164.401000000002</v>
      </c>
      <c r="D78" s="17">
        <f>D79*$D$4</f>
        <v>23202.547199999997</v>
      </c>
      <c r="E78" s="17">
        <f>E79*$E$4</f>
        <v>23273.505599999997</v>
      </c>
      <c r="F78" s="17">
        <f>F79*$F$4</f>
        <v>23128.305199999999</v>
      </c>
      <c r="G78" s="17">
        <f>G79*$G$4</f>
        <v>21630.360400000001</v>
      </c>
      <c r="H78" s="95">
        <f t="shared" si="4"/>
        <v>22879.82388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162</v>
      </c>
      <c r="B79" s="3" t="s">
        <v>22</v>
      </c>
      <c r="C79" s="16">
        <v>645</v>
      </c>
      <c r="D79" s="16">
        <v>648</v>
      </c>
      <c r="E79" s="16">
        <v>654</v>
      </c>
      <c r="F79" s="16">
        <v>658</v>
      </c>
      <c r="G79" s="16">
        <v>614</v>
      </c>
      <c r="H79" s="95">
        <f t="shared" si="4"/>
        <v>643.79999999999995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163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164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165</v>
      </c>
      <c r="B83" s="3" t="s">
        <v>62</v>
      </c>
      <c r="C83" s="17">
        <f>C84*$C$4</f>
        <v>10594.571</v>
      </c>
      <c r="D83" s="17">
        <f>D84*$D$4</f>
        <v>10634.5008</v>
      </c>
      <c r="E83" s="17">
        <f>E84*$E$4</f>
        <v>10640.3336</v>
      </c>
      <c r="F83" s="17">
        <f>F84*$F$4</f>
        <v>10579.9694</v>
      </c>
      <c r="G83" s="17">
        <f>G84*$G$4</f>
        <v>10603.8086</v>
      </c>
      <c r="H83" s="95">
        <f>AVERAGE(C83:G83)</f>
        <v>10610.63668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166</v>
      </c>
      <c r="B84" s="10" t="s">
        <v>20</v>
      </c>
      <c r="C84" s="25">
        <v>295</v>
      </c>
      <c r="D84" s="25">
        <v>297</v>
      </c>
      <c r="E84" s="25">
        <v>299</v>
      </c>
      <c r="F84" s="22">
        <v>301</v>
      </c>
      <c r="G84" s="25">
        <v>301</v>
      </c>
      <c r="H84" s="94">
        <f>AVERAGE(C84:G84)</f>
        <v>298.60000000000002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07"/>
  <sheetViews>
    <sheetView workbookViewId="0">
      <pane xSplit="2" ySplit="4" topLeftCell="C5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84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35.428899999999999</v>
      </c>
      <c r="D4" s="46"/>
      <c r="E4" s="138">
        <v>35.308</v>
      </c>
      <c r="F4" s="46">
        <v>35.175400000000003</v>
      </c>
      <c r="G4" s="46"/>
      <c r="H4" s="49">
        <f>AVERAGE(C4:G4)</f>
        <v>35.304099999999998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96"/>
    </row>
    <row r="6" spans="1:17" x14ac:dyDescent="0.5">
      <c r="A6" t="s">
        <v>99</v>
      </c>
      <c r="B6" s="6" t="s">
        <v>19</v>
      </c>
      <c r="C6" s="17">
        <f>C7*$C$4</f>
        <v>31992.296699999999</v>
      </c>
      <c r="D6" s="17"/>
      <c r="E6" s="17">
        <f>E7*$E$4</f>
        <v>31847.815999999999</v>
      </c>
      <c r="F6" s="17">
        <f>F7*$F$4</f>
        <v>31939.263200000001</v>
      </c>
      <c r="G6" s="17"/>
      <c r="H6" s="95">
        <f>AVERAGE(C6:G6)</f>
        <v>31926.458633333332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100</v>
      </c>
      <c r="B7" s="6" t="s">
        <v>20</v>
      </c>
      <c r="C7" s="17">
        <v>903</v>
      </c>
      <c r="D7" s="16"/>
      <c r="E7" s="16">
        <v>902</v>
      </c>
      <c r="F7" s="16">
        <v>908</v>
      </c>
      <c r="G7" s="16"/>
      <c r="H7" s="95">
        <f>AVERAGE(C7:G7)</f>
        <v>904.33333333333337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101</v>
      </c>
      <c r="B8" s="6" t="s">
        <v>21</v>
      </c>
      <c r="C8" s="17">
        <f>C9*$C$4</f>
        <v>31460.8632</v>
      </c>
      <c r="D8" s="17"/>
      <c r="E8" s="17">
        <f>E9*$E$4</f>
        <v>19666.556</v>
      </c>
      <c r="F8" s="17">
        <f>F9*$F$4</f>
        <v>31446.807600000004</v>
      </c>
      <c r="G8" s="17"/>
      <c r="H8" s="95">
        <f t="shared" ref="H8:H35" si="0">AVERAGE(C8:G8)</f>
        <v>27524.742266666668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102</v>
      </c>
      <c r="B9" s="6" t="s">
        <v>22</v>
      </c>
      <c r="C9" s="17">
        <v>888</v>
      </c>
      <c r="D9" s="17"/>
      <c r="E9" s="17">
        <v>557</v>
      </c>
      <c r="F9" s="17">
        <v>894</v>
      </c>
      <c r="G9" s="17"/>
      <c r="H9" s="95">
        <f t="shared" si="0"/>
        <v>779.66666666666663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103</v>
      </c>
      <c r="B10" s="117" t="s">
        <v>23</v>
      </c>
      <c r="C10" s="111">
        <f>C11*$C$4</f>
        <v>31460.8632</v>
      </c>
      <c r="D10" s="111"/>
      <c r="E10" s="111">
        <f>E11*$E$4</f>
        <v>31318.196</v>
      </c>
      <c r="F10" s="111">
        <f>F11*$F$4</f>
        <v>31446.807600000004</v>
      </c>
      <c r="G10" s="111"/>
      <c r="H10" s="95">
        <f t="shared" si="0"/>
        <v>31408.622266666669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104</v>
      </c>
      <c r="B11" s="117" t="s">
        <v>20</v>
      </c>
      <c r="C11" s="111">
        <v>888</v>
      </c>
      <c r="D11" s="111"/>
      <c r="E11" s="111">
        <v>887</v>
      </c>
      <c r="F11" s="111">
        <v>894</v>
      </c>
      <c r="G11" s="111"/>
      <c r="H11" s="95">
        <f t="shared" si="0"/>
        <v>889.66666666666663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105</v>
      </c>
      <c r="B12" s="117" t="s">
        <v>24</v>
      </c>
      <c r="C12" s="111">
        <f>C13*$C$4</f>
        <v>30964.8586</v>
      </c>
      <c r="D12" s="111"/>
      <c r="E12" s="111">
        <f>E13*$E$4</f>
        <v>30823.883999999998</v>
      </c>
      <c r="F12" s="111">
        <f>F13*$F$4</f>
        <v>30884.001200000002</v>
      </c>
      <c r="G12" s="111"/>
      <c r="H12" s="95">
        <f t="shared" si="0"/>
        <v>30890.9146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106</v>
      </c>
      <c r="B13" s="117" t="s">
        <v>20</v>
      </c>
      <c r="C13" s="111">
        <v>874</v>
      </c>
      <c r="D13" s="112"/>
      <c r="E13" s="112">
        <v>873</v>
      </c>
      <c r="F13" s="112">
        <v>878</v>
      </c>
      <c r="G13" s="112"/>
      <c r="H13" s="95">
        <f t="shared" si="0"/>
        <v>875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107</v>
      </c>
      <c r="B14" s="117" t="s">
        <v>25</v>
      </c>
      <c r="C14" s="111">
        <f>C15*$C$4</f>
        <v>23808.220799999999</v>
      </c>
      <c r="D14" s="111"/>
      <c r="E14" s="111">
        <f>E15*$E$4</f>
        <v>22667.736000000001</v>
      </c>
      <c r="F14" s="111">
        <f>F15*$F$4</f>
        <v>22195.6774</v>
      </c>
      <c r="G14" s="111"/>
      <c r="H14" s="95">
        <f t="shared" si="0"/>
        <v>22890.544733333332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108</v>
      </c>
      <c r="B15" s="117" t="s">
        <v>20</v>
      </c>
      <c r="C15" s="113">
        <v>672</v>
      </c>
      <c r="D15" s="112"/>
      <c r="E15" s="112">
        <v>642</v>
      </c>
      <c r="F15" s="112">
        <v>631</v>
      </c>
      <c r="G15" s="112"/>
      <c r="H15" s="95">
        <f t="shared" si="0"/>
        <v>648.33333333333337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109</v>
      </c>
      <c r="B16" s="6" t="s">
        <v>26</v>
      </c>
      <c r="C16" s="17">
        <f>C17*$C$4</f>
        <v>21221.911099999998</v>
      </c>
      <c r="D16" s="17"/>
      <c r="E16" s="17">
        <f>E17*$E$4</f>
        <v>20584.563999999998</v>
      </c>
      <c r="F16" s="17">
        <f>F17*$F$4</f>
        <v>20085.153400000003</v>
      </c>
      <c r="G16" s="17"/>
      <c r="H16" s="95">
        <f t="shared" si="0"/>
        <v>20630.542833333333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110</v>
      </c>
      <c r="B17" s="6" t="s">
        <v>20</v>
      </c>
      <c r="C17" s="19">
        <v>599</v>
      </c>
      <c r="D17" s="16"/>
      <c r="E17" s="16">
        <v>583</v>
      </c>
      <c r="F17" s="16">
        <v>571</v>
      </c>
      <c r="G17" s="16"/>
      <c r="H17" s="95">
        <f t="shared" si="0"/>
        <v>584.33333333333337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111</v>
      </c>
      <c r="B18" s="6" t="s">
        <v>27</v>
      </c>
      <c r="C18" s="17">
        <f>C19*$C$4</f>
        <v>0</v>
      </c>
      <c r="D18" s="17"/>
      <c r="E18" s="17">
        <f>E19*$E$4</f>
        <v>0</v>
      </c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112</v>
      </c>
      <c r="B19" s="6" t="s">
        <v>20</v>
      </c>
      <c r="C19" s="19">
        <v>0</v>
      </c>
      <c r="D19" s="19"/>
      <c r="E19" s="19">
        <v>0</v>
      </c>
      <c r="F19" s="19">
        <v>0</v>
      </c>
      <c r="G19" s="19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113</v>
      </c>
      <c r="B20" s="6" t="s">
        <v>28</v>
      </c>
      <c r="C20" s="17">
        <f>C21*$C$4</f>
        <v>0</v>
      </c>
      <c r="D20" s="17"/>
      <c r="E20" s="17">
        <f>E21*$E$4</f>
        <v>0</v>
      </c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114</v>
      </c>
      <c r="B21" s="6" t="s">
        <v>20</v>
      </c>
      <c r="C21" s="19">
        <v>0</v>
      </c>
      <c r="D21" s="19"/>
      <c r="E21" s="19">
        <v>0</v>
      </c>
      <c r="F21" s="19">
        <v>0</v>
      </c>
      <c r="G21" s="19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115</v>
      </c>
      <c r="B22" s="117" t="s">
        <v>29</v>
      </c>
      <c r="C22" s="111">
        <f>C23*$C$4</f>
        <v>20123.6152</v>
      </c>
      <c r="D22" s="111"/>
      <c r="E22" s="111">
        <f>E23*$E$4</f>
        <v>19490.016</v>
      </c>
      <c r="F22" s="111">
        <f>F23*$F$4</f>
        <v>19065.066800000001</v>
      </c>
      <c r="G22" s="111"/>
      <c r="H22" s="95">
        <f t="shared" si="0"/>
        <v>19559.566000000003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116</v>
      </c>
      <c r="B23" s="117" t="s">
        <v>20</v>
      </c>
      <c r="C23" s="113">
        <v>568</v>
      </c>
      <c r="D23" s="112"/>
      <c r="E23" s="112">
        <v>552</v>
      </c>
      <c r="F23" s="112">
        <v>542</v>
      </c>
      <c r="G23" s="112"/>
      <c r="H23" s="95">
        <f t="shared" si="0"/>
        <v>554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117</v>
      </c>
      <c r="B24" s="6" t="s">
        <v>30</v>
      </c>
      <c r="C24" s="17">
        <f>C25*$C$4</f>
        <v>20052.757399999999</v>
      </c>
      <c r="D24" s="17"/>
      <c r="E24" s="17">
        <f>E25*$E$4</f>
        <v>19419.400000000001</v>
      </c>
      <c r="F24" s="17">
        <f>F25*$F$4</f>
        <v>18959.5406</v>
      </c>
      <c r="G24" s="17"/>
      <c r="H24" s="95">
        <f t="shared" si="0"/>
        <v>19477.232666666667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118</v>
      </c>
      <c r="B25" s="6" t="s">
        <v>20</v>
      </c>
      <c r="C25" s="19">
        <v>566</v>
      </c>
      <c r="D25" s="19"/>
      <c r="E25" s="19">
        <v>550</v>
      </c>
      <c r="F25" s="17">
        <v>539</v>
      </c>
      <c r="G25" s="19"/>
      <c r="H25" s="95">
        <f t="shared" si="0"/>
        <v>551.66666666666663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119</v>
      </c>
      <c r="B26" s="3" t="s">
        <v>31</v>
      </c>
      <c r="C26" s="17">
        <f>C27*$C$4</f>
        <v>18635.6014</v>
      </c>
      <c r="D26" s="17"/>
      <c r="E26" s="17">
        <f>E27*$E$4</f>
        <v>18077.696</v>
      </c>
      <c r="F26" s="17">
        <f>F27*$F$4</f>
        <v>17693.226200000001</v>
      </c>
      <c r="G26" s="17"/>
      <c r="H26" s="95">
        <f t="shared" si="0"/>
        <v>18135.507866666667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120</v>
      </c>
      <c r="B27" s="3" t="s">
        <v>20</v>
      </c>
      <c r="C27" s="16">
        <v>526</v>
      </c>
      <c r="D27" s="23"/>
      <c r="E27" s="16">
        <v>512</v>
      </c>
      <c r="F27" s="16">
        <v>503</v>
      </c>
      <c r="G27" s="16"/>
      <c r="H27" s="95">
        <f t="shared" si="0"/>
        <v>513.66666666666663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121</v>
      </c>
      <c r="B28" s="3" t="s">
        <v>32</v>
      </c>
      <c r="C28" s="17">
        <f>C29*$C$4</f>
        <v>0</v>
      </c>
      <c r="D28" s="17"/>
      <c r="E28" s="17">
        <f>E29*$E$4</f>
        <v>0</v>
      </c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122</v>
      </c>
      <c r="B29" s="3" t="s">
        <v>20</v>
      </c>
      <c r="C29" s="16">
        <v>0</v>
      </c>
      <c r="D29" s="16"/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123</v>
      </c>
      <c r="B30" s="116" t="s">
        <v>66</v>
      </c>
      <c r="C30" s="111">
        <f>C31*$C$4</f>
        <v>16828.727500000001</v>
      </c>
      <c r="D30" s="111"/>
      <c r="E30" s="111">
        <f>E31*$E$4</f>
        <v>16347.603999999999</v>
      </c>
      <c r="F30" s="111">
        <f>F31*$F$4</f>
        <v>16075.157800000001</v>
      </c>
      <c r="G30" s="111"/>
      <c r="H30" s="95">
        <f t="shared" si="0"/>
        <v>16417.163100000002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124</v>
      </c>
      <c r="B31" s="116" t="s">
        <v>20</v>
      </c>
      <c r="C31" s="112">
        <v>475</v>
      </c>
      <c r="D31" s="114"/>
      <c r="E31" s="112">
        <v>463</v>
      </c>
      <c r="F31" s="112">
        <v>457</v>
      </c>
      <c r="G31" s="112"/>
      <c r="H31" s="95">
        <f t="shared" si="0"/>
        <v>465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125</v>
      </c>
      <c r="B32" s="3" t="s">
        <v>33</v>
      </c>
      <c r="C32" s="17">
        <f>C33*$C$4</f>
        <v>0</v>
      </c>
      <c r="D32" s="17"/>
      <c r="E32" s="17">
        <f>E33*$E$4</f>
        <v>0</v>
      </c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126</v>
      </c>
      <c r="B33" s="3" t="s">
        <v>20</v>
      </c>
      <c r="C33" s="16">
        <v>0</v>
      </c>
      <c r="D33" s="16"/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127</v>
      </c>
      <c r="B34" s="3" t="s">
        <v>34</v>
      </c>
      <c r="C34" s="17">
        <f>C35*$C$4</f>
        <v>0</v>
      </c>
      <c r="D34" s="17"/>
      <c r="E34" s="17">
        <f>E35*$E$4</f>
        <v>0</v>
      </c>
      <c r="F34" s="17">
        <f>F35*$F$4</f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128</v>
      </c>
      <c r="B35" s="10" t="s">
        <v>22</v>
      </c>
      <c r="C35" s="22">
        <v>0</v>
      </c>
      <c r="D35" s="22"/>
      <c r="E35" s="22">
        <v>0</v>
      </c>
      <c r="F35" s="22">
        <v>0</v>
      </c>
      <c r="G35" s="22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167</v>
      </c>
      <c r="B37" s="3" t="s">
        <v>36</v>
      </c>
      <c r="C37" s="17">
        <f>C38*$C$4</f>
        <v>21221.911099999998</v>
      </c>
      <c r="D37" s="17"/>
      <c r="E37" s="17">
        <f>E38*$E$4</f>
        <v>21078.876</v>
      </c>
      <c r="F37" s="17">
        <f>F38*$F$4</f>
        <v>21175.590800000002</v>
      </c>
      <c r="G37" s="17"/>
      <c r="H37" s="95">
        <f t="shared" ref="H37:H42" si="1">AVERAGE(C37:G37)</f>
        <v>21158.792633333334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168</v>
      </c>
      <c r="B38" s="3" t="s">
        <v>37</v>
      </c>
      <c r="C38" s="16">
        <v>599</v>
      </c>
      <c r="D38" s="23"/>
      <c r="E38" s="16">
        <v>597</v>
      </c>
      <c r="F38" s="16">
        <v>602</v>
      </c>
      <c r="G38" s="16"/>
      <c r="H38" s="95">
        <f t="shared" si="1"/>
        <v>599.33333333333337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169</v>
      </c>
      <c r="B39" s="3" t="s">
        <v>39</v>
      </c>
      <c r="C39" s="17">
        <f>C40*$C$4</f>
        <v>19096.177100000001</v>
      </c>
      <c r="D39" s="17"/>
      <c r="E39" s="17">
        <f>E40*$E$4</f>
        <v>18995.704000000002</v>
      </c>
      <c r="F39" s="17">
        <f>F40*$F$4</f>
        <v>19065.066800000001</v>
      </c>
      <c r="G39" s="17"/>
      <c r="H39" s="95">
        <f t="shared" si="1"/>
        <v>19052.315966666665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170</v>
      </c>
      <c r="B40" s="3" t="s">
        <v>38</v>
      </c>
      <c r="C40" s="16">
        <v>539</v>
      </c>
      <c r="D40" s="23"/>
      <c r="E40" s="16">
        <v>538</v>
      </c>
      <c r="F40" s="16">
        <v>542</v>
      </c>
      <c r="G40" s="16"/>
      <c r="H40" s="95">
        <f t="shared" si="1"/>
        <v>539.66666666666663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129</v>
      </c>
      <c r="B41" s="3" t="s">
        <v>67</v>
      </c>
      <c r="C41" s="17">
        <f>C42*$C$4</f>
        <v>26748.819499999998</v>
      </c>
      <c r="D41" s="17"/>
      <c r="E41" s="17">
        <f>E42*$E$4</f>
        <v>25527.684000000001</v>
      </c>
      <c r="F41" s="17">
        <f>F42*$F$4</f>
        <v>25642.866600000001</v>
      </c>
      <c r="G41" s="17"/>
      <c r="H41" s="95">
        <f t="shared" si="1"/>
        <v>25973.123366666667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130</v>
      </c>
      <c r="B42" s="3" t="s">
        <v>22</v>
      </c>
      <c r="C42" s="16">
        <v>755</v>
      </c>
      <c r="D42" s="23"/>
      <c r="E42" s="16">
        <v>723</v>
      </c>
      <c r="F42" s="16">
        <v>729</v>
      </c>
      <c r="G42" s="16"/>
      <c r="H42" s="95">
        <f t="shared" si="1"/>
        <v>735.66666666666663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131</v>
      </c>
      <c r="B44" s="3" t="s">
        <v>41</v>
      </c>
      <c r="C44" s="17">
        <f>C45*$C$4</f>
        <v>15907.5761</v>
      </c>
      <c r="D44" s="17"/>
      <c r="E44" s="17">
        <f>E45*$E$4</f>
        <v>15853.291999999999</v>
      </c>
      <c r="F44" s="17">
        <f>F45*$F$4</f>
        <v>15934.456200000002</v>
      </c>
      <c r="G44" s="17"/>
      <c r="H44" s="95">
        <f t="shared" ref="H44:H49" si="2">AVERAGE(C44:G44)</f>
        <v>15898.441433333333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132</v>
      </c>
      <c r="B45" s="4" t="s">
        <v>69</v>
      </c>
      <c r="C45" s="16">
        <v>449</v>
      </c>
      <c r="D45" s="23"/>
      <c r="E45" s="16">
        <v>449</v>
      </c>
      <c r="F45" s="16">
        <v>453</v>
      </c>
      <c r="G45" s="16"/>
      <c r="H45" s="95">
        <f t="shared" si="2"/>
        <v>450.33333333333331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133</v>
      </c>
      <c r="B46" s="3" t="s">
        <v>42</v>
      </c>
      <c r="C46" s="17">
        <f>C47*$C$4</f>
        <v>12222.970499999999</v>
      </c>
      <c r="D46" s="17"/>
      <c r="E46" s="17">
        <f>E47*$E$4</f>
        <v>11686.948</v>
      </c>
      <c r="F46" s="17">
        <f>F47*$F$4</f>
        <v>11361.654200000001</v>
      </c>
      <c r="G46" s="17"/>
      <c r="H46" s="95">
        <f t="shared" si="2"/>
        <v>11757.190900000001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134</v>
      </c>
      <c r="B47" s="4" t="s">
        <v>70</v>
      </c>
      <c r="C47" s="16">
        <v>345</v>
      </c>
      <c r="D47" s="23"/>
      <c r="E47" s="16">
        <v>331</v>
      </c>
      <c r="F47" s="16">
        <v>323</v>
      </c>
      <c r="G47" s="16"/>
      <c r="H47" s="95">
        <f t="shared" si="2"/>
        <v>333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135</v>
      </c>
      <c r="B48" s="3" t="s">
        <v>43</v>
      </c>
      <c r="C48" s="17">
        <f>C49*$C$4</f>
        <v>12116.683799999999</v>
      </c>
      <c r="D48" s="17"/>
      <c r="E48" s="17">
        <f>E49*$E$4</f>
        <v>11581.023999999999</v>
      </c>
      <c r="F48" s="17">
        <f>F49*$F$4</f>
        <v>11256.128000000001</v>
      </c>
      <c r="G48" s="17"/>
      <c r="H48" s="95">
        <f t="shared" si="2"/>
        <v>11651.2786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136</v>
      </c>
      <c r="B49" s="3" t="s">
        <v>20</v>
      </c>
      <c r="C49" s="19">
        <v>342</v>
      </c>
      <c r="D49" s="17"/>
      <c r="E49" s="19">
        <v>328</v>
      </c>
      <c r="F49" s="19">
        <v>320</v>
      </c>
      <c r="G49" s="19"/>
      <c r="H49" s="95">
        <f t="shared" si="2"/>
        <v>330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137</v>
      </c>
      <c r="B51" s="3" t="s">
        <v>71</v>
      </c>
      <c r="C51" s="17">
        <f>C52*$C$4</f>
        <v>16970.4431</v>
      </c>
      <c r="D51" s="17"/>
      <c r="E51" s="17">
        <f>E52*$E$4</f>
        <v>16912.531999999999</v>
      </c>
      <c r="F51" s="17">
        <f>F52*$F$4</f>
        <v>16954.542800000003</v>
      </c>
      <c r="G51" s="17"/>
      <c r="H51" s="95">
        <f>AVERAGE(C51:G51)</f>
        <v>16945.8393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138</v>
      </c>
      <c r="B52" s="3" t="s">
        <v>20</v>
      </c>
      <c r="C52" s="19">
        <v>479</v>
      </c>
      <c r="D52" s="16"/>
      <c r="E52" s="16">
        <v>479</v>
      </c>
      <c r="F52" s="16">
        <v>482</v>
      </c>
      <c r="G52" s="16"/>
      <c r="H52" s="95">
        <f>AVERAGE(C52:G52)</f>
        <v>480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139</v>
      </c>
      <c r="B53" s="3" t="s">
        <v>45</v>
      </c>
      <c r="C53" s="17">
        <f>C54*$C$4</f>
        <v>0</v>
      </c>
      <c r="D53" s="17"/>
      <c r="E53" s="17">
        <f>E54*$E$4</f>
        <v>0</v>
      </c>
      <c r="F53" s="17">
        <f>F54*$F$4</f>
        <v>0</v>
      </c>
      <c r="G53" s="17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140</v>
      </c>
      <c r="B54" s="3" t="s">
        <v>20</v>
      </c>
      <c r="C54" s="19">
        <v>0</v>
      </c>
      <c r="D54" s="19"/>
      <c r="E54" s="19">
        <v>0</v>
      </c>
      <c r="F54" s="19">
        <v>0</v>
      </c>
      <c r="G54" s="19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141</v>
      </c>
      <c r="B56" s="3" t="s">
        <v>47</v>
      </c>
      <c r="C56" s="17">
        <f>C57*$C$4</f>
        <v>13852.6999</v>
      </c>
      <c r="D56" s="17"/>
      <c r="E56" s="17">
        <f>E57*$E$4</f>
        <v>13770.12</v>
      </c>
      <c r="F56" s="17">
        <f>F57*$F$4</f>
        <v>13823.932200000001</v>
      </c>
      <c r="G56" s="17"/>
      <c r="H56" s="95">
        <f>AVERAGE(C56:G56)</f>
        <v>13815.584033333334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142</v>
      </c>
      <c r="B57" s="3" t="s">
        <v>22</v>
      </c>
      <c r="C57" s="19">
        <v>391</v>
      </c>
      <c r="D57" s="16"/>
      <c r="E57" s="16">
        <v>390</v>
      </c>
      <c r="F57" s="16">
        <v>393</v>
      </c>
      <c r="G57" s="16"/>
      <c r="H57" s="95">
        <f>AVERAGE(C57:G57)</f>
        <v>391.33333333333331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143</v>
      </c>
      <c r="B59" s="3" t="s">
        <v>49</v>
      </c>
      <c r="C59" s="17">
        <f>C60*$C$4</f>
        <v>21505.3423</v>
      </c>
      <c r="D59" s="17"/>
      <c r="E59" s="17">
        <f>E60*$E$4</f>
        <v>20337.407999999999</v>
      </c>
      <c r="F59" s="17">
        <f>F60*$F$4</f>
        <v>19909.276400000002</v>
      </c>
      <c r="G59" s="17"/>
      <c r="H59" s="95">
        <f t="shared" ref="H59:H68" si="3">AVERAGE(C59:G59)</f>
        <v>20584.008900000001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144</v>
      </c>
      <c r="B60" s="3" t="s">
        <v>20</v>
      </c>
      <c r="C60" s="19">
        <v>607</v>
      </c>
      <c r="D60" s="16"/>
      <c r="E60" s="16">
        <v>576</v>
      </c>
      <c r="F60" s="16">
        <v>566</v>
      </c>
      <c r="G60" s="16"/>
      <c r="H60" s="95">
        <f t="shared" si="3"/>
        <v>583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145</v>
      </c>
      <c r="B61" s="3" t="s">
        <v>50</v>
      </c>
      <c r="C61" s="17">
        <f>C62*$C$4</f>
        <v>20123.6152</v>
      </c>
      <c r="D61" s="17"/>
      <c r="E61" s="17">
        <f>E62*$E$4</f>
        <v>19490.016</v>
      </c>
      <c r="F61" s="17">
        <f>F62*$F$4</f>
        <v>19065.066800000001</v>
      </c>
      <c r="G61" s="17"/>
      <c r="H61" s="95">
        <f t="shared" si="3"/>
        <v>19559.566000000003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146</v>
      </c>
      <c r="B62" s="3" t="s">
        <v>20</v>
      </c>
      <c r="C62" s="19">
        <v>568</v>
      </c>
      <c r="D62" s="16"/>
      <c r="E62" s="16">
        <v>552</v>
      </c>
      <c r="F62" s="16">
        <v>542</v>
      </c>
      <c r="G62" s="16"/>
      <c r="H62" s="95">
        <f t="shared" si="3"/>
        <v>554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147</v>
      </c>
      <c r="B63" s="3" t="s">
        <v>51</v>
      </c>
      <c r="C63" s="17">
        <f>C64*$C$4</f>
        <v>19308.750499999998</v>
      </c>
      <c r="D63" s="17"/>
      <c r="E63" s="17">
        <f>E64*$E$4</f>
        <v>18677.932000000001</v>
      </c>
      <c r="F63" s="17">
        <f>F64*$F$4</f>
        <v>18220.857200000002</v>
      </c>
      <c r="G63" s="17"/>
      <c r="H63" s="95">
        <f t="shared" si="3"/>
        <v>18735.846566666663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148</v>
      </c>
      <c r="B64" s="3" t="s">
        <v>20</v>
      </c>
      <c r="C64" s="19">
        <v>545</v>
      </c>
      <c r="D64" s="16"/>
      <c r="E64" s="16">
        <v>529</v>
      </c>
      <c r="F64" s="16">
        <v>518</v>
      </c>
      <c r="G64" s="16"/>
      <c r="H64" s="95">
        <f t="shared" si="3"/>
        <v>530.66666666666663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149</v>
      </c>
      <c r="B65" s="3" t="s">
        <v>52</v>
      </c>
      <c r="C65" s="17">
        <f>C66*$C$4</f>
        <v>0</v>
      </c>
      <c r="D65" s="17"/>
      <c r="E65" s="17">
        <f>E66*$E$4</f>
        <v>0</v>
      </c>
      <c r="F65" s="17">
        <f>F66*$F$4</f>
        <v>0</v>
      </c>
      <c r="G65" s="17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150</v>
      </c>
      <c r="B66" s="3" t="s">
        <v>20</v>
      </c>
      <c r="C66" s="19">
        <v>0</v>
      </c>
      <c r="D66" s="19"/>
      <c r="E66" s="19">
        <v>0</v>
      </c>
      <c r="F66" s="19">
        <v>0</v>
      </c>
      <c r="G66" s="19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151</v>
      </c>
      <c r="B67" s="3" t="s">
        <v>53</v>
      </c>
      <c r="C67" s="17">
        <f>C68*$C$4</f>
        <v>0</v>
      </c>
      <c r="D67" s="17"/>
      <c r="E67" s="17">
        <f>E68*$E$4</f>
        <v>0</v>
      </c>
      <c r="F67" s="17">
        <f>F68*$F$4</f>
        <v>0</v>
      </c>
      <c r="G67" s="17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152</v>
      </c>
      <c r="B68" s="10" t="s">
        <v>20</v>
      </c>
      <c r="C68" s="25">
        <v>0</v>
      </c>
      <c r="D68" s="25"/>
      <c r="E68" s="25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153</v>
      </c>
      <c r="B70" s="3" t="s">
        <v>55</v>
      </c>
      <c r="C70" s="17">
        <f>C71*$C$4</f>
        <v>21221.911099999998</v>
      </c>
      <c r="D70" s="17"/>
      <c r="E70" s="17">
        <f>E71*$E$4</f>
        <v>20584.563999999998</v>
      </c>
      <c r="F70" s="17">
        <f>F71*$F$4</f>
        <v>20647.959800000001</v>
      </c>
      <c r="G70" s="17"/>
      <c r="H70" s="95">
        <f t="shared" ref="H70:H81" si="4">AVERAGE(C70:G70)</f>
        <v>20818.144966666663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154</v>
      </c>
      <c r="B71" s="3" t="s">
        <v>22</v>
      </c>
      <c r="C71" s="16">
        <v>599</v>
      </c>
      <c r="D71" s="16"/>
      <c r="E71" s="16">
        <v>583</v>
      </c>
      <c r="F71" s="16">
        <v>587</v>
      </c>
      <c r="G71" s="16"/>
      <c r="H71" s="95">
        <f t="shared" si="4"/>
        <v>589.66666666666663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155</v>
      </c>
      <c r="B72" s="116" t="s">
        <v>56</v>
      </c>
      <c r="C72" s="111">
        <f>C73*$C$4</f>
        <v>21080.195499999998</v>
      </c>
      <c r="D72" s="111"/>
      <c r="E72" s="111">
        <f>E73*$E$4</f>
        <v>20478.64</v>
      </c>
      <c r="F72" s="111">
        <f>F73*$F$4</f>
        <v>20542.4336</v>
      </c>
      <c r="G72" s="111"/>
      <c r="H72" s="95">
        <f t="shared" si="4"/>
        <v>20700.423033333336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156</v>
      </c>
      <c r="B73" s="116" t="s">
        <v>20</v>
      </c>
      <c r="C73" s="112">
        <v>595</v>
      </c>
      <c r="D73" s="112"/>
      <c r="E73" s="112">
        <v>580</v>
      </c>
      <c r="F73" s="112">
        <v>584</v>
      </c>
      <c r="G73" s="112"/>
      <c r="H73" s="95">
        <f t="shared" si="4"/>
        <v>586.33333333333337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157</v>
      </c>
      <c r="B74" s="3" t="s">
        <v>57</v>
      </c>
      <c r="C74" s="17">
        <f>C75*$C$4</f>
        <v>20973.908799999997</v>
      </c>
      <c r="D74" s="17"/>
      <c r="E74" s="17">
        <f>E75*$E$4</f>
        <v>20337.407999999999</v>
      </c>
      <c r="F74" s="17">
        <f>F75*$F$4</f>
        <v>20436.907400000004</v>
      </c>
      <c r="G74" s="17"/>
      <c r="H74" s="95">
        <f t="shared" si="4"/>
        <v>20582.741400000003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158</v>
      </c>
      <c r="B75" s="3" t="s">
        <v>20</v>
      </c>
      <c r="C75" s="16">
        <v>592</v>
      </c>
      <c r="D75" s="16"/>
      <c r="E75" s="16">
        <v>576</v>
      </c>
      <c r="F75" s="16">
        <v>581</v>
      </c>
      <c r="G75" s="16"/>
      <c r="H75" s="95">
        <f t="shared" si="4"/>
        <v>583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159</v>
      </c>
      <c r="B76" s="3" t="s">
        <v>58</v>
      </c>
      <c r="C76" s="17">
        <f>C77*$C$4</f>
        <v>20867.622100000001</v>
      </c>
      <c r="D76" s="17"/>
      <c r="E76" s="17">
        <f>E77*$E$4</f>
        <v>20231.484</v>
      </c>
      <c r="F76" s="17">
        <f>F77*$F$4</f>
        <v>20331.381200000003</v>
      </c>
      <c r="G76" s="17"/>
      <c r="H76" s="95">
        <f t="shared" si="4"/>
        <v>20476.829100000003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160</v>
      </c>
      <c r="B77" s="3" t="s">
        <v>20</v>
      </c>
      <c r="C77" s="16">
        <v>589</v>
      </c>
      <c r="D77" s="16"/>
      <c r="E77" s="16">
        <v>573</v>
      </c>
      <c r="F77" s="16">
        <v>578</v>
      </c>
      <c r="G77" s="16"/>
      <c r="H77" s="95">
        <f t="shared" si="4"/>
        <v>580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161</v>
      </c>
      <c r="B78" s="3" t="s">
        <v>59</v>
      </c>
      <c r="C78" s="17">
        <f>C79*$C$4</f>
        <v>20690.477599999998</v>
      </c>
      <c r="D78" s="17"/>
      <c r="E78" s="17">
        <f>E79*$E$4</f>
        <v>20054.944</v>
      </c>
      <c r="F78" s="17">
        <f>F79*$F$4</f>
        <v>20085.153400000003</v>
      </c>
      <c r="G78" s="17"/>
      <c r="H78" s="95">
        <f t="shared" si="4"/>
        <v>20276.858333333334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162</v>
      </c>
      <c r="B79" s="3" t="s">
        <v>22</v>
      </c>
      <c r="C79" s="16">
        <v>584</v>
      </c>
      <c r="D79" s="16"/>
      <c r="E79" s="16">
        <v>568</v>
      </c>
      <c r="F79" s="16">
        <v>571</v>
      </c>
      <c r="G79" s="16"/>
      <c r="H79" s="95">
        <f t="shared" si="4"/>
        <v>574.33333333333337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163</v>
      </c>
      <c r="B80" s="3" t="s">
        <v>60</v>
      </c>
      <c r="C80" s="17">
        <f>C81*$C$4</f>
        <v>0</v>
      </c>
      <c r="D80" s="17"/>
      <c r="E80" s="17">
        <f>E81*$E$4</f>
        <v>0</v>
      </c>
      <c r="F80" s="17">
        <f>F81*$F$4</f>
        <v>0</v>
      </c>
      <c r="G80" s="17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164</v>
      </c>
      <c r="B81" s="3" t="s">
        <v>20</v>
      </c>
      <c r="C81" s="16">
        <v>0</v>
      </c>
      <c r="D81" s="16"/>
      <c r="E81" s="16">
        <v>0</v>
      </c>
      <c r="F81" s="16">
        <v>0</v>
      </c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165</v>
      </c>
      <c r="B83" s="3" t="s">
        <v>62</v>
      </c>
      <c r="C83" s="17">
        <f>C84*$C$4</f>
        <v>10664.098899999999</v>
      </c>
      <c r="D83" s="17"/>
      <c r="E83" s="17">
        <f>E84*$E$4</f>
        <v>10098.088</v>
      </c>
      <c r="F83" s="17">
        <f>F84*$F$4</f>
        <v>10130.515200000002</v>
      </c>
      <c r="G83" s="17"/>
      <c r="H83" s="95">
        <f>AVERAGE(C83:G83)</f>
        <v>10297.567366666668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166</v>
      </c>
      <c r="B84" s="10" t="s">
        <v>20</v>
      </c>
      <c r="C84" s="22">
        <v>301</v>
      </c>
      <c r="D84" s="25"/>
      <c r="E84" s="25">
        <v>286</v>
      </c>
      <c r="F84" s="22">
        <v>288</v>
      </c>
      <c r="G84" s="22"/>
      <c r="H84" s="94">
        <f>AVERAGE(C84:G84)</f>
        <v>291.66666666666669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07"/>
  <sheetViews>
    <sheetView workbookViewId="0">
      <pane xSplit="2" ySplit="4" topLeftCell="C5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87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7">
        <v>34.959099999999999</v>
      </c>
      <c r="D4" s="46">
        <v>34.356200000000001</v>
      </c>
      <c r="E4" s="47">
        <v>34.244999999999997</v>
      </c>
      <c r="F4" s="45">
        <v>34.159399999999998</v>
      </c>
      <c r="G4" s="45"/>
      <c r="H4" s="49">
        <f>AVERAGE(C4:G4)</f>
        <v>34.429925000000004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96"/>
    </row>
    <row r="6" spans="1:17" x14ac:dyDescent="0.5">
      <c r="A6" t="s">
        <v>99</v>
      </c>
      <c r="B6" s="6" t="s">
        <v>19</v>
      </c>
      <c r="C6" s="17">
        <f>C7*$C$4</f>
        <v>31603.026399999999</v>
      </c>
      <c r="D6" s="17">
        <f>D7*$D$4</f>
        <v>31607.704000000002</v>
      </c>
      <c r="E6" s="17">
        <f>E7*$E$4</f>
        <v>31573.89</v>
      </c>
      <c r="F6" s="17">
        <f>F7*$F$4</f>
        <v>31597.445</v>
      </c>
      <c r="G6" s="17"/>
      <c r="H6" s="95">
        <f t="shared" ref="H6:H35" si="0">AVERAGE(C6:G6)</f>
        <v>31595.516349999998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100</v>
      </c>
      <c r="B7" s="6" t="s">
        <v>20</v>
      </c>
      <c r="C7" s="17">
        <v>904</v>
      </c>
      <c r="D7" s="16">
        <v>920</v>
      </c>
      <c r="E7" s="16">
        <v>922</v>
      </c>
      <c r="F7" s="16">
        <v>925</v>
      </c>
      <c r="G7" s="16"/>
      <c r="H7" s="95">
        <f t="shared" si="0"/>
        <v>917.75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101</v>
      </c>
      <c r="B8" s="6" t="s">
        <v>21</v>
      </c>
      <c r="C8" s="17">
        <f>C9*$C$4</f>
        <v>31078.639899999998</v>
      </c>
      <c r="D8" s="17">
        <f>D9*$D$4</f>
        <v>31126.717200000003</v>
      </c>
      <c r="E8" s="17">
        <f>E9*$E$4</f>
        <v>31060.214999999997</v>
      </c>
      <c r="F8" s="17">
        <f>F9*$F$4</f>
        <v>31085.053999999996</v>
      </c>
      <c r="G8" s="17"/>
      <c r="H8" s="95">
        <f t="shared" si="0"/>
        <v>31087.656524999999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102</v>
      </c>
      <c r="B9" s="6" t="s">
        <v>22</v>
      </c>
      <c r="C9" s="17">
        <v>889</v>
      </c>
      <c r="D9" s="17">
        <v>906</v>
      </c>
      <c r="E9" s="17">
        <v>907</v>
      </c>
      <c r="F9" s="17">
        <v>910</v>
      </c>
      <c r="G9" s="17"/>
      <c r="H9" s="95">
        <f t="shared" si="0"/>
        <v>903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103</v>
      </c>
      <c r="B10" s="117" t="s">
        <v>23</v>
      </c>
      <c r="C10" s="111">
        <f>C11*$C$4</f>
        <v>31078.639899999998</v>
      </c>
      <c r="D10" s="111">
        <f>D11*$D$4</f>
        <v>31126.717200000003</v>
      </c>
      <c r="E10" s="111">
        <f>E11*$E$4</f>
        <v>31060.214999999997</v>
      </c>
      <c r="F10" s="111">
        <f>F11*$F$4</f>
        <v>31085.053999999996</v>
      </c>
      <c r="G10" s="111"/>
      <c r="H10" s="113">
        <f t="shared" si="0"/>
        <v>31087.656524999999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104</v>
      </c>
      <c r="B11" s="117" t="s">
        <v>20</v>
      </c>
      <c r="C11" s="111">
        <v>889</v>
      </c>
      <c r="D11" s="111">
        <v>906</v>
      </c>
      <c r="E11" s="111">
        <v>907</v>
      </c>
      <c r="F11" s="111">
        <v>910</v>
      </c>
      <c r="G11" s="111"/>
      <c r="H11" s="113">
        <f t="shared" si="0"/>
        <v>903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105</v>
      </c>
      <c r="B12" s="117" t="s">
        <v>24</v>
      </c>
      <c r="C12" s="111">
        <f>C13*$C$4</f>
        <v>30554.253399999998</v>
      </c>
      <c r="D12" s="111">
        <f>D13*$D$4</f>
        <v>30577.018</v>
      </c>
      <c r="E12" s="111">
        <f>E13*$E$4</f>
        <v>30512.294999999998</v>
      </c>
      <c r="F12" s="111">
        <f>F13*$F$4</f>
        <v>30538.5036</v>
      </c>
      <c r="G12" s="111"/>
      <c r="H12" s="113">
        <f t="shared" si="0"/>
        <v>30545.517499999998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106</v>
      </c>
      <c r="B13" s="117" t="s">
        <v>20</v>
      </c>
      <c r="C13" s="111">
        <v>874</v>
      </c>
      <c r="D13" s="112">
        <v>890</v>
      </c>
      <c r="E13" s="112">
        <v>891</v>
      </c>
      <c r="F13" s="112">
        <v>894</v>
      </c>
      <c r="G13" s="112"/>
      <c r="H13" s="113">
        <f t="shared" si="0"/>
        <v>887.25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107</v>
      </c>
      <c r="B14" s="117" t="s">
        <v>25</v>
      </c>
      <c r="C14" s="111">
        <f>C15*$C$4</f>
        <v>20520.991699999999</v>
      </c>
      <c r="D14" s="111">
        <f>D15*$D$4</f>
        <v>20545.007600000001</v>
      </c>
      <c r="E14" s="111">
        <f>E15*$E$4</f>
        <v>21026.429999999997</v>
      </c>
      <c r="F14" s="111">
        <f>F15*$F$4</f>
        <v>21520.421999999999</v>
      </c>
      <c r="G14" s="111"/>
      <c r="H14" s="113">
        <f t="shared" si="0"/>
        <v>20903.212824999995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108</v>
      </c>
      <c r="B15" s="117" t="s">
        <v>20</v>
      </c>
      <c r="C15" s="113">
        <v>587</v>
      </c>
      <c r="D15" s="112">
        <v>598</v>
      </c>
      <c r="E15" s="112">
        <v>614</v>
      </c>
      <c r="F15" s="112">
        <v>630</v>
      </c>
      <c r="G15" s="112"/>
      <c r="H15" s="113">
        <f t="shared" si="0"/>
        <v>607.25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109</v>
      </c>
      <c r="B16" s="6" t="s">
        <v>26</v>
      </c>
      <c r="C16" s="17">
        <f>C17*$C$4</f>
        <v>18982.791300000001</v>
      </c>
      <c r="D16" s="17">
        <f>D17*$D$4</f>
        <v>19033.334800000001</v>
      </c>
      <c r="E16" s="17">
        <f>E17*$E$4</f>
        <v>18971.73</v>
      </c>
      <c r="F16" s="17">
        <f>F17*$F$4</f>
        <v>19505.017400000001</v>
      </c>
      <c r="G16" s="17"/>
      <c r="H16" s="95">
        <f t="shared" si="0"/>
        <v>19123.218375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110</v>
      </c>
      <c r="B17" s="6" t="s">
        <v>20</v>
      </c>
      <c r="C17" s="19">
        <v>543</v>
      </c>
      <c r="D17" s="16">
        <v>554</v>
      </c>
      <c r="E17" s="16">
        <v>554</v>
      </c>
      <c r="F17" s="16">
        <v>571</v>
      </c>
      <c r="G17" s="16"/>
      <c r="H17" s="95">
        <f t="shared" si="0"/>
        <v>555.5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111</v>
      </c>
      <c r="B18" s="6" t="s">
        <v>27</v>
      </c>
      <c r="C18" s="17">
        <f>C19*$C$4</f>
        <v>0</v>
      </c>
      <c r="D18" s="17">
        <f>D19*$D$4</f>
        <v>0</v>
      </c>
      <c r="E18" s="17">
        <f>E19*$D$4</f>
        <v>0</v>
      </c>
      <c r="F18" s="17">
        <f>F19*$D$4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112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19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113</v>
      </c>
      <c r="B20" s="6" t="s">
        <v>28</v>
      </c>
      <c r="C20" s="17">
        <f>C21*$C$4</f>
        <v>0</v>
      </c>
      <c r="D20" s="17">
        <f>D21*$D$4</f>
        <v>0</v>
      </c>
      <c r="E20" s="17">
        <f>E21*$D$4</f>
        <v>0</v>
      </c>
      <c r="F20" s="17">
        <f>F21*$D$4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114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19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115</v>
      </c>
      <c r="B22" s="117" t="s">
        <v>29</v>
      </c>
      <c r="C22" s="111">
        <f>C23*$C$4</f>
        <v>17968.9774</v>
      </c>
      <c r="D22" s="111">
        <f>D23*$D$4</f>
        <v>17968.292600000001</v>
      </c>
      <c r="E22" s="111">
        <f>E23*$E$4</f>
        <v>17944.379999999997</v>
      </c>
      <c r="F22" s="111">
        <f>F23*$F$4</f>
        <v>18480.235399999998</v>
      </c>
      <c r="G22" s="111"/>
      <c r="H22" s="113">
        <f t="shared" si="0"/>
        <v>18090.47135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116</v>
      </c>
      <c r="B23" s="117" t="s">
        <v>20</v>
      </c>
      <c r="C23" s="113">
        <v>514</v>
      </c>
      <c r="D23" s="112">
        <v>523</v>
      </c>
      <c r="E23" s="112">
        <v>524</v>
      </c>
      <c r="F23" s="112">
        <v>541</v>
      </c>
      <c r="G23" s="112"/>
      <c r="H23" s="113">
        <f t="shared" si="0"/>
        <v>525.5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117</v>
      </c>
      <c r="B24" s="6" t="s">
        <v>30</v>
      </c>
      <c r="C24" s="17">
        <f>C25*$C$4</f>
        <v>17864.1001</v>
      </c>
      <c r="D24" s="17">
        <f>D25*$D$4</f>
        <v>17899.5802</v>
      </c>
      <c r="E24" s="17">
        <f>E25*$E$4</f>
        <v>17841.645</v>
      </c>
      <c r="F24" s="17">
        <f>F25*$F$4</f>
        <v>18377.7572</v>
      </c>
      <c r="G24" s="17"/>
      <c r="H24" s="95">
        <f t="shared" si="0"/>
        <v>17995.770624999997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118</v>
      </c>
      <c r="B25" s="6" t="s">
        <v>20</v>
      </c>
      <c r="C25" s="19">
        <v>511</v>
      </c>
      <c r="D25" s="19">
        <v>521</v>
      </c>
      <c r="E25" s="19">
        <v>521</v>
      </c>
      <c r="F25" s="19">
        <v>538</v>
      </c>
      <c r="G25" s="19"/>
      <c r="H25" s="95">
        <f t="shared" si="0"/>
        <v>522.75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119</v>
      </c>
      <c r="B26" s="3" t="s">
        <v>31</v>
      </c>
      <c r="C26" s="17">
        <f>C27*$C$4</f>
        <v>16675.490699999998</v>
      </c>
      <c r="D26" s="17">
        <f>D27*$D$4</f>
        <v>16731.469400000002</v>
      </c>
      <c r="E26" s="17">
        <f>E27*$E$4</f>
        <v>16711.559999999998</v>
      </c>
      <c r="F26" s="17">
        <f>F27*$F$4</f>
        <v>17079.7</v>
      </c>
      <c r="G26" s="17"/>
      <c r="H26" s="95">
        <f t="shared" si="0"/>
        <v>16799.555024999998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120</v>
      </c>
      <c r="B27" s="3" t="s">
        <v>20</v>
      </c>
      <c r="C27" s="16">
        <v>477</v>
      </c>
      <c r="D27" s="23">
        <v>487</v>
      </c>
      <c r="E27" s="16">
        <v>488</v>
      </c>
      <c r="F27" s="16">
        <v>500</v>
      </c>
      <c r="G27" s="16"/>
      <c r="H27" s="95">
        <f t="shared" si="0"/>
        <v>488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121</v>
      </c>
      <c r="B28" s="3" t="s">
        <v>32</v>
      </c>
      <c r="C28" s="17">
        <f>C29*$C$4</f>
        <v>0</v>
      </c>
      <c r="D28" s="17">
        <f>D29*$D$4</f>
        <v>0</v>
      </c>
      <c r="E28" s="17">
        <f>E29*$D$4</f>
        <v>0</v>
      </c>
      <c r="F28" s="17">
        <f>F29*$D$4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122</v>
      </c>
      <c r="B29" s="3" t="s">
        <v>20</v>
      </c>
      <c r="C29" s="16">
        <v>0</v>
      </c>
      <c r="D29" s="23">
        <v>0</v>
      </c>
      <c r="E29" s="23">
        <v>0</v>
      </c>
      <c r="F29" s="23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123</v>
      </c>
      <c r="B30" s="116" t="s">
        <v>66</v>
      </c>
      <c r="C30" s="111">
        <f>C31*$C$4</f>
        <v>15172.249400000001</v>
      </c>
      <c r="D30" s="111">
        <f>D31*$D$4</f>
        <v>15185.440400000001</v>
      </c>
      <c r="E30" s="111">
        <f>E31*$E$4</f>
        <v>15170.534999999998</v>
      </c>
      <c r="F30" s="111">
        <f>F31*$F$4</f>
        <v>15405.889399999998</v>
      </c>
      <c r="G30" s="111"/>
      <c r="H30" s="113">
        <f t="shared" si="0"/>
        <v>15233.528549999999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124</v>
      </c>
      <c r="B31" s="116" t="s">
        <v>20</v>
      </c>
      <c r="C31" s="112">
        <v>434</v>
      </c>
      <c r="D31" s="114">
        <v>442</v>
      </c>
      <c r="E31" s="112">
        <v>443</v>
      </c>
      <c r="F31" s="112">
        <v>451</v>
      </c>
      <c r="G31" s="112"/>
      <c r="H31" s="113">
        <f t="shared" si="0"/>
        <v>442.5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125</v>
      </c>
      <c r="B32" s="3" t="s">
        <v>33</v>
      </c>
      <c r="C32" s="17">
        <f>C33*$C$4</f>
        <v>0</v>
      </c>
      <c r="D32" s="17">
        <f>D33*$D$4</f>
        <v>0</v>
      </c>
      <c r="E32" s="17">
        <f>E33*$D$4</f>
        <v>0</v>
      </c>
      <c r="F32" s="17">
        <f>F33*$D$4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126</v>
      </c>
      <c r="B33" s="3" t="s">
        <v>20</v>
      </c>
      <c r="C33" s="16">
        <v>0</v>
      </c>
      <c r="D33" s="23">
        <v>0</v>
      </c>
      <c r="E33" s="23">
        <v>0</v>
      </c>
      <c r="F33" s="23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127</v>
      </c>
      <c r="B34" s="3" t="s">
        <v>34</v>
      </c>
      <c r="C34" s="17">
        <f>C35*$C$4</f>
        <v>0</v>
      </c>
      <c r="D34" s="17">
        <f>D35*$D$4</f>
        <v>0</v>
      </c>
      <c r="E34" s="17">
        <f>E35*$D$4</f>
        <v>0</v>
      </c>
      <c r="F34" s="17">
        <f>F35*$D$4</f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128</v>
      </c>
      <c r="B35" s="10" t="s">
        <v>22</v>
      </c>
      <c r="C35" s="25">
        <v>0</v>
      </c>
      <c r="D35" s="29">
        <v>0</v>
      </c>
      <c r="E35" s="29">
        <v>0</v>
      </c>
      <c r="F35" s="29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167</v>
      </c>
      <c r="B37" s="3" t="s">
        <v>36</v>
      </c>
      <c r="C37" s="17">
        <f>C38*$C$4</f>
        <v>20381.155299999999</v>
      </c>
      <c r="D37" s="17">
        <f>D38*$D$4</f>
        <v>20441.939000000002</v>
      </c>
      <c r="E37" s="17">
        <f>E38*$E$4</f>
        <v>20410.019999999997</v>
      </c>
      <c r="F37" s="17">
        <f>F38*$F$4</f>
        <v>20393.161799999998</v>
      </c>
      <c r="G37" s="17"/>
      <c r="H37" s="95">
        <f t="shared" ref="H37:H68" si="1">AVERAGE(C37:G37)</f>
        <v>20406.569024999997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168</v>
      </c>
      <c r="B38" s="3" t="s">
        <v>37</v>
      </c>
      <c r="C38" s="16">
        <v>583</v>
      </c>
      <c r="D38" s="23">
        <v>595</v>
      </c>
      <c r="E38" s="16">
        <v>596</v>
      </c>
      <c r="F38" s="16">
        <v>597</v>
      </c>
      <c r="G38" s="16"/>
      <c r="H38" s="95">
        <f t="shared" si="1"/>
        <v>592.75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169</v>
      </c>
      <c r="B39" s="3" t="s">
        <v>39</v>
      </c>
      <c r="C39" s="17">
        <f>C40*$C$4</f>
        <v>18318.5684</v>
      </c>
      <c r="D39" s="17">
        <f>D40*$D$4</f>
        <v>17830.8678</v>
      </c>
      <c r="E39" s="17">
        <f>E40*$E$4</f>
        <v>17807.399999999998</v>
      </c>
      <c r="F39" s="17">
        <f>F40*$F$4</f>
        <v>17797.047399999999</v>
      </c>
      <c r="G39" s="17"/>
      <c r="H39" s="95">
        <f t="shared" si="1"/>
        <v>17938.470899999997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170</v>
      </c>
      <c r="B40" s="3" t="s">
        <v>38</v>
      </c>
      <c r="C40" s="17">
        <v>524</v>
      </c>
      <c r="D40" s="23">
        <v>519</v>
      </c>
      <c r="E40" s="16">
        <v>520</v>
      </c>
      <c r="F40" s="16">
        <v>521</v>
      </c>
      <c r="G40" s="16"/>
      <c r="H40" s="95">
        <f t="shared" si="1"/>
        <v>521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129</v>
      </c>
      <c r="B41" s="3" t="s">
        <v>67</v>
      </c>
      <c r="C41" s="17">
        <f>C42*$C$4</f>
        <v>25345.3475</v>
      </c>
      <c r="D41" s="17">
        <f>D42*$D$4</f>
        <v>25389.231800000001</v>
      </c>
      <c r="E41" s="17">
        <f>E42*$E$4</f>
        <v>25854.974999999999</v>
      </c>
      <c r="F41" s="17">
        <f>F42*$F$4</f>
        <v>26405.216199999999</v>
      </c>
      <c r="G41" s="17"/>
      <c r="H41" s="95">
        <f t="shared" si="1"/>
        <v>25748.692624999996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130</v>
      </c>
      <c r="B42" s="3" t="s">
        <v>22</v>
      </c>
      <c r="C42" s="16">
        <v>725</v>
      </c>
      <c r="D42" s="23">
        <v>739</v>
      </c>
      <c r="E42" s="16">
        <v>755</v>
      </c>
      <c r="F42" s="16">
        <v>773</v>
      </c>
      <c r="G42" s="16"/>
      <c r="H42" s="95">
        <f t="shared" si="1"/>
        <v>748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131</v>
      </c>
      <c r="B44" s="3" t="s">
        <v>41</v>
      </c>
      <c r="C44" s="17">
        <f>C45*$C$4</f>
        <v>14892.5766</v>
      </c>
      <c r="D44" s="17">
        <f>D45*$D$4</f>
        <v>14944.947</v>
      </c>
      <c r="E44" s="17">
        <f>E45*$E$4</f>
        <v>14930.82</v>
      </c>
      <c r="F44" s="17">
        <f>F45*$F$4</f>
        <v>14927.657799999999</v>
      </c>
      <c r="G44" s="17"/>
      <c r="H44" s="95">
        <f t="shared" si="1"/>
        <v>14924.00035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132</v>
      </c>
      <c r="B45" s="4" t="s">
        <v>69</v>
      </c>
      <c r="C45" s="23">
        <v>426</v>
      </c>
      <c r="D45" s="23">
        <v>435</v>
      </c>
      <c r="E45" s="16">
        <v>436</v>
      </c>
      <c r="F45" s="16">
        <v>437</v>
      </c>
      <c r="G45" s="16"/>
      <c r="H45" s="95">
        <f t="shared" si="1"/>
        <v>433.5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133</v>
      </c>
      <c r="B46" s="3" t="s">
        <v>42</v>
      </c>
      <c r="C46" s="17">
        <f>C47*$C$4</f>
        <v>10837.321</v>
      </c>
      <c r="D46" s="17">
        <f>D47*$D$4</f>
        <v>10856.5592</v>
      </c>
      <c r="E46" s="17">
        <f>E47*$E$4</f>
        <v>10821.42</v>
      </c>
      <c r="F46" s="17">
        <f>F47*$F$4</f>
        <v>10828.5298</v>
      </c>
      <c r="G46" s="17"/>
      <c r="H46" s="95">
        <f t="shared" si="1"/>
        <v>10835.9575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134</v>
      </c>
      <c r="B47" s="4" t="s">
        <v>70</v>
      </c>
      <c r="C47" s="16">
        <v>310</v>
      </c>
      <c r="D47" s="23">
        <v>316</v>
      </c>
      <c r="E47" s="16">
        <v>316</v>
      </c>
      <c r="F47" s="16">
        <v>317</v>
      </c>
      <c r="G47" s="16"/>
      <c r="H47" s="95">
        <f t="shared" si="1"/>
        <v>314.75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135</v>
      </c>
      <c r="B48" s="3" t="s">
        <v>43</v>
      </c>
      <c r="C48" s="17">
        <f>C49*$C$4</f>
        <v>10732.4437</v>
      </c>
      <c r="D48" s="17">
        <f>D49*$D$4</f>
        <v>10753.490600000001</v>
      </c>
      <c r="E48" s="17">
        <f>E49*$E$4</f>
        <v>10718.684999999999</v>
      </c>
      <c r="F48" s="17">
        <f>F49*$F$4</f>
        <v>10726.051599999999</v>
      </c>
      <c r="G48" s="17"/>
      <c r="H48" s="95">
        <f t="shared" si="1"/>
        <v>10732.667724999999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136</v>
      </c>
      <c r="B49" s="3" t="s">
        <v>20</v>
      </c>
      <c r="C49" s="19">
        <v>307</v>
      </c>
      <c r="D49" s="17">
        <v>313</v>
      </c>
      <c r="E49" s="19">
        <v>313</v>
      </c>
      <c r="F49" s="19">
        <v>314</v>
      </c>
      <c r="G49" s="19"/>
      <c r="H49" s="95">
        <f t="shared" si="1"/>
        <v>311.75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137</v>
      </c>
      <c r="B51" s="3" t="s">
        <v>71</v>
      </c>
      <c r="C51" s="17">
        <f>C52*$C$4</f>
        <v>16430.776999999998</v>
      </c>
      <c r="D51" s="17">
        <f>D52*$D$4</f>
        <v>16456.6198</v>
      </c>
      <c r="E51" s="17">
        <f>E52*$E$4</f>
        <v>15923.924999999999</v>
      </c>
      <c r="F51" s="17">
        <f>F52*$F$4</f>
        <v>15918.2804</v>
      </c>
      <c r="G51" s="17"/>
      <c r="H51" s="95">
        <f t="shared" si="1"/>
        <v>16182.400550000002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138</v>
      </c>
      <c r="B52" s="3" t="s">
        <v>20</v>
      </c>
      <c r="C52" s="19">
        <v>470</v>
      </c>
      <c r="D52" s="16">
        <v>479</v>
      </c>
      <c r="E52" s="16">
        <v>465</v>
      </c>
      <c r="F52" s="16">
        <v>466</v>
      </c>
      <c r="G52" s="16"/>
      <c r="H52" s="95">
        <f t="shared" si="1"/>
        <v>470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139</v>
      </c>
      <c r="B53" s="3" t="s">
        <v>45</v>
      </c>
      <c r="C53" s="17">
        <f>C54*$C$4</f>
        <v>0</v>
      </c>
      <c r="D53" s="17">
        <f>D54*$D$4</f>
        <v>0</v>
      </c>
      <c r="E53" s="17">
        <f>E54*$D$4</f>
        <v>0</v>
      </c>
      <c r="F53" s="17">
        <f>F54*$D$4</f>
        <v>0</v>
      </c>
      <c r="G53" s="17"/>
      <c r="H53" s="95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140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19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141</v>
      </c>
      <c r="B56" s="3" t="s">
        <v>47</v>
      </c>
      <c r="C56" s="17">
        <f>C57*$C$4</f>
        <v>12864.9488</v>
      </c>
      <c r="D56" s="17">
        <f>D57*$D$4</f>
        <v>12883.575000000001</v>
      </c>
      <c r="E56" s="17">
        <f>E57*$E$4</f>
        <v>12841.874999999998</v>
      </c>
      <c r="F56" s="17">
        <f>F57*$F$4</f>
        <v>12878.093799999999</v>
      </c>
      <c r="G56" s="17"/>
      <c r="H56" s="95">
        <f t="shared" si="1"/>
        <v>12867.123149999999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142</v>
      </c>
      <c r="B57" s="3" t="s">
        <v>22</v>
      </c>
      <c r="C57" s="19">
        <v>368</v>
      </c>
      <c r="D57" s="16">
        <v>375</v>
      </c>
      <c r="E57" s="16">
        <v>375</v>
      </c>
      <c r="F57" s="16">
        <v>377</v>
      </c>
      <c r="G57" s="16"/>
      <c r="H57" s="95">
        <f t="shared" si="1"/>
        <v>373.75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143</v>
      </c>
      <c r="B59" s="3" t="s">
        <v>49</v>
      </c>
      <c r="C59" s="17">
        <f>C60*$C$4</f>
        <v>18248.6502</v>
      </c>
      <c r="D59" s="17">
        <f>D60*$D$4</f>
        <v>18277.4984</v>
      </c>
      <c r="E59" s="17">
        <f>E60*$E$4</f>
        <v>18800.504999999997</v>
      </c>
      <c r="F59" s="17">
        <f>F60*$F$4</f>
        <v>19300.060999999998</v>
      </c>
      <c r="G59" s="17"/>
      <c r="H59" s="95">
        <f t="shared" si="1"/>
        <v>18656.678649999998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144</v>
      </c>
      <c r="B60" s="3" t="s">
        <v>20</v>
      </c>
      <c r="C60" s="19">
        <v>522</v>
      </c>
      <c r="D60" s="16">
        <v>532</v>
      </c>
      <c r="E60" s="16">
        <v>549</v>
      </c>
      <c r="F60" s="16">
        <v>565</v>
      </c>
      <c r="G60" s="16"/>
      <c r="H60" s="95">
        <f t="shared" si="1"/>
        <v>542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145</v>
      </c>
      <c r="B61" s="3" t="s">
        <v>50</v>
      </c>
      <c r="C61" s="17">
        <f>C62*$C$4</f>
        <v>17968.9774</v>
      </c>
      <c r="D61" s="17">
        <f>D62*$D$4</f>
        <v>17968.292600000001</v>
      </c>
      <c r="E61" s="17">
        <f>E62*$E$4</f>
        <v>17944.379999999997</v>
      </c>
      <c r="F61" s="17">
        <f>F62*$F$4</f>
        <v>18480.235399999998</v>
      </c>
      <c r="G61" s="17"/>
      <c r="H61" s="95">
        <f t="shared" si="1"/>
        <v>18090.47135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146</v>
      </c>
      <c r="B62" s="3" t="s">
        <v>20</v>
      </c>
      <c r="C62" s="19">
        <v>514</v>
      </c>
      <c r="D62" s="16">
        <v>523</v>
      </c>
      <c r="E62" s="16">
        <v>524</v>
      </c>
      <c r="F62" s="16">
        <v>541</v>
      </c>
      <c r="G62" s="16"/>
      <c r="H62" s="95">
        <f t="shared" si="1"/>
        <v>525.5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147</v>
      </c>
      <c r="B63" s="3" t="s">
        <v>51</v>
      </c>
      <c r="C63" s="17">
        <f>C64*$C$4</f>
        <v>17164.918099999999</v>
      </c>
      <c r="D63" s="17">
        <f>D64*$D$4</f>
        <v>17178.100000000002</v>
      </c>
      <c r="E63" s="17">
        <f>E64*$E$4</f>
        <v>17156.744999999999</v>
      </c>
      <c r="F63" s="17">
        <f>F64*$F$4</f>
        <v>17660.409799999998</v>
      </c>
      <c r="G63" s="17"/>
      <c r="H63" s="95">
        <f t="shared" si="1"/>
        <v>17290.043224999998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148</v>
      </c>
      <c r="B64" s="3" t="s">
        <v>20</v>
      </c>
      <c r="C64" s="19">
        <v>491</v>
      </c>
      <c r="D64" s="16">
        <v>500</v>
      </c>
      <c r="E64" s="16">
        <v>501</v>
      </c>
      <c r="F64" s="16">
        <v>517</v>
      </c>
      <c r="G64" s="16"/>
      <c r="H64" s="95">
        <f t="shared" si="1"/>
        <v>502.25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149</v>
      </c>
      <c r="B65" s="3" t="s">
        <v>52</v>
      </c>
      <c r="C65" s="17">
        <f>C66*$C$4</f>
        <v>0</v>
      </c>
      <c r="D65" s="17">
        <f>D66*$D$4</f>
        <v>0</v>
      </c>
      <c r="E65" s="17">
        <f>E66*$D$4</f>
        <v>0</v>
      </c>
      <c r="F65" s="17">
        <f>F66*$D$4</f>
        <v>0</v>
      </c>
      <c r="G65" s="17"/>
      <c r="H65" s="95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150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19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151</v>
      </c>
      <c r="B67" s="3" t="s">
        <v>53</v>
      </c>
      <c r="C67" s="17">
        <f>C68*$C$4</f>
        <v>0</v>
      </c>
      <c r="D67" s="17">
        <f>D68*$D$4</f>
        <v>0</v>
      </c>
      <c r="E67" s="17">
        <f>E68*$D$4</f>
        <v>0</v>
      </c>
      <c r="F67" s="17">
        <f>F68*$D$4</f>
        <v>0</v>
      </c>
      <c r="G67" s="17"/>
      <c r="H67" s="95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152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22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153</v>
      </c>
      <c r="B70" s="3" t="s">
        <v>55</v>
      </c>
      <c r="C70" s="17">
        <f>C71*$C$4</f>
        <v>19507.177800000001</v>
      </c>
      <c r="D70" s="17">
        <f>D71*$D$4</f>
        <v>19514.321599999999</v>
      </c>
      <c r="E70" s="17">
        <f>E71*$E$4</f>
        <v>19793.609999999997</v>
      </c>
      <c r="F70" s="17">
        <f>F71*$F$4</f>
        <v>19983.249</v>
      </c>
      <c r="G70" s="17"/>
      <c r="H70" s="95">
        <f t="shared" ref="H70:H84" si="2">AVERAGE(C70:G70)</f>
        <v>19699.589599999999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154</v>
      </c>
      <c r="B71" s="3" t="s">
        <v>22</v>
      </c>
      <c r="C71" s="16">
        <v>558</v>
      </c>
      <c r="D71" s="17">
        <v>568</v>
      </c>
      <c r="E71" s="17">
        <v>578</v>
      </c>
      <c r="F71" s="17">
        <v>585</v>
      </c>
      <c r="G71" s="16"/>
      <c r="H71" s="95">
        <f t="shared" si="2"/>
        <v>572.25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155</v>
      </c>
      <c r="B72" s="116" t="s">
        <v>56</v>
      </c>
      <c r="C72" s="111">
        <f>C73*$C$4</f>
        <v>19402.300500000001</v>
      </c>
      <c r="D72" s="111">
        <f>D73*$D$4</f>
        <v>19411.253000000001</v>
      </c>
      <c r="E72" s="111">
        <f>E73*$E$4</f>
        <v>19690.875</v>
      </c>
      <c r="F72" s="111">
        <f t="shared" ref="F72:F83" si="3">F73*$F$4</f>
        <v>19880.770799999998</v>
      </c>
      <c r="G72" s="111"/>
      <c r="H72" s="113">
        <f t="shared" si="2"/>
        <v>19596.299825000002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156</v>
      </c>
      <c r="B73" s="116" t="s">
        <v>20</v>
      </c>
      <c r="C73" s="112">
        <v>555</v>
      </c>
      <c r="D73" s="112">
        <v>565</v>
      </c>
      <c r="E73" s="111">
        <v>575</v>
      </c>
      <c r="F73" s="111">
        <v>582</v>
      </c>
      <c r="G73" s="112"/>
      <c r="H73" s="113">
        <f t="shared" si="2"/>
        <v>569.25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157</v>
      </c>
      <c r="B74" s="3" t="s">
        <v>57</v>
      </c>
      <c r="C74" s="17">
        <f>C75*$C$4</f>
        <v>19297.423200000001</v>
      </c>
      <c r="D74" s="17">
        <f>D75*$D$4</f>
        <v>19308.184400000002</v>
      </c>
      <c r="E74" s="17">
        <f>E75*$E$4</f>
        <v>19588.14</v>
      </c>
      <c r="F74" s="17">
        <f t="shared" si="3"/>
        <v>19778.292599999997</v>
      </c>
      <c r="G74" s="17"/>
      <c r="H74" s="95">
        <f t="shared" si="2"/>
        <v>19493.010050000001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158</v>
      </c>
      <c r="B75" s="3" t="s">
        <v>20</v>
      </c>
      <c r="C75" s="16">
        <v>552</v>
      </c>
      <c r="D75" s="16">
        <v>562</v>
      </c>
      <c r="E75" s="17">
        <v>572</v>
      </c>
      <c r="F75" s="17">
        <v>579</v>
      </c>
      <c r="G75" s="16"/>
      <c r="H75" s="95">
        <f t="shared" si="2"/>
        <v>566.25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159</v>
      </c>
      <c r="B76" s="3" t="s">
        <v>58</v>
      </c>
      <c r="C76" s="17">
        <f>C77*$C$4</f>
        <v>19192.545900000001</v>
      </c>
      <c r="D76" s="17">
        <f>D77*$D$4</f>
        <v>19205.1158</v>
      </c>
      <c r="E76" s="17">
        <f>E77*$E$4</f>
        <v>19485.404999999999</v>
      </c>
      <c r="F76" s="17">
        <f t="shared" si="3"/>
        <v>19675.814399999999</v>
      </c>
      <c r="G76" s="17"/>
      <c r="H76" s="95">
        <f t="shared" si="2"/>
        <v>19389.720275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160</v>
      </c>
      <c r="B77" s="3" t="s">
        <v>20</v>
      </c>
      <c r="C77" s="16">
        <v>549</v>
      </c>
      <c r="D77" s="16">
        <v>559</v>
      </c>
      <c r="E77" s="17">
        <v>569</v>
      </c>
      <c r="F77" s="17">
        <v>576</v>
      </c>
      <c r="G77" s="16"/>
      <c r="H77" s="95">
        <f t="shared" si="2"/>
        <v>563.25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161</v>
      </c>
      <c r="B78" s="85" t="s">
        <v>59</v>
      </c>
      <c r="C78" s="17">
        <f>C79*$C$4</f>
        <v>18982.791300000001</v>
      </c>
      <c r="D78" s="17">
        <f>D79*$D$4</f>
        <v>19033.334800000001</v>
      </c>
      <c r="E78" s="17">
        <f>E79*$E$4</f>
        <v>19279.934999999998</v>
      </c>
      <c r="F78" s="17">
        <f t="shared" si="3"/>
        <v>19505.017400000001</v>
      </c>
      <c r="G78" s="78"/>
      <c r="H78" s="95">
        <f t="shared" si="2"/>
        <v>19200.269625000001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162</v>
      </c>
      <c r="B79" s="85" t="s">
        <v>22</v>
      </c>
      <c r="C79" s="122">
        <v>543</v>
      </c>
      <c r="D79" s="122">
        <v>554</v>
      </c>
      <c r="E79" s="17">
        <v>563</v>
      </c>
      <c r="F79" s="17">
        <v>571</v>
      </c>
      <c r="G79" s="122"/>
      <c r="H79" s="95">
        <f t="shared" si="2"/>
        <v>557.75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163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 t="shared" si="3"/>
        <v>0</v>
      </c>
      <c r="G80" s="17"/>
      <c r="H80" s="95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164</v>
      </c>
      <c r="B81" s="3" t="s">
        <v>20</v>
      </c>
      <c r="C81" s="16">
        <v>0</v>
      </c>
      <c r="D81" s="16">
        <v>0</v>
      </c>
      <c r="E81" s="17">
        <f>E82*$E$4</f>
        <v>0</v>
      </c>
      <c r="F81" s="17">
        <f t="shared" si="3"/>
        <v>0</v>
      </c>
      <c r="G81" s="16"/>
      <c r="H81" s="19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123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165</v>
      </c>
      <c r="B83" s="3" t="s">
        <v>62</v>
      </c>
      <c r="C83" s="17">
        <f>C84*$C$4</f>
        <v>9823.5071000000007</v>
      </c>
      <c r="D83" s="17">
        <f>D84*$D$4</f>
        <v>9860.2294000000002</v>
      </c>
      <c r="E83" s="17">
        <f>E84*$E$4</f>
        <v>9828.3149999999987</v>
      </c>
      <c r="F83" s="17">
        <f t="shared" si="3"/>
        <v>9291.3567999999996</v>
      </c>
      <c r="G83" s="17"/>
      <c r="H83" s="95">
        <f t="shared" si="2"/>
        <v>9700.8520749999989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166</v>
      </c>
      <c r="B84" s="10" t="s">
        <v>20</v>
      </c>
      <c r="C84" s="22">
        <v>281</v>
      </c>
      <c r="D84" s="25">
        <v>287</v>
      </c>
      <c r="E84" s="24">
        <v>287</v>
      </c>
      <c r="F84" s="24">
        <v>272</v>
      </c>
      <c r="G84" s="25"/>
      <c r="H84" s="94">
        <f t="shared" si="2"/>
        <v>281.75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07"/>
  <sheetViews>
    <sheetView workbookViewId="0">
      <pane xSplit="2" ySplit="4" topLeftCell="C75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86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33.923400000000001</v>
      </c>
      <c r="D4" s="46">
        <v>33.950200000000002</v>
      </c>
      <c r="E4" s="47">
        <v>33.906799999999997</v>
      </c>
      <c r="F4" s="47">
        <v>33.910899999999998</v>
      </c>
      <c r="G4" s="45">
        <v>33.816699999999997</v>
      </c>
      <c r="H4" s="49">
        <f>AVERAGE(C4:G4)</f>
        <v>33.901600000000002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99</v>
      </c>
      <c r="B6" s="6" t="s">
        <v>19</v>
      </c>
      <c r="C6" s="17">
        <f>C7*$C$4</f>
        <v>31650.532200000001</v>
      </c>
      <c r="D6" s="17">
        <f>D7*$D$4</f>
        <v>31675.536600000003</v>
      </c>
      <c r="E6" s="17">
        <f>E7*$E$4</f>
        <v>31635.044399999999</v>
      </c>
      <c r="F6" s="17">
        <f>F7*$F$4</f>
        <v>32045.800499999998</v>
      </c>
      <c r="G6" s="17">
        <f>G7*$G$4</f>
        <v>32497.848699999999</v>
      </c>
      <c r="H6" s="95">
        <f>AVERAGE(C6:G6)</f>
        <v>31900.95248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100</v>
      </c>
      <c r="B7" s="6" t="s">
        <v>20</v>
      </c>
      <c r="C7" s="17">
        <v>933</v>
      </c>
      <c r="D7" s="17">
        <v>933</v>
      </c>
      <c r="E7" s="16">
        <v>933</v>
      </c>
      <c r="F7" s="16">
        <v>945</v>
      </c>
      <c r="G7" s="16">
        <v>961</v>
      </c>
      <c r="H7" s="95">
        <f t="shared" ref="H7:H35" si="0">AVERAGE(C7:G7)</f>
        <v>941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101</v>
      </c>
      <c r="B8" s="6" t="s">
        <v>21</v>
      </c>
      <c r="C8" s="17">
        <f>C9*$C$4</f>
        <v>31107.757799999999</v>
      </c>
      <c r="D8" s="17">
        <f>D9*$D$4</f>
        <v>31132.333400000003</v>
      </c>
      <c r="E8" s="17">
        <f>E9*$E$4</f>
        <v>31092.535599999996</v>
      </c>
      <c r="F8" s="17">
        <f>F9*$F$4</f>
        <v>31537.136999999999</v>
      </c>
      <c r="G8" s="17">
        <f>G9*$G$4</f>
        <v>31956.781499999997</v>
      </c>
      <c r="H8" s="95">
        <f t="shared" si="0"/>
        <v>31365.30906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102</v>
      </c>
      <c r="B9" s="6" t="s">
        <v>22</v>
      </c>
      <c r="C9" s="17">
        <v>917</v>
      </c>
      <c r="D9" s="17">
        <v>917</v>
      </c>
      <c r="E9" s="16">
        <v>917</v>
      </c>
      <c r="F9" s="17">
        <v>930</v>
      </c>
      <c r="G9" s="17">
        <v>945</v>
      </c>
      <c r="H9" s="95">
        <f t="shared" si="0"/>
        <v>925.2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103</v>
      </c>
      <c r="B10" s="117" t="s">
        <v>23</v>
      </c>
      <c r="C10" s="111">
        <f>C11*$C$4</f>
        <v>31107.757799999999</v>
      </c>
      <c r="D10" s="111">
        <f>D11*$D$4</f>
        <v>31132.333400000003</v>
      </c>
      <c r="E10" s="111">
        <f>E11*$E$4</f>
        <v>31092.535599999996</v>
      </c>
      <c r="F10" s="111">
        <f>F11*$F$4</f>
        <v>31028.473499999996</v>
      </c>
      <c r="G10" s="111">
        <f>G11*$G$4</f>
        <v>31449.530999999999</v>
      </c>
      <c r="H10" s="113">
        <f t="shared" si="0"/>
        <v>31162.126259999997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104</v>
      </c>
      <c r="B11" s="117" t="s">
        <v>20</v>
      </c>
      <c r="C11" s="111">
        <v>917</v>
      </c>
      <c r="D11" s="111">
        <v>917</v>
      </c>
      <c r="E11" s="112">
        <v>917</v>
      </c>
      <c r="F11" s="111">
        <v>915</v>
      </c>
      <c r="G11" s="111">
        <v>930</v>
      </c>
      <c r="H11" s="113">
        <f t="shared" si="0"/>
        <v>919.2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105</v>
      </c>
      <c r="B12" s="117" t="s">
        <v>24</v>
      </c>
      <c r="C12" s="111">
        <f>C13*$C$4</f>
        <v>30598.906800000001</v>
      </c>
      <c r="D12" s="111">
        <f>D13*$D$4</f>
        <v>30623.080400000003</v>
      </c>
      <c r="E12" s="111">
        <f>E13*$E$4</f>
        <v>30583.933599999997</v>
      </c>
      <c r="F12" s="111">
        <f>F13*$F$4</f>
        <v>30519.809999999998</v>
      </c>
      <c r="G12" s="111">
        <f>G13*$G$4</f>
        <v>30942.280499999997</v>
      </c>
      <c r="H12" s="113">
        <f t="shared" si="0"/>
        <v>30653.602259999996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106</v>
      </c>
      <c r="B13" s="117" t="s">
        <v>20</v>
      </c>
      <c r="C13" s="111">
        <v>902</v>
      </c>
      <c r="D13" s="112">
        <v>902</v>
      </c>
      <c r="E13" s="112">
        <v>902</v>
      </c>
      <c r="F13" s="112">
        <v>900</v>
      </c>
      <c r="G13" s="112">
        <v>915</v>
      </c>
      <c r="H13" s="113">
        <f t="shared" si="0"/>
        <v>904.2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107</v>
      </c>
      <c r="B14" s="117" t="s">
        <v>25</v>
      </c>
      <c r="C14" s="111">
        <f>C15*$C$4</f>
        <v>21575.2824</v>
      </c>
      <c r="D14" s="111">
        <f>D15*$D$4</f>
        <v>21897.879000000001</v>
      </c>
      <c r="E14" s="111">
        <f>E15*$E$4</f>
        <v>21869.885999999999</v>
      </c>
      <c r="F14" s="111">
        <f>F15*$F$4</f>
        <v>21838.619599999998</v>
      </c>
      <c r="G14" s="111">
        <f>G15*$G$4</f>
        <v>21777.9548</v>
      </c>
      <c r="H14" s="113">
        <f t="shared" si="0"/>
        <v>21791.924359999997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108</v>
      </c>
      <c r="B15" s="117" t="s">
        <v>20</v>
      </c>
      <c r="C15" s="113">
        <v>636</v>
      </c>
      <c r="D15" s="112">
        <v>645</v>
      </c>
      <c r="E15" s="112">
        <v>645</v>
      </c>
      <c r="F15" s="112">
        <v>644</v>
      </c>
      <c r="G15" s="112">
        <v>644</v>
      </c>
      <c r="H15" s="113">
        <f t="shared" si="0"/>
        <v>642.79999999999995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109</v>
      </c>
      <c r="B16" s="6" t="s">
        <v>26</v>
      </c>
      <c r="C16" s="17">
        <f>C17*$C$4</f>
        <v>19539.878400000001</v>
      </c>
      <c r="D16" s="17">
        <f>D17*$D$4</f>
        <v>19826.916800000003</v>
      </c>
      <c r="E16" s="17">
        <f>E17*$E$4</f>
        <v>19801.571199999998</v>
      </c>
      <c r="F16" s="17">
        <f>F17*$F$4</f>
        <v>19770.054700000001</v>
      </c>
      <c r="G16" s="17">
        <f>G17*$G$4</f>
        <v>19715.1361</v>
      </c>
      <c r="H16" s="95">
        <f t="shared" si="0"/>
        <v>19730.711440000003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110</v>
      </c>
      <c r="B17" s="6" t="s">
        <v>20</v>
      </c>
      <c r="C17" s="19">
        <v>576</v>
      </c>
      <c r="D17" s="16">
        <v>584</v>
      </c>
      <c r="E17" s="16">
        <v>584</v>
      </c>
      <c r="F17" s="16">
        <v>583</v>
      </c>
      <c r="G17" s="16">
        <v>583</v>
      </c>
      <c r="H17" s="95">
        <f t="shared" si="0"/>
        <v>582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111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112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>
        <v>0</v>
      </c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113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114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115</v>
      </c>
      <c r="B22" s="117" t="s">
        <v>29</v>
      </c>
      <c r="C22" s="111">
        <f>C23*$C$4</f>
        <v>18522.1764</v>
      </c>
      <c r="D22" s="111">
        <f>D23*$D$4</f>
        <v>18842.361000000001</v>
      </c>
      <c r="E22" s="111">
        <f>E23*$E$4</f>
        <v>18818.273999999998</v>
      </c>
      <c r="F22" s="111">
        <f>F23*$F$4</f>
        <v>18752.727699999999</v>
      </c>
      <c r="G22" s="111">
        <f>G23*$G$4</f>
        <v>18700.6351</v>
      </c>
      <c r="H22" s="113">
        <f t="shared" si="0"/>
        <v>18727.234839999997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116</v>
      </c>
      <c r="B23" s="117" t="s">
        <v>20</v>
      </c>
      <c r="C23" s="113">
        <v>546</v>
      </c>
      <c r="D23" s="112">
        <v>555</v>
      </c>
      <c r="E23" s="112">
        <v>555</v>
      </c>
      <c r="F23" s="112">
        <v>553</v>
      </c>
      <c r="G23" s="112">
        <v>553</v>
      </c>
      <c r="H23" s="113">
        <f t="shared" si="0"/>
        <v>552.4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117</v>
      </c>
      <c r="B24" s="6" t="s">
        <v>30</v>
      </c>
      <c r="C24" s="17">
        <f>C25*$C$4</f>
        <v>18420.406200000001</v>
      </c>
      <c r="D24" s="17">
        <f>D25*$D$4</f>
        <v>18740.510400000003</v>
      </c>
      <c r="E24" s="17">
        <f>E25*$E$4</f>
        <v>18716.553599999999</v>
      </c>
      <c r="F24" s="17">
        <f>F25*$F$4</f>
        <v>18650.994999999999</v>
      </c>
      <c r="G24" s="17">
        <f>G25*$G$4</f>
        <v>18599.184999999998</v>
      </c>
      <c r="H24" s="95">
        <f t="shared" si="0"/>
        <v>18625.530040000001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118</v>
      </c>
      <c r="B25" s="6" t="s">
        <v>20</v>
      </c>
      <c r="C25" s="19">
        <v>543</v>
      </c>
      <c r="D25" s="19">
        <v>552</v>
      </c>
      <c r="E25" s="16">
        <v>552</v>
      </c>
      <c r="F25" s="19">
        <v>550</v>
      </c>
      <c r="G25" s="19">
        <v>550</v>
      </c>
      <c r="H25" s="95">
        <f t="shared" si="0"/>
        <v>549.4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119</v>
      </c>
      <c r="B26" s="3" t="s">
        <v>31</v>
      </c>
      <c r="C26" s="17">
        <f>C27*$C$4</f>
        <v>17131.316999999999</v>
      </c>
      <c r="D26" s="17">
        <f>D27*$D$4</f>
        <v>17348.552200000002</v>
      </c>
      <c r="E26" s="17">
        <f>E27*$E$4</f>
        <v>17326.374799999998</v>
      </c>
      <c r="F26" s="17">
        <f>F27*$F$4</f>
        <v>17294.558999999997</v>
      </c>
      <c r="G26" s="17">
        <f>G27*$G$4</f>
        <v>17280.333699999999</v>
      </c>
      <c r="H26" s="95">
        <f t="shared" si="0"/>
        <v>17276.227340000001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120</v>
      </c>
      <c r="B27" s="3" t="s">
        <v>20</v>
      </c>
      <c r="C27" s="16">
        <v>505</v>
      </c>
      <c r="D27" s="23">
        <v>511</v>
      </c>
      <c r="E27" s="16">
        <v>511</v>
      </c>
      <c r="F27" s="16">
        <v>510</v>
      </c>
      <c r="G27" s="16">
        <v>511</v>
      </c>
      <c r="H27" s="95">
        <f t="shared" si="0"/>
        <v>509.6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121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122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123</v>
      </c>
      <c r="B30" s="116" t="s">
        <v>66</v>
      </c>
      <c r="C30" s="111">
        <f>C31*$C$4</f>
        <v>15435.147000000001</v>
      </c>
      <c r="D30" s="111">
        <f>D31*$D$4</f>
        <v>15583.141800000001</v>
      </c>
      <c r="E30" s="111">
        <f>E31*$E$4</f>
        <v>15563.221199999998</v>
      </c>
      <c r="F30" s="111">
        <f>F31*$F$4</f>
        <v>15497.281299999999</v>
      </c>
      <c r="G30" s="111">
        <f>G31*$G$4</f>
        <v>15521.865299999999</v>
      </c>
      <c r="H30" s="113">
        <f t="shared" si="0"/>
        <v>15520.13132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124</v>
      </c>
      <c r="B31" s="116" t="s">
        <v>20</v>
      </c>
      <c r="C31" s="112">
        <v>455</v>
      </c>
      <c r="D31" s="114">
        <v>459</v>
      </c>
      <c r="E31" s="112">
        <v>459</v>
      </c>
      <c r="F31" s="112">
        <v>457</v>
      </c>
      <c r="G31" s="112">
        <v>459</v>
      </c>
      <c r="H31" s="113">
        <f t="shared" si="0"/>
        <v>457.8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125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126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127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128</v>
      </c>
      <c r="B35" s="10" t="s">
        <v>22</v>
      </c>
      <c r="C35" s="25">
        <v>0</v>
      </c>
      <c r="D35" s="29">
        <v>0</v>
      </c>
      <c r="E35" s="22">
        <v>0</v>
      </c>
      <c r="F35" s="25">
        <v>0</v>
      </c>
      <c r="G35" s="25">
        <v>0</v>
      </c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167</v>
      </c>
      <c r="B37" s="3" t="s">
        <v>36</v>
      </c>
      <c r="C37" s="17">
        <f>C38*$C$4</f>
        <v>20421.8868</v>
      </c>
      <c r="D37" s="17">
        <f>D38*$D$4</f>
        <v>20438.020400000001</v>
      </c>
      <c r="E37" s="17">
        <f>E38*$E$4</f>
        <v>20411.893599999999</v>
      </c>
      <c r="F37" s="17">
        <f>F38*$F$4</f>
        <v>20380.4509</v>
      </c>
      <c r="G37" s="17">
        <f>G38*$G$4</f>
        <v>20323.8367</v>
      </c>
      <c r="H37" s="95">
        <f t="shared" ref="H37:H42" si="1">AVERAGE(C37:G37)</f>
        <v>20395.217679999998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168</v>
      </c>
      <c r="B38" s="3" t="s">
        <v>37</v>
      </c>
      <c r="C38" s="16">
        <v>602</v>
      </c>
      <c r="D38" s="82">
        <v>602</v>
      </c>
      <c r="E38" s="19">
        <v>602</v>
      </c>
      <c r="F38" s="16">
        <v>601</v>
      </c>
      <c r="G38" s="16">
        <v>601</v>
      </c>
      <c r="H38" s="95">
        <f t="shared" si="1"/>
        <v>601.6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169</v>
      </c>
      <c r="B39" s="3" t="s">
        <v>39</v>
      </c>
      <c r="C39" s="17">
        <f>C40*$C$4</f>
        <v>17843.7084</v>
      </c>
      <c r="D39" s="17">
        <f>D40*$D$4</f>
        <v>17857.805200000003</v>
      </c>
      <c r="E39" s="17">
        <f>E40*$E$4</f>
        <v>17834.976799999997</v>
      </c>
      <c r="F39" s="17">
        <f>F40*$F$4</f>
        <v>18311.885999999999</v>
      </c>
      <c r="G39" s="17">
        <f>G40*$G$4</f>
        <v>18261.018</v>
      </c>
      <c r="H39" s="95">
        <f t="shared" si="1"/>
        <v>18021.87888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170</v>
      </c>
      <c r="B40" s="3" t="s">
        <v>38</v>
      </c>
      <c r="C40" s="16">
        <v>526</v>
      </c>
      <c r="D40" s="82">
        <v>526</v>
      </c>
      <c r="E40" s="19">
        <v>526</v>
      </c>
      <c r="F40" s="17">
        <v>540</v>
      </c>
      <c r="G40" s="16">
        <v>540</v>
      </c>
      <c r="H40" s="95">
        <f t="shared" si="1"/>
        <v>531.6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129</v>
      </c>
      <c r="B41" s="116" t="s">
        <v>67</v>
      </c>
      <c r="C41" s="111">
        <f>C42*$C$4</f>
        <v>26426.328600000001</v>
      </c>
      <c r="D41" s="111">
        <f>D42*$D$4</f>
        <v>26990.409000000003</v>
      </c>
      <c r="E41" s="111">
        <f>E42*$E$4</f>
        <v>26955.905999999999</v>
      </c>
      <c r="F41" s="111">
        <f>F42*$F$4</f>
        <v>26857.432799999999</v>
      </c>
      <c r="G41" s="111">
        <f>G42*$G$4</f>
        <v>27323.893599999999</v>
      </c>
      <c r="H41" s="113">
        <f t="shared" si="1"/>
        <v>26910.794000000002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130</v>
      </c>
      <c r="B42" s="116" t="s">
        <v>22</v>
      </c>
      <c r="C42" s="112">
        <v>779</v>
      </c>
      <c r="D42" s="139">
        <v>795</v>
      </c>
      <c r="E42" s="113">
        <v>795</v>
      </c>
      <c r="F42" s="112">
        <v>792</v>
      </c>
      <c r="G42" s="112">
        <v>808</v>
      </c>
      <c r="H42" s="113">
        <f t="shared" si="1"/>
        <v>793.8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131</v>
      </c>
      <c r="B44" s="3" t="s">
        <v>41</v>
      </c>
      <c r="C44" s="17">
        <f>C45*$C$4</f>
        <v>14960.2194</v>
      </c>
      <c r="D44" s="17">
        <f>D45*$D$4</f>
        <v>14972.038200000001</v>
      </c>
      <c r="E44" s="17">
        <f>E45*$E$4</f>
        <v>14952.898799999999</v>
      </c>
      <c r="F44" s="17">
        <f>F45*$F$4</f>
        <v>14920.795999999998</v>
      </c>
      <c r="G44" s="17">
        <f>G45*$G$4</f>
        <v>14879.347999999998</v>
      </c>
      <c r="H44" s="95">
        <f t="shared" ref="H44:H49" si="2">AVERAGE(C44:G44)</f>
        <v>14937.060079999999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132</v>
      </c>
      <c r="B45" s="4" t="s">
        <v>69</v>
      </c>
      <c r="C45" s="16">
        <v>441</v>
      </c>
      <c r="D45" s="23">
        <v>441</v>
      </c>
      <c r="E45" s="17">
        <v>441</v>
      </c>
      <c r="F45" s="16">
        <v>440</v>
      </c>
      <c r="G45" s="16">
        <v>440</v>
      </c>
      <c r="H45" s="95">
        <f t="shared" si="2"/>
        <v>440.6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133</v>
      </c>
      <c r="B46" s="3" t="s">
        <v>42</v>
      </c>
      <c r="C46" s="17">
        <f>C47*$C$4</f>
        <v>10855.488000000001</v>
      </c>
      <c r="D46" s="17">
        <f>D47*$D$4</f>
        <v>10864.064</v>
      </c>
      <c r="E46" s="17">
        <f>E47*$E$4</f>
        <v>10850.175999999999</v>
      </c>
      <c r="F46" s="17">
        <f>F47*$F$4</f>
        <v>10817.577099999999</v>
      </c>
      <c r="G46" s="17">
        <f>G47*$G$4</f>
        <v>10990.4275</v>
      </c>
      <c r="H46" s="95">
        <f t="shared" si="2"/>
        <v>10875.54652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134</v>
      </c>
      <c r="B47" s="4" t="s">
        <v>70</v>
      </c>
      <c r="C47" s="16">
        <v>320</v>
      </c>
      <c r="D47" s="23">
        <v>320</v>
      </c>
      <c r="E47" s="19">
        <v>320</v>
      </c>
      <c r="F47" s="16">
        <v>319</v>
      </c>
      <c r="G47" s="16">
        <v>325</v>
      </c>
      <c r="H47" s="95">
        <f t="shared" si="2"/>
        <v>320.8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135</v>
      </c>
      <c r="B48" s="3" t="s">
        <v>43</v>
      </c>
      <c r="C48" s="17">
        <f>C49*$C$4</f>
        <v>10753.7178</v>
      </c>
      <c r="D48" s="17">
        <f>D49*$D$4</f>
        <v>10762.213400000001</v>
      </c>
      <c r="E48" s="17">
        <f>E49*$E$4</f>
        <v>10748.455599999999</v>
      </c>
      <c r="F48" s="17">
        <f>F49*$F$4</f>
        <v>10715.8444</v>
      </c>
      <c r="G48" s="17">
        <f>G49*$G$4</f>
        <v>10888.9774</v>
      </c>
      <c r="H48" s="95">
        <f t="shared" si="2"/>
        <v>10773.84172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136</v>
      </c>
      <c r="B49" s="3" t="s">
        <v>20</v>
      </c>
      <c r="C49" s="19">
        <v>317</v>
      </c>
      <c r="D49" s="17">
        <v>317</v>
      </c>
      <c r="E49" s="19">
        <v>317</v>
      </c>
      <c r="F49" s="19">
        <v>316</v>
      </c>
      <c r="G49" s="19">
        <v>322</v>
      </c>
      <c r="H49" s="95">
        <f t="shared" si="2"/>
        <v>317.8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137</v>
      </c>
      <c r="B51" s="3" t="s">
        <v>71</v>
      </c>
      <c r="C51" s="17">
        <f>C52*$C$4</f>
        <v>15943.998</v>
      </c>
      <c r="D51" s="17">
        <f>D52*$D$4</f>
        <v>15956.594000000001</v>
      </c>
      <c r="E51" s="17">
        <f>E52*$E$4</f>
        <v>15936.195999999998</v>
      </c>
      <c r="F51" s="17">
        <f>F52*$F$4</f>
        <v>15904.212099999999</v>
      </c>
      <c r="G51" s="17">
        <f>G52*$G$4</f>
        <v>15860.032299999999</v>
      </c>
      <c r="H51" s="95">
        <f>AVERAGE(C51:G51)</f>
        <v>15920.206479999999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138</v>
      </c>
      <c r="B52" s="3" t="s">
        <v>20</v>
      </c>
      <c r="C52" s="19">
        <v>470</v>
      </c>
      <c r="D52" s="16">
        <v>470</v>
      </c>
      <c r="E52" s="19">
        <v>470</v>
      </c>
      <c r="F52" s="16">
        <v>469</v>
      </c>
      <c r="G52" s="16">
        <v>469</v>
      </c>
      <c r="H52" s="95">
        <f t="shared" ref="H52:H68" si="3">AVERAGE(C52:G52)</f>
        <v>469.6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139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5">
        <f t="shared" si="3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140</v>
      </c>
      <c r="B54" s="3" t="s">
        <v>20</v>
      </c>
      <c r="C54" s="19">
        <v>0</v>
      </c>
      <c r="D54" s="16">
        <v>0</v>
      </c>
      <c r="E54" s="19">
        <v>0</v>
      </c>
      <c r="F54" s="16">
        <v>0</v>
      </c>
      <c r="G54" s="16">
        <v>0</v>
      </c>
      <c r="H54" s="95">
        <f t="shared" si="3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141</v>
      </c>
      <c r="B56" s="3" t="s">
        <v>47</v>
      </c>
      <c r="C56" s="17">
        <f>C57*$C$4</f>
        <v>12890.892</v>
      </c>
      <c r="D56" s="17">
        <f>D57*$D$4</f>
        <v>12901.076000000001</v>
      </c>
      <c r="E56" s="17">
        <f>E57*$E$4</f>
        <v>12884.583999999999</v>
      </c>
      <c r="F56" s="17">
        <f>F57*$F$4</f>
        <v>12852.231099999999</v>
      </c>
      <c r="G56" s="17">
        <f>G57*$G$4</f>
        <v>12816.529299999998</v>
      </c>
      <c r="H56" s="95">
        <f t="shared" si="3"/>
        <v>12869.062479999999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142</v>
      </c>
      <c r="B57" s="3" t="s">
        <v>22</v>
      </c>
      <c r="C57" s="19">
        <v>380</v>
      </c>
      <c r="D57" s="16">
        <v>380</v>
      </c>
      <c r="E57" s="19">
        <v>380</v>
      </c>
      <c r="F57" s="16">
        <v>379</v>
      </c>
      <c r="G57" s="16">
        <v>379</v>
      </c>
      <c r="H57" s="95">
        <f t="shared" si="3"/>
        <v>379.6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143</v>
      </c>
      <c r="B59" s="3" t="s">
        <v>49</v>
      </c>
      <c r="C59" s="17">
        <f>C60*$C$4</f>
        <v>19336.338</v>
      </c>
      <c r="D59" s="17">
        <f>D60*$D$4</f>
        <v>19623.215600000003</v>
      </c>
      <c r="E59" s="17">
        <f>E60*$E$4</f>
        <v>19598.130399999998</v>
      </c>
      <c r="F59" s="17">
        <f>F60*$F$4</f>
        <v>19566.5893</v>
      </c>
      <c r="G59" s="17">
        <f>G60*$G$4</f>
        <v>19512.2359</v>
      </c>
      <c r="H59" s="95">
        <f t="shared" si="3"/>
        <v>19527.30184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144</v>
      </c>
      <c r="B60" s="3" t="s">
        <v>20</v>
      </c>
      <c r="C60" s="19">
        <v>570</v>
      </c>
      <c r="D60" s="16">
        <v>578</v>
      </c>
      <c r="E60" s="19">
        <v>578</v>
      </c>
      <c r="F60" s="16">
        <v>577</v>
      </c>
      <c r="G60" s="16">
        <v>577</v>
      </c>
      <c r="H60" s="95">
        <f t="shared" si="3"/>
        <v>576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145</v>
      </c>
      <c r="B61" s="3" t="s">
        <v>50</v>
      </c>
      <c r="C61" s="17">
        <f>C62*$C$4</f>
        <v>18522.1764</v>
      </c>
      <c r="D61" s="17">
        <f>D62*$D$4</f>
        <v>18842.361000000001</v>
      </c>
      <c r="E61" s="17">
        <f>E62*$E$4</f>
        <v>18818.273999999998</v>
      </c>
      <c r="F61" s="17">
        <f>F62*$F$4</f>
        <v>18752.727699999999</v>
      </c>
      <c r="G61" s="17">
        <f>G62*$G$4</f>
        <v>18700.6351</v>
      </c>
      <c r="H61" s="95">
        <f t="shared" si="3"/>
        <v>18727.234839999997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146</v>
      </c>
      <c r="B62" s="3" t="s">
        <v>20</v>
      </c>
      <c r="C62" s="19">
        <v>546</v>
      </c>
      <c r="D62" s="16">
        <v>555</v>
      </c>
      <c r="E62" s="19">
        <v>555</v>
      </c>
      <c r="F62" s="16">
        <v>553</v>
      </c>
      <c r="G62" s="16">
        <v>553</v>
      </c>
      <c r="H62" s="95">
        <f t="shared" si="3"/>
        <v>552.4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147</v>
      </c>
      <c r="B63" s="3" t="s">
        <v>51</v>
      </c>
      <c r="C63" s="17">
        <f>C64*$C$4</f>
        <v>17674.091400000001</v>
      </c>
      <c r="D63" s="17">
        <f>D64*$D$4</f>
        <v>17993.606</v>
      </c>
      <c r="E63" s="17">
        <f>E64*$E$4</f>
        <v>17970.603999999999</v>
      </c>
      <c r="F63" s="17">
        <f>F64*$F$4</f>
        <v>17938.866099999999</v>
      </c>
      <c r="G63" s="17">
        <f>G64*$G$4</f>
        <v>17889.034299999999</v>
      </c>
      <c r="H63" s="95">
        <f t="shared" si="3"/>
        <v>17893.240360000003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148</v>
      </c>
      <c r="B64" s="3" t="s">
        <v>20</v>
      </c>
      <c r="C64" s="19">
        <v>521</v>
      </c>
      <c r="D64" s="16">
        <v>530</v>
      </c>
      <c r="E64" s="19">
        <v>530</v>
      </c>
      <c r="F64" s="16">
        <v>529</v>
      </c>
      <c r="G64" s="16">
        <v>529</v>
      </c>
      <c r="H64" s="95">
        <f t="shared" si="3"/>
        <v>527.79999999999995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149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150</v>
      </c>
      <c r="B66" s="3" t="s">
        <v>20</v>
      </c>
      <c r="C66" s="19">
        <v>0</v>
      </c>
      <c r="D66" s="16">
        <v>0</v>
      </c>
      <c r="E66" s="19">
        <v>0</v>
      </c>
      <c r="F66" s="16">
        <v>0</v>
      </c>
      <c r="G66" s="16">
        <v>0</v>
      </c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151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152</v>
      </c>
      <c r="B68" s="10" t="s">
        <v>20</v>
      </c>
      <c r="C68" s="25">
        <v>0</v>
      </c>
      <c r="D68" s="25">
        <v>0</v>
      </c>
      <c r="E68" s="22">
        <v>0</v>
      </c>
      <c r="F68" s="25">
        <v>0</v>
      </c>
      <c r="G68" s="25">
        <v>0</v>
      </c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153</v>
      </c>
      <c r="B70" s="3" t="s">
        <v>55</v>
      </c>
      <c r="C70" s="17">
        <f>C71*$C$4</f>
        <v>20354.04</v>
      </c>
      <c r="D70" s="17">
        <f>D71*$D$4</f>
        <v>20777.522400000002</v>
      </c>
      <c r="E70" s="17">
        <f>E71*$E$4</f>
        <v>20750.961599999999</v>
      </c>
      <c r="F70" s="17">
        <f>F71*$F$4</f>
        <v>21194.3125</v>
      </c>
      <c r="G70" s="17">
        <f>G71*$G$4</f>
        <v>21439.787799999998</v>
      </c>
      <c r="H70" s="95">
        <f>AVERAGE(C70:G70)</f>
        <v>20903.324860000001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154</v>
      </c>
      <c r="B71" s="3" t="s">
        <v>22</v>
      </c>
      <c r="C71" s="16">
        <v>600</v>
      </c>
      <c r="D71" s="16">
        <v>612</v>
      </c>
      <c r="E71" s="19">
        <v>612</v>
      </c>
      <c r="F71" s="16">
        <v>625</v>
      </c>
      <c r="G71" s="16">
        <v>634</v>
      </c>
      <c r="H71" s="95">
        <f>AVERAGE(C71:G71)</f>
        <v>616.6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155</v>
      </c>
      <c r="B72" s="116" t="s">
        <v>56</v>
      </c>
      <c r="C72" s="111">
        <f>C73*$C$4</f>
        <v>20252.269800000002</v>
      </c>
      <c r="D72" s="111">
        <f>D73*$D$4</f>
        <v>20675.6718</v>
      </c>
      <c r="E72" s="111">
        <f>E73*$E$4</f>
        <v>20649.241199999997</v>
      </c>
      <c r="F72" s="111">
        <f>F73*$F$4</f>
        <v>21092.5798</v>
      </c>
      <c r="G72" s="111">
        <f>G73*$G$4</f>
        <v>21338.3377</v>
      </c>
      <c r="H72" s="113">
        <f>AVERAGE(C72:G72)</f>
        <v>20801.620060000001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156</v>
      </c>
      <c r="B73" s="116" t="s">
        <v>20</v>
      </c>
      <c r="C73" s="111">
        <v>597</v>
      </c>
      <c r="D73" s="112">
        <v>609</v>
      </c>
      <c r="E73" s="113">
        <v>609</v>
      </c>
      <c r="F73" s="112">
        <v>622</v>
      </c>
      <c r="G73" s="112">
        <v>631</v>
      </c>
      <c r="H73" s="113">
        <f>AVERAGE(C73:G73)</f>
        <v>613.6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157</v>
      </c>
      <c r="B74" s="3" t="s">
        <v>57</v>
      </c>
      <c r="C74" s="17">
        <f>C75*$C$4</f>
        <v>20150.499599999999</v>
      </c>
      <c r="D74" s="17">
        <f>D75*$D$4</f>
        <v>20573.821200000002</v>
      </c>
      <c r="E74" s="17">
        <f>E75*$E$4</f>
        <v>20547.520799999998</v>
      </c>
      <c r="F74" s="17">
        <f>F75*$F$4</f>
        <v>20990.847099999999</v>
      </c>
      <c r="G74" s="17">
        <f>G75*$G$4</f>
        <v>21236.887599999998</v>
      </c>
      <c r="H74" s="95">
        <f t="shared" ref="H74:H81" si="4">AVERAGE(C74:G74)</f>
        <v>20699.915260000002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158</v>
      </c>
      <c r="B75" s="3" t="s">
        <v>20</v>
      </c>
      <c r="C75" s="16">
        <v>594</v>
      </c>
      <c r="D75" s="16">
        <v>606</v>
      </c>
      <c r="E75" s="19">
        <v>606</v>
      </c>
      <c r="F75" s="16">
        <v>619</v>
      </c>
      <c r="G75" s="16">
        <v>628</v>
      </c>
      <c r="H75" s="95">
        <f t="shared" si="4"/>
        <v>610.6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159</v>
      </c>
      <c r="B76" s="3" t="s">
        <v>58</v>
      </c>
      <c r="C76" s="17">
        <f>C77*$C$4</f>
        <v>20048.7294</v>
      </c>
      <c r="D76" s="17">
        <f>D77*$D$4</f>
        <v>20471.970600000001</v>
      </c>
      <c r="E76" s="17">
        <f>E77*$E$4</f>
        <v>20445.800399999996</v>
      </c>
      <c r="F76" s="17">
        <f>F77*$F$4</f>
        <v>20889.114399999999</v>
      </c>
      <c r="G76" s="17">
        <f>G77*$G$4</f>
        <v>21135.4375</v>
      </c>
      <c r="H76" s="95">
        <f t="shared" si="4"/>
        <v>20598.210459999995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160</v>
      </c>
      <c r="B77" s="3" t="s">
        <v>20</v>
      </c>
      <c r="C77" s="16">
        <v>591</v>
      </c>
      <c r="D77" s="16">
        <v>603</v>
      </c>
      <c r="E77" s="19">
        <v>603</v>
      </c>
      <c r="F77" s="16">
        <v>616</v>
      </c>
      <c r="G77" s="16">
        <v>625</v>
      </c>
      <c r="H77" s="95">
        <f t="shared" si="4"/>
        <v>607.6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161</v>
      </c>
      <c r="B78" s="3" t="s">
        <v>59</v>
      </c>
      <c r="C78" s="17">
        <f>C79*$C$4</f>
        <v>19811.265599999999</v>
      </c>
      <c r="D78" s="17">
        <f>D79*$D$4</f>
        <v>20268.269400000001</v>
      </c>
      <c r="E78" s="17">
        <f>E79*$E$4</f>
        <v>20242.3596</v>
      </c>
      <c r="F78" s="17">
        <f>F79*$F$4</f>
        <v>20685.648999999998</v>
      </c>
      <c r="G78" s="17">
        <f>G79*$G$4</f>
        <v>20932.5373</v>
      </c>
      <c r="H78" s="95">
        <f t="shared" si="4"/>
        <v>20388.016179999999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162</v>
      </c>
      <c r="B79" s="3" t="s">
        <v>22</v>
      </c>
      <c r="C79" s="16">
        <v>584</v>
      </c>
      <c r="D79" s="16">
        <v>597</v>
      </c>
      <c r="E79" s="19">
        <v>597</v>
      </c>
      <c r="F79" s="16">
        <v>610</v>
      </c>
      <c r="G79" s="16">
        <v>619</v>
      </c>
      <c r="H79" s="95">
        <f t="shared" si="4"/>
        <v>601.4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163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164</v>
      </c>
      <c r="B81" s="3" t="s">
        <v>20</v>
      </c>
      <c r="C81" s="16">
        <v>0</v>
      </c>
      <c r="D81" s="16">
        <v>0</v>
      </c>
      <c r="E81" s="19">
        <v>0</v>
      </c>
      <c r="F81" s="16">
        <v>0</v>
      </c>
      <c r="G81" s="16">
        <v>0</v>
      </c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165</v>
      </c>
      <c r="B83" s="3" t="s">
        <v>62</v>
      </c>
      <c r="C83" s="17">
        <f>C84*$C$4</f>
        <v>9328.9349999999995</v>
      </c>
      <c r="D83" s="17">
        <f>D84*$D$4</f>
        <v>9336.3050000000003</v>
      </c>
      <c r="E83" s="17">
        <f>E84*$E$4</f>
        <v>9324.369999999999</v>
      </c>
      <c r="F83" s="17">
        <f>F84*$F$4</f>
        <v>9291.5865999999987</v>
      </c>
      <c r="G83" s="17">
        <f>G84*$G$4</f>
        <v>9265.7757999999994</v>
      </c>
      <c r="H83" s="95">
        <f>AVERAGE(C83:G83)</f>
        <v>9309.394479999999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166</v>
      </c>
      <c r="B84" s="10" t="s">
        <v>20</v>
      </c>
      <c r="C84" s="22">
        <v>275</v>
      </c>
      <c r="D84" s="25">
        <v>275</v>
      </c>
      <c r="E84" s="22">
        <v>275</v>
      </c>
      <c r="F84" s="22">
        <v>274</v>
      </c>
      <c r="G84" s="25">
        <v>274</v>
      </c>
      <c r="H84" s="94">
        <f>AVERAGE(C84:G84)</f>
        <v>274.60000000000002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/>
      <c r="E85" s="16"/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/>
      <c r="E86" s="16"/>
      <c r="F86" s="16"/>
      <c r="G86" s="16"/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/>
      <c r="E87" s="16"/>
      <c r="F87" s="19"/>
      <c r="G87" s="19"/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7"/>
  <sheetViews>
    <sheetView workbookViewId="0">
      <selection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88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33.867800000000003</v>
      </c>
      <c r="D4" s="46">
        <v>33.858400000000003</v>
      </c>
      <c r="E4" s="47">
        <v>33.782299999999999</v>
      </c>
      <c r="F4" s="45">
        <v>33.740099999999998</v>
      </c>
      <c r="G4" s="45"/>
      <c r="H4" s="49">
        <f>AVERAGE(C4:G4)</f>
        <v>33.812150000000003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99</v>
      </c>
      <c r="B6" s="6" t="s">
        <v>19</v>
      </c>
      <c r="C6" s="17">
        <f>C7*$C$4</f>
        <v>33054.972800000003</v>
      </c>
      <c r="D6" s="17">
        <f>D7*$D$4</f>
        <v>33045.7984</v>
      </c>
      <c r="E6" s="17">
        <f>E7*$E$4</f>
        <v>33072.871699999996</v>
      </c>
      <c r="F6" s="17">
        <f>F7*$F$4</f>
        <v>33132.778200000001</v>
      </c>
      <c r="G6" s="17"/>
      <c r="H6" s="95">
        <f>AVERAGE(C6:G6)</f>
        <v>33076.605275000002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100</v>
      </c>
      <c r="B7" s="6" t="s">
        <v>20</v>
      </c>
      <c r="C7" s="17">
        <v>976</v>
      </c>
      <c r="D7" s="16">
        <v>976</v>
      </c>
      <c r="E7" s="16">
        <v>979</v>
      </c>
      <c r="F7" s="16">
        <v>982</v>
      </c>
      <c r="G7" s="16"/>
      <c r="H7" s="95">
        <f t="shared" ref="H7:H35" si="0">AVERAGE(C7:G7)</f>
        <v>978.25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101</v>
      </c>
      <c r="B8" s="6" t="s">
        <v>21</v>
      </c>
      <c r="C8" s="17">
        <f>C9*$C$4</f>
        <v>32546.955800000003</v>
      </c>
      <c r="D8" s="17">
        <f>D9*$D$4</f>
        <v>32537.922400000003</v>
      </c>
      <c r="E8" s="17">
        <f>E9*$E$4</f>
        <v>32532.354899999998</v>
      </c>
      <c r="F8" s="17">
        <f>F9*$F$4</f>
        <v>32592.936599999997</v>
      </c>
      <c r="G8" s="17"/>
      <c r="H8" s="95">
        <f>AVERAGE(C8:G8)</f>
        <v>32552.542425000003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102</v>
      </c>
      <c r="B9" s="6" t="s">
        <v>22</v>
      </c>
      <c r="C9" s="17">
        <v>961</v>
      </c>
      <c r="D9" s="17">
        <v>961</v>
      </c>
      <c r="E9" s="17">
        <v>963</v>
      </c>
      <c r="F9" s="17">
        <v>966</v>
      </c>
      <c r="G9" s="17"/>
      <c r="H9" s="95">
        <f t="shared" si="0"/>
        <v>962.75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103</v>
      </c>
      <c r="B10" s="117" t="s">
        <v>23</v>
      </c>
      <c r="C10" s="111">
        <f>C11*$C$4</f>
        <v>32546.955800000003</v>
      </c>
      <c r="D10" s="111">
        <f>D11*$D$4</f>
        <v>32537.922400000003</v>
      </c>
      <c r="E10" s="111">
        <f>E11*$E$4</f>
        <v>32532.354899999998</v>
      </c>
      <c r="F10" s="111">
        <f>F11*$F$4</f>
        <v>32592.936599999997</v>
      </c>
      <c r="G10" s="111"/>
      <c r="H10" s="113">
        <f>AVERAGE(C10:G10)</f>
        <v>32552.542425000003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104</v>
      </c>
      <c r="B11" s="117" t="s">
        <v>20</v>
      </c>
      <c r="C11" s="111">
        <v>961</v>
      </c>
      <c r="D11" s="111">
        <v>961</v>
      </c>
      <c r="E11" s="111">
        <v>963</v>
      </c>
      <c r="F11" s="111">
        <v>966</v>
      </c>
      <c r="G11" s="111"/>
      <c r="H11" s="113">
        <f t="shared" si="0"/>
        <v>962.75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105</v>
      </c>
      <c r="B12" s="117" t="s">
        <v>24</v>
      </c>
      <c r="C12" s="111">
        <f>C13*$C$4</f>
        <v>32005.071000000004</v>
      </c>
      <c r="D12" s="111">
        <f>D13*$D$4</f>
        <v>31996.188000000002</v>
      </c>
      <c r="E12" s="111">
        <f>E13*$E$4</f>
        <v>32025.6204</v>
      </c>
      <c r="F12" s="111">
        <f>F13*$F$4</f>
        <v>32086.835099999997</v>
      </c>
      <c r="G12" s="111"/>
      <c r="H12" s="113">
        <f t="shared" si="0"/>
        <v>32028.428625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106</v>
      </c>
      <c r="B13" s="117" t="s">
        <v>20</v>
      </c>
      <c r="C13" s="111">
        <v>945</v>
      </c>
      <c r="D13" s="112">
        <v>945</v>
      </c>
      <c r="E13" s="112">
        <v>948</v>
      </c>
      <c r="F13" s="112">
        <v>951</v>
      </c>
      <c r="G13" s="112"/>
      <c r="H13" s="113">
        <f t="shared" si="0"/>
        <v>947.25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107</v>
      </c>
      <c r="B14" s="117" t="s">
        <v>25</v>
      </c>
      <c r="C14" s="111">
        <f>C15*$C$4</f>
        <v>21980.202200000003</v>
      </c>
      <c r="D14" s="111">
        <f>D15*$D$4</f>
        <v>21974.101600000002</v>
      </c>
      <c r="E14" s="111">
        <f>E15*$E$4</f>
        <v>21992.277299999998</v>
      </c>
      <c r="F14" s="111">
        <f>F15*$F$4</f>
        <v>21526.183799999999</v>
      </c>
      <c r="G14" s="111"/>
      <c r="H14" s="113">
        <f t="shared" si="0"/>
        <v>21868.191225000002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108</v>
      </c>
      <c r="B15" s="117" t="s">
        <v>20</v>
      </c>
      <c r="C15" s="113">
        <v>649</v>
      </c>
      <c r="D15" s="112">
        <v>649</v>
      </c>
      <c r="E15" s="112">
        <v>651</v>
      </c>
      <c r="F15" s="112">
        <v>638</v>
      </c>
      <c r="G15" s="112"/>
      <c r="H15" s="113">
        <f t="shared" si="0"/>
        <v>646.75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109</v>
      </c>
      <c r="B16" s="6" t="s">
        <v>26</v>
      </c>
      <c r="C16" s="17">
        <f>C17*$C$4</f>
        <v>19982.002</v>
      </c>
      <c r="D16" s="17">
        <f>D17*$D$4</f>
        <v>19976.456000000002</v>
      </c>
      <c r="E16" s="17">
        <f>E17*$E$4</f>
        <v>19965.3393</v>
      </c>
      <c r="F16" s="17">
        <f>F17*$F$4</f>
        <v>19468.037700000001</v>
      </c>
      <c r="G16" s="17"/>
      <c r="H16" s="95">
        <f t="shared" si="0"/>
        <v>19847.958749999998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110</v>
      </c>
      <c r="B17" s="6" t="s">
        <v>20</v>
      </c>
      <c r="C17" s="19">
        <v>590</v>
      </c>
      <c r="D17" s="16">
        <v>590</v>
      </c>
      <c r="E17" s="16">
        <v>591</v>
      </c>
      <c r="F17" s="16">
        <v>577</v>
      </c>
      <c r="G17" s="16"/>
      <c r="H17" s="95">
        <f t="shared" si="0"/>
        <v>587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111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112</v>
      </c>
      <c r="B19" s="6" t="s">
        <v>20</v>
      </c>
      <c r="C19" s="19">
        <v>0</v>
      </c>
      <c r="D19" s="19">
        <v>0</v>
      </c>
      <c r="E19" s="19">
        <v>0</v>
      </c>
      <c r="F19" s="19">
        <v>0</v>
      </c>
      <c r="G19" s="19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113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114</v>
      </c>
      <c r="B21" s="6" t="s">
        <v>20</v>
      </c>
      <c r="C21" s="19">
        <v>0</v>
      </c>
      <c r="D21" s="19">
        <v>0</v>
      </c>
      <c r="E21" s="19">
        <v>0</v>
      </c>
      <c r="F21" s="19">
        <v>0</v>
      </c>
      <c r="G21" s="19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115</v>
      </c>
      <c r="B22" s="117" t="s">
        <v>29</v>
      </c>
      <c r="C22" s="111">
        <f>C23*$C$4</f>
        <v>18932.100200000001</v>
      </c>
      <c r="D22" s="111">
        <f>D23*$D$4</f>
        <v>18926.845600000001</v>
      </c>
      <c r="E22" s="111">
        <f>E23*$E$4</f>
        <v>18951.870299999999</v>
      </c>
      <c r="F22" s="111">
        <f>F23*$F$4</f>
        <v>18489.574799999999</v>
      </c>
      <c r="G22" s="111"/>
      <c r="H22" s="113">
        <f t="shared" si="0"/>
        <v>18825.097725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116</v>
      </c>
      <c r="B23" s="117" t="s">
        <v>20</v>
      </c>
      <c r="C23" s="113">
        <v>559</v>
      </c>
      <c r="D23" s="112">
        <v>559</v>
      </c>
      <c r="E23" s="112">
        <v>561</v>
      </c>
      <c r="F23" s="112">
        <v>548</v>
      </c>
      <c r="G23" s="112"/>
      <c r="H23" s="113">
        <f t="shared" si="0"/>
        <v>556.75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117</v>
      </c>
      <c r="B24" s="6" t="s">
        <v>30</v>
      </c>
      <c r="C24" s="17">
        <f>C25*$C$4</f>
        <v>18830.496800000001</v>
      </c>
      <c r="D24" s="17">
        <f>D25*$D$4</f>
        <v>18825.270400000001</v>
      </c>
      <c r="E24" s="17">
        <f>E25*$E$4</f>
        <v>18850.523399999998</v>
      </c>
      <c r="F24" s="17">
        <f>F25*$F$4</f>
        <v>18388.354499999998</v>
      </c>
      <c r="G24" s="17"/>
      <c r="H24" s="95">
        <f t="shared" si="0"/>
        <v>18723.661274999999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118</v>
      </c>
      <c r="B25" s="6" t="s">
        <v>20</v>
      </c>
      <c r="C25" s="19">
        <v>556</v>
      </c>
      <c r="D25" s="19">
        <v>556</v>
      </c>
      <c r="E25" s="19">
        <v>558</v>
      </c>
      <c r="F25" s="19">
        <v>545</v>
      </c>
      <c r="G25" s="19"/>
      <c r="H25" s="95">
        <f t="shared" si="0"/>
        <v>553.75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119</v>
      </c>
      <c r="B26" s="3" t="s">
        <v>31</v>
      </c>
      <c r="C26" s="17">
        <f>C27*$C$4</f>
        <v>17441.917000000001</v>
      </c>
      <c r="D26" s="17">
        <f>D27*$D$4</f>
        <v>17437.076000000001</v>
      </c>
      <c r="E26" s="17">
        <f>E27*$E$4</f>
        <v>17431.666799999999</v>
      </c>
      <c r="F26" s="17">
        <f>F27*$F$4</f>
        <v>16971.2703</v>
      </c>
      <c r="G26" s="17"/>
      <c r="H26" s="95">
        <f t="shared" si="0"/>
        <v>17320.482524999999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120</v>
      </c>
      <c r="B27" s="3" t="s">
        <v>20</v>
      </c>
      <c r="C27" s="16">
        <v>515</v>
      </c>
      <c r="D27" s="23">
        <v>515</v>
      </c>
      <c r="E27" s="16">
        <v>516</v>
      </c>
      <c r="F27" s="16">
        <v>503</v>
      </c>
      <c r="G27" s="16"/>
      <c r="H27" s="95">
        <f t="shared" si="0"/>
        <v>512.25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121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122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123</v>
      </c>
      <c r="B30" s="116" t="s">
        <v>66</v>
      </c>
      <c r="C30" s="111">
        <f>C31*$C$4</f>
        <v>15646.923600000002</v>
      </c>
      <c r="D30" s="111">
        <f>D31*$D$4</f>
        <v>15642.580800000002</v>
      </c>
      <c r="E30" s="111">
        <f>E31*$E$4</f>
        <v>15641.204899999999</v>
      </c>
      <c r="F30" s="111">
        <f>F31*$F$4</f>
        <v>15183.045</v>
      </c>
      <c r="G30" s="111"/>
      <c r="H30" s="113">
        <f t="shared" si="0"/>
        <v>15528.438575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124</v>
      </c>
      <c r="B31" s="116" t="s">
        <v>20</v>
      </c>
      <c r="C31" s="112">
        <v>462</v>
      </c>
      <c r="D31" s="114">
        <v>462</v>
      </c>
      <c r="E31" s="112">
        <v>463</v>
      </c>
      <c r="F31" s="112">
        <v>450</v>
      </c>
      <c r="G31" s="112"/>
      <c r="H31" s="113">
        <f t="shared" si="0"/>
        <v>459.25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125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126</v>
      </c>
      <c r="B33" s="3" t="s">
        <v>20</v>
      </c>
      <c r="C33" s="16">
        <v>0</v>
      </c>
      <c r="D33" s="16">
        <v>0</v>
      </c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127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128</v>
      </c>
      <c r="B35" s="10" t="s">
        <v>22</v>
      </c>
      <c r="C35" s="25">
        <v>0</v>
      </c>
      <c r="D35" s="25">
        <v>0</v>
      </c>
      <c r="E35" s="25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167</v>
      </c>
      <c r="B37" s="3" t="s">
        <v>36</v>
      </c>
      <c r="C37" s="17">
        <f>C38*$C$4</f>
        <v>20354.5478</v>
      </c>
      <c r="D37" s="17">
        <f>D38*$D$4</f>
        <v>20348.898400000002</v>
      </c>
      <c r="E37" s="17">
        <f>E38*$E$4</f>
        <v>20336.944599999999</v>
      </c>
      <c r="F37" s="17">
        <f>F38*$F$4</f>
        <v>20379.020399999998</v>
      </c>
      <c r="G37" s="17"/>
      <c r="H37" s="95">
        <f t="shared" ref="H37:H42" si="1">AVERAGE(C37:G37)</f>
        <v>20354.852800000001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168</v>
      </c>
      <c r="B38" s="3" t="s">
        <v>37</v>
      </c>
      <c r="C38" s="16">
        <v>601</v>
      </c>
      <c r="D38" s="23">
        <v>601</v>
      </c>
      <c r="E38" s="16">
        <v>602</v>
      </c>
      <c r="F38" s="16">
        <v>604</v>
      </c>
      <c r="G38" s="16"/>
      <c r="H38" s="95">
        <f t="shared" si="1"/>
        <v>602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169</v>
      </c>
      <c r="B39" s="3" t="s">
        <v>39</v>
      </c>
      <c r="C39" s="17">
        <f>C40*$C$4</f>
        <v>18288.612000000001</v>
      </c>
      <c r="D39" s="17">
        <f>D40*$D$4</f>
        <v>18283.536</v>
      </c>
      <c r="E39" s="17">
        <f>E40*$E$4</f>
        <v>18276.224299999998</v>
      </c>
      <c r="F39" s="17">
        <f>F40*$F$4</f>
        <v>17781.0327</v>
      </c>
      <c r="G39" s="17"/>
      <c r="H39" s="95">
        <f>AVERAGE(C39:G39)</f>
        <v>18157.35125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170</v>
      </c>
      <c r="B40" s="3" t="s">
        <v>38</v>
      </c>
      <c r="C40" s="16">
        <v>540</v>
      </c>
      <c r="D40" s="23">
        <v>540</v>
      </c>
      <c r="E40" s="16">
        <v>541</v>
      </c>
      <c r="F40" s="16">
        <v>527</v>
      </c>
      <c r="G40" s="16"/>
      <c r="H40" s="95">
        <f t="shared" si="1"/>
        <v>537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129</v>
      </c>
      <c r="B41" s="116" t="s">
        <v>67</v>
      </c>
      <c r="C41" s="111">
        <f>C42*$C$4</f>
        <v>27873.199400000001</v>
      </c>
      <c r="D41" s="111">
        <f>D42*$D$4</f>
        <v>27865.463200000002</v>
      </c>
      <c r="E41" s="111">
        <f>E42*$E$4</f>
        <v>27363.663</v>
      </c>
      <c r="F41" s="111">
        <f>F42*$F$4</f>
        <v>26924.5998</v>
      </c>
      <c r="G41" s="111"/>
      <c r="H41" s="113">
        <f t="shared" si="1"/>
        <v>27506.731350000002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130</v>
      </c>
      <c r="B42" s="116" t="s">
        <v>22</v>
      </c>
      <c r="C42" s="112">
        <v>823</v>
      </c>
      <c r="D42" s="114">
        <v>823</v>
      </c>
      <c r="E42" s="112">
        <v>810</v>
      </c>
      <c r="F42" s="112">
        <v>798</v>
      </c>
      <c r="G42" s="112"/>
      <c r="H42" s="113">
        <f t="shared" si="1"/>
        <v>813.5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23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131</v>
      </c>
      <c r="B44" s="3" t="s">
        <v>41</v>
      </c>
      <c r="C44" s="17">
        <f>C45*$C$4</f>
        <v>14901.832</v>
      </c>
      <c r="D44" s="17">
        <f>D45*$D$4</f>
        <v>14897.696000000002</v>
      </c>
      <c r="E44" s="17">
        <f>E45*$E$4</f>
        <v>14897.9943</v>
      </c>
      <c r="F44" s="17">
        <f>F45*$F$4</f>
        <v>14373.282599999999</v>
      </c>
      <c r="G44" s="17"/>
      <c r="H44" s="95">
        <f t="shared" ref="H44:H49" si="2">AVERAGE(C44:G44)</f>
        <v>14767.701225000001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132</v>
      </c>
      <c r="B45" s="4" t="s">
        <v>69</v>
      </c>
      <c r="C45" s="16">
        <v>440</v>
      </c>
      <c r="D45" s="23">
        <v>440</v>
      </c>
      <c r="E45" s="16">
        <v>441</v>
      </c>
      <c r="F45" s="16">
        <v>426</v>
      </c>
      <c r="G45" s="16"/>
      <c r="H45" s="95">
        <f t="shared" si="2"/>
        <v>436.75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133</v>
      </c>
      <c r="B46" s="3" t="s">
        <v>42</v>
      </c>
      <c r="C46" s="17">
        <f>C47*$C$4</f>
        <v>11007.035000000002</v>
      </c>
      <c r="D46" s="17">
        <f>D47*$D$4</f>
        <v>11003.980000000001</v>
      </c>
      <c r="E46" s="17">
        <f>E47*$E$4</f>
        <v>11013.0298</v>
      </c>
      <c r="F46" s="17">
        <f>F47*$F$4</f>
        <v>10526.911199999999</v>
      </c>
      <c r="G46" s="17"/>
      <c r="H46" s="95">
        <f t="shared" si="2"/>
        <v>10887.739000000001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134</v>
      </c>
      <c r="B47" s="4" t="s">
        <v>70</v>
      </c>
      <c r="C47" s="16">
        <v>325</v>
      </c>
      <c r="D47" s="23">
        <v>325</v>
      </c>
      <c r="E47" s="16">
        <v>326</v>
      </c>
      <c r="F47" s="16">
        <v>312</v>
      </c>
      <c r="G47" s="16"/>
      <c r="H47" s="95">
        <f t="shared" si="2"/>
        <v>322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135</v>
      </c>
      <c r="B48" s="3" t="s">
        <v>43</v>
      </c>
      <c r="C48" s="17">
        <f>C49*$C$4</f>
        <v>10905.431600000002</v>
      </c>
      <c r="D48" s="17">
        <f>D49*$D$4</f>
        <v>10902.4048</v>
      </c>
      <c r="E48" s="17">
        <f>E49*$E$4</f>
        <v>10911.6829</v>
      </c>
      <c r="F48" s="17">
        <f>F49*$F$4</f>
        <v>10425.6909</v>
      </c>
      <c r="G48" s="17"/>
      <c r="H48" s="95">
        <f t="shared" si="2"/>
        <v>10786.30255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136</v>
      </c>
      <c r="B49" s="3" t="s">
        <v>20</v>
      </c>
      <c r="C49" s="19">
        <v>322</v>
      </c>
      <c r="D49" s="17">
        <v>322</v>
      </c>
      <c r="E49" s="19">
        <v>323</v>
      </c>
      <c r="F49" s="19">
        <v>309</v>
      </c>
      <c r="G49" s="19"/>
      <c r="H49" s="95">
        <f t="shared" si="2"/>
        <v>319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19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137</v>
      </c>
      <c r="B51" s="3" t="s">
        <v>71</v>
      </c>
      <c r="C51" s="17">
        <f>C52*$C$4</f>
        <v>15883.998200000002</v>
      </c>
      <c r="D51" s="17">
        <f>D52*$D$4</f>
        <v>15879.589600000001</v>
      </c>
      <c r="E51" s="17">
        <f>E52*$E$4</f>
        <v>15877.681</v>
      </c>
      <c r="F51" s="17">
        <f>F52*$F$4</f>
        <v>16431.4287</v>
      </c>
      <c r="G51" s="17"/>
      <c r="H51" s="95">
        <f>AVERAGE(C51:G51)</f>
        <v>16018.174375000002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138</v>
      </c>
      <c r="B52" s="3" t="s">
        <v>20</v>
      </c>
      <c r="C52" s="19">
        <v>469</v>
      </c>
      <c r="D52" s="16">
        <v>469</v>
      </c>
      <c r="E52" s="16">
        <v>470</v>
      </c>
      <c r="F52" s="16">
        <v>487</v>
      </c>
      <c r="G52" s="16"/>
      <c r="H52" s="95">
        <f>AVERAGE(C52:G52)</f>
        <v>473.75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139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140</v>
      </c>
      <c r="B54" s="3" t="s">
        <v>20</v>
      </c>
      <c r="C54" s="17">
        <v>0</v>
      </c>
      <c r="D54" s="17">
        <v>0</v>
      </c>
      <c r="E54" s="17">
        <v>0</v>
      </c>
      <c r="F54" s="17">
        <v>0</v>
      </c>
      <c r="G54" s="17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9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141</v>
      </c>
      <c r="B56" s="3" t="s">
        <v>47</v>
      </c>
      <c r="C56" s="17">
        <f>C57*$C$4</f>
        <v>12835.896200000001</v>
      </c>
      <c r="D56" s="17">
        <f>D57*$D$4</f>
        <v>12832.333600000002</v>
      </c>
      <c r="E56" s="17">
        <f>E57*$E$4</f>
        <v>12837.273999999999</v>
      </c>
      <c r="F56" s="17">
        <f>F57*$F$4</f>
        <v>12854.978099999998</v>
      </c>
      <c r="G56" s="17"/>
      <c r="H56" s="95">
        <f>AVERAGE(C56:G56)</f>
        <v>12840.120475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142</v>
      </c>
      <c r="B57" s="3" t="s">
        <v>22</v>
      </c>
      <c r="C57" s="19">
        <v>379</v>
      </c>
      <c r="D57" s="16">
        <v>379</v>
      </c>
      <c r="E57" s="16">
        <v>380</v>
      </c>
      <c r="F57" s="16">
        <v>381</v>
      </c>
      <c r="G57" s="16"/>
      <c r="H57" s="95">
        <f>AVERAGE(C57:G57)</f>
        <v>379.75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9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143</v>
      </c>
      <c r="B59" s="3" t="s">
        <v>49</v>
      </c>
      <c r="C59" s="17">
        <f>C60*$C$4</f>
        <v>19744.9274</v>
      </c>
      <c r="D59" s="17">
        <f>D60*$D$4</f>
        <v>19739.447200000002</v>
      </c>
      <c r="E59" s="17">
        <f>E60*$E$4</f>
        <v>19728.8632</v>
      </c>
      <c r="F59" s="17">
        <f>F60*$F$4</f>
        <v>19265.597099999999</v>
      </c>
      <c r="G59" s="17"/>
      <c r="H59" s="95">
        <f t="shared" ref="H59:H68" si="3">AVERAGE(C59:G59)</f>
        <v>19619.708725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144</v>
      </c>
      <c r="B60" s="3" t="s">
        <v>20</v>
      </c>
      <c r="C60" s="19">
        <v>583</v>
      </c>
      <c r="D60" s="16">
        <v>583</v>
      </c>
      <c r="E60" s="16">
        <v>584</v>
      </c>
      <c r="F60" s="16">
        <v>571</v>
      </c>
      <c r="G60" s="16"/>
      <c r="H60" s="95">
        <f t="shared" si="3"/>
        <v>580.25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145</v>
      </c>
      <c r="B61" s="3" t="s">
        <v>50</v>
      </c>
      <c r="C61" s="17">
        <f>C62*$C$4</f>
        <v>18932.100200000001</v>
      </c>
      <c r="D61" s="17">
        <f>D62*$D$4</f>
        <v>18926.845600000001</v>
      </c>
      <c r="E61" s="17">
        <f>E62*$E$4</f>
        <v>18951.870299999999</v>
      </c>
      <c r="F61" s="17">
        <f>F62*$F$4</f>
        <v>18489.574799999999</v>
      </c>
      <c r="G61" s="17"/>
      <c r="H61" s="95">
        <f t="shared" si="3"/>
        <v>18825.097725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146</v>
      </c>
      <c r="B62" s="3" t="s">
        <v>20</v>
      </c>
      <c r="C62" s="19">
        <v>559</v>
      </c>
      <c r="D62" s="16">
        <v>559</v>
      </c>
      <c r="E62" s="16">
        <v>561</v>
      </c>
      <c r="F62" s="16">
        <v>548</v>
      </c>
      <c r="G62" s="16"/>
      <c r="H62" s="95">
        <f t="shared" si="3"/>
        <v>556.75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147</v>
      </c>
      <c r="B63" s="3" t="s">
        <v>51</v>
      </c>
      <c r="C63" s="17">
        <f>C64*$C$4</f>
        <v>18153.140800000001</v>
      </c>
      <c r="D63" s="17">
        <f>D64*$D$4</f>
        <v>18148.102400000003</v>
      </c>
      <c r="E63" s="17">
        <f>E64*$E$4</f>
        <v>18141.095099999999</v>
      </c>
      <c r="F63" s="17">
        <f>F64*$F$4</f>
        <v>17646.0723</v>
      </c>
      <c r="G63" s="17"/>
      <c r="H63" s="95">
        <f t="shared" si="3"/>
        <v>18022.102650000001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148</v>
      </c>
      <c r="B64" s="3" t="s">
        <v>20</v>
      </c>
      <c r="C64" s="19">
        <v>536</v>
      </c>
      <c r="D64" s="16">
        <v>536</v>
      </c>
      <c r="E64" s="16">
        <v>537</v>
      </c>
      <c r="F64" s="16">
        <v>523</v>
      </c>
      <c r="G64" s="16"/>
      <c r="H64" s="95">
        <f t="shared" si="3"/>
        <v>533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149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150</v>
      </c>
      <c r="B66" s="3" t="s">
        <v>20</v>
      </c>
      <c r="C66" s="19">
        <v>0</v>
      </c>
      <c r="D66" s="19">
        <v>0</v>
      </c>
      <c r="E66" s="19">
        <v>0</v>
      </c>
      <c r="F66" s="19">
        <v>0</v>
      </c>
      <c r="G66" s="19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151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152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153</v>
      </c>
      <c r="B70" s="3" t="s">
        <v>55</v>
      </c>
      <c r="C70" s="17">
        <f>C71*$C$4</f>
        <v>21709.259800000003</v>
      </c>
      <c r="D70" s="17">
        <f>D71*$D$4</f>
        <v>21703.234400000001</v>
      </c>
      <c r="E70" s="17">
        <f>E71*$E$4</f>
        <v>21485.542799999999</v>
      </c>
      <c r="F70" s="17">
        <f>F71*$F$4</f>
        <v>20513.980799999998</v>
      </c>
      <c r="G70" s="17"/>
      <c r="H70" s="95">
        <f t="shared" ref="H70:H81" si="4">AVERAGE(C70:G70)</f>
        <v>21353.00445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154</v>
      </c>
      <c r="B71" s="3" t="s">
        <v>22</v>
      </c>
      <c r="C71" s="16">
        <v>641</v>
      </c>
      <c r="D71" s="16">
        <v>641</v>
      </c>
      <c r="E71" s="16">
        <v>636</v>
      </c>
      <c r="F71" s="16">
        <v>608</v>
      </c>
      <c r="G71" s="16"/>
      <c r="H71" s="95">
        <f t="shared" si="4"/>
        <v>631.5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155</v>
      </c>
      <c r="B72" s="116" t="s">
        <v>56</v>
      </c>
      <c r="C72" s="111">
        <f>C73*$C$4</f>
        <v>21607.6564</v>
      </c>
      <c r="D72" s="111">
        <f>D73*$D$4</f>
        <v>21601.659200000002</v>
      </c>
      <c r="E72" s="111">
        <f>E73*$E$4</f>
        <v>21384.195899999999</v>
      </c>
      <c r="F72" s="111">
        <f>F73*$F$4</f>
        <v>20412.7605</v>
      </c>
      <c r="G72" s="111"/>
      <c r="H72" s="113">
        <f t="shared" si="4"/>
        <v>21251.567999999999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156</v>
      </c>
      <c r="B73" s="116" t="s">
        <v>20</v>
      </c>
      <c r="C73" s="112">
        <v>638</v>
      </c>
      <c r="D73" s="112">
        <v>638</v>
      </c>
      <c r="E73" s="112">
        <v>633</v>
      </c>
      <c r="F73" s="112">
        <v>605</v>
      </c>
      <c r="G73" s="112"/>
      <c r="H73" s="113">
        <f t="shared" si="4"/>
        <v>628.5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157</v>
      </c>
      <c r="B74" s="3" t="s">
        <v>57</v>
      </c>
      <c r="C74" s="17">
        <f>C75*$C$4</f>
        <v>21472.1852</v>
      </c>
      <c r="D74" s="17">
        <f>D75*$D$4</f>
        <v>21466.225600000002</v>
      </c>
      <c r="E74" s="17">
        <f>E75*$E$4</f>
        <v>21282.848999999998</v>
      </c>
      <c r="F74" s="17">
        <f>F75*$F$4</f>
        <v>20311.540199999999</v>
      </c>
      <c r="G74" s="17"/>
      <c r="H74" s="95">
        <f t="shared" si="4"/>
        <v>21133.200000000001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158</v>
      </c>
      <c r="B75" s="3" t="s">
        <v>20</v>
      </c>
      <c r="C75" s="16">
        <v>634</v>
      </c>
      <c r="D75" s="16">
        <v>634</v>
      </c>
      <c r="E75" s="16">
        <v>630</v>
      </c>
      <c r="F75" s="16">
        <v>602</v>
      </c>
      <c r="G75" s="16"/>
      <c r="H75" s="95">
        <f t="shared" si="4"/>
        <v>625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159</v>
      </c>
      <c r="B76" s="3" t="s">
        <v>58</v>
      </c>
      <c r="C76" s="17">
        <f>C77*$C$4</f>
        <v>21370.5818</v>
      </c>
      <c r="D76" s="17">
        <f>D77*$D$4</f>
        <v>21364.650400000002</v>
      </c>
      <c r="E76" s="17">
        <f>E77*$E$4</f>
        <v>21181.502099999998</v>
      </c>
      <c r="F76" s="17">
        <f>F77*$F$4</f>
        <v>20210.319899999999</v>
      </c>
      <c r="G76" s="17"/>
      <c r="H76" s="95">
        <f t="shared" si="4"/>
        <v>21031.76355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160</v>
      </c>
      <c r="B77" s="3" t="s">
        <v>20</v>
      </c>
      <c r="C77" s="16">
        <v>631</v>
      </c>
      <c r="D77" s="17">
        <v>631</v>
      </c>
      <c r="E77" s="16">
        <v>627</v>
      </c>
      <c r="F77" s="16">
        <v>599</v>
      </c>
      <c r="G77" s="16"/>
      <c r="H77" s="95">
        <f t="shared" si="4"/>
        <v>622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161</v>
      </c>
      <c r="B78" s="3" t="s">
        <v>59</v>
      </c>
      <c r="C78" s="17">
        <f>C79*$C$4</f>
        <v>21167.375</v>
      </c>
      <c r="D78" s="17">
        <f>D79*$D$4</f>
        <v>21161.500000000004</v>
      </c>
      <c r="E78" s="17">
        <f>E79*$E$4</f>
        <v>20978.808300000001</v>
      </c>
      <c r="F78" s="17">
        <f>F79*$F$4</f>
        <v>20007.879300000001</v>
      </c>
      <c r="G78" s="17"/>
      <c r="H78" s="95">
        <f t="shared" si="4"/>
        <v>20828.890650000001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162</v>
      </c>
      <c r="B79" s="3" t="s">
        <v>22</v>
      </c>
      <c r="C79" s="16">
        <v>625</v>
      </c>
      <c r="D79" s="16">
        <v>625</v>
      </c>
      <c r="E79" s="16">
        <v>621</v>
      </c>
      <c r="F79" s="16">
        <v>593</v>
      </c>
      <c r="G79" s="16"/>
      <c r="H79" s="95">
        <f t="shared" si="4"/>
        <v>616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163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164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6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165</v>
      </c>
      <c r="B83" s="3" t="s">
        <v>62</v>
      </c>
      <c r="C83" s="17">
        <f>C84*$C$4</f>
        <v>9279.7772000000004</v>
      </c>
      <c r="D83" s="17">
        <f>D84*$D$4</f>
        <v>9277.2016000000003</v>
      </c>
      <c r="E83" s="17">
        <f>E84*$E$4</f>
        <v>9290.1324999999997</v>
      </c>
      <c r="F83" s="17">
        <f>F84*$F$4</f>
        <v>9278.5275000000001</v>
      </c>
      <c r="G83" s="17"/>
      <c r="H83" s="95">
        <f>AVERAGE(C83:G83)</f>
        <v>9281.4097000000002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166</v>
      </c>
      <c r="B84" s="10" t="s">
        <v>20</v>
      </c>
      <c r="C84" s="22">
        <v>274</v>
      </c>
      <c r="D84" s="25">
        <v>274</v>
      </c>
      <c r="E84" s="25">
        <v>275</v>
      </c>
      <c r="F84" s="22">
        <v>275</v>
      </c>
      <c r="G84" s="25"/>
      <c r="H84" s="94">
        <f>AVERAGE(C84:G84)</f>
        <v>274.5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ราคาFOB 2550 จากBOT</vt:lpstr>
      <vt:lpstr>ราคา FOB 2552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Natty</cp:lastModifiedBy>
  <cp:lastPrinted>2010-01-05T04:45:15Z</cp:lastPrinted>
  <dcterms:created xsi:type="dcterms:W3CDTF">2004-01-07T07:13:56Z</dcterms:created>
  <dcterms:modified xsi:type="dcterms:W3CDTF">2020-03-24T09:09:14Z</dcterms:modified>
</cp:coreProperties>
</file>