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orin\dev\AnalyzeHoof\"/>
    </mc:Choice>
  </mc:AlternateContent>
  <xr:revisionPtr revIDLastSave="0" documentId="13_ncr:1_{06499F73-2ED9-4678-AD07-E8FA0A8588CE}" xr6:coauthVersionLast="47" xr6:coauthVersionMax="47" xr10:uidLastSave="{00000000-0000-0000-0000-000000000000}"/>
  <bookViews>
    <workbookView minimized="1" xWindow="0" yWindow="390" windowWidth="28800" windowHeight="12645" xr2:uid="{00000000-000D-0000-FFFF-FFFF00000000}"/>
  </bookViews>
  <sheets>
    <sheet name="Sheet1" sheetId="1" r:id="rId1"/>
  </sheets>
  <definedNames>
    <definedName name="_xlchart.v1.0" hidden="1">Sheet1!$P$2</definedName>
    <definedName name="_xlchart.v1.1" hidden="1">Sheet1!$P$3:$P$8</definedName>
    <definedName name="_xlchart.v1.10" hidden="1">Sheet1!$F$3:$F$9</definedName>
    <definedName name="_xlchart.v1.11" hidden="1">Sheet1!$G$3:$G$9</definedName>
    <definedName name="_xlchart.v1.2" hidden="1">Sheet1!$Q$2</definedName>
    <definedName name="_xlchart.v1.3" hidden="1">Sheet1!$Q$3:$Q$8</definedName>
    <definedName name="_xlchart.v1.4" hidden="1">Sheet1!$R$2</definedName>
    <definedName name="_xlchart.v1.5" hidden="1">Sheet1!$R$3:$R$8</definedName>
    <definedName name="_xlchart.v1.6" hidden="1">Sheet1!$S$2</definedName>
    <definedName name="_xlchart.v1.7" hidden="1">Sheet1!$S$3:$S$8</definedName>
    <definedName name="_xlchart.v1.8" hidden="1">Sheet1!$D$3:$D$9</definedName>
    <definedName name="_xlchart.v1.9" hidden="1">Sheet1!$E$3:$E$9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D58" i="1"/>
  <c r="P7" i="1"/>
  <c r="Q7" i="1"/>
  <c r="R7" i="1"/>
  <c r="S7" i="1"/>
  <c r="T7" i="1"/>
  <c r="U7" i="1"/>
  <c r="V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O42" i="1"/>
  <c r="W46" i="1" s="1"/>
  <c r="S41" i="1"/>
  <c r="R41" i="1"/>
  <c r="Q41" i="1"/>
  <c r="P41" i="1"/>
  <c r="S40" i="1"/>
  <c r="R40" i="1"/>
  <c r="Q40" i="1"/>
  <c r="P40" i="1"/>
  <c r="O40" i="1"/>
  <c r="W40" i="1" s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O34" i="1"/>
  <c r="U39" i="1" s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O28" i="1"/>
  <c r="V33" i="1" s="1"/>
  <c r="S27" i="1"/>
  <c r="R27" i="1"/>
  <c r="Q27" i="1"/>
  <c r="P27" i="1"/>
  <c r="S26" i="1"/>
  <c r="R26" i="1"/>
  <c r="Q26" i="1"/>
  <c r="P26" i="1"/>
  <c r="V25" i="1"/>
  <c r="S25" i="1"/>
  <c r="R25" i="1"/>
  <c r="Q25" i="1"/>
  <c r="P25" i="1"/>
  <c r="S24" i="1"/>
  <c r="R24" i="1"/>
  <c r="Q24" i="1"/>
  <c r="P24" i="1"/>
  <c r="W23" i="1"/>
  <c r="S23" i="1"/>
  <c r="R23" i="1"/>
  <c r="Q23" i="1"/>
  <c r="P23" i="1"/>
  <c r="T22" i="1"/>
  <c r="S22" i="1"/>
  <c r="R22" i="1"/>
  <c r="Q22" i="1"/>
  <c r="P22" i="1"/>
  <c r="O22" i="1"/>
  <c r="W27" i="1" s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W16" i="1"/>
  <c r="S16" i="1"/>
  <c r="R16" i="1"/>
  <c r="Q16" i="1"/>
  <c r="P16" i="1"/>
  <c r="O16" i="1"/>
  <c r="T20" i="1" s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O9" i="1"/>
  <c r="U14" i="1" s="1"/>
  <c r="S8" i="1"/>
  <c r="R8" i="1"/>
  <c r="Q8" i="1"/>
  <c r="P8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O3" i="1"/>
  <c r="V8" i="1" s="1"/>
  <c r="W7" i="1" l="1"/>
  <c r="V23" i="1"/>
  <c r="T45" i="1"/>
  <c r="W45" i="1"/>
  <c r="T16" i="1"/>
  <c r="U16" i="1"/>
  <c r="W19" i="1"/>
  <c r="W17" i="1"/>
  <c r="U20" i="1"/>
  <c r="W20" i="1"/>
  <c r="V16" i="1"/>
  <c r="U45" i="1"/>
  <c r="U19" i="1"/>
  <c r="U17" i="1"/>
  <c r="V11" i="1"/>
  <c r="V14" i="1"/>
  <c r="T23" i="1"/>
  <c r="T25" i="1"/>
  <c r="W42" i="1"/>
  <c r="W5" i="1"/>
  <c r="U23" i="1"/>
  <c r="U25" i="1"/>
  <c r="V36" i="1"/>
  <c r="V20" i="1"/>
  <c r="U22" i="1"/>
  <c r="V39" i="1"/>
  <c r="V45" i="1"/>
  <c r="V22" i="1"/>
  <c r="T26" i="1"/>
  <c r="U26" i="1"/>
  <c r="T19" i="1"/>
  <c r="V26" i="1"/>
  <c r="T42" i="1"/>
  <c r="T44" i="1"/>
  <c r="W26" i="1"/>
  <c r="U42" i="1"/>
  <c r="U44" i="1"/>
  <c r="V17" i="1"/>
  <c r="V19" i="1"/>
  <c r="V42" i="1"/>
  <c r="V44" i="1"/>
  <c r="T38" i="1"/>
  <c r="W30" i="1"/>
  <c r="W33" i="1"/>
  <c r="T13" i="1"/>
  <c r="V4" i="1"/>
  <c r="U10" i="1"/>
  <c r="U13" i="1"/>
  <c r="V29" i="1"/>
  <c r="V32" i="1"/>
  <c r="U35" i="1"/>
  <c r="U38" i="1"/>
  <c r="T41" i="1"/>
  <c r="U4" i="1"/>
  <c r="U32" i="1"/>
  <c r="V10" i="1"/>
  <c r="V13" i="1"/>
  <c r="W29" i="1"/>
  <c r="W32" i="1"/>
  <c r="V35" i="1"/>
  <c r="V38" i="1"/>
  <c r="U41" i="1"/>
  <c r="T3" i="1"/>
  <c r="T6" i="1"/>
  <c r="W10" i="1"/>
  <c r="W13" i="1"/>
  <c r="T28" i="1"/>
  <c r="T31" i="1"/>
  <c r="W35" i="1"/>
  <c r="W38" i="1"/>
  <c r="V41" i="1"/>
  <c r="W36" i="1"/>
  <c r="U3" i="1"/>
  <c r="U6" i="1"/>
  <c r="T9" i="1"/>
  <c r="T12" i="1"/>
  <c r="T15" i="1"/>
  <c r="U28" i="1"/>
  <c r="U31" i="1"/>
  <c r="T34" i="1"/>
  <c r="T37" i="1"/>
  <c r="W41" i="1"/>
  <c r="W11" i="1"/>
  <c r="W14" i="1"/>
  <c r="V3" i="1"/>
  <c r="V6" i="1"/>
  <c r="U9" i="1"/>
  <c r="U12" i="1"/>
  <c r="U15" i="1"/>
  <c r="T18" i="1"/>
  <c r="T21" i="1"/>
  <c r="W22" i="1"/>
  <c r="W25" i="1"/>
  <c r="V28" i="1"/>
  <c r="V31" i="1"/>
  <c r="U34" i="1"/>
  <c r="U37" i="1"/>
  <c r="T40" i="1"/>
  <c r="W44" i="1"/>
  <c r="W8" i="1"/>
  <c r="W3" i="1"/>
  <c r="W6" i="1"/>
  <c r="V9" i="1"/>
  <c r="V12" i="1"/>
  <c r="V15" i="1"/>
  <c r="U18" i="1"/>
  <c r="U21" i="1"/>
  <c r="T24" i="1"/>
  <c r="T27" i="1"/>
  <c r="W28" i="1"/>
  <c r="W31" i="1"/>
  <c r="V34" i="1"/>
  <c r="V37" i="1"/>
  <c r="U40" i="1"/>
  <c r="T43" i="1"/>
  <c r="T46" i="1"/>
  <c r="T4" i="1"/>
  <c r="T32" i="1"/>
  <c r="W39" i="1"/>
  <c r="U29" i="1"/>
  <c r="T5" i="1"/>
  <c r="T8" i="1"/>
  <c r="W9" i="1"/>
  <c r="W12" i="1"/>
  <c r="W15" i="1"/>
  <c r="V18" i="1"/>
  <c r="V21" i="1"/>
  <c r="U24" i="1"/>
  <c r="U27" i="1"/>
  <c r="T30" i="1"/>
  <c r="T33" i="1"/>
  <c r="W34" i="1"/>
  <c r="W37" i="1"/>
  <c r="V40" i="1"/>
  <c r="U43" i="1"/>
  <c r="U46" i="1"/>
  <c r="T29" i="1"/>
  <c r="T10" i="1"/>
  <c r="T35" i="1"/>
  <c r="U5" i="1"/>
  <c r="U8" i="1"/>
  <c r="T11" i="1"/>
  <c r="T14" i="1"/>
  <c r="W18" i="1"/>
  <c r="W21" i="1"/>
  <c r="V24" i="1"/>
  <c r="V27" i="1"/>
  <c r="U30" i="1"/>
  <c r="U33" i="1"/>
  <c r="T36" i="1"/>
  <c r="T39" i="1"/>
  <c r="V43" i="1"/>
  <c r="V46" i="1"/>
  <c r="W4" i="1"/>
  <c r="V5" i="1"/>
  <c r="U11" i="1"/>
  <c r="T17" i="1"/>
  <c r="W24" i="1"/>
  <c r="V30" i="1"/>
  <c r="U36" i="1"/>
  <c r="W43" i="1"/>
</calcChain>
</file>

<file path=xl/sharedStrings.xml><?xml version="1.0" encoding="utf-8"?>
<sst xmlns="http://schemas.openxmlformats.org/spreadsheetml/2006/main" count="202" uniqueCount="147">
  <si>
    <t>2023/01/24 17:04:04</t>
  </si>
  <si>
    <t>Busako_LH_0000_f.stl</t>
  </si>
  <si>
    <t>日付</t>
  </si>
  <si>
    <t>モデル名</t>
  </si>
  <si>
    <t>校正倍率</t>
  </si>
  <si>
    <t>周囲長</t>
  </si>
  <si>
    <t>二階微分周囲長</t>
  </si>
  <si>
    <t>校正済周囲長</t>
  </si>
  <si>
    <t>校正済二階微分</t>
  </si>
  <si>
    <t>蹄背壁長</t>
  </si>
  <si>
    <t>二階蹄背壁長</t>
  </si>
  <si>
    <t>校正蹄背壁長</t>
  </si>
  <si>
    <t>校正二階蹄背壁長</t>
  </si>
  <si>
    <t>2023/01/24 19:50:50</t>
  </si>
  <si>
    <t>Busako_LH_4500_f.stl</t>
  </si>
  <si>
    <t>2023/01/24 20:46:34</t>
  </si>
  <si>
    <t>Busako_LH_m4500_f.stl</t>
  </si>
  <si>
    <t>2023/01/24 20:52:10</t>
  </si>
  <si>
    <t>Busako_LH_45m45.stl</t>
  </si>
  <si>
    <t>2023/01/24 20:55:40</t>
  </si>
  <si>
    <t>Busako_LH_m45m45_f.stl</t>
  </si>
  <si>
    <t>2023/01/24 21:43:17</t>
  </si>
  <si>
    <t>Busako_RH_0000_f.stl</t>
  </si>
  <si>
    <t>2023/01/25 14:42:02</t>
  </si>
  <si>
    <t>Busako_RH_4500_f.stl</t>
  </si>
  <si>
    <t>2023/01/25 15:09:03</t>
  </si>
  <si>
    <t>Busako_LH_m4500_f.stl</t>
  </si>
  <si>
    <t>2023/01/25 15:19:59</t>
  </si>
  <si>
    <t>Busako_RH_00m45.stl</t>
  </si>
  <si>
    <t>2023/01/25 15:25:44</t>
  </si>
  <si>
    <t>Busako_RH_45m45_f.stl</t>
  </si>
  <si>
    <t>2023/01/25 15:30:49</t>
  </si>
  <si>
    <t>Busako_RH_m45m45.stl</t>
  </si>
  <si>
    <t>2023/01/25 15:35:56</t>
  </si>
  <si>
    <t>Busako_RH_m4500_f.stl</t>
  </si>
  <si>
    <t>2023/01/25 15:44:36</t>
  </si>
  <si>
    <t>OB74_0000.stl</t>
  </si>
  <si>
    <t>2023/01/25 15:50:36</t>
  </si>
  <si>
    <t>OB74_4500.stl</t>
  </si>
  <si>
    <t>2023/01/25 15:56:39</t>
  </si>
  <si>
    <t>OB74_m4500.stl</t>
  </si>
  <si>
    <t>2023/01/25 16:02:15</t>
  </si>
  <si>
    <t>OB74_00m45.stl</t>
  </si>
  <si>
    <t>2023/01/25 16:09:05</t>
  </si>
  <si>
    <t>OB74_45m45.stl</t>
  </si>
  <si>
    <t>2023/01/25 16:13:53</t>
  </si>
  <si>
    <t>OB74_m45m45.stl</t>
  </si>
  <si>
    <t>2023/01/25 16:19:41</t>
  </si>
  <si>
    <t>OB75_00m45.stl</t>
  </si>
  <si>
    <t>2023/01/25 16:22:29</t>
  </si>
  <si>
    <t>OB77_0000.stl</t>
  </si>
  <si>
    <t>2023/01/25 16:26:35</t>
  </si>
  <si>
    <t>OB77_4500.stl</t>
  </si>
  <si>
    <t>2023/01/25 17:10:59</t>
  </si>
  <si>
    <t>OB77_m4500.stl</t>
  </si>
  <si>
    <t>2023/01/25 17:14:49</t>
  </si>
  <si>
    <t>OB77_00m45_f.stl</t>
  </si>
  <si>
    <t>2023/01/25 17:18:56</t>
  </si>
  <si>
    <t>Ob77_45m45.stl</t>
  </si>
  <si>
    <t>2023/01/25 17:22:34</t>
  </si>
  <si>
    <t>OB77_m45m45.stl</t>
  </si>
  <si>
    <t>2023/01/25 17:40:23</t>
  </si>
  <si>
    <t>OB78_0000.stl</t>
  </si>
  <si>
    <t>2023/01/25 17:44:39</t>
  </si>
  <si>
    <t>OB78_4500.stl</t>
  </si>
  <si>
    <t>2023/01/25 17:47:47</t>
  </si>
  <si>
    <t>Ob78_m4500.stl</t>
  </si>
  <si>
    <t>2023/01/25 17:56:21</t>
  </si>
  <si>
    <t>OB78_00m45_f.stl</t>
  </si>
  <si>
    <t>2023/01/25 18:00:13</t>
  </si>
  <si>
    <t>OB78_45m45.stl</t>
  </si>
  <si>
    <t>2023/01/25 18:04:27</t>
  </si>
  <si>
    <t>OB78_m45m45_f.stl</t>
  </si>
  <si>
    <t>2023/01/25 18:10:13</t>
  </si>
  <si>
    <t>OB87_0000.stl</t>
  </si>
  <si>
    <t>2023/01/25 18:15:26</t>
  </si>
  <si>
    <t>OB87_4500.stl</t>
  </si>
  <si>
    <t>2023/01/25 18:36:51</t>
  </si>
  <si>
    <t>OB88_0000.stl</t>
  </si>
  <si>
    <t>2023/01/25 18:39:44</t>
  </si>
  <si>
    <t>OB88_4500.stl</t>
  </si>
  <si>
    <t>2023/01/25 18:46:57</t>
  </si>
  <si>
    <t>OB88__m4500.stl</t>
  </si>
  <si>
    <t>2023/01/25 18:51:47</t>
  </si>
  <si>
    <t>OB88_00m45.stl</t>
  </si>
  <si>
    <t>2023/01/25 18:54:33</t>
  </si>
  <si>
    <t>OB88_45m45.stl</t>
  </si>
  <si>
    <t>①</t>
    <phoneticPr fontId="2"/>
  </si>
  <si>
    <t>②</t>
    <phoneticPr fontId="2"/>
  </si>
  <si>
    <t>③</t>
    <phoneticPr fontId="2"/>
  </si>
  <si>
    <t>④</t>
    <phoneticPr fontId="2"/>
  </si>
  <si>
    <t>⑴</t>
    <phoneticPr fontId="2"/>
  </si>
  <si>
    <t>⑵</t>
    <phoneticPr fontId="2"/>
  </si>
  <si>
    <t>⑶</t>
    <phoneticPr fontId="2"/>
  </si>
  <si>
    <t>⑷</t>
    <phoneticPr fontId="2"/>
  </si>
  <si>
    <t>算出値ー平均値</t>
    <rPh sb="0" eb="2">
      <t>サンシュツ</t>
    </rPh>
    <rPh sb="2" eb="3">
      <t>アタイ</t>
    </rPh>
    <rPh sb="4" eb="7">
      <t>ヘイキンチ</t>
    </rPh>
    <phoneticPr fontId="2"/>
  </si>
  <si>
    <t>2023/01/26 00:19:23</t>
  </si>
  <si>
    <t>Busako_LH_00m45.stl</t>
  </si>
  <si>
    <t>Busako_RH_0000_2.stl</t>
  </si>
  <si>
    <t>2023/01/26 11:54:41</t>
  </si>
  <si>
    <t>Busako_RH_0000_2.stl</t>
  </si>
  <si>
    <t>2023/01/26 11:58:55</t>
  </si>
  <si>
    <t>OB75_0000.stl</t>
  </si>
  <si>
    <t>2023/01/26 12:05:47</t>
  </si>
  <si>
    <t>OB75_4500.stl</t>
  </si>
  <si>
    <t>2023/01/26 12:12:18</t>
  </si>
  <si>
    <t>OB75_m4500.stl</t>
  </si>
  <si>
    <t>2023/01/26 12:15:45</t>
  </si>
  <si>
    <t>OB75_45m45.stl</t>
  </si>
  <si>
    <t>2023/01/26 12:23:14</t>
  </si>
  <si>
    <t>OB75_m45m45.stl</t>
  </si>
  <si>
    <t>コメント</t>
    <phoneticPr fontId="2"/>
  </si>
  <si>
    <t>一階微分が副帝にかぶっている．二階微分はちょうどよい．円近似は膝側によっている</t>
    <rPh sb="0" eb="4">
      <t>イッカイビブン</t>
    </rPh>
    <rPh sb="5" eb="7">
      <t>フクテイ</t>
    </rPh>
    <rPh sb="15" eb="19">
      <t>ニカイビブン</t>
    </rPh>
    <rPh sb="27" eb="30">
      <t>エンキンジ</t>
    </rPh>
    <rPh sb="31" eb="32">
      <t>ヒザ</t>
    </rPh>
    <rPh sb="32" eb="33">
      <t>ガワ</t>
    </rPh>
    <phoneticPr fontId="2"/>
  </si>
  <si>
    <t>二階微分の周囲長位置はちょうどよいただし，モデルの下側が乱れ</t>
    <rPh sb="0" eb="4">
      <t>ニカイビブン</t>
    </rPh>
    <rPh sb="5" eb="8">
      <t>シュウイチョウ</t>
    </rPh>
    <rPh sb="8" eb="10">
      <t>イチ</t>
    </rPh>
    <rPh sb="25" eb="27">
      <t>シタガワ</t>
    </rPh>
    <rPh sb="28" eb="29">
      <t>ミダ</t>
    </rPh>
    <phoneticPr fontId="2"/>
  </si>
  <si>
    <t>二階微分の位置はちょうどよい．矩形探索は少し副帝にかかっている</t>
    <rPh sb="0" eb="4">
      <t>ニカイビブン</t>
    </rPh>
    <rPh sb="5" eb="7">
      <t>イチ</t>
    </rPh>
    <rPh sb="15" eb="17">
      <t>クケイ</t>
    </rPh>
    <rPh sb="17" eb="19">
      <t>タンサク</t>
    </rPh>
    <rPh sb="20" eb="21">
      <t>スコ</t>
    </rPh>
    <rPh sb="22" eb="24">
      <t>フクテイ</t>
    </rPh>
    <phoneticPr fontId="2"/>
  </si>
  <si>
    <t>矩形探索の二階微分が副帝中央部にかかる．一階微分の結果がよい</t>
    <rPh sb="0" eb="2">
      <t>クケイ</t>
    </rPh>
    <rPh sb="2" eb="4">
      <t>タンサク</t>
    </rPh>
    <rPh sb="5" eb="9">
      <t>ニカイビブン</t>
    </rPh>
    <rPh sb="10" eb="12">
      <t>フクテイ</t>
    </rPh>
    <rPh sb="12" eb="15">
      <t>チュウオウブ</t>
    </rPh>
    <rPh sb="20" eb="24">
      <t>イッカイビブン</t>
    </rPh>
    <rPh sb="25" eb="27">
      <t>ケッカ</t>
    </rPh>
    <phoneticPr fontId="2"/>
  </si>
  <si>
    <t>円近似探索で蹄部分を検出した．蹄部分の３Dモデルが点群が極端に少ないのが原因か？</t>
    <rPh sb="0" eb="3">
      <t>エンキンジ</t>
    </rPh>
    <rPh sb="3" eb="5">
      <t>タンサク</t>
    </rPh>
    <rPh sb="6" eb="7">
      <t>ヒヅメ</t>
    </rPh>
    <rPh sb="7" eb="9">
      <t>ブブン</t>
    </rPh>
    <rPh sb="10" eb="12">
      <t>ケンシュツ</t>
    </rPh>
    <rPh sb="15" eb="16">
      <t>ヒヅメ</t>
    </rPh>
    <rPh sb="16" eb="18">
      <t>ブブン</t>
    </rPh>
    <rPh sb="25" eb="27">
      <t>テングン</t>
    </rPh>
    <rPh sb="28" eb="30">
      <t>キョクタン</t>
    </rPh>
    <rPh sb="31" eb="32">
      <t>スク</t>
    </rPh>
    <rPh sb="36" eb="38">
      <t>ゲンイン</t>
    </rPh>
    <phoneticPr fontId="2"/>
  </si>
  <si>
    <t>どの探索も二階微分の位置はちょうどよい，一階微分の探索は円近似は許容範囲，凸包，矩形探索は副蹄にかかっている</t>
    <rPh sb="2" eb="4">
      <t>タンサク</t>
    </rPh>
    <rPh sb="5" eb="9">
      <t>ニカイビブン</t>
    </rPh>
    <rPh sb="10" eb="12">
      <t>イチ</t>
    </rPh>
    <rPh sb="20" eb="24">
      <t>イッカイビブン</t>
    </rPh>
    <rPh sb="25" eb="27">
      <t>タンサク</t>
    </rPh>
    <rPh sb="28" eb="31">
      <t>エンキンジ</t>
    </rPh>
    <rPh sb="32" eb="36">
      <t>キョヨウハンイ</t>
    </rPh>
    <rPh sb="37" eb="39">
      <t>トツホウ</t>
    </rPh>
    <rPh sb="40" eb="42">
      <t>クケイ</t>
    </rPh>
    <rPh sb="42" eb="44">
      <t>タンサク</t>
    </rPh>
    <rPh sb="45" eb="46">
      <t>フク</t>
    </rPh>
    <rPh sb="46" eb="47">
      <t>テイ</t>
    </rPh>
    <phoneticPr fontId="2"/>
  </si>
  <si>
    <t>凸包の二階微分はちょうどよい，他も許容範囲，一階微分は根元にかかっている</t>
    <rPh sb="0" eb="2">
      <t>トツホウ</t>
    </rPh>
    <rPh sb="3" eb="7">
      <t>ニカイビブン</t>
    </rPh>
    <rPh sb="15" eb="16">
      <t>ホカ</t>
    </rPh>
    <rPh sb="17" eb="19">
      <t>キョヨウ</t>
    </rPh>
    <rPh sb="19" eb="21">
      <t>ハンイ</t>
    </rPh>
    <rPh sb="22" eb="23">
      <t>ヒト</t>
    </rPh>
    <rPh sb="23" eb="24">
      <t>カイ</t>
    </rPh>
    <rPh sb="24" eb="26">
      <t>ビブン</t>
    </rPh>
    <rPh sb="27" eb="29">
      <t>ネモト</t>
    </rPh>
    <phoneticPr fontId="2"/>
  </si>
  <si>
    <t>二階微分はよい，一階微分は根元にかかっている</t>
    <rPh sb="0" eb="4">
      <t>ニカイビブン</t>
    </rPh>
    <rPh sb="8" eb="12">
      <t>イッカイビブン</t>
    </rPh>
    <rPh sb="13" eb="15">
      <t>ネモト</t>
    </rPh>
    <phoneticPr fontId="2"/>
  </si>
  <si>
    <t>矩形探索の一階，二階微分ともに副帝にかかっている．副帝部のちょっとした山で検出している</t>
    <rPh sb="0" eb="2">
      <t>クケイ</t>
    </rPh>
    <rPh sb="2" eb="4">
      <t>タンサク</t>
    </rPh>
    <rPh sb="5" eb="6">
      <t>ヒト</t>
    </rPh>
    <rPh sb="6" eb="7">
      <t>カイ</t>
    </rPh>
    <rPh sb="8" eb="9">
      <t>フタ</t>
    </rPh>
    <rPh sb="9" eb="10">
      <t>カイ</t>
    </rPh>
    <rPh sb="10" eb="12">
      <t>ビブン</t>
    </rPh>
    <rPh sb="15" eb="17">
      <t>フクテイ</t>
    </rPh>
    <rPh sb="25" eb="27">
      <t>フクテイ</t>
    </rPh>
    <rPh sb="27" eb="28">
      <t>ブ</t>
    </rPh>
    <rPh sb="35" eb="36">
      <t>ヤマ</t>
    </rPh>
    <rPh sb="37" eb="39">
      <t>ケンシュツ</t>
    </rPh>
    <phoneticPr fontId="2"/>
  </si>
  <si>
    <t>矩形探索はどちらも副蹄根元にかかる，凸包の二階，円近似の二階はどちらもよい</t>
    <rPh sb="0" eb="4">
      <t>クケイタンサク</t>
    </rPh>
    <rPh sb="9" eb="11">
      <t>フクテイ</t>
    </rPh>
    <rPh sb="11" eb="13">
      <t>ネモト</t>
    </rPh>
    <rPh sb="18" eb="20">
      <t>トツホウ</t>
    </rPh>
    <rPh sb="21" eb="23">
      <t>ニカイ</t>
    </rPh>
    <rPh sb="24" eb="27">
      <t>エンキンジ</t>
    </rPh>
    <rPh sb="28" eb="30">
      <t>ニカイ</t>
    </rPh>
    <phoneticPr fontId="2"/>
  </si>
  <si>
    <t>一階微分はどれも根元にかかる，二階微分はどれもちょうどよい</t>
    <rPh sb="0" eb="4">
      <t>イッカイビブン</t>
    </rPh>
    <rPh sb="8" eb="10">
      <t>ネモト</t>
    </rPh>
    <rPh sb="15" eb="19">
      <t>ニカイビブン</t>
    </rPh>
    <phoneticPr fontId="2"/>
  </si>
  <si>
    <t>凸包，円近似探索の二階微分位置はちょうどよい，それ以外は根元にかかる</t>
    <rPh sb="0" eb="2">
      <t>トツホウ</t>
    </rPh>
    <rPh sb="3" eb="4">
      <t>エン</t>
    </rPh>
    <rPh sb="4" eb="6">
      <t>キンジ</t>
    </rPh>
    <rPh sb="6" eb="8">
      <t>タンサク</t>
    </rPh>
    <rPh sb="9" eb="13">
      <t>ニカイビブン</t>
    </rPh>
    <rPh sb="13" eb="15">
      <t>イチ</t>
    </rPh>
    <rPh sb="25" eb="27">
      <t>イガイ</t>
    </rPh>
    <rPh sb="28" eb="30">
      <t>ネモト</t>
    </rPh>
    <phoneticPr fontId="2"/>
  </si>
  <si>
    <t>二階微分はよい，副蹄と周囲長付近の谷にかかっている</t>
    <rPh sb="0" eb="4">
      <t>ニカイビブン</t>
    </rPh>
    <rPh sb="8" eb="9">
      <t>フク</t>
    </rPh>
    <rPh sb="9" eb="10">
      <t>テイ</t>
    </rPh>
    <rPh sb="11" eb="14">
      <t>シュウイチョウ</t>
    </rPh>
    <rPh sb="14" eb="16">
      <t>フキン</t>
    </rPh>
    <rPh sb="17" eb="18">
      <t>タニ</t>
    </rPh>
    <phoneticPr fontId="2"/>
  </si>
  <si>
    <t>二階微分はよい</t>
    <rPh sb="0" eb="4">
      <t>ニカイビブン</t>
    </rPh>
    <phoneticPr fontId="2"/>
  </si>
  <si>
    <t>凸包の二階微分はちょうどよい，他は根元にかかる</t>
    <rPh sb="0" eb="2">
      <t>トツホウ</t>
    </rPh>
    <rPh sb="3" eb="7">
      <t>ニカイビブン</t>
    </rPh>
    <rPh sb="15" eb="16">
      <t>ホカ</t>
    </rPh>
    <rPh sb="17" eb="19">
      <t>ネモト</t>
    </rPh>
    <phoneticPr fontId="2"/>
  </si>
  <si>
    <t>円近似の二階微分が</t>
    <rPh sb="0" eb="3">
      <t>エンキンジ</t>
    </rPh>
    <rPh sb="4" eb="8">
      <t>ニカイビブン</t>
    </rPh>
    <phoneticPr fontId="2"/>
  </si>
  <si>
    <t>2023/01/26 16:43:51</t>
  </si>
  <si>
    <t>OB75_0000_2.stl</t>
  </si>
  <si>
    <t>2023/01/26 16:51:15</t>
  </si>
  <si>
    <t>OB75_4500.stl</t>
  </si>
  <si>
    <t>2023/01/26 16:53:51</t>
  </si>
  <si>
    <t>OB75_m4500.stl</t>
  </si>
  <si>
    <t>2023/01/26 16:55:51</t>
  </si>
  <si>
    <t>OB75_m4500.stl</t>
  </si>
  <si>
    <t>2023/01/26 16:58:47</t>
  </si>
  <si>
    <t>OB75_00m45.stl</t>
  </si>
  <si>
    <t>2023/01/26 17:02:17</t>
  </si>
  <si>
    <t>OB75_45m45.stl</t>
  </si>
  <si>
    <t>2023/01/26 17:04:25</t>
  </si>
  <si>
    <t>OB75_45m45.stl</t>
  </si>
  <si>
    <t>2023/01/26 17:07:48</t>
  </si>
  <si>
    <t>OB75_m45m45.stl</t>
  </si>
  <si>
    <t>2023/01/26 17:09:59</t>
  </si>
  <si>
    <t>OB78_00m45_f.stl</t>
  </si>
  <si>
    <t>OB75_0000.stl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</si>
</sst>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Segoe UI Symbol"/>
      <family val="3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5" fillId="5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</cx:chartData>
  <cx:chart>
    <cx:title pos="t" align="ctr" overlay="0"/>
    <cx:plotArea>
      <cx:plotAreaRegion>
        <cx:series layoutId="boxWhisker" uniqueId="{86174788-FFC2-4755-80BA-08D8F6E4F01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3D9B656-E49C-4B09-B00E-1CF0A61EDA0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8831D1-E02C-49BB-8FFD-49B4BE83F04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05A24E-0CB3-4129-9A37-CBF227916C7D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肢モデル①の誤差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18DE3101-1FDA-429B-87F7-E091EE5FFF41}">
          <cx:tx>
            <cx:txData>
              <cx:f>_xlchart.v1.0</cx:f>
              <cx:v>①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6F0061-0BC5-4147-801A-0BBBB77BA37A}">
          <cx:tx>
            <cx:txData>
              <cx:f>_xlchart.v1.2</cx:f>
              <cx:v>②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F61D73-CEDA-4D6A-AAE0-998BAF6C1592}">
          <cx:tx>
            <cx:txData>
              <cx:f>_xlchart.v1.4</cx:f>
              <cx:v>③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E8AA10-3CD4-4104-8BEF-E8ECDBC46ECE}">
          <cx:tx>
            <cx:txData>
              <cx:f>_xlchart.v1.6</cx:f>
              <cx:v>④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66</xdr:row>
      <xdr:rowOff>80962</xdr:rowOff>
    </xdr:from>
    <xdr:to>
      <xdr:col>22</xdr:col>
      <xdr:colOff>9525</xdr:colOff>
      <xdr:row>80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28BC0EF-DAAD-009D-DC52-C19608645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4975" y="12692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24</xdr:col>
      <xdr:colOff>1347787</xdr:colOff>
      <xdr:row>33</xdr:row>
      <xdr:rowOff>138112</xdr:rowOff>
    </xdr:from>
    <xdr:to>
      <xdr:col>30</xdr:col>
      <xdr:colOff>357187</xdr:colOff>
      <xdr:row>48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B347AD8-47E9-5864-144A-D109F2790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4437" y="6462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N42" sqref="N42:O46"/>
    </sheetView>
  </sheetViews>
  <sheetFormatPr defaultRowHeight="15" x14ac:dyDescent="0.25"/>
  <cols>
    <col min="1" max="1" width="18.42578125" customWidth="1"/>
    <col min="2" max="2" width="23.42578125" customWidth="1"/>
    <col min="3" max="3" width="10" customWidth="1"/>
    <col min="4" max="4" width="8.7109375" customWidth="1"/>
    <col min="5" max="5" width="16.42578125" customWidth="1"/>
    <col min="6" max="6" width="14.28515625" customWidth="1"/>
    <col min="7" max="7" width="16.42578125" customWidth="1"/>
    <col min="8" max="8" width="10" customWidth="1"/>
    <col min="9" max="10" width="14.28515625" customWidth="1"/>
    <col min="11" max="11" width="18.5703125" customWidth="1"/>
    <col min="25" max="26" width="23.42578125" customWidth="1"/>
  </cols>
  <sheetData>
    <row r="1" spans="1:28" ht="16.5" x14ac:dyDescent="0.3">
      <c r="D1" s="2" t="s">
        <v>87</v>
      </c>
      <c r="E1" s="2" t="s">
        <v>88</v>
      </c>
      <c r="F1" s="3" t="s">
        <v>89</v>
      </c>
      <c r="G1" s="3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P1" s="13" t="s">
        <v>95</v>
      </c>
      <c r="Q1" s="12"/>
      <c r="R1" s="12"/>
      <c r="S1" s="12"/>
      <c r="T1" s="12"/>
      <c r="U1" s="12"/>
      <c r="V1" s="12"/>
      <c r="W1" s="12"/>
      <c r="X1" s="4"/>
    </row>
    <row r="2" spans="1:28" ht="16.5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N2" s="4"/>
      <c r="O2" s="4"/>
      <c r="P2" s="2" t="s">
        <v>87</v>
      </c>
      <c r="Q2" s="2" t="s">
        <v>88</v>
      </c>
      <c r="R2" s="3" t="s">
        <v>89</v>
      </c>
      <c r="S2" s="3" t="s">
        <v>90</v>
      </c>
      <c r="T2" s="1" t="s">
        <v>91</v>
      </c>
      <c r="U2" s="1" t="s">
        <v>92</v>
      </c>
      <c r="V2" s="1" t="s">
        <v>93</v>
      </c>
      <c r="W2" s="1" t="s">
        <v>94</v>
      </c>
      <c r="X2" s="1"/>
      <c r="Y2" s="1" t="s">
        <v>3</v>
      </c>
      <c r="Z2" s="1" t="s">
        <v>111</v>
      </c>
    </row>
    <row r="3" spans="1:28" x14ac:dyDescent="0.25">
      <c r="A3" t="s">
        <v>0</v>
      </c>
      <c r="B3" t="s">
        <v>1</v>
      </c>
      <c r="C3">
        <v>1.0096000000000001</v>
      </c>
      <c r="D3">
        <v>312.17090000000002</v>
      </c>
      <c r="E3" s="5">
        <v>303.5917</v>
      </c>
      <c r="F3">
        <v>309.1884</v>
      </c>
      <c r="G3" s="5">
        <v>300.69119999999998</v>
      </c>
      <c r="H3">
        <v>89.548199999999994</v>
      </c>
      <c r="I3">
        <v>88.073400000000007</v>
      </c>
      <c r="J3">
        <v>89.035499999999999</v>
      </c>
      <c r="K3">
        <v>87.574799999999996</v>
      </c>
      <c r="N3" s="12">
        <v>295.2</v>
      </c>
      <c r="O3" s="12">
        <f>((N3 * 0.1) * 0.1719 + 3.5886)*10</f>
        <v>86.630880000000005</v>
      </c>
      <c r="P3">
        <f t="shared" ref="P3:P4" si="0">D3-$N$3</f>
        <v>16.970900000000029</v>
      </c>
      <c r="Q3">
        <f t="shared" ref="Q3:S4" si="1">E3-$N$3</f>
        <v>8.3917000000000144</v>
      </c>
      <c r="R3">
        <f t="shared" si="1"/>
        <v>13.988400000000013</v>
      </c>
      <c r="S3">
        <f t="shared" si="1"/>
        <v>5.4911999999999921</v>
      </c>
      <c r="T3">
        <f>H3-$O$3</f>
        <v>2.9173199999999895</v>
      </c>
      <c r="U3">
        <f t="shared" ref="U3:W4" si="2">I3-$O$3</f>
        <v>1.4425200000000018</v>
      </c>
      <c r="V3">
        <f t="shared" si="2"/>
        <v>2.4046199999999942</v>
      </c>
      <c r="W3">
        <f t="shared" si="2"/>
        <v>0.94391999999999143</v>
      </c>
      <c r="Y3" t="s">
        <v>1</v>
      </c>
      <c r="Z3" s="1" t="s">
        <v>112</v>
      </c>
    </row>
    <row r="4" spans="1:28" x14ac:dyDescent="0.25">
      <c r="A4" t="s">
        <v>13</v>
      </c>
      <c r="B4" t="s">
        <v>14</v>
      </c>
      <c r="C4">
        <v>0.99834999999999996</v>
      </c>
      <c r="D4">
        <v>307.44560000000001</v>
      </c>
      <c r="E4" s="5">
        <v>298.51190000000003</v>
      </c>
      <c r="F4">
        <v>307.95339999999999</v>
      </c>
      <c r="G4" s="8">
        <v>299.005</v>
      </c>
      <c r="H4">
        <v>88.735900000000001</v>
      </c>
      <c r="I4">
        <v>87.200199999999995</v>
      </c>
      <c r="J4">
        <v>88.8232</v>
      </c>
      <c r="K4" s="9">
        <v>87.284999999999997</v>
      </c>
      <c r="N4" s="12"/>
      <c r="O4" s="12"/>
      <c r="P4">
        <f t="shared" si="0"/>
        <v>12.245600000000024</v>
      </c>
      <c r="Q4">
        <f t="shared" si="1"/>
        <v>3.3119000000000369</v>
      </c>
      <c r="R4">
        <f t="shared" ref="R4:S4" si="3">F4-$N$3</f>
        <v>12.753399999999999</v>
      </c>
      <c r="S4">
        <f t="shared" si="3"/>
        <v>3.8050000000000068</v>
      </c>
      <c r="T4">
        <f t="shared" ref="T4" si="4">H4-$O$3</f>
        <v>2.1050199999999961</v>
      </c>
      <c r="U4">
        <f t="shared" si="2"/>
        <v>0.5693199999999905</v>
      </c>
      <c r="V4">
        <f t="shared" si="2"/>
        <v>2.1923199999999952</v>
      </c>
      <c r="W4">
        <f t="shared" si="2"/>
        <v>0.65411999999999182</v>
      </c>
      <c r="Y4" s="6" t="s">
        <v>14</v>
      </c>
      <c r="Z4" s="1" t="s">
        <v>113</v>
      </c>
    </row>
    <row r="5" spans="1:28" x14ac:dyDescent="0.25">
      <c r="A5" t="s">
        <v>25</v>
      </c>
      <c r="B5" t="s">
        <v>26</v>
      </c>
      <c r="C5">
        <v>1.0204</v>
      </c>
      <c r="D5">
        <v>322.85739999999998</v>
      </c>
      <c r="E5" s="5">
        <v>313.08589999999998</v>
      </c>
      <c r="F5">
        <v>316.3972</v>
      </c>
      <c r="G5" s="5">
        <v>306.82130000000001</v>
      </c>
      <c r="H5">
        <v>91.385199999999998</v>
      </c>
      <c r="I5">
        <v>89.705500000000001</v>
      </c>
      <c r="J5">
        <v>90.274699999999996</v>
      </c>
      <c r="K5">
        <v>88.628600000000006</v>
      </c>
      <c r="N5" s="12"/>
      <c r="O5" s="12"/>
      <c r="P5">
        <f>D5-$N$3</f>
        <v>27.657399999999996</v>
      </c>
      <c r="Q5">
        <f>E5-$N$3</f>
        <v>17.885899999999992</v>
      </c>
      <c r="R5">
        <f>F5-$N$3</f>
        <v>21.197200000000009</v>
      </c>
      <c r="S5">
        <f>G5-$N$3</f>
        <v>11.621300000000019</v>
      </c>
      <c r="T5">
        <f>H5-$O$3</f>
        <v>4.7543199999999928</v>
      </c>
      <c r="U5">
        <f>I5-$O$3</f>
        <v>3.0746199999999959</v>
      </c>
      <c r="V5">
        <f>J5-$O$3</f>
        <v>3.643819999999991</v>
      </c>
      <c r="W5">
        <f>K5-$O$3</f>
        <v>1.9977200000000011</v>
      </c>
      <c r="Y5" t="s">
        <v>16</v>
      </c>
      <c r="Z5" s="1" t="s">
        <v>114</v>
      </c>
    </row>
    <row r="6" spans="1:28" x14ac:dyDescent="0.25">
      <c r="A6" t="s">
        <v>96</v>
      </c>
      <c r="B6" t="s">
        <v>97</v>
      </c>
      <c r="C6">
        <v>1.0361</v>
      </c>
      <c r="D6">
        <v>315.23099999999999</v>
      </c>
      <c r="E6" s="5">
        <v>300.1431</v>
      </c>
      <c r="F6">
        <v>304.24799999999999</v>
      </c>
      <c r="G6" s="5">
        <v>289.68579999999997</v>
      </c>
      <c r="H6">
        <v>90.074200000000005</v>
      </c>
      <c r="I6">
        <v>87.480599999999995</v>
      </c>
      <c r="J6">
        <v>88.186199999999999</v>
      </c>
      <c r="K6">
        <v>85.683000000000007</v>
      </c>
      <c r="N6" s="12"/>
      <c r="O6" s="12"/>
      <c r="P6">
        <f t="shared" ref="P6:S8" si="5">D7-$N$3</f>
        <v>27.93610000000001</v>
      </c>
      <c r="Q6">
        <f t="shared" si="5"/>
        <v>18.308300000000031</v>
      </c>
      <c r="R6">
        <f t="shared" si="5"/>
        <v>22.18950000000001</v>
      </c>
      <c r="S6">
        <f t="shared" si="5"/>
        <v>12.732900000000029</v>
      </c>
      <c r="T6">
        <f t="shared" ref="T6:W8" si="6">H7-$O$3</f>
        <v>4.8022199999999913</v>
      </c>
      <c r="U6">
        <f t="shared" si="6"/>
        <v>3.1472199999999901</v>
      </c>
      <c r="V6">
        <f t="shared" si="6"/>
        <v>3.8144199999999984</v>
      </c>
      <c r="W6">
        <f t="shared" si="6"/>
        <v>2.1888199999999927</v>
      </c>
      <c r="Y6" t="s">
        <v>16</v>
      </c>
    </row>
    <row r="7" spans="1:28" x14ac:dyDescent="0.25">
      <c r="A7" t="s">
        <v>15</v>
      </c>
      <c r="B7" t="s">
        <v>16</v>
      </c>
      <c r="C7">
        <v>1.0181</v>
      </c>
      <c r="D7">
        <v>323.1361</v>
      </c>
      <c r="E7" s="5">
        <v>313.50830000000002</v>
      </c>
      <c r="F7">
        <v>317.3895</v>
      </c>
      <c r="G7" s="5">
        <v>307.93290000000002</v>
      </c>
      <c r="H7">
        <v>91.433099999999996</v>
      </c>
      <c r="I7">
        <v>89.778099999999995</v>
      </c>
      <c r="J7">
        <v>90.445300000000003</v>
      </c>
      <c r="K7">
        <v>88.819699999999997</v>
      </c>
      <c r="N7" s="12"/>
      <c r="O7" s="12"/>
      <c r="P7">
        <f t="shared" si="5"/>
        <v>13.649800000000027</v>
      </c>
      <c r="Q7">
        <f t="shared" si="5"/>
        <v>5.4875999999999863</v>
      </c>
      <c r="R7">
        <f t="shared" si="5"/>
        <v>5.7964000000000055</v>
      </c>
      <c r="S7">
        <f t="shared" si="5"/>
        <v>-2.1581999999999653</v>
      </c>
      <c r="T7">
        <f t="shared" si="6"/>
        <v>2.3464199999999948</v>
      </c>
      <c r="U7">
        <f t="shared" si="6"/>
        <v>0.94331999999999994</v>
      </c>
      <c r="V7">
        <f t="shared" si="6"/>
        <v>0.99642000000000053</v>
      </c>
      <c r="W7">
        <f t="shared" si="6"/>
        <v>-0.37098000000000297</v>
      </c>
      <c r="Y7" t="s">
        <v>18</v>
      </c>
      <c r="Z7" s="1" t="s">
        <v>116</v>
      </c>
    </row>
    <row r="8" spans="1:28" x14ac:dyDescent="0.25">
      <c r="A8" t="s">
        <v>17</v>
      </c>
      <c r="B8" t="s">
        <v>18</v>
      </c>
      <c r="C8">
        <v>1.0261</v>
      </c>
      <c r="D8">
        <v>308.84980000000002</v>
      </c>
      <c r="E8" s="5">
        <v>300.68759999999997</v>
      </c>
      <c r="F8">
        <v>300.99639999999999</v>
      </c>
      <c r="G8" s="8">
        <v>293.04180000000002</v>
      </c>
      <c r="H8">
        <v>88.9773</v>
      </c>
      <c r="I8">
        <v>87.574200000000005</v>
      </c>
      <c r="J8">
        <v>87.627300000000005</v>
      </c>
      <c r="K8" s="9">
        <v>86.259900000000002</v>
      </c>
      <c r="N8" s="12"/>
      <c r="O8" s="12"/>
      <c r="P8">
        <f t="shared" si="5"/>
        <v>12.968900000000019</v>
      </c>
      <c r="Q8">
        <f t="shared" si="5"/>
        <v>1.0894999999999868</v>
      </c>
      <c r="R8">
        <f t="shared" si="5"/>
        <v>5.7653999999999996</v>
      </c>
      <c r="S8">
        <f t="shared" si="5"/>
        <v>-5.8361999999999625</v>
      </c>
      <c r="T8">
        <f t="shared" si="6"/>
        <v>2.2293200000000013</v>
      </c>
      <c r="U8">
        <f t="shared" si="6"/>
        <v>0.18731999999999971</v>
      </c>
      <c r="V8">
        <f t="shared" si="6"/>
        <v>0.99111999999999512</v>
      </c>
      <c r="W8">
        <f t="shared" si="6"/>
        <v>-1.0032800000000037</v>
      </c>
      <c r="Y8" t="s">
        <v>20</v>
      </c>
      <c r="Z8" s="1" t="s">
        <v>115</v>
      </c>
    </row>
    <row r="9" spans="1:28" x14ac:dyDescent="0.25">
      <c r="A9" t="s">
        <v>19</v>
      </c>
      <c r="B9" t="s">
        <v>20</v>
      </c>
      <c r="C9">
        <v>1.0239</v>
      </c>
      <c r="D9">
        <v>308.16890000000001</v>
      </c>
      <c r="E9" s="5">
        <v>296.28949999999998</v>
      </c>
      <c r="F9">
        <v>300.96539999999999</v>
      </c>
      <c r="G9" s="5">
        <v>289.36380000000003</v>
      </c>
      <c r="H9">
        <v>88.860200000000006</v>
      </c>
      <c r="I9">
        <v>86.818200000000004</v>
      </c>
      <c r="J9">
        <v>87.622</v>
      </c>
      <c r="K9">
        <v>85.627600000000001</v>
      </c>
      <c r="N9" s="12">
        <v>294.3</v>
      </c>
      <c r="O9" s="12">
        <f>((N9 * 0.1) * 0.1719 + 3.5886)*10</f>
        <v>86.476169999999996</v>
      </c>
      <c r="P9">
        <f>D10-$N$9</f>
        <v>21.330699999999979</v>
      </c>
      <c r="Q9">
        <f t="shared" ref="Q9:S15" si="7">E10-$N$9</f>
        <v>3.9379000000000133</v>
      </c>
      <c r="R9">
        <f t="shared" si="7"/>
        <v>11.99309999999997</v>
      </c>
      <c r="S9">
        <f t="shared" si="7"/>
        <v>-4.8851999999999975</v>
      </c>
      <c r="T9">
        <f>H10-$O$9</f>
        <v>3.6667300000000012</v>
      </c>
      <c r="U9">
        <f t="shared" ref="U9:W15" si="8">I10-$O$9</f>
        <v>0.6769299999999987</v>
      </c>
      <c r="V9">
        <f t="shared" si="8"/>
        <v>2.0616300000000081</v>
      </c>
      <c r="W9">
        <f t="shared" si="8"/>
        <v>-0.83977000000000146</v>
      </c>
      <c r="Y9" t="s">
        <v>22</v>
      </c>
      <c r="Z9" s="1" t="s">
        <v>117</v>
      </c>
    </row>
    <row r="10" spans="1:28" x14ac:dyDescent="0.25">
      <c r="A10" t="s">
        <v>21</v>
      </c>
      <c r="B10" t="s">
        <v>22</v>
      </c>
      <c r="C10">
        <v>1.0305</v>
      </c>
      <c r="D10">
        <v>315.63069999999999</v>
      </c>
      <c r="E10" s="5">
        <v>298.23790000000002</v>
      </c>
      <c r="F10">
        <v>306.29309999999998</v>
      </c>
      <c r="G10" s="5">
        <v>289.41480000000001</v>
      </c>
      <c r="H10">
        <v>90.142899999999997</v>
      </c>
      <c r="I10">
        <v>87.153099999999995</v>
      </c>
      <c r="J10">
        <v>88.537800000000004</v>
      </c>
      <c r="K10">
        <v>85.636399999999995</v>
      </c>
      <c r="N10" s="12"/>
      <c r="O10" s="12"/>
      <c r="P10">
        <f>D11-$N$9</f>
        <v>16.207400000000007</v>
      </c>
      <c r="Q10">
        <f t="shared" ref="Q10" si="9">E11-$N$9</f>
        <v>0.50679999999999836</v>
      </c>
      <c r="R10">
        <f t="shared" ref="R10" si="10">F11-$N$9</f>
        <v>12.744799999999998</v>
      </c>
      <c r="S10">
        <f t="shared" ref="S10" si="11">G11-$N$9</f>
        <v>-2.7807999999999993</v>
      </c>
      <c r="T10">
        <f>H11-$O$9</f>
        <v>2.7860300000000109</v>
      </c>
      <c r="U10">
        <f t="shared" ref="U10" si="12">I11-$O$9</f>
        <v>8.7130000000001928E-2</v>
      </c>
      <c r="V10">
        <f t="shared" ref="V10" si="13">J11-$O$9</f>
        <v>2.1908300000000054</v>
      </c>
      <c r="W10">
        <f t="shared" ref="W10" si="14">K11-$O$9</f>
        <v>-0.47796999999999912</v>
      </c>
      <c r="Y10" t="s">
        <v>98</v>
      </c>
      <c r="Z10" s="1" t="s">
        <v>118</v>
      </c>
      <c r="AB10" s="1"/>
    </row>
    <row r="11" spans="1:28" x14ac:dyDescent="0.25">
      <c r="A11" t="s">
        <v>99</v>
      </c>
      <c r="B11" t="s">
        <v>100</v>
      </c>
      <c r="C11">
        <v>1.0113000000000001</v>
      </c>
      <c r="D11">
        <v>310.50740000000002</v>
      </c>
      <c r="E11" s="5">
        <v>294.80680000000001</v>
      </c>
      <c r="F11">
        <v>307.04480000000001</v>
      </c>
      <c r="G11" s="5">
        <v>291.51920000000001</v>
      </c>
      <c r="H11">
        <v>89.262200000000007</v>
      </c>
      <c r="I11">
        <v>86.563299999999998</v>
      </c>
      <c r="J11">
        <v>88.667000000000002</v>
      </c>
      <c r="K11">
        <v>85.998199999999997</v>
      </c>
      <c r="N11" s="12"/>
      <c r="O11" s="12"/>
      <c r="P11">
        <f t="shared" ref="P11:P15" si="15">D12-$N$9</f>
        <v>18.946100000000001</v>
      </c>
      <c r="Q11">
        <f t="shared" si="7"/>
        <v>2.8800999999999704</v>
      </c>
      <c r="R11">
        <f t="shared" si="7"/>
        <v>13.047599999999989</v>
      </c>
      <c r="S11">
        <f t="shared" si="7"/>
        <v>-2.7159000000000333</v>
      </c>
      <c r="T11">
        <f t="shared" ref="T11:T14" si="16">H12-$O$9</f>
        <v>3.2568300000000079</v>
      </c>
      <c r="U11">
        <f t="shared" si="8"/>
        <v>0.49513000000000318</v>
      </c>
      <c r="V11">
        <f t="shared" si="8"/>
        <v>2.2429300000000012</v>
      </c>
      <c r="W11">
        <f t="shared" si="8"/>
        <v>-0.46687000000000012</v>
      </c>
      <c r="Y11" t="s">
        <v>24</v>
      </c>
      <c r="Z11" s="1" t="s">
        <v>119</v>
      </c>
    </row>
    <row r="12" spans="1:28" x14ac:dyDescent="0.25">
      <c r="A12" t="s">
        <v>23</v>
      </c>
      <c r="B12" t="s">
        <v>24</v>
      </c>
      <c r="C12">
        <v>1.0192000000000001</v>
      </c>
      <c r="D12">
        <v>313.24610000000001</v>
      </c>
      <c r="E12" s="5">
        <v>297.18009999999998</v>
      </c>
      <c r="F12">
        <v>307.3476</v>
      </c>
      <c r="G12" s="5">
        <v>291.58409999999998</v>
      </c>
      <c r="H12">
        <v>89.733000000000004</v>
      </c>
      <c r="I12">
        <v>86.971299999999999</v>
      </c>
      <c r="J12">
        <v>88.719099999999997</v>
      </c>
      <c r="K12">
        <v>86.009299999999996</v>
      </c>
      <c r="N12" s="12"/>
      <c r="O12" s="12"/>
      <c r="P12">
        <f t="shared" si="15"/>
        <v>21.923999999999978</v>
      </c>
      <c r="Q12">
        <f t="shared" si="7"/>
        <v>8.6250999999999749</v>
      </c>
      <c r="R12">
        <f t="shared" si="7"/>
        <v>16.321500000000015</v>
      </c>
      <c r="S12">
        <f t="shared" si="7"/>
        <v>3.258199999999988</v>
      </c>
      <c r="T12">
        <f t="shared" si="16"/>
        <v>3.768730000000005</v>
      </c>
      <c r="U12">
        <f t="shared" si="8"/>
        <v>1.4826300000000003</v>
      </c>
      <c r="V12">
        <f t="shared" si="8"/>
        <v>2.8056300000000078</v>
      </c>
      <c r="W12">
        <f t="shared" si="8"/>
        <v>0.56002999999999759</v>
      </c>
      <c r="Y12" t="s">
        <v>28</v>
      </c>
      <c r="Z12" s="1" t="s">
        <v>120</v>
      </c>
    </row>
    <row r="13" spans="1:28" x14ac:dyDescent="0.25">
      <c r="A13" t="s">
        <v>27</v>
      </c>
      <c r="B13" t="s">
        <v>28</v>
      </c>
      <c r="C13">
        <v>1.018</v>
      </c>
      <c r="D13" s="5">
        <v>316.22399999999999</v>
      </c>
      <c r="E13" s="5">
        <v>302.92509999999999</v>
      </c>
      <c r="F13" s="5">
        <v>310.62150000000003</v>
      </c>
      <c r="G13" s="5">
        <v>297.5582</v>
      </c>
      <c r="H13">
        <v>90.244900000000001</v>
      </c>
      <c r="I13">
        <v>87.958799999999997</v>
      </c>
      <c r="J13">
        <v>89.281800000000004</v>
      </c>
      <c r="K13">
        <v>87.036199999999994</v>
      </c>
      <c r="N13" s="12"/>
      <c r="O13" s="12"/>
      <c r="P13">
        <f t="shared" si="15"/>
        <v>23.000099999999975</v>
      </c>
      <c r="Q13">
        <f t="shared" si="7"/>
        <v>7.5668999999999755</v>
      </c>
      <c r="R13">
        <f t="shared" si="7"/>
        <v>13.920599999999979</v>
      </c>
      <c r="S13">
        <f t="shared" si="7"/>
        <v>-1.0710000000000264</v>
      </c>
      <c r="T13">
        <f t="shared" si="16"/>
        <v>3.9537300000000073</v>
      </c>
      <c r="U13">
        <f t="shared" si="8"/>
        <v>1.3007300000000015</v>
      </c>
      <c r="V13">
        <f t="shared" si="8"/>
        <v>2.3929300000000069</v>
      </c>
      <c r="W13">
        <f t="shared" si="8"/>
        <v>-0.1840699999999913</v>
      </c>
      <c r="Y13" t="s">
        <v>30</v>
      </c>
      <c r="Z13" s="1" t="s">
        <v>121</v>
      </c>
    </row>
    <row r="14" spans="1:28" x14ac:dyDescent="0.25">
      <c r="A14" t="s">
        <v>29</v>
      </c>
      <c r="B14" t="s">
        <v>30</v>
      </c>
      <c r="C14">
        <v>1.0295000000000001</v>
      </c>
      <c r="D14">
        <v>317.30009999999999</v>
      </c>
      <c r="E14" s="5">
        <v>301.86689999999999</v>
      </c>
      <c r="F14">
        <v>308.22059999999999</v>
      </c>
      <c r="G14" s="5">
        <v>293.22899999999998</v>
      </c>
      <c r="H14">
        <v>90.429900000000004</v>
      </c>
      <c r="I14">
        <v>87.776899999999998</v>
      </c>
      <c r="J14">
        <v>88.869100000000003</v>
      </c>
      <c r="K14">
        <v>86.292100000000005</v>
      </c>
      <c r="N14" s="12"/>
      <c r="O14" s="12"/>
      <c r="P14">
        <f t="shared" si="15"/>
        <v>19.774699999999996</v>
      </c>
      <c r="Q14">
        <f t="shared" si="7"/>
        <v>7.307899999999961</v>
      </c>
      <c r="R14">
        <f t="shared" si="7"/>
        <v>10.728000000000009</v>
      </c>
      <c r="S14">
        <f t="shared" si="7"/>
        <v>-1.3797000000000139</v>
      </c>
      <c r="T14">
        <f t="shared" si="16"/>
        <v>3.3992300000000029</v>
      </c>
      <c r="U14">
        <f t="shared" si="8"/>
        <v>1.2562300000000022</v>
      </c>
      <c r="V14">
        <f t="shared" si="8"/>
        <v>1.8441300000000069</v>
      </c>
      <c r="W14">
        <f t="shared" si="8"/>
        <v>-0.23716999999999189</v>
      </c>
      <c r="Y14" t="s">
        <v>32</v>
      </c>
      <c r="Z14" s="1" t="s">
        <v>122</v>
      </c>
    </row>
    <row r="15" spans="1:28" x14ac:dyDescent="0.25">
      <c r="A15" t="s">
        <v>31</v>
      </c>
      <c r="B15" t="s">
        <v>32</v>
      </c>
      <c r="C15">
        <v>1.0297000000000001</v>
      </c>
      <c r="D15">
        <v>314.07470000000001</v>
      </c>
      <c r="E15" s="5">
        <v>301.60789999999997</v>
      </c>
      <c r="F15">
        <v>305.02800000000002</v>
      </c>
      <c r="G15" s="5">
        <v>292.9203</v>
      </c>
      <c r="H15">
        <v>89.875399999999999</v>
      </c>
      <c r="I15">
        <v>87.732399999999998</v>
      </c>
      <c r="J15">
        <v>88.320300000000003</v>
      </c>
      <c r="K15">
        <v>86.239000000000004</v>
      </c>
      <c r="N15" s="12"/>
      <c r="O15" s="12"/>
      <c r="P15">
        <f t="shared" si="15"/>
        <v>24.844200000000001</v>
      </c>
      <c r="Q15">
        <f t="shared" si="7"/>
        <v>11.710299999999961</v>
      </c>
      <c r="R15">
        <f t="shared" si="7"/>
        <v>16.276399999999967</v>
      </c>
      <c r="S15">
        <f t="shared" si="7"/>
        <v>3.4950999999999794</v>
      </c>
      <c r="T15">
        <f>H16-$O$9</f>
        <v>4.2707300000000004</v>
      </c>
      <c r="U15">
        <f t="shared" si="8"/>
        <v>2.0130300000000005</v>
      </c>
      <c r="V15">
        <f t="shared" si="8"/>
        <v>2.797930000000008</v>
      </c>
      <c r="W15">
        <f t="shared" si="8"/>
        <v>0.60083000000000197</v>
      </c>
      <c r="Y15" t="s">
        <v>34</v>
      </c>
      <c r="Z15" s="1" t="s">
        <v>122</v>
      </c>
    </row>
    <row r="16" spans="1:28" x14ac:dyDescent="0.25">
      <c r="A16" t="s">
        <v>33</v>
      </c>
      <c r="B16" t="s">
        <v>34</v>
      </c>
      <c r="C16">
        <v>1.0276000000000001</v>
      </c>
      <c r="D16">
        <v>319.14420000000001</v>
      </c>
      <c r="E16" s="5">
        <v>306.01029999999997</v>
      </c>
      <c r="F16">
        <v>310.57639999999998</v>
      </c>
      <c r="G16" s="5">
        <v>297.79509999999999</v>
      </c>
      <c r="H16">
        <v>90.746899999999997</v>
      </c>
      <c r="I16">
        <v>88.489199999999997</v>
      </c>
      <c r="J16">
        <v>89.274100000000004</v>
      </c>
      <c r="K16">
        <v>87.076999999999998</v>
      </c>
      <c r="N16" s="12">
        <v>298.8</v>
      </c>
      <c r="O16" s="12">
        <f>((N16 * 0.1) * 0.1719 + 3.5886)*10</f>
        <v>87.249720000000011</v>
      </c>
      <c r="P16">
        <f>D17-$N$16</f>
        <v>14.794499999999971</v>
      </c>
      <c r="Q16">
        <f t="shared" ref="Q16:S21" si="17">E17-$N$16</f>
        <v>5.5423999999999864</v>
      </c>
      <c r="R16">
        <f t="shared" si="17"/>
        <v>8.2407000000000039</v>
      </c>
      <c r="S16">
        <f t="shared" si="17"/>
        <v>-0.81799999999998363</v>
      </c>
      <c r="T16">
        <f>H17-$O$16</f>
        <v>2.5431799999999924</v>
      </c>
      <c r="U16">
        <f t="shared" ref="U16:W21" si="18">I17-$O$16</f>
        <v>0.95277999999998997</v>
      </c>
      <c r="V16">
        <f t="shared" si="18"/>
        <v>1.4165799999999962</v>
      </c>
      <c r="W16">
        <f t="shared" si="18"/>
        <v>-0.14062000000001262</v>
      </c>
      <c r="Y16" t="s">
        <v>36</v>
      </c>
      <c r="Z16" s="1" t="s">
        <v>123</v>
      </c>
    </row>
    <row r="17" spans="1:26" x14ac:dyDescent="0.25">
      <c r="A17" t="s">
        <v>35</v>
      </c>
      <c r="B17" t="s">
        <v>36</v>
      </c>
      <c r="C17">
        <v>1.0213000000000001</v>
      </c>
      <c r="D17">
        <v>313.59449999999998</v>
      </c>
      <c r="E17" s="5">
        <v>304.3424</v>
      </c>
      <c r="F17">
        <v>307.04070000000002</v>
      </c>
      <c r="G17" s="5">
        <v>297.98200000000003</v>
      </c>
      <c r="H17" s="10">
        <v>89.792900000000003</v>
      </c>
      <c r="I17" s="11">
        <v>88.202500000000001</v>
      </c>
      <c r="J17" s="10">
        <v>88.666300000000007</v>
      </c>
      <c r="K17" s="11">
        <v>87.109099999999998</v>
      </c>
      <c r="N17" s="12"/>
      <c r="O17" s="12"/>
      <c r="P17">
        <f t="shared" ref="P17:P21" si="19">D18-$N$16</f>
        <v>15.339599999999962</v>
      </c>
      <c r="Q17">
        <f t="shared" si="17"/>
        <v>3.9329999999999927</v>
      </c>
      <c r="R17">
        <f t="shared" si="17"/>
        <v>-2.9797000000000367</v>
      </c>
      <c r="S17">
        <f t="shared" si="17"/>
        <v>-13.721100000000035</v>
      </c>
      <c r="T17">
        <f t="shared" ref="T17:T21" si="20">H18-$O$16</f>
        <v>2.6368799999999908</v>
      </c>
      <c r="U17">
        <f t="shared" si="18"/>
        <v>0.67607999999998469</v>
      </c>
      <c r="V17">
        <f t="shared" si="18"/>
        <v>-0.51222000000001344</v>
      </c>
      <c r="W17">
        <f t="shared" si="18"/>
        <v>-2.3586200000000161</v>
      </c>
      <c r="Y17" t="s">
        <v>38</v>
      </c>
      <c r="Z17" s="1" t="s">
        <v>124</v>
      </c>
    </row>
    <row r="18" spans="1:26" x14ac:dyDescent="0.25">
      <c r="A18" t="s">
        <v>37</v>
      </c>
      <c r="B18" t="s">
        <v>38</v>
      </c>
      <c r="C18">
        <v>1.0619000000000001</v>
      </c>
      <c r="D18">
        <v>314.13959999999997</v>
      </c>
      <c r="E18" s="5">
        <v>302.733</v>
      </c>
      <c r="F18">
        <v>295.82029999999997</v>
      </c>
      <c r="G18" s="5">
        <v>285.07889999999998</v>
      </c>
      <c r="H18" s="10">
        <v>89.886600000000001</v>
      </c>
      <c r="I18" s="10">
        <v>87.925799999999995</v>
      </c>
      <c r="J18" s="10">
        <v>86.737499999999997</v>
      </c>
      <c r="K18" s="10">
        <v>84.891099999999994</v>
      </c>
      <c r="N18" s="12"/>
      <c r="O18" s="12"/>
      <c r="P18">
        <f t="shared" si="19"/>
        <v>18.495699999999999</v>
      </c>
      <c r="Q18">
        <f t="shared" si="17"/>
        <v>7.5005999999999631</v>
      </c>
      <c r="R18">
        <f t="shared" si="17"/>
        <v>15.927999999999997</v>
      </c>
      <c r="S18">
        <f t="shared" si="17"/>
        <v>5.0217999999999847</v>
      </c>
      <c r="T18">
        <f t="shared" si="20"/>
        <v>3.1793799999999948</v>
      </c>
      <c r="U18">
        <f t="shared" si="18"/>
        <v>1.2893799999999942</v>
      </c>
      <c r="V18">
        <f t="shared" si="18"/>
        <v>2.7379799999999932</v>
      </c>
      <c r="W18">
        <f t="shared" si="18"/>
        <v>0.86327999999998895</v>
      </c>
      <c r="Y18" t="s">
        <v>40</v>
      </c>
      <c r="Z18" s="1" t="s">
        <v>125</v>
      </c>
    </row>
    <row r="19" spans="1:26" x14ac:dyDescent="0.25">
      <c r="A19" t="s">
        <v>39</v>
      </c>
      <c r="B19" t="s">
        <v>40</v>
      </c>
      <c r="C19">
        <v>1.0082</v>
      </c>
      <c r="D19">
        <v>317.29570000000001</v>
      </c>
      <c r="E19" s="5">
        <v>306.30059999999997</v>
      </c>
      <c r="F19">
        <v>314.72800000000001</v>
      </c>
      <c r="G19" s="5">
        <v>303.8218</v>
      </c>
      <c r="H19" s="10">
        <v>90.429100000000005</v>
      </c>
      <c r="I19" s="10">
        <v>88.539100000000005</v>
      </c>
      <c r="J19" s="10">
        <v>89.987700000000004</v>
      </c>
      <c r="K19" s="10">
        <v>88.113</v>
      </c>
      <c r="N19" s="12"/>
      <c r="O19" s="12"/>
      <c r="P19">
        <f t="shared" si="19"/>
        <v>24.430099999999982</v>
      </c>
      <c r="Q19">
        <f t="shared" si="17"/>
        <v>13.414600000000007</v>
      </c>
      <c r="R19">
        <f t="shared" si="17"/>
        <v>15.350300000000004</v>
      </c>
      <c r="S19">
        <f t="shared" si="17"/>
        <v>4.6442000000000121</v>
      </c>
      <c r="T19">
        <f t="shared" si="20"/>
        <v>4.1995799999999832</v>
      </c>
      <c r="U19">
        <f t="shared" si="18"/>
        <v>2.305979999999991</v>
      </c>
      <c r="V19">
        <f t="shared" si="18"/>
        <v>2.6386799999999937</v>
      </c>
      <c r="W19">
        <f t="shared" si="18"/>
        <v>0.79837999999999454</v>
      </c>
      <c r="Y19" t="s">
        <v>42</v>
      </c>
      <c r="Z19" s="1" t="s">
        <v>126</v>
      </c>
    </row>
    <row r="20" spans="1:26" x14ac:dyDescent="0.25">
      <c r="A20" t="s">
        <v>41</v>
      </c>
      <c r="B20" t="s">
        <v>42</v>
      </c>
      <c r="C20">
        <v>1.0288999999999999</v>
      </c>
      <c r="D20">
        <v>323.23009999999999</v>
      </c>
      <c r="E20" s="5">
        <v>312.21460000000002</v>
      </c>
      <c r="F20">
        <v>314.15030000000002</v>
      </c>
      <c r="G20" s="5">
        <v>303.44420000000002</v>
      </c>
      <c r="H20" s="10">
        <v>91.449299999999994</v>
      </c>
      <c r="I20" s="10">
        <v>89.555700000000002</v>
      </c>
      <c r="J20" s="10">
        <v>89.888400000000004</v>
      </c>
      <c r="K20" s="10">
        <v>88.048100000000005</v>
      </c>
      <c r="N20" s="12"/>
      <c r="O20" s="12"/>
      <c r="P20">
        <f t="shared" si="19"/>
        <v>21.977100000000007</v>
      </c>
      <c r="Q20">
        <f t="shared" si="17"/>
        <v>12.2851</v>
      </c>
      <c r="R20">
        <f t="shared" si="17"/>
        <v>11.147799999999961</v>
      </c>
      <c r="S20">
        <f t="shared" si="17"/>
        <v>1.7830000000000155</v>
      </c>
      <c r="T20">
        <f t="shared" si="20"/>
        <v>3.7778799999999961</v>
      </c>
      <c r="U20">
        <f t="shared" si="18"/>
        <v>2.111779999999996</v>
      </c>
      <c r="V20">
        <f t="shared" si="18"/>
        <v>1.9162799999999862</v>
      </c>
      <c r="W20">
        <f t="shared" si="18"/>
        <v>0.30647999999999342</v>
      </c>
      <c r="Y20" t="s">
        <v>44</v>
      </c>
      <c r="Z20" s="1" t="s">
        <v>127</v>
      </c>
    </row>
    <row r="21" spans="1:26" x14ac:dyDescent="0.25">
      <c r="A21" t="s">
        <v>43</v>
      </c>
      <c r="B21" t="s">
        <v>44</v>
      </c>
      <c r="C21">
        <v>1.0348999999999999</v>
      </c>
      <c r="D21">
        <v>320.77710000000002</v>
      </c>
      <c r="E21" s="5">
        <v>311.08510000000001</v>
      </c>
      <c r="F21">
        <v>309.94779999999997</v>
      </c>
      <c r="G21" s="5">
        <v>300.58300000000003</v>
      </c>
      <c r="H21" s="10">
        <v>91.027600000000007</v>
      </c>
      <c r="I21" s="10">
        <v>89.361500000000007</v>
      </c>
      <c r="J21" s="10">
        <v>89.165999999999997</v>
      </c>
      <c r="K21" s="10">
        <v>87.556200000000004</v>
      </c>
      <c r="N21" s="12"/>
      <c r="O21" s="12"/>
      <c r="P21">
        <f t="shared" si="19"/>
        <v>19.720199999999977</v>
      </c>
      <c r="Q21">
        <f t="shared" si="17"/>
        <v>8.1583999999999719</v>
      </c>
      <c r="R21">
        <f t="shared" si="17"/>
        <v>10.429100000000005</v>
      </c>
      <c r="S21">
        <f t="shared" si="17"/>
        <v>-0.79550000000000409</v>
      </c>
      <c r="T21">
        <f t="shared" si="20"/>
        <v>3.3898799999999909</v>
      </c>
      <c r="U21">
        <f t="shared" si="18"/>
        <v>1.4023799999999937</v>
      </c>
      <c r="V21">
        <f t="shared" si="18"/>
        <v>1.7927799999999934</v>
      </c>
      <c r="W21">
        <f t="shared" si="18"/>
        <v>-0.13672000000001105</v>
      </c>
      <c r="Y21" t="s">
        <v>46</v>
      </c>
    </row>
    <row r="22" spans="1:26" x14ac:dyDescent="0.25">
      <c r="A22" t="s">
        <v>45</v>
      </c>
      <c r="B22" t="s">
        <v>46</v>
      </c>
      <c r="C22">
        <v>1.03</v>
      </c>
      <c r="D22">
        <v>318.52019999999999</v>
      </c>
      <c r="E22" s="5">
        <v>306.95839999999998</v>
      </c>
      <c r="F22">
        <v>309.22910000000002</v>
      </c>
      <c r="G22" s="5">
        <v>298.00450000000001</v>
      </c>
      <c r="H22" s="10">
        <v>90.639600000000002</v>
      </c>
      <c r="I22" s="10">
        <v>88.652100000000004</v>
      </c>
      <c r="J22" s="10">
        <v>89.042500000000004</v>
      </c>
      <c r="K22" s="10">
        <v>87.113</v>
      </c>
      <c r="N22" s="14">
        <v>283.92</v>
      </c>
      <c r="O22" s="14">
        <f>((N22 * 0.1) * 0.1719 + 3.5886)*10</f>
        <v>84.691848000000007</v>
      </c>
      <c r="P22">
        <f t="shared" ref="P22:P26" si="21">D23-$N$22</f>
        <v>32.138599999999997</v>
      </c>
      <c r="Q22">
        <f t="shared" ref="Q22:Q26" si="22">E23-$N$22</f>
        <v>27.927599999999984</v>
      </c>
      <c r="R22">
        <f t="shared" ref="R22:R26" si="23">F23-$N$22</f>
        <v>24.730099999999993</v>
      </c>
      <c r="S22">
        <f t="shared" ref="S22:S26" si="24">G23-$N$22</f>
        <v>20.617799999999988</v>
      </c>
      <c r="T22">
        <f t="shared" ref="T22:T26" si="25">H23-$O$22</f>
        <v>5.524651999999989</v>
      </c>
      <c r="U22">
        <f t="shared" ref="U22:U26" si="26">I23-$O$22</f>
        <v>4.8007519999999886</v>
      </c>
      <c r="V22">
        <f t="shared" ref="V22:V26" si="27">J23-$O$22</f>
        <v>4.2511519999999905</v>
      </c>
      <c r="W22">
        <f t="shared" ref="W22:W26" si="28">K23-$O$22</f>
        <v>3.544251999999986</v>
      </c>
      <c r="Y22" t="s">
        <v>102</v>
      </c>
    </row>
    <row r="23" spans="1:26" x14ac:dyDescent="0.25">
      <c r="A23" t="s">
        <v>101</v>
      </c>
      <c r="B23" s="15" t="s">
        <v>146</v>
      </c>
      <c r="C23">
        <v>1.024</v>
      </c>
      <c r="D23" s="7">
        <v>316.05860000000001</v>
      </c>
      <c r="E23">
        <v>311.8476</v>
      </c>
      <c r="F23" s="7">
        <v>308.65010000000001</v>
      </c>
      <c r="G23">
        <v>304.5378</v>
      </c>
      <c r="H23">
        <v>90.216499999999996</v>
      </c>
      <c r="I23">
        <v>89.492599999999996</v>
      </c>
      <c r="J23">
        <v>88.942999999999998</v>
      </c>
      <c r="K23">
        <v>88.236099999999993</v>
      </c>
      <c r="N23" s="14"/>
      <c r="O23" s="14"/>
      <c r="P23">
        <f t="shared" si="21"/>
        <v>33.748499999999979</v>
      </c>
      <c r="Q23">
        <f t="shared" si="22"/>
        <v>31.866399999999999</v>
      </c>
      <c r="R23">
        <f t="shared" si="23"/>
        <v>38.306899999999985</v>
      </c>
      <c r="S23">
        <f t="shared" si="24"/>
        <v>36.397799999999961</v>
      </c>
      <c r="T23">
        <f t="shared" si="25"/>
        <v>5.8013519999999943</v>
      </c>
      <c r="U23">
        <f t="shared" si="26"/>
        <v>5.4778519999999986</v>
      </c>
      <c r="V23">
        <f t="shared" si="27"/>
        <v>6.584951999999987</v>
      </c>
      <c r="W23">
        <f t="shared" si="28"/>
        <v>6.2567519999999917</v>
      </c>
      <c r="Y23" t="s">
        <v>104</v>
      </c>
    </row>
    <row r="24" spans="1:26" x14ac:dyDescent="0.25">
      <c r="A24" t="s">
        <v>103</v>
      </c>
      <c r="B24" t="s">
        <v>104</v>
      </c>
      <c r="C24">
        <v>0.98585</v>
      </c>
      <c r="D24" s="7">
        <v>317.66849999999999</v>
      </c>
      <c r="E24" s="7">
        <v>315.78640000000001</v>
      </c>
      <c r="F24" s="7">
        <v>322.2269</v>
      </c>
      <c r="G24" s="7">
        <v>320.31779999999998</v>
      </c>
      <c r="H24">
        <v>90.493200000000002</v>
      </c>
      <c r="I24">
        <v>90.169700000000006</v>
      </c>
      <c r="J24">
        <v>91.276799999999994</v>
      </c>
      <c r="K24">
        <v>90.948599999999999</v>
      </c>
      <c r="N24" s="14"/>
      <c r="O24" s="14"/>
      <c r="P24">
        <f t="shared" si="21"/>
        <v>34.145800000000008</v>
      </c>
      <c r="Q24">
        <f t="shared" si="22"/>
        <v>32.021599999999978</v>
      </c>
      <c r="R24">
        <f t="shared" si="23"/>
        <v>20.521500000000003</v>
      </c>
      <c r="S24">
        <f t="shared" si="24"/>
        <v>18.488299999999981</v>
      </c>
      <c r="T24">
        <f t="shared" si="25"/>
        <v>5.8696519999999879</v>
      </c>
      <c r="U24">
        <f t="shared" si="26"/>
        <v>5.5045519999999897</v>
      </c>
      <c r="V24">
        <f t="shared" si="27"/>
        <v>3.5276519999999891</v>
      </c>
      <c r="W24">
        <f t="shared" si="28"/>
        <v>3.1781519999999972</v>
      </c>
      <c r="Y24" t="s">
        <v>106</v>
      </c>
    </row>
    <row r="25" spans="1:26" x14ac:dyDescent="0.25">
      <c r="A25" t="s">
        <v>105</v>
      </c>
      <c r="B25" t="s">
        <v>106</v>
      </c>
      <c r="C25">
        <v>1.0448</v>
      </c>
      <c r="D25" s="7">
        <v>318.06580000000002</v>
      </c>
      <c r="E25" s="7">
        <v>315.94159999999999</v>
      </c>
      <c r="F25" s="7">
        <v>304.44150000000002</v>
      </c>
      <c r="G25" s="7">
        <v>302.4083</v>
      </c>
      <c r="H25">
        <v>90.561499999999995</v>
      </c>
      <c r="I25">
        <v>90.196399999999997</v>
      </c>
      <c r="J25">
        <v>88.219499999999996</v>
      </c>
      <c r="K25">
        <v>87.87</v>
      </c>
      <c r="N25" s="14"/>
      <c r="O25" s="14"/>
      <c r="P25">
        <f t="shared" si="21"/>
        <v>36.519399999999962</v>
      </c>
      <c r="Q25">
        <f t="shared" si="22"/>
        <v>34.353999999999985</v>
      </c>
      <c r="R25">
        <f t="shared" si="23"/>
        <v>25.498699999999985</v>
      </c>
      <c r="S25">
        <f t="shared" si="24"/>
        <v>23.407800000000009</v>
      </c>
      <c r="T25">
        <f t="shared" si="25"/>
        <v>6.2776519999999891</v>
      </c>
      <c r="U25">
        <f t="shared" si="26"/>
        <v>5.9054519999999968</v>
      </c>
      <c r="V25">
        <f t="shared" si="27"/>
        <v>4.3832519999999988</v>
      </c>
      <c r="W25">
        <f t="shared" si="28"/>
        <v>4.0238519999999909</v>
      </c>
      <c r="Y25" t="s">
        <v>108</v>
      </c>
    </row>
    <row r="26" spans="1:26" x14ac:dyDescent="0.25">
      <c r="A26" t="s">
        <v>107</v>
      </c>
      <c r="B26" t="s">
        <v>108</v>
      </c>
      <c r="C26">
        <v>1.0356000000000001</v>
      </c>
      <c r="D26" s="7">
        <v>320.43939999999998</v>
      </c>
      <c r="E26">
        <v>318.274</v>
      </c>
      <c r="F26" s="7">
        <v>309.4187</v>
      </c>
      <c r="G26">
        <v>307.32780000000002</v>
      </c>
      <c r="H26">
        <v>90.969499999999996</v>
      </c>
      <c r="I26">
        <v>90.597300000000004</v>
      </c>
      <c r="J26">
        <v>89.075100000000006</v>
      </c>
      <c r="K26">
        <v>88.715699999999998</v>
      </c>
      <c r="N26" s="14"/>
      <c r="O26" s="14"/>
      <c r="P26">
        <f t="shared" si="21"/>
        <v>31.741299999999967</v>
      </c>
      <c r="Q26">
        <f t="shared" si="22"/>
        <v>29.575199999999995</v>
      </c>
      <c r="R26">
        <f t="shared" si="23"/>
        <v>22.609100000000012</v>
      </c>
      <c r="S26">
        <f t="shared" si="24"/>
        <v>20.50569999999999</v>
      </c>
      <c r="T26">
        <f t="shared" si="25"/>
        <v>5.4563519999999954</v>
      </c>
      <c r="U26">
        <f t="shared" si="26"/>
        <v>5.0839519999999965</v>
      </c>
      <c r="V26">
        <f t="shared" si="27"/>
        <v>3.8865519999999947</v>
      </c>
      <c r="W26">
        <f t="shared" si="28"/>
        <v>3.524951999999999</v>
      </c>
      <c r="Y26" t="s">
        <v>110</v>
      </c>
    </row>
    <row r="27" spans="1:26" x14ac:dyDescent="0.25">
      <c r="A27" t="s">
        <v>109</v>
      </c>
      <c r="B27" t="s">
        <v>110</v>
      </c>
      <c r="C27">
        <v>1.0298</v>
      </c>
      <c r="D27" s="7">
        <v>315.66129999999998</v>
      </c>
      <c r="E27" s="7">
        <v>313.49520000000001</v>
      </c>
      <c r="F27" s="7">
        <v>306.52910000000003</v>
      </c>
      <c r="G27" s="7">
        <v>304.42570000000001</v>
      </c>
      <c r="H27">
        <v>90.148200000000003</v>
      </c>
      <c r="I27">
        <v>89.775800000000004</v>
      </c>
      <c r="J27">
        <v>88.578400000000002</v>
      </c>
      <c r="K27">
        <v>88.216800000000006</v>
      </c>
      <c r="N27" s="14"/>
      <c r="O27" s="14"/>
      <c r="P27">
        <f>D28-$N$22</f>
        <v>32.260999999999967</v>
      </c>
      <c r="Q27">
        <f>E28-$N$22</f>
        <v>30.184100000000001</v>
      </c>
      <c r="R27">
        <f>F28-$N$22</f>
        <v>24.975500000000011</v>
      </c>
      <c r="S27">
        <f>G28-$N$22</f>
        <v>22.946399999999983</v>
      </c>
      <c r="T27">
        <f>H28-$O$22</f>
        <v>5.5456519999999898</v>
      </c>
      <c r="U27">
        <f>I28-$O$22</f>
        <v>5.1886519999999905</v>
      </c>
      <c r="V27">
        <f>J28-$O$22</f>
        <v>4.2932519999999954</v>
      </c>
      <c r="W27">
        <f>K28-$O$22</f>
        <v>3.9444519999999983</v>
      </c>
      <c r="Y27" t="s">
        <v>48</v>
      </c>
    </row>
    <row r="28" spans="1:26" x14ac:dyDescent="0.25">
      <c r="A28" t="s">
        <v>47</v>
      </c>
      <c r="B28" t="s">
        <v>48</v>
      </c>
      <c r="C28">
        <v>1.0236000000000001</v>
      </c>
      <c r="D28">
        <v>316.18099999999998</v>
      </c>
      <c r="E28">
        <v>314.10410000000002</v>
      </c>
      <c r="F28">
        <v>308.89550000000003</v>
      </c>
      <c r="G28">
        <v>306.8664</v>
      </c>
      <c r="H28">
        <v>90.237499999999997</v>
      </c>
      <c r="I28">
        <v>89.880499999999998</v>
      </c>
      <c r="J28">
        <v>88.985100000000003</v>
      </c>
      <c r="K28">
        <v>88.636300000000006</v>
      </c>
      <c r="N28" s="12">
        <v>301.60000000000002</v>
      </c>
      <c r="O28" s="12">
        <f>((N28 * 0.1) * 0.1719 + 3.5886)*10</f>
        <v>87.731040000000007</v>
      </c>
      <c r="P28">
        <f>D29-$N$28</f>
        <v>13.760699999999986</v>
      </c>
      <c r="Q28">
        <f t="shared" ref="Q28:S33" si="29">E29-$N$28</f>
        <v>11.561800000000005</v>
      </c>
      <c r="R28">
        <f t="shared" si="29"/>
        <v>11.763899999999978</v>
      </c>
      <c r="S28">
        <f t="shared" si="29"/>
        <v>9.5789999999999509</v>
      </c>
      <c r="T28">
        <f>H29-$O$28</f>
        <v>2.3654599999999988</v>
      </c>
      <c r="U28">
        <f t="shared" ref="U28:W33" si="30">I29-$O$28</f>
        <v>1.9874599999999987</v>
      </c>
      <c r="V28">
        <f t="shared" si="30"/>
        <v>2.0222599999999886</v>
      </c>
      <c r="W28">
        <f t="shared" si="30"/>
        <v>1.6466599999999971</v>
      </c>
      <c r="Y28" t="s">
        <v>50</v>
      </c>
    </row>
    <row r="29" spans="1:26" x14ac:dyDescent="0.25">
      <c r="A29" t="s">
        <v>49</v>
      </c>
      <c r="B29" t="s">
        <v>50</v>
      </c>
      <c r="C29">
        <v>1.0064</v>
      </c>
      <c r="D29">
        <v>315.36070000000001</v>
      </c>
      <c r="E29">
        <v>313.16180000000003</v>
      </c>
      <c r="F29">
        <v>313.3639</v>
      </c>
      <c r="G29">
        <v>311.17899999999997</v>
      </c>
      <c r="H29">
        <v>90.096500000000006</v>
      </c>
      <c r="I29">
        <v>89.718500000000006</v>
      </c>
      <c r="J29">
        <v>89.753299999999996</v>
      </c>
      <c r="K29">
        <v>89.377700000000004</v>
      </c>
      <c r="N29" s="12"/>
      <c r="O29" s="12"/>
      <c r="P29">
        <f t="shared" ref="P29:P33" si="31">D30-$N$28</f>
        <v>24.096099999999979</v>
      </c>
      <c r="Q29">
        <f t="shared" si="29"/>
        <v>13.321699999999964</v>
      </c>
      <c r="R29">
        <f t="shared" si="29"/>
        <v>11.331099999999992</v>
      </c>
      <c r="S29">
        <f t="shared" si="29"/>
        <v>0.97899999999998499</v>
      </c>
      <c r="T29">
        <f t="shared" ref="T29:T33" si="32">H30-$O$28</f>
        <v>4.1421599999999899</v>
      </c>
      <c r="U29">
        <f t="shared" si="30"/>
        <v>2.2899599999999936</v>
      </c>
      <c r="V29">
        <f t="shared" si="30"/>
        <v>1.9478599999999915</v>
      </c>
      <c r="W29">
        <f t="shared" si="30"/>
        <v>0.16825999999998942</v>
      </c>
      <c r="Y29" t="s">
        <v>52</v>
      </c>
    </row>
    <row r="30" spans="1:26" x14ac:dyDescent="0.25">
      <c r="A30" t="s">
        <v>51</v>
      </c>
      <c r="B30" t="s">
        <v>52</v>
      </c>
      <c r="C30">
        <v>1.0407999999999999</v>
      </c>
      <c r="D30">
        <v>325.6961</v>
      </c>
      <c r="E30" s="5">
        <v>314.92169999999999</v>
      </c>
      <c r="F30">
        <v>312.93110000000001</v>
      </c>
      <c r="G30" s="5">
        <v>302.57900000000001</v>
      </c>
      <c r="H30">
        <v>91.873199999999997</v>
      </c>
      <c r="I30">
        <v>90.021000000000001</v>
      </c>
      <c r="J30">
        <v>89.678899999999999</v>
      </c>
      <c r="K30">
        <v>87.899299999999997</v>
      </c>
      <c r="N30" s="12"/>
      <c r="O30" s="12"/>
      <c r="P30">
        <f t="shared" si="31"/>
        <v>24.431600000000003</v>
      </c>
      <c r="Q30">
        <f t="shared" si="29"/>
        <v>16.092799999999954</v>
      </c>
      <c r="R30">
        <f t="shared" si="29"/>
        <v>17.052999999999997</v>
      </c>
      <c r="S30">
        <f t="shared" si="29"/>
        <v>8.9028999999999883</v>
      </c>
      <c r="T30">
        <f t="shared" si="32"/>
        <v>4.1997599999999977</v>
      </c>
      <c r="U30">
        <f t="shared" si="30"/>
        <v>2.7663599999999917</v>
      </c>
      <c r="V30">
        <f t="shared" si="30"/>
        <v>2.9314599999999871</v>
      </c>
      <c r="W30">
        <f t="shared" si="30"/>
        <v>1.5304599999999908</v>
      </c>
      <c r="Y30" t="s">
        <v>54</v>
      </c>
    </row>
    <row r="31" spans="1:26" x14ac:dyDescent="0.25">
      <c r="A31" t="s">
        <v>53</v>
      </c>
      <c r="B31" t="s">
        <v>54</v>
      </c>
      <c r="C31">
        <v>1.0232000000000001</v>
      </c>
      <c r="D31">
        <v>326.03160000000003</v>
      </c>
      <c r="E31">
        <v>317.69279999999998</v>
      </c>
      <c r="F31">
        <v>318.65300000000002</v>
      </c>
      <c r="G31">
        <v>310.50290000000001</v>
      </c>
      <c r="H31">
        <v>91.930800000000005</v>
      </c>
      <c r="I31">
        <v>90.497399999999999</v>
      </c>
      <c r="J31">
        <v>90.662499999999994</v>
      </c>
      <c r="K31">
        <v>89.261499999999998</v>
      </c>
      <c r="N31" s="12"/>
      <c r="O31" s="12"/>
      <c r="P31">
        <f t="shared" si="31"/>
        <v>24.686599999999999</v>
      </c>
      <c r="Q31">
        <f t="shared" si="29"/>
        <v>14.623999999999967</v>
      </c>
      <c r="R31">
        <f t="shared" si="29"/>
        <v>20.188799999999958</v>
      </c>
      <c r="S31">
        <f t="shared" si="29"/>
        <v>10.26479999999998</v>
      </c>
      <c r="T31">
        <f t="shared" si="32"/>
        <v>4.2436599999999913</v>
      </c>
      <c r="U31">
        <f t="shared" si="30"/>
        <v>2.513859999999994</v>
      </c>
      <c r="V31">
        <f t="shared" si="30"/>
        <v>3.4704599999999886</v>
      </c>
      <c r="W31">
        <f t="shared" si="30"/>
        <v>1.7645599999999888</v>
      </c>
      <c r="Y31" t="s">
        <v>56</v>
      </c>
    </row>
    <row r="32" spans="1:26" x14ac:dyDescent="0.25">
      <c r="A32" t="s">
        <v>55</v>
      </c>
      <c r="B32" t="s">
        <v>56</v>
      </c>
      <c r="C32">
        <v>1.014</v>
      </c>
      <c r="D32">
        <v>326.28660000000002</v>
      </c>
      <c r="E32" s="5">
        <v>316.22399999999999</v>
      </c>
      <c r="F32">
        <v>321.78879999999998</v>
      </c>
      <c r="G32" s="5">
        <v>311.8648</v>
      </c>
      <c r="H32">
        <v>91.974699999999999</v>
      </c>
      <c r="I32">
        <v>90.244900000000001</v>
      </c>
      <c r="J32">
        <v>91.201499999999996</v>
      </c>
      <c r="K32">
        <v>89.495599999999996</v>
      </c>
      <c r="N32" s="12"/>
      <c r="O32" s="12"/>
      <c r="P32">
        <f t="shared" si="31"/>
        <v>26.568299999999965</v>
      </c>
      <c r="Q32">
        <f t="shared" si="29"/>
        <v>15.768399999999986</v>
      </c>
      <c r="R32">
        <f t="shared" si="29"/>
        <v>14.34069999999997</v>
      </c>
      <c r="S32">
        <f t="shared" si="29"/>
        <v>3.9432999999999652</v>
      </c>
      <c r="T32">
        <f t="shared" si="32"/>
        <v>4.5670599999999979</v>
      </c>
      <c r="U32">
        <f t="shared" si="30"/>
        <v>2.7105599999999868</v>
      </c>
      <c r="V32">
        <f t="shared" si="30"/>
        <v>2.4651599999999974</v>
      </c>
      <c r="W32">
        <f t="shared" si="30"/>
        <v>0.67785999999999547</v>
      </c>
      <c r="Y32" t="s">
        <v>58</v>
      </c>
    </row>
    <row r="33" spans="1:25" x14ac:dyDescent="0.25">
      <c r="A33" t="s">
        <v>57</v>
      </c>
      <c r="B33" t="s">
        <v>58</v>
      </c>
      <c r="C33">
        <v>1.0387</v>
      </c>
      <c r="D33">
        <v>328.16829999999999</v>
      </c>
      <c r="E33" s="5">
        <v>317.36840000000001</v>
      </c>
      <c r="F33">
        <v>315.94069999999999</v>
      </c>
      <c r="G33" s="5">
        <v>305.54329999999999</v>
      </c>
      <c r="H33">
        <v>92.298100000000005</v>
      </c>
      <c r="I33">
        <v>90.441599999999994</v>
      </c>
      <c r="J33">
        <v>90.196200000000005</v>
      </c>
      <c r="K33">
        <v>88.408900000000003</v>
      </c>
      <c r="N33" s="12"/>
      <c r="O33" s="12"/>
      <c r="P33">
        <f t="shared" si="31"/>
        <v>21.260899999999992</v>
      </c>
      <c r="Q33">
        <f t="shared" si="29"/>
        <v>10.724199999999996</v>
      </c>
      <c r="R33">
        <f t="shared" si="29"/>
        <v>17.238499999999988</v>
      </c>
      <c r="S33">
        <f t="shared" si="29"/>
        <v>6.8331000000000017</v>
      </c>
      <c r="T33">
        <f t="shared" si="32"/>
        <v>3.654759999999996</v>
      </c>
      <c r="U33">
        <f t="shared" si="30"/>
        <v>1.8434599999999932</v>
      </c>
      <c r="V33">
        <f t="shared" si="30"/>
        <v>2.9632599999999911</v>
      </c>
      <c r="W33">
        <f t="shared" si="30"/>
        <v>1.1745599999999996</v>
      </c>
      <c r="Y33" t="s">
        <v>60</v>
      </c>
    </row>
    <row r="34" spans="1:25" x14ac:dyDescent="0.25">
      <c r="A34" t="s">
        <v>59</v>
      </c>
      <c r="B34" t="s">
        <v>60</v>
      </c>
      <c r="C34">
        <v>1.0125999999999999</v>
      </c>
      <c r="D34">
        <v>322.86090000000002</v>
      </c>
      <c r="E34" s="5">
        <v>312.32420000000002</v>
      </c>
      <c r="F34">
        <v>318.83850000000001</v>
      </c>
      <c r="G34" s="5">
        <v>308.43310000000002</v>
      </c>
      <c r="H34">
        <v>91.385800000000003</v>
      </c>
      <c r="I34">
        <v>89.5745</v>
      </c>
      <c r="J34">
        <v>90.694299999999998</v>
      </c>
      <c r="K34">
        <v>88.905600000000007</v>
      </c>
      <c r="N34" s="12">
        <v>292.5</v>
      </c>
      <c r="O34" s="12">
        <f>((N34 * 0.1) * 0.1719 + 3.5886)*10</f>
        <v>86.166750000000008</v>
      </c>
      <c r="P34">
        <f>D35-$N$34</f>
        <v>18.406400000000019</v>
      </c>
      <c r="Q34">
        <f t="shared" ref="Q34:S39" si="33">E35-$N$34</f>
        <v>8.2821999999999889</v>
      </c>
      <c r="R34">
        <f t="shared" si="33"/>
        <v>11.194000000000017</v>
      </c>
      <c r="S34">
        <f t="shared" si="33"/>
        <v>1.3045999999999935</v>
      </c>
      <c r="T34">
        <f>H35-$O$34</f>
        <v>3.1640499999999889</v>
      </c>
      <c r="U34">
        <f t="shared" ref="U34:W39" si="34">I35-$O$34</f>
        <v>1.4237499999999983</v>
      </c>
      <c r="V34">
        <f t="shared" si="34"/>
        <v>1.9242499999999865</v>
      </c>
      <c r="W34">
        <f t="shared" si="34"/>
        <v>0.22424999999999784</v>
      </c>
      <c r="Y34" t="s">
        <v>62</v>
      </c>
    </row>
    <row r="35" spans="1:25" x14ac:dyDescent="0.25">
      <c r="A35" t="s">
        <v>61</v>
      </c>
      <c r="B35" t="s">
        <v>62</v>
      </c>
      <c r="C35">
        <v>1.0237000000000001</v>
      </c>
      <c r="D35">
        <v>310.90640000000002</v>
      </c>
      <c r="E35" s="5">
        <v>300.78219999999999</v>
      </c>
      <c r="F35">
        <v>303.69400000000002</v>
      </c>
      <c r="G35" s="5">
        <v>293.80459999999999</v>
      </c>
      <c r="H35">
        <v>89.330799999999996</v>
      </c>
      <c r="I35">
        <v>87.590500000000006</v>
      </c>
      <c r="J35">
        <v>88.090999999999994</v>
      </c>
      <c r="K35">
        <v>86.391000000000005</v>
      </c>
      <c r="N35" s="12"/>
      <c r="O35" s="12"/>
      <c r="P35">
        <f t="shared" ref="P35:P39" si="35">D36-$N$34</f>
        <v>15.573500000000024</v>
      </c>
      <c r="Q35">
        <f t="shared" si="33"/>
        <v>5.0541000000000054</v>
      </c>
      <c r="R35">
        <f t="shared" si="33"/>
        <v>9.6333000000000197</v>
      </c>
      <c r="S35">
        <f t="shared" si="33"/>
        <v>-0.68329999999997426</v>
      </c>
      <c r="T35">
        <f t="shared" ref="T35:T39" si="36">H36-$O$34</f>
        <v>2.6770499999999942</v>
      </c>
      <c r="U35">
        <f t="shared" si="34"/>
        <v>0.86874999999999147</v>
      </c>
      <c r="V35">
        <f t="shared" si="34"/>
        <v>1.65594999999999</v>
      </c>
      <c r="W35">
        <f t="shared" si="34"/>
        <v>-0.11745000000000516</v>
      </c>
      <c r="Y35" t="s">
        <v>64</v>
      </c>
    </row>
    <row r="36" spans="1:25" x14ac:dyDescent="0.25">
      <c r="A36" t="s">
        <v>63</v>
      </c>
      <c r="B36" t="s">
        <v>64</v>
      </c>
      <c r="C36">
        <v>1.0197000000000001</v>
      </c>
      <c r="D36">
        <v>308.07350000000002</v>
      </c>
      <c r="E36" s="5">
        <v>297.55410000000001</v>
      </c>
      <c r="F36">
        <v>302.13330000000002</v>
      </c>
      <c r="G36" s="5">
        <v>291.81670000000003</v>
      </c>
      <c r="H36">
        <v>88.843800000000002</v>
      </c>
      <c r="I36">
        <v>87.035499999999999</v>
      </c>
      <c r="J36">
        <v>87.822699999999998</v>
      </c>
      <c r="K36">
        <v>86.049300000000002</v>
      </c>
      <c r="N36" s="12"/>
      <c r="O36" s="12"/>
      <c r="P36">
        <f t="shared" si="35"/>
        <v>19.250800000000027</v>
      </c>
      <c r="Q36">
        <f t="shared" si="33"/>
        <v>9.2731999999999744</v>
      </c>
      <c r="R36">
        <f t="shared" si="33"/>
        <v>7.978999999999985</v>
      </c>
      <c r="S36">
        <f t="shared" si="33"/>
        <v>-1.6379000000000019</v>
      </c>
      <c r="T36">
        <f t="shared" si="36"/>
        <v>3.3092499999999916</v>
      </c>
      <c r="U36">
        <f t="shared" si="34"/>
        <v>1.5940499999999957</v>
      </c>
      <c r="V36">
        <f t="shared" si="34"/>
        <v>1.3715499999999992</v>
      </c>
      <c r="W36">
        <f t="shared" si="34"/>
        <v>-0.28155000000000996</v>
      </c>
      <c r="Y36" t="s">
        <v>66</v>
      </c>
    </row>
    <row r="37" spans="1:25" x14ac:dyDescent="0.25">
      <c r="A37" t="s">
        <v>65</v>
      </c>
      <c r="B37" t="s">
        <v>66</v>
      </c>
      <c r="C37">
        <v>1.0375000000000001</v>
      </c>
      <c r="D37">
        <v>311.75080000000003</v>
      </c>
      <c r="E37" s="5">
        <v>301.77319999999997</v>
      </c>
      <c r="F37">
        <v>300.47899999999998</v>
      </c>
      <c r="G37" s="5">
        <v>290.8621</v>
      </c>
      <c r="H37">
        <v>89.475999999999999</v>
      </c>
      <c r="I37">
        <v>87.760800000000003</v>
      </c>
      <c r="J37">
        <v>87.538300000000007</v>
      </c>
      <c r="K37">
        <v>85.885199999999998</v>
      </c>
      <c r="N37" s="12"/>
      <c r="O37" s="12"/>
      <c r="P37">
        <f t="shared" si="35"/>
        <v>19.058400000000006</v>
      </c>
      <c r="Q37">
        <f t="shared" si="33"/>
        <v>8.7087000000000216</v>
      </c>
      <c r="R37">
        <f t="shared" si="33"/>
        <v>8.3675999999999817</v>
      </c>
      <c r="S37">
        <f t="shared" si="33"/>
        <v>-1.6270000000000095</v>
      </c>
      <c r="T37">
        <f t="shared" si="36"/>
        <v>3.276149999999987</v>
      </c>
      <c r="U37">
        <f t="shared" si="34"/>
        <v>1.4970499999999873</v>
      </c>
      <c r="V37">
        <f t="shared" si="34"/>
        <v>1.4383499999999856</v>
      </c>
      <c r="W37">
        <f t="shared" si="34"/>
        <v>-0.27965000000000373</v>
      </c>
      <c r="Y37" t="s">
        <v>68</v>
      </c>
    </row>
    <row r="38" spans="1:25" x14ac:dyDescent="0.25">
      <c r="A38" t="s">
        <v>67</v>
      </c>
      <c r="B38" t="s">
        <v>68</v>
      </c>
      <c r="C38">
        <v>1.0355000000000001</v>
      </c>
      <c r="D38">
        <v>311.55840000000001</v>
      </c>
      <c r="E38" s="5">
        <v>301.20870000000002</v>
      </c>
      <c r="F38">
        <v>300.86759999999998</v>
      </c>
      <c r="G38" s="5">
        <v>290.87299999999999</v>
      </c>
      <c r="H38">
        <v>89.442899999999995</v>
      </c>
      <c r="I38">
        <v>87.663799999999995</v>
      </c>
      <c r="J38">
        <v>87.605099999999993</v>
      </c>
      <c r="K38">
        <v>85.887100000000004</v>
      </c>
      <c r="N38" s="12"/>
      <c r="O38" s="12"/>
      <c r="P38">
        <f t="shared" si="35"/>
        <v>18.718500000000006</v>
      </c>
      <c r="Q38">
        <f t="shared" si="33"/>
        <v>8.773399999999981</v>
      </c>
      <c r="R38">
        <f t="shared" si="33"/>
        <v>9.8199999999999932</v>
      </c>
      <c r="S38">
        <f t="shared" si="33"/>
        <v>0.15919999999999845</v>
      </c>
      <c r="T38">
        <f t="shared" si="36"/>
        <v>3.2177499999999952</v>
      </c>
      <c r="U38">
        <f t="shared" si="34"/>
        <v>1.5081499999999863</v>
      </c>
      <c r="V38">
        <f t="shared" si="34"/>
        <v>1.6880499999999898</v>
      </c>
      <c r="W38">
        <f t="shared" si="34"/>
        <v>2.7349999999998431E-2</v>
      </c>
      <c r="Y38" t="s">
        <v>70</v>
      </c>
    </row>
    <row r="39" spans="1:25" x14ac:dyDescent="0.25">
      <c r="A39" t="s">
        <v>69</v>
      </c>
      <c r="B39" t="s">
        <v>70</v>
      </c>
      <c r="C39">
        <v>1.0294000000000001</v>
      </c>
      <c r="D39">
        <v>311.21850000000001</v>
      </c>
      <c r="E39" s="5">
        <v>301.27339999999998</v>
      </c>
      <c r="F39">
        <v>302.32</v>
      </c>
      <c r="G39" s="5">
        <v>292.6592</v>
      </c>
      <c r="H39">
        <v>89.384500000000003</v>
      </c>
      <c r="I39">
        <v>87.674899999999994</v>
      </c>
      <c r="J39">
        <v>87.854799999999997</v>
      </c>
      <c r="K39">
        <v>86.194100000000006</v>
      </c>
      <c r="N39" s="12"/>
      <c r="O39" s="12"/>
      <c r="P39">
        <f t="shared" si="35"/>
        <v>18.751899999999978</v>
      </c>
      <c r="Q39">
        <f t="shared" si="33"/>
        <v>9.9721999999999866</v>
      </c>
      <c r="R39">
        <f t="shared" si="33"/>
        <v>7.2447999999999979</v>
      </c>
      <c r="S39">
        <f t="shared" si="33"/>
        <v>-1.2103000000000179</v>
      </c>
      <c r="T39">
        <f t="shared" si="36"/>
        <v>3.2234499999999855</v>
      </c>
      <c r="U39">
        <f t="shared" si="34"/>
        <v>1.7142499999999927</v>
      </c>
      <c r="V39">
        <f t="shared" si="34"/>
        <v>1.2453499999999877</v>
      </c>
      <c r="W39">
        <f t="shared" si="34"/>
        <v>-0.20805000000001428</v>
      </c>
      <c r="Y39" t="s">
        <v>72</v>
      </c>
    </row>
    <row r="40" spans="1:25" x14ac:dyDescent="0.25">
      <c r="A40" t="s">
        <v>71</v>
      </c>
      <c r="B40" t="s">
        <v>72</v>
      </c>
      <c r="C40">
        <v>1.0384</v>
      </c>
      <c r="D40">
        <v>311.25189999999998</v>
      </c>
      <c r="E40" s="5">
        <v>302.47219999999999</v>
      </c>
      <c r="F40">
        <v>299.7448</v>
      </c>
      <c r="G40" s="5">
        <v>291.28969999999998</v>
      </c>
      <c r="H40">
        <v>89.390199999999993</v>
      </c>
      <c r="I40">
        <v>87.881</v>
      </c>
      <c r="J40">
        <v>87.412099999999995</v>
      </c>
      <c r="K40">
        <v>85.958699999999993</v>
      </c>
      <c r="N40" s="12">
        <v>321.60000000000002</v>
      </c>
      <c r="O40" s="12">
        <f>((N40 * 0.1) * 0.1719 + 3.5886)*10</f>
        <v>91.169039999999995</v>
      </c>
      <c r="P40">
        <f>D41-$N$40</f>
        <v>-28.259900000000016</v>
      </c>
      <c r="Q40">
        <f t="shared" ref="Q40:S41" si="37">E41-$N$40</f>
        <v>-52.983300000000042</v>
      </c>
      <c r="R40">
        <f t="shared" si="37"/>
        <v>-43.182600000000036</v>
      </c>
      <c r="S40">
        <f t="shared" si="37"/>
        <v>-66.648300000000035</v>
      </c>
      <c r="T40">
        <f>H41-$O$40</f>
        <v>-4.8578399999999959</v>
      </c>
      <c r="U40">
        <f t="shared" ref="U40:W41" si="38">I41-$O$40</f>
        <v>-9.1078399999999959</v>
      </c>
      <c r="V40">
        <f t="shared" si="38"/>
        <v>-7.4231399999999894</v>
      </c>
      <c r="W40">
        <f t="shared" si="38"/>
        <v>-11.45684</v>
      </c>
      <c r="Y40" t="s">
        <v>74</v>
      </c>
    </row>
    <row r="41" spans="1:25" x14ac:dyDescent="0.25">
      <c r="A41" t="s">
        <v>73</v>
      </c>
      <c r="B41" t="s">
        <v>74</v>
      </c>
      <c r="C41">
        <v>1.0536000000000001</v>
      </c>
      <c r="D41" s="7">
        <v>293.34010000000001</v>
      </c>
      <c r="E41" s="7">
        <v>268.61669999999998</v>
      </c>
      <c r="F41" s="7">
        <v>278.41739999999999</v>
      </c>
      <c r="G41" s="7">
        <v>254.95169999999999</v>
      </c>
      <c r="H41">
        <v>86.311199999999999</v>
      </c>
      <c r="I41">
        <v>82.061199999999999</v>
      </c>
      <c r="J41">
        <v>83.745900000000006</v>
      </c>
      <c r="K41">
        <v>79.712199999999996</v>
      </c>
      <c r="N41" s="12"/>
      <c r="O41" s="12"/>
      <c r="P41">
        <f>D42-$N$40</f>
        <v>-33.887900000000002</v>
      </c>
      <c r="Q41">
        <f t="shared" si="37"/>
        <v>-60.206600000000037</v>
      </c>
      <c r="R41">
        <f t="shared" si="37"/>
        <v>-33.413200000000018</v>
      </c>
      <c r="S41">
        <f t="shared" si="37"/>
        <v>-59.775400000000047</v>
      </c>
      <c r="T41">
        <f>H42-$O$40</f>
        <v>-5.8253399999999971</v>
      </c>
      <c r="U41">
        <f t="shared" si="38"/>
        <v>-10.34953999999999</v>
      </c>
      <c r="V41">
        <f t="shared" si="38"/>
        <v>-5.7437400000000025</v>
      </c>
      <c r="W41">
        <f t="shared" si="38"/>
        <v>-10.275439999999989</v>
      </c>
      <c r="Y41" t="s">
        <v>76</v>
      </c>
    </row>
    <row r="42" spans="1:25" x14ac:dyDescent="0.25">
      <c r="A42" t="s">
        <v>75</v>
      </c>
      <c r="B42" t="s">
        <v>76</v>
      </c>
      <c r="C42">
        <v>0.99834999999999996</v>
      </c>
      <c r="D42" s="7">
        <v>287.71210000000002</v>
      </c>
      <c r="E42" s="7">
        <v>261.39339999999999</v>
      </c>
      <c r="F42" s="7">
        <v>288.18680000000001</v>
      </c>
      <c r="G42" s="7">
        <v>261.82459999999998</v>
      </c>
      <c r="H42">
        <v>85.343699999999998</v>
      </c>
      <c r="I42">
        <v>80.819500000000005</v>
      </c>
      <c r="J42">
        <v>85.425299999999993</v>
      </c>
      <c r="K42">
        <v>80.893600000000006</v>
      </c>
      <c r="N42" s="12">
        <v>303</v>
      </c>
      <c r="O42" s="12">
        <f>((N42 * 0.1) * 0.1719 + 3.5886)*10</f>
        <v>87.971699999999998</v>
      </c>
      <c r="P42">
        <f>D43-$N$42</f>
        <v>-14.933899999999994</v>
      </c>
      <c r="Q42">
        <f t="shared" ref="Q42:S46" si="39">E43-$N$42</f>
        <v>-18.095000000000027</v>
      </c>
      <c r="R42">
        <f t="shared" si="39"/>
        <v>-23.002900000000011</v>
      </c>
      <c r="S42">
        <f t="shared" si="39"/>
        <v>-26.075499999999977</v>
      </c>
      <c r="T42">
        <f>H43-$O$42</f>
        <v>-2.5670999999999964</v>
      </c>
      <c r="U42">
        <f t="shared" ref="U42:W46" si="40">I43-$O$42</f>
        <v>-3.1105000000000018</v>
      </c>
      <c r="V42">
        <f t="shared" si="40"/>
        <v>-3.9542000000000002</v>
      </c>
      <c r="W42">
        <f t="shared" si="40"/>
        <v>-4.4823999999999984</v>
      </c>
      <c r="Y42" t="s">
        <v>78</v>
      </c>
    </row>
    <row r="43" spans="1:25" x14ac:dyDescent="0.25">
      <c r="A43" t="s">
        <v>77</v>
      </c>
      <c r="B43" t="s">
        <v>78</v>
      </c>
      <c r="C43">
        <v>1.0287999999999999</v>
      </c>
      <c r="D43" s="7">
        <v>288.06610000000001</v>
      </c>
      <c r="E43" s="7">
        <v>284.90499999999997</v>
      </c>
      <c r="F43" s="7">
        <v>279.99709999999999</v>
      </c>
      <c r="G43" s="7">
        <v>276.92450000000002</v>
      </c>
      <c r="H43">
        <v>85.404600000000002</v>
      </c>
      <c r="I43">
        <v>84.861199999999997</v>
      </c>
      <c r="J43">
        <v>84.017499999999998</v>
      </c>
      <c r="K43">
        <v>83.4893</v>
      </c>
      <c r="N43" s="12"/>
      <c r="O43" s="12"/>
      <c r="P43">
        <f t="shared" ref="P43:P46" si="41">D44-$N$42</f>
        <v>-23.116199999999992</v>
      </c>
      <c r="Q43">
        <f t="shared" si="39"/>
        <v>-36.810400000000016</v>
      </c>
      <c r="R43">
        <f t="shared" si="39"/>
        <v>-28.273300000000006</v>
      </c>
      <c r="S43">
        <f t="shared" si="39"/>
        <v>-41.715199999999982</v>
      </c>
      <c r="T43">
        <f t="shared" ref="T43:T46" si="42">H44-$O$42</f>
        <v>-3.9736999999999938</v>
      </c>
      <c r="U43">
        <f t="shared" si="40"/>
        <v>-6.327699999999993</v>
      </c>
      <c r="V43">
        <f t="shared" si="40"/>
        <v>-4.8601999999999919</v>
      </c>
      <c r="W43">
        <f t="shared" si="40"/>
        <v>-7.1709000000000032</v>
      </c>
      <c r="Y43" t="s">
        <v>80</v>
      </c>
    </row>
    <row r="44" spans="1:25" x14ac:dyDescent="0.25">
      <c r="A44" t="s">
        <v>79</v>
      </c>
      <c r="B44" t="s">
        <v>80</v>
      </c>
      <c r="C44">
        <v>1.0187999999999999</v>
      </c>
      <c r="D44" s="7">
        <v>279.88380000000001</v>
      </c>
      <c r="E44" s="7">
        <v>266.18959999999998</v>
      </c>
      <c r="F44" s="7">
        <v>274.72669999999999</v>
      </c>
      <c r="G44" s="7">
        <v>261.28480000000002</v>
      </c>
      <c r="H44">
        <v>83.998000000000005</v>
      </c>
      <c r="I44">
        <v>81.644000000000005</v>
      </c>
      <c r="J44">
        <v>83.111500000000007</v>
      </c>
      <c r="K44">
        <v>80.800799999999995</v>
      </c>
      <c r="N44" s="12"/>
      <c r="O44" s="12"/>
      <c r="P44">
        <f t="shared" si="41"/>
        <v>-14.985400000000027</v>
      </c>
      <c r="Q44">
        <f t="shared" si="39"/>
        <v>-18.072099999999978</v>
      </c>
      <c r="R44">
        <f t="shared" si="39"/>
        <v>-22.201999999999998</v>
      </c>
      <c r="S44">
        <f t="shared" si="39"/>
        <v>-25.211299999999994</v>
      </c>
      <c r="T44">
        <f t="shared" si="42"/>
        <v>-2.5759999999999934</v>
      </c>
      <c r="U44">
        <f t="shared" si="40"/>
        <v>-3.1066000000000003</v>
      </c>
      <c r="V44">
        <f t="shared" si="40"/>
        <v>-3.8165000000000049</v>
      </c>
      <c r="W44">
        <f t="shared" si="40"/>
        <v>-4.3337999999999965</v>
      </c>
      <c r="Y44" t="s">
        <v>82</v>
      </c>
    </row>
    <row r="45" spans="1:25" x14ac:dyDescent="0.25">
      <c r="A45" t="s">
        <v>81</v>
      </c>
      <c r="B45" t="s">
        <v>82</v>
      </c>
      <c r="C45">
        <v>1.0257000000000001</v>
      </c>
      <c r="D45" s="7">
        <v>288.01459999999997</v>
      </c>
      <c r="E45" s="7">
        <v>284.92790000000002</v>
      </c>
      <c r="F45" s="7">
        <v>280.798</v>
      </c>
      <c r="G45" s="7">
        <v>277.78870000000001</v>
      </c>
      <c r="H45">
        <v>85.395700000000005</v>
      </c>
      <c r="I45">
        <v>84.865099999999998</v>
      </c>
      <c r="J45">
        <v>84.155199999999994</v>
      </c>
      <c r="K45">
        <v>83.637900000000002</v>
      </c>
      <c r="N45" s="12"/>
      <c r="O45" s="12"/>
      <c r="P45">
        <f t="shared" si="41"/>
        <v>-10.633699999999976</v>
      </c>
      <c r="Q45">
        <f t="shared" si="39"/>
        <v>-14.12360000000001</v>
      </c>
      <c r="R45">
        <f t="shared" si="39"/>
        <v>-23.865499999999997</v>
      </c>
      <c r="S45">
        <f t="shared" si="39"/>
        <v>-27.197600000000023</v>
      </c>
      <c r="T45">
        <f t="shared" si="42"/>
        <v>-1.8278999999999996</v>
      </c>
      <c r="U45">
        <f t="shared" si="40"/>
        <v>-2.427899999999994</v>
      </c>
      <c r="V45">
        <f t="shared" si="40"/>
        <v>-4.102499999999992</v>
      </c>
      <c r="W45">
        <f t="shared" si="40"/>
        <v>-4.6752999999999929</v>
      </c>
      <c r="Y45" t="s">
        <v>84</v>
      </c>
    </row>
    <row r="46" spans="1:25" x14ac:dyDescent="0.25">
      <c r="A46" t="s">
        <v>83</v>
      </c>
      <c r="B46" t="s">
        <v>84</v>
      </c>
      <c r="C46">
        <v>1.0474000000000001</v>
      </c>
      <c r="D46" s="7">
        <v>292.36630000000002</v>
      </c>
      <c r="E46" s="7">
        <v>288.87639999999999</v>
      </c>
      <c r="F46" s="7">
        <v>279.1345</v>
      </c>
      <c r="G46" s="7">
        <v>275.80239999999998</v>
      </c>
      <c r="H46">
        <v>86.143799999999999</v>
      </c>
      <c r="I46">
        <v>85.543800000000005</v>
      </c>
      <c r="J46">
        <v>83.869200000000006</v>
      </c>
      <c r="K46">
        <v>83.296400000000006</v>
      </c>
      <c r="N46" s="12"/>
      <c r="O46" s="12"/>
      <c r="P46">
        <f t="shared" si="41"/>
        <v>-11.313499999999976</v>
      </c>
      <c r="Q46">
        <f t="shared" si="39"/>
        <v>-14.915900000000022</v>
      </c>
      <c r="R46">
        <f t="shared" si="39"/>
        <v>-25.034199999999998</v>
      </c>
      <c r="S46">
        <f t="shared" si="39"/>
        <v>-28.466999999999985</v>
      </c>
      <c r="T46">
        <f t="shared" si="42"/>
        <v>-1.9448000000000008</v>
      </c>
      <c r="U46">
        <f t="shared" si="40"/>
        <v>-2.563999999999993</v>
      </c>
      <c r="V46">
        <f t="shared" si="40"/>
        <v>-4.3033999999999963</v>
      </c>
      <c r="W46">
        <f t="shared" si="40"/>
        <v>-4.8935000000000031</v>
      </c>
      <c r="Y46" t="s">
        <v>86</v>
      </c>
    </row>
    <row r="47" spans="1:25" x14ac:dyDescent="0.25">
      <c r="A47" t="s">
        <v>85</v>
      </c>
      <c r="B47" t="s">
        <v>86</v>
      </c>
      <c r="C47">
        <v>1.0494000000000001</v>
      </c>
      <c r="D47" s="7">
        <v>291.68650000000002</v>
      </c>
      <c r="E47" s="7">
        <v>288.08409999999998</v>
      </c>
      <c r="F47" s="7">
        <v>277.9658</v>
      </c>
      <c r="G47" s="7">
        <v>274.53300000000002</v>
      </c>
      <c r="H47">
        <v>86.026899999999998</v>
      </c>
      <c r="I47">
        <v>85.407700000000006</v>
      </c>
      <c r="J47">
        <v>83.668300000000002</v>
      </c>
      <c r="K47">
        <v>83.078199999999995</v>
      </c>
      <c r="Y47" t="s">
        <v>97</v>
      </c>
    </row>
    <row r="48" spans="1:25" x14ac:dyDescent="0.25">
      <c r="A48" t="s">
        <v>96</v>
      </c>
      <c r="B48" t="s">
        <v>97</v>
      </c>
      <c r="C48">
        <v>1.0361</v>
      </c>
      <c r="D48">
        <v>315.23099999999999</v>
      </c>
      <c r="E48">
        <v>300.1431</v>
      </c>
      <c r="F48">
        <v>304.24799999999999</v>
      </c>
      <c r="G48">
        <v>289.68579999999997</v>
      </c>
      <c r="H48">
        <v>90.074200000000005</v>
      </c>
      <c r="I48">
        <v>87.480599999999995</v>
      </c>
      <c r="J48">
        <v>88.186199999999999</v>
      </c>
      <c r="K48">
        <v>85.683000000000007</v>
      </c>
    </row>
    <row r="49" spans="1:11" x14ac:dyDescent="0.25">
      <c r="A49" t="s">
        <v>128</v>
      </c>
      <c r="B49" t="s">
        <v>129</v>
      </c>
      <c r="C49">
        <v>1.0230999999999999</v>
      </c>
      <c r="D49">
        <v>316.01909999999998</v>
      </c>
      <c r="E49">
        <v>311.85649999999998</v>
      </c>
      <c r="F49">
        <v>308.87979999999999</v>
      </c>
      <c r="G49">
        <v>304.81119999999999</v>
      </c>
      <c r="H49">
        <v>90.209699999999998</v>
      </c>
      <c r="I49">
        <v>89.494100000000003</v>
      </c>
      <c r="J49">
        <v>88.982399999999998</v>
      </c>
      <c r="K49">
        <v>88.283000000000001</v>
      </c>
    </row>
    <row r="50" spans="1:11" x14ac:dyDescent="0.25">
      <c r="A50" t="s">
        <v>130</v>
      </c>
      <c r="B50" t="s">
        <v>131</v>
      </c>
      <c r="C50">
        <v>1.0026999999999999</v>
      </c>
      <c r="D50">
        <v>318.58710000000002</v>
      </c>
      <c r="E50">
        <v>314.32760000000002</v>
      </c>
      <c r="F50">
        <v>317.72579999999999</v>
      </c>
      <c r="G50">
        <v>313.47770000000003</v>
      </c>
      <c r="H50">
        <v>90.6511</v>
      </c>
      <c r="I50">
        <v>89.918899999999994</v>
      </c>
      <c r="J50">
        <v>90.503100000000003</v>
      </c>
      <c r="K50">
        <v>89.772800000000004</v>
      </c>
    </row>
    <row r="51" spans="1:11" x14ac:dyDescent="0.25">
      <c r="A51" t="s">
        <v>132</v>
      </c>
      <c r="B51" t="s">
        <v>133</v>
      </c>
      <c r="C51">
        <v>1.0437000000000001</v>
      </c>
      <c r="D51">
        <v>316.91079999999999</v>
      </c>
      <c r="E51">
        <v>312.5335</v>
      </c>
      <c r="F51">
        <v>303.64299999999997</v>
      </c>
      <c r="G51">
        <v>299.44900000000001</v>
      </c>
      <c r="H51">
        <v>90.363</v>
      </c>
      <c r="I51">
        <v>89.610500000000002</v>
      </c>
      <c r="J51">
        <v>88.0822</v>
      </c>
      <c r="K51">
        <v>87.3613</v>
      </c>
    </row>
    <row r="52" spans="1:11" x14ac:dyDescent="0.25">
      <c r="A52" t="s">
        <v>134</v>
      </c>
      <c r="B52" t="s">
        <v>135</v>
      </c>
      <c r="C52">
        <v>1.0429999999999999</v>
      </c>
      <c r="D52">
        <v>317.45850000000002</v>
      </c>
      <c r="E52">
        <v>312.82870000000003</v>
      </c>
      <c r="F52">
        <v>304.36040000000003</v>
      </c>
      <c r="G52">
        <v>299.92169999999999</v>
      </c>
      <c r="H52">
        <v>90.457099999999997</v>
      </c>
      <c r="I52">
        <v>89.661299999999997</v>
      </c>
      <c r="J52">
        <v>88.205600000000004</v>
      </c>
      <c r="K52">
        <v>87.442499999999995</v>
      </c>
    </row>
    <row r="53" spans="1:11" x14ac:dyDescent="0.25">
      <c r="A53" t="s">
        <v>136</v>
      </c>
      <c r="B53" t="s">
        <v>137</v>
      </c>
      <c r="C53">
        <v>1.0232000000000001</v>
      </c>
      <c r="D53">
        <v>315.78559999999999</v>
      </c>
      <c r="E53">
        <v>311.41590000000002</v>
      </c>
      <c r="F53">
        <v>308.63029999999998</v>
      </c>
      <c r="G53">
        <v>304.3596</v>
      </c>
      <c r="H53">
        <v>90.169499999999999</v>
      </c>
      <c r="I53">
        <v>89.418400000000005</v>
      </c>
      <c r="J53">
        <v>88.939499999999995</v>
      </c>
      <c r="K53">
        <v>88.205399999999997</v>
      </c>
    </row>
    <row r="54" spans="1:11" x14ac:dyDescent="0.25">
      <c r="A54" t="s">
        <v>138</v>
      </c>
      <c r="B54" t="s">
        <v>139</v>
      </c>
      <c r="C54">
        <v>1.0401</v>
      </c>
      <c r="D54">
        <v>319.8544</v>
      </c>
      <c r="E54">
        <v>315.07780000000002</v>
      </c>
      <c r="F54">
        <v>307.5206</v>
      </c>
      <c r="G54">
        <v>302.9282</v>
      </c>
      <c r="H54">
        <v>90.869</v>
      </c>
      <c r="I54">
        <v>90.047899999999998</v>
      </c>
      <c r="J54">
        <v>88.748800000000003</v>
      </c>
      <c r="K54">
        <v>87.959400000000002</v>
      </c>
    </row>
    <row r="55" spans="1:11" x14ac:dyDescent="0.25">
      <c r="A55" t="s">
        <v>140</v>
      </c>
      <c r="B55" t="s">
        <v>141</v>
      </c>
      <c r="C55">
        <v>1.0317000000000001</v>
      </c>
      <c r="D55">
        <v>318.85829999999999</v>
      </c>
      <c r="E55">
        <v>316.79480000000001</v>
      </c>
      <c r="F55">
        <v>309.0752</v>
      </c>
      <c r="G55">
        <v>307.07499999999999</v>
      </c>
      <c r="H55">
        <v>90.697699999999998</v>
      </c>
      <c r="I55">
        <v>90.343000000000004</v>
      </c>
      <c r="J55">
        <v>89.016000000000005</v>
      </c>
      <c r="K55">
        <v>88.672200000000004</v>
      </c>
    </row>
    <row r="56" spans="1:11" x14ac:dyDescent="0.25">
      <c r="A56" t="s">
        <v>142</v>
      </c>
      <c r="B56" t="s">
        <v>143</v>
      </c>
      <c r="C56">
        <v>1.0291999999999999</v>
      </c>
      <c r="D56">
        <v>315.64339999999999</v>
      </c>
      <c r="E56">
        <v>308.67829999999998</v>
      </c>
      <c r="F56">
        <v>306.67849999999999</v>
      </c>
      <c r="G56">
        <v>299.91120000000001</v>
      </c>
      <c r="H56">
        <v>90.145099999999999</v>
      </c>
      <c r="I56">
        <v>88.947800000000001</v>
      </c>
      <c r="J56">
        <v>88.603999999999999</v>
      </c>
      <c r="K56">
        <v>87.440700000000007</v>
      </c>
    </row>
    <row r="57" spans="1:11" x14ac:dyDescent="0.25">
      <c r="A57" t="s">
        <v>144</v>
      </c>
      <c r="B57" t="s">
        <v>145</v>
      </c>
      <c r="C57">
        <v>1.0343</v>
      </c>
      <c r="D57">
        <v>312.15600000000001</v>
      </c>
      <c r="E57" s="5">
        <v>300.48880000000003</v>
      </c>
      <c r="F57">
        <v>301.79399999999998</v>
      </c>
      <c r="G57" s="5">
        <v>290.51409999999998</v>
      </c>
      <c r="H57">
        <v>89.545599999999993</v>
      </c>
      <c r="I57">
        <v>87.54</v>
      </c>
      <c r="J57">
        <v>87.764399999999995</v>
      </c>
      <c r="K57">
        <v>85.825400000000002</v>
      </c>
    </row>
    <row r="58" spans="1:11" x14ac:dyDescent="0.25">
      <c r="D58">
        <f>D57/C57</f>
        <v>301.80411872764188</v>
      </c>
      <c r="E58">
        <f>E57/C57</f>
        <v>290.52383254374945</v>
      </c>
    </row>
  </sheetData>
  <mergeCells count="17">
    <mergeCell ref="O22:O27"/>
    <mergeCell ref="N42:N46"/>
    <mergeCell ref="O42:O46"/>
    <mergeCell ref="N40:N41"/>
    <mergeCell ref="O40:O41"/>
    <mergeCell ref="P1:W1"/>
    <mergeCell ref="N28:N33"/>
    <mergeCell ref="O28:O33"/>
    <mergeCell ref="N34:N39"/>
    <mergeCell ref="O34:O39"/>
    <mergeCell ref="N3:N8"/>
    <mergeCell ref="O3:O8"/>
    <mergeCell ref="N9:N15"/>
    <mergeCell ref="O9:O15"/>
    <mergeCell ref="N16:N21"/>
    <mergeCell ref="O16:O21"/>
    <mergeCell ref="N22:N2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piyorin</cp:lastModifiedBy>
  <dcterms:modified xsi:type="dcterms:W3CDTF">2023-02-03T09:47:51Z</dcterms:modified>
</cp:coreProperties>
</file>