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yus\OneDrive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AD17" i="1"/>
  <c r="AD18" i="1"/>
  <c r="AD19" i="1"/>
  <c r="AD20" i="1"/>
  <c r="AD15" i="1"/>
  <c r="AD14" i="1"/>
  <c r="AD13" i="1"/>
  <c r="AD12" i="1"/>
  <c r="AD11" i="1"/>
  <c r="AD10" i="1"/>
  <c r="AD9" i="1"/>
  <c r="AD8" i="1"/>
  <c r="AD7" i="1"/>
  <c r="AD6" i="1"/>
  <c r="AD5" i="1"/>
  <c r="AB17" i="1"/>
  <c r="AD4" i="1"/>
  <c r="AA17" i="1"/>
  <c r="Y17" i="1"/>
  <c r="X17" i="1"/>
  <c r="Z17" i="1"/>
  <c r="Y18" i="1"/>
  <c r="Z18" i="1"/>
  <c r="AA18" i="1"/>
  <c r="AB18" i="1"/>
  <c r="Y19" i="1"/>
  <c r="Z19" i="1"/>
  <c r="AA19" i="1"/>
  <c r="AB19" i="1"/>
  <c r="Y20" i="1"/>
  <c r="Z20" i="1"/>
  <c r="AA20" i="1"/>
  <c r="AB20" i="1"/>
  <c r="X18" i="1"/>
  <c r="X19" i="1"/>
  <c r="X20" i="1"/>
  <c r="Y4" i="1"/>
  <c r="Z4" i="1"/>
  <c r="X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X5" i="1"/>
  <c r="X6" i="1"/>
  <c r="X7" i="1"/>
  <c r="X8" i="1"/>
  <c r="X9" i="1"/>
  <c r="X10" i="1"/>
  <c r="X11" i="1"/>
  <c r="X12" i="1"/>
  <c r="X13" i="1"/>
  <c r="X14" i="1"/>
  <c r="X15" i="1"/>
  <c r="Y3" i="1"/>
  <c r="Z3" i="1" s="1"/>
  <c r="AA3" i="1" s="1"/>
  <c r="AB3" i="1" s="1"/>
  <c r="W7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V7" i="1"/>
  <c r="U7" i="1"/>
  <c r="W6" i="1"/>
  <c r="V6" i="1"/>
  <c r="U6" i="1"/>
  <c r="W5" i="1"/>
  <c r="V5" i="1"/>
  <c r="U5" i="1"/>
  <c r="W4" i="1"/>
  <c r="V4" i="1"/>
  <c r="U4" i="1"/>
  <c r="T4" i="1"/>
  <c r="T5" i="1"/>
  <c r="T6" i="1"/>
  <c r="T7" i="1"/>
  <c r="T8" i="1"/>
  <c r="T9" i="1"/>
  <c r="T10" i="1"/>
  <c r="T11" i="1"/>
  <c r="T12" i="1"/>
  <c r="T13" i="1"/>
  <c r="T14" i="1"/>
  <c r="T15" i="1"/>
  <c r="S5" i="1"/>
  <c r="S6" i="1"/>
  <c r="S7" i="1"/>
  <c r="S8" i="1"/>
  <c r="S9" i="1"/>
  <c r="S10" i="1"/>
  <c r="S11" i="1"/>
  <c r="S12" i="1"/>
  <c r="S13" i="1"/>
  <c r="S14" i="1"/>
  <c r="S15" i="1"/>
  <c r="S4" i="1"/>
  <c r="N5" i="1"/>
  <c r="U3" i="1"/>
  <c r="V3" i="1" s="1"/>
  <c r="W3" i="1" s="1"/>
  <c r="T3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N6" i="1"/>
  <c r="N7" i="1"/>
  <c r="N8" i="1"/>
  <c r="N9" i="1"/>
  <c r="N10" i="1"/>
  <c r="N11" i="1"/>
  <c r="N12" i="1"/>
  <c r="N13" i="1"/>
  <c r="N14" i="1"/>
  <c r="N15" i="1"/>
  <c r="N4" i="1"/>
  <c r="O3" i="1"/>
  <c r="P3" i="1" s="1"/>
  <c r="Q3" i="1" s="1"/>
  <c r="R3" i="1" s="1"/>
  <c r="L4" i="1"/>
  <c r="K4" i="1"/>
  <c r="J4" i="1"/>
  <c r="J3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K3" i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4" i="1"/>
  <c r="C20" i="1"/>
  <c r="C19" i="1"/>
  <c r="C18" i="1"/>
  <c r="C17" i="1"/>
</calcChain>
</file>

<file path=xl/sharedStrings.xml><?xml version="1.0" encoding="utf-8"?>
<sst xmlns="http://schemas.openxmlformats.org/spreadsheetml/2006/main" count="38" uniqueCount="38">
  <si>
    <t>Employee Payroll</t>
  </si>
  <si>
    <t>Last Name</t>
  </si>
  <si>
    <t>First Name</t>
  </si>
  <si>
    <t>Hourly wage</t>
  </si>
  <si>
    <t>Pay</t>
  </si>
  <si>
    <t>Avgerage</t>
  </si>
  <si>
    <t>Minimun</t>
  </si>
  <si>
    <t>Maximum</t>
  </si>
  <si>
    <t>Total</t>
  </si>
  <si>
    <t>Overtime Hours</t>
  </si>
  <si>
    <t>Overtime Bonus</t>
  </si>
  <si>
    <t>Total Pay</t>
  </si>
  <si>
    <t>January Pay</t>
  </si>
  <si>
    <t>Aditi</t>
  </si>
  <si>
    <t>Moti</t>
  </si>
  <si>
    <t>Garg</t>
  </si>
  <si>
    <t xml:space="preserve">Sameedha </t>
  </si>
  <si>
    <t>Virk</t>
  </si>
  <si>
    <t>Patla</t>
  </si>
  <si>
    <t>Pushkar</t>
  </si>
  <si>
    <t>Seth</t>
  </si>
  <si>
    <t xml:space="preserve">Madhu </t>
  </si>
  <si>
    <t>Bhatiya</t>
  </si>
  <si>
    <t xml:space="preserve">Jaydev </t>
  </si>
  <si>
    <t>Mitali</t>
  </si>
  <si>
    <t>Shubham</t>
  </si>
  <si>
    <t>Patil</t>
  </si>
  <si>
    <t>Supriyo</t>
  </si>
  <si>
    <t>Panda</t>
  </si>
  <si>
    <t>Naveen</t>
  </si>
  <si>
    <t>Tikaram</t>
  </si>
  <si>
    <t>Hardeep</t>
  </si>
  <si>
    <t>Shukla</t>
  </si>
  <si>
    <t>Gopi</t>
  </si>
  <si>
    <t>Trilochana</t>
  </si>
  <si>
    <t>Jitendra</t>
  </si>
  <si>
    <t>Choudhary</t>
  </si>
  <si>
    <t>Hourly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</si>
</sst>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72" formatCode="0.0"/>
    <numFmt numFmtId="178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16" fontId="0" fillId="3" borderId="0" xfId="0" applyNumberFormat="1" applyFill="1"/>
    <xf numFmtId="0" fontId="0" fillId="7" borderId="0" xfId="0" applyFill="1"/>
    <xf numFmtId="16" fontId="0" fillId="4" borderId="0" xfId="0" applyNumberFormat="1" applyFill="1"/>
    <xf numFmtId="0" fontId="0" fillId="0" borderId="0" xfId="0" applyFill="1"/>
    <xf numFmtId="16" fontId="0" fillId="5" borderId="0" xfId="0" applyNumberFormat="1" applyFill="1"/>
    <xf numFmtId="16" fontId="0" fillId="6" borderId="0" xfId="0" applyNumberFormat="1" applyFill="1"/>
    <xf numFmtId="178" fontId="0" fillId="0" borderId="0" xfId="1" applyNumberFormat="1" applyFont="1"/>
    <xf numFmtId="178" fontId="0" fillId="0" borderId="0" xfId="0" applyNumberFormat="1"/>
    <xf numFmtId="172" fontId="0" fillId="2" borderId="0" xfId="0" applyNumberFormat="1" applyFill="1"/>
    <xf numFmtId="172" fontId="0" fillId="3" borderId="0" xfId="0" applyNumberFormat="1" applyFill="1"/>
    <xf numFmtId="178" fontId="0" fillId="6" borderId="0" xfId="0" applyNumberFormat="1" applyFill="1"/>
    <xf numFmtId="178" fontId="0" fillId="4" borderId="0" xfId="0" applyNumberFormat="1" applyFill="1"/>
    <xf numFmtId="178" fontId="0" fillId="5" borderId="0" xfId="0" applyNumberFormat="1" applyFill="1"/>
    <xf numFmtId="178" fontId="0" fillId="0" borderId="0" xfId="0" applyNumberFormat="1" applyFill="1"/>
    <xf numFmtId="0" fontId="3" fillId="0" borderId="0" xfId="0" applyFont="1"/>
    <xf numFmtId="0" fontId="2" fillId="8" borderId="0" xfId="0" applyFont="1" applyFill="1"/>
    <xf numFmtId="178" fontId="0" fillId="7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zoomScale="80" zoomScaleNormal="80" workbookViewId="0">
      <selection activeCell="I28" sqref="I28"/>
    </sheetView>
  </sheetViews>
  <sheetFormatPr defaultRowHeight="15" x14ac:dyDescent="0.25"/>
  <cols>
    <col min="1" max="1" width="13.5703125" customWidth="1"/>
    <col min="2" max="2" width="12.85546875" customWidth="1"/>
    <col min="3" max="3" width="13.140625" customWidth="1"/>
    <col min="4" max="8" width="18.140625" customWidth="1"/>
    <col min="9" max="13" width="15.140625" customWidth="1"/>
    <col min="14" max="14" width="13.7109375" customWidth="1"/>
    <col min="15" max="15" width="14" customWidth="1"/>
    <col min="16" max="16" width="13.7109375" customWidth="1"/>
    <col min="17" max="17" width="13.85546875" customWidth="1"/>
    <col min="18" max="18" width="14.85546875" customWidth="1"/>
    <col min="19" max="23" width="16.140625" customWidth="1"/>
    <col min="24" max="24" width="15.5703125" customWidth="1"/>
    <col min="25" max="25" width="12.5703125" customWidth="1"/>
    <col min="26" max="28" width="12.140625" customWidth="1"/>
    <col min="30" max="30" width="16.42578125" customWidth="1"/>
  </cols>
  <sheetData>
    <row r="1" spans="1:30" ht="15.75" x14ac:dyDescent="0.25">
      <c r="A1" s="18" t="s">
        <v>0</v>
      </c>
    </row>
    <row r="2" spans="1:30" x14ac:dyDescent="0.25">
      <c r="D2" s="19" t="s">
        <v>37</v>
      </c>
      <c r="I2" s="19" t="s">
        <v>9</v>
      </c>
      <c r="N2" s="19" t="s">
        <v>4</v>
      </c>
      <c r="O2" s="7"/>
      <c r="P2" s="7"/>
      <c r="Q2" s="7"/>
      <c r="R2" s="7"/>
      <c r="S2" s="19" t="s">
        <v>10</v>
      </c>
      <c r="T2" s="7"/>
      <c r="U2" s="7"/>
      <c r="V2" s="7"/>
      <c r="W2" s="7"/>
      <c r="X2" s="19" t="s">
        <v>11</v>
      </c>
      <c r="AD2" s="19" t="s">
        <v>12</v>
      </c>
    </row>
    <row r="3" spans="1:30" x14ac:dyDescent="0.25">
      <c r="A3" s="19" t="s">
        <v>1</v>
      </c>
      <c r="B3" s="19" t="s">
        <v>2</v>
      </c>
      <c r="C3" s="19" t="s">
        <v>3</v>
      </c>
      <c r="D3" s="1">
        <v>43831</v>
      </c>
      <c r="E3" s="1">
        <f>D3+7</f>
        <v>43838</v>
      </c>
      <c r="F3" s="1">
        <f t="shared" ref="F3:H3" si="0">E3+7</f>
        <v>43845</v>
      </c>
      <c r="G3" s="1">
        <f t="shared" si="0"/>
        <v>43852</v>
      </c>
      <c r="H3" s="1">
        <f t="shared" si="0"/>
        <v>43859</v>
      </c>
      <c r="I3" s="4">
        <v>43831</v>
      </c>
      <c r="J3" s="4">
        <f>I3+7</f>
        <v>43838</v>
      </c>
      <c r="K3" s="4">
        <f t="shared" ref="K3:L3" si="1">J3+7</f>
        <v>43845</v>
      </c>
      <c r="L3" s="4">
        <f t="shared" si="1"/>
        <v>43852</v>
      </c>
      <c r="M3" s="4">
        <f>L3+7</f>
        <v>43859</v>
      </c>
      <c r="N3" s="9">
        <v>43831</v>
      </c>
      <c r="O3" s="9">
        <f>N3+7</f>
        <v>43838</v>
      </c>
      <c r="P3" s="9">
        <f t="shared" ref="P3:Q3" si="2">O3+7</f>
        <v>43845</v>
      </c>
      <c r="Q3" s="9">
        <f t="shared" si="2"/>
        <v>43852</v>
      </c>
      <c r="R3" s="9">
        <f>Q3+7</f>
        <v>43859</v>
      </c>
      <c r="S3" s="6">
        <v>43831</v>
      </c>
      <c r="T3" s="6">
        <f>S3+7</f>
        <v>43838</v>
      </c>
      <c r="U3" s="6">
        <f t="shared" ref="U3:W3" si="3">T3+7</f>
        <v>43845</v>
      </c>
      <c r="V3" s="6">
        <f t="shared" si="3"/>
        <v>43852</v>
      </c>
      <c r="W3" s="6">
        <f t="shared" si="3"/>
        <v>43859</v>
      </c>
      <c r="X3" s="8">
        <v>43831</v>
      </c>
      <c r="Y3" s="8">
        <f>X3+7</f>
        <v>43838</v>
      </c>
      <c r="Z3" s="8">
        <f t="shared" ref="Z3:AB3" si="4">Y3+7</f>
        <v>43845</v>
      </c>
      <c r="AA3" s="8">
        <f t="shared" si="4"/>
        <v>43852</v>
      </c>
      <c r="AB3" s="8">
        <f t="shared" si="4"/>
        <v>43859</v>
      </c>
      <c r="AD3" s="5"/>
    </row>
    <row r="4" spans="1:30" x14ac:dyDescent="0.25">
      <c r="A4" t="s">
        <v>14</v>
      </c>
      <c r="B4" t="s">
        <v>15</v>
      </c>
      <c r="C4" s="10">
        <v>10.3</v>
      </c>
      <c r="D4" s="2">
        <v>40</v>
      </c>
      <c r="E4" s="2">
        <v>40</v>
      </c>
      <c r="F4" s="2">
        <v>46</v>
      </c>
      <c r="G4" s="2">
        <v>45</v>
      </c>
      <c r="H4" s="2">
        <v>40</v>
      </c>
      <c r="I4" s="3">
        <f>IF(D4&gt;40,D4-40,0)</f>
        <v>0</v>
      </c>
      <c r="J4" s="3">
        <f>IF(E4&gt;40,E4-40,0)</f>
        <v>0</v>
      </c>
      <c r="K4" s="3">
        <f>IF(F4&gt;40,F4-40,0)</f>
        <v>6</v>
      </c>
      <c r="L4" s="3">
        <f>IF(G4&gt;40,G4-40,0)</f>
        <v>5</v>
      </c>
      <c r="M4" s="3">
        <f t="shared" ref="J4:M15" si="5">IF(H4&gt;40,H4-40,0)</f>
        <v>0</v>
      </c>
      <c r="N4" s="14">
        <f>$C4*D4</f>
        <v>412</v>
      </c>
      <c r="O4" s="14">
        <f t="shared" ref="O4:R15" si="6">$C4*E4</f>
        <v>412</v>
      </c>
      <c r="P4" s="14">
        <f t="shared" si="6"/>
        <v>473.8</v>
      </c>
      <c r="Q4" s="14">
        <f t="shared" si="6"/>
        <v>463.50000000000006</v>
      </c>
      <c r="R4" s="14">
        <f t="shared" si="6"/>
        <v>412</v>
      </c>
      <c r="S4" s="15">
        <f>0.5*$C4*I4</f>
        <v>0</v>
      </c>
      <c r="T4" s="15">
        <f>0.5*$C4*J4</f>
        <v>0</v>
      </c>
      <c r="U4" s="15">
        <f t="shared" ref="U4:W15" si="7">0.5*$C4*K4</f>
        <v>30.900000000000002</v>
      </c>
      <c r="V4" s="15">
        <f t="shared" si="7"/>
        <v>25.75</v>
      </c>
      <c r="W4" s="15">
        <f t="shared" si="7"/>
        <v>0</v>
      </c>
      <c r="X4" s="16">
        <f>N4+S4</f>
        <v>412</v>
      </c>
      <c r="Y4" s="16">
        <f>O4+T4</f>
        <v>412</v>
      </c>
      <c r="Z4" s="16">
        <f t="shared" ref="Y4:AB15" si="8">P4+U4</f>
        <v>504.7</v>
      </c>
      <c r="AA4" s="16">
        <f t="shared" si="8"/>
        <v>489.25000000000006</v>
      </c>
      <c r="AB4" s="16">
        <f t="shared" si="8"/>
        <v>412</v>
      </c>
      <c r="AC4" s="11"/>
      <c r="AD4" s="20">
        <f>SUM(X4:AB4)</f>
        <v>2229.9499999999998</v>
      </c>
    </row>
    <row r="5" spans="1:30" x14ac:dyDescent="0.25">
      <c r="A5" t="s">
        <v>16</v>
      </c>
      <c r="B5" t="s">
        <v>17</v>
      </c>
      <c r="C5" s="10">
        <v>15</v>
      </c>
      <c r="D5" s="2">
        <v>42</v>
      </c>
      <c r="E5" s="2">
        <v>39</v>
      </c>
      <c r="F5" s="2">
        <v>45</v>
      </c>
      <c r="G5" s="2">
        <v>44</v>
      </c>
      <c r="H5" s="2">
        <v>42</v>
      </c>
      <c r="I5" s="3">
        <f>IF(D5&gt;40,D5-40,0)</f>
        <v>2</v>
      </c>
      <c r="J5" s="3">
        <f t="shared" si="5"/>
        <v>0</v>
      </c>
      <c r="K5" s="3">
        <f t="shared" si="5"/>
        <v>5</v>
      </c>
      <c r="L5" s="3">
        <f t="shared" si="5"/>
        <v>4</v>
      </c>
      <c r="M5" s="3">
        <f t="shared" si="5"/>
        <v>2</v>
      </c>
      <c r="N5" s="14">
        <f>$C5*D5</f>
        <v>630</v>
      </c>
      <c r="O5" s="14">
        <f t="shared" si="6"/>
        <v>585</v>
      </c>
      <c r="P5" s="14">
        <f t="shared" si="6"/>
        <v>675</v>
      </c>
      <c r="Q5" s="14">
        <f t="shared" si="6"/>
        <v>660</v>
      </c>
      <c r="R5" s="14">
        <f t="shared" si="6"/>
        <v>630</v>
      </c>
      <c r="S5" s="15">
        <f t="shared" ref="S5:T15" si="9">0.5*$C5*I5</f>
        <v>15</v>
      </c>
      <c r="T5" s="15">
        <f t="shared" si="9"/>
        <v>0</v>
      </c>
      <c r="U5" s="15">
        <f t="shared" si="7"/>
        <v>37.5</v>
      </c>
      <c r="V5" s="15">
        <f t="shared" si="7"/>
        <v>30</v>
      </c>
      <c r="W5" s="15">
        <f t="shared" si="7"/>
        <v>15</v>
      </c>
      <c r="X5" s="16">
        <f t="shared" ref="X5:X15" si="10">N5+S5</f>
        <v>645</v>
      </c>
      <c r="Y5" s="16">
        <f t="shared" si="8"/>
        <v>585</v>
      </c>
      <c r="Z5" s="16">
        <f t="shared" si="8"/>
        <v>712.5</v>
      </c>
      <c r="AA5" s="16">
        <f t="shared" si="8"/>
        <v>690</v>
      </c>
      <c r="AB5" s="16">
        <f t="shared" si="8"/>
        <v>645</v>
      </c>
      <c r="AC5" s="11"/>
      <c r="AD5" s="20">
        <f t="shared" ref="AD5:AD15" si="11">SUM(X5:AB5)</f>
        <v>3277.5</v>
      </c>
    </row>
    <row r="6" spans="1:30" x14ac:dyDescent="0.25">
      <c r="A6" t="s">
        <v>13</v>
      </c>
      <c r="B6" t="s">
        <v>18</v>
      </c>
      <c r="C6" s="10">
        <v>19.5</v>
      </c>
      <c r="D6" s="2">
        <v>41</v>
      </c>
      <c r="E6" s="2">
        <v>44</v>
      </c>
      <c r="F6" s="2">
        <v>44</v>
      </c>
      <c r="G6" s="2">
        <v>41</v>
      </c>
      <c r="H6" s="2">
        <v>45</v>
      </c>
      <c r="I6" s="3">
        <f>IF(D6&gt;40,D6-40,0)</f>
        <v>1</v>
      </c>
      <c r="J6" s="3">
        <f t="shared" si="5"/>
        <v>4</v>
      </c>
      <c r="K6" s="3">
        <f t="shared" si="5"/>
        <v>4</v>
      </c>
      <c r="L6" s="3">
        <f t="shared" si="5"/>
        <v>1</v>
      </c>
      <c r="M6" s="3">
        <f t="shared" si="5"/>
        <v>5</v>
      </c>
      <c r="N6" s="14">
        <f t="shared" ref="N5:N15" si="12">$C6*D6</f>
        <v>799.5</v>
      </c>
      <c r="O6" s="14">
        <f t="shared" si="6"/>
        <v>858</v>
      </c>
      <c r="P6" s="14">
        <f t="shared" si="6"/>
        <v>858</v>
      </c>
      <c r="Q6" s="14">
        <f t="shared" si="6"/>
        <v>799.5</v>
      </c>
      <c r="R6" s="14">
        <f t="shared" si="6"/>
        <v>877.5</v>
      </c>
      <c r="S6" s="15">
        <f t="shared" si="9"/>
        <v>9.75</v>
      </c>
      <c r="T6" s="15">
        <f t="shared" si="9"/>
        <v>39</v>
      </c>
      <c r="U6" s="15">
        <f t="shared" si="7"/>
        <v>39</v>
      </c>
      <c r="V6" s="15">
        <f t="shared" si="7"/>
        <v>9.75</v>
      </c>
      <c r="W6" s="15">
        <f t="shared" si="7"/>
        <v>48.75</v>
      </c>
      <c r="X6" s="16">
        <f t="shared" si="10"/>
        <v>809.25</v>
      </c>
      <c r="Y6" s="16">
        <f t="shared" si="8"/>
        <v>897</v>
      </c>
      <c r="Z6" s="16">
        <f t="shared" si="8"/>
        <v>897</v>
      </c>
      <c r="AA6" s="16">
        <f t="shared" si="8"/>
        <v>809.25</v>
      </c>
      <c r="AB6" s="16">
        <f t="shared" si="8"/>
        <v>926.25</v>
      </c>
      <c r="AC6" s="11"/>
      <c r="AD6" s="20">
        <f t="shared" si="11"/>
        <v>4338.75</v>
      </c>
    </row>
    <row r="7" spans="1:30" x14ac:dyDescent="0.25">
      <c r="A7" t="s">
        <v>19</v>
      </c>
      <c r="B7" t="s">
        <v>20</v>
      </c>
      <c r="C7" s="10">
        <v>14</v>
      </c>
      <c r="D7" s="2">
        <v>39</v>
      </c>
      <c r="E7" s="2">
        <v>42</v>
      </c>
      <c r="F7" s="2">
        <v>45</v>
      </c>
      <c r="G7" s="2">
        <v>40</v>
      </c>
      <c r="H7" s="2">
        <v>41</v>
      </c>
      <c r="I7" s="3">
        <f>IF(D7&gt;40,D7-40,0)</f>
        <v>0</v>
      </c>
      <c r="J7" s="3">
        <f t="shared" si="5"/>
        <v>2</v>
      </c>
      <c r="K7" s="3">
        <f t="shared" si="5"/>
        <v>5</v>
      </c>
      <c r="L7" s="3">
        <f t="shared" si="5"/>
        <v>0</v>
      </c>
      <c r="M7" s="3">
        <f t="shared" si="5"/>
        <v>1</v>
      </c>
      <c r="N7" s="14">
        <f t="shared" si="12"/>
        <v>546</v>
      </c>
      <c r="O7" s="14">
        <f t="shared" si="6"/>
        <v>588</v>
      </c>
      <c r="P7" s="14">
        <f t="shared" si="6"/>
        <v>630</v>
      </c>
      <c r="Q7" s="14">
        <f t="shared" si="6"/>
        <v>560</v>
      </c>
      <c r="R7" s="14">
        <f t="shared" si="6"/>
        <v>574</v>
      </c>
      <c r="S7" s="15">
        <f t="shared" si="9"/>
        <v>0</v>
      </c>
      <c r="T7" s="15">
        <f t="shared" si="9"/>
        <v>14</v>
      </c>
      <c r="U7" s="15">
        <f t="shared" si="7"/>
        <v>35</v>
      </c>
      <c r="V7" s="15">
        <f t="shared" si="7"/>
        <v>0</v>
      </c>
      <c r="W7" s="15">
        <f>0.5*$C7*M7</f>
        <v>7</v>
      </c>
      <c r="X7" s="16">
        <f t="shared" si="10"/>
        <v>546</v>
      </c>
      <c r="Y7" s="16">
        <f t="shared" si="8"/>
        <v>602</v>
      </c>
      <c r="Z7" s="16">
        <f t="shared" si="8"/>
        <v>665</v>
      </c>
      <c r="AA7" s="16">
        <f t="shared" si="8"/>
        <v>560</v>
      </c>
      <c r="AB7" s="16">
        <f t="shared" si="8"/>
        <v>581</v>
      </c>
      <c r="AC7" s="11"/>
      <c r="AD7" s="20">
        <f t="shared" si="11"/>
        <v>2954</v>
      </c>
    </row>
    <row r="8" spans="1:30" x14ac:dyDescent="0.25">
      <c r="A8" t="s">
        <v>21</v>
      </c>
      <c r="B8" t="s">
        <v>22</v>
      </c>
      <c r="C8" s="10">
        <v>13.3</v>
      </c>
      <c r="D8" s="2">
        <v>44</v>
      </c>
      <c r="E8" s="2">
        <v>41</v>
      </c>
      <c r="F8" s="2">
        <v>41</v>
      </c>
      <c r="G8" s="2">
        <v>38</v>
      </c>
      <c r="H8" s="2">
        <v>40</v>
      </c>
      <c r="I8" s="3">
        <f>IF(D8&gt;40,D8-40,0)</f>
        <v>4</v>
      </c>
      <c r="J8" s="3">
        <f t="shared" si="5"/>
        <v>1</v>
      </c>
      <c r="K8" s="3">
        <f t="shared" si="5"/>
        <v>1</v>
      </c>
      <c r="L8" s="3">
        <f t="shared" si="5"/>
        <v>0</v>
      </c>
      <c r="M8" s="3">
        <f t="shared" si="5"/>
        <v>0</v>
      </c>
      <c r="N8" s="14">
        <f t="shared" si="12"/>
        <v>585.20000000000005</v>
      </c>
      <c r="O8" s="14">
        <f t="shared" si="6"/>
        <v>545.30000000000007</v>
      </c>
      <c r="P8" s="14">
        <f t="shared" si="6"/>
        <v>545.30000000000007</v>
      </c>
      <c r="Q8" s="14">
        <f t="shared" si="6"/>
        <v>505.40000000000003</v>
      </c>
      <c r="R8" s="14">
        <f t="shared" si="6"/>
        <v>532</v>
      </c>
      <c r="S8" s="15">
        <f t="shared" si="9"/>
        <v>26.6</v>
      </c>
      <c r="T8" s="15">
        <f t="shared" si="9"/>
        <v>6.65</v>
      </c>
      <c r="U8" s="15">
        <f t="shared" si="7"/>
        <v>6.65</v>
      </c>
      <c r="V8" s="15">
        <f t="shared" si="7"/>
        <v>0</v>
      </c>
      <c r="W8" s="15">
        <f t="shared" si="7"/>
        <v>0</v>
      </c>
      <c r="X8" s="16">
        <f t="shared" si="10"/>
        <v>611.80000000000007</v>
      </c>
      <c r="Y8" s="16">
        <f t="shared" si="8"/>
        <v>551.95000000000005</v>
      </c>
      <c r="Z8" s="16">
        <f t="shared" si="8"/>
        <v>551.95000000000005</v>
      </c>
      <c r="AA8" s="16">
        <f t="shared" si="8"/>
        <v>505.40000000000003</v>
      </c>
      <c r="AB8" s="16">
        <f t="shared" si="8"/>
        <v>532</v>
      </c>
      <c r="AC8" s="11"/>
      <c r="AD8" s="20">
        <f t="shared" si="11"/>
        <v>2753.1</v>
      </c>
    </row>
    <row r="9" spans="1:30" x14ac:dyDescent="0.25">
      <c r="A9" t="s">
        <v>23</v>
      </c>
      <c r="B9" t="s">
        <v>24</v>
      </c>
      <c r="C9" s="10">
        <v>15.4</v>
      </c>
      <c r="D9" s="2">
        <v>55</v>
      </c>
      <c r="E9" s="2">
        <v>42</v>
      </c>
      <c r="F9" s="2">
        <v>42</v>
      </c>
      <c r="G9" s="2">
        <v>43</v>
      </c>
      <c r="H9" s="2">
        <v>45</v>
      </c>
      <c r="I9" s="3">
        <f>IF(D9&gt;40,D9-40,0)</f>
        <v>15</v>
      </c>
      <c r="J9" s="3">
        <f t="shared" si="5"/>
        <v>2</v>
      </c>
      <c r="K9" s="3">
        <f t="shared" si="5"/>
        <v>2</v>
      </c>
      <c r="L9" s="3">
        <f t="shared" si="5"/>
        <v>3</v>
      </c>
      <c r="M9" s="3">
        <f t="shared" si="5"/>
        <v>5</v>
      </c>
      <c r="N9" s="14">
        <f t="shared" si="12"/>
        <v>847</v>
      </c>
      <c r="O9" s="14">
        <f t="shared" si="6"/>
        <v>646.80000000000007</v>
      </c>
      <c r="P9" s="14">
        <f t="shared" si="6"/>
        <v>646.80000000000007</v>
      </c>
      <c r="Q9" s="14">
        <f t="shared" si="6"/>
        <v>662.2</v>
      </c>
      <c r="R9" s="14">
        <f t="shared" si="6"/>
        <v>693</v>
      </c>
      <c r="S9" s="15">
        <f t="shared" si="9"/>
        <v>115.5</v>
      </c>
      <c r="T9" s="15">
        <f t="shared" si="9"/>
        <v>15.4</v>
      </c>
      <c r="U9" s="15">
        <f t="shared" si="7"/>
        <v>15.4</v>
      </c>
      <c r="V9" s="15">
        <f t="shared" si="7"/>
        <v>23.1</v>
      </c>
      <c r="W9" s="15">
        <f t="shared" si="7"/>
        <v>38.5</v>
      </c>
      <c r="X9" s="16">
        <f t="shared" si="10"/>
        <v>962.5</v>
      </c>
      <c r="Y9" s="16">
        <f t="shared" si="8"/>
        <v>662.2</v>
      </c>
      <c r="Z9" s="16">
        <f t="shared" si="8"/>
        <v>662.2</v>
      </c>
      <c r="AA9" s="16">
        <f t="shared" si="8"/>
        <v>685.30000000000007</v>
      </c>
      <c r="AB9" s="16">
        <f t="shared" si="8"/>
        <v>731.5</v>
      </c>
      <c r="AC9" s="11"/>
      <c r="AD9" s="20">
        <f t="shared" si="11"/>
        <v>3703.7000000000003</v>
      </c>
    </row>
    <row r="10" spans="1:30" x14ac:dyDescent="0.25">
      <c r="A10" t="s">
        <v>25</v>
      </c>
      <c r="B10" t="s">
        <v>26</v>
      </c>
      <c r="C10" s="10">
        <v>11</v>
      </c>
      <c r="D10" s="2">
        <v>33</v>
      </c>
      <c r="E10" s="2">
        <v>39</v>
      </c>
      <c r="F10" s="2">
        <v>45</v>
      </c>
      <c r="G10" s="2">
        <v>43</v>
      </c>
      <c r="H10" s="2">
        <v>44</v>
      </c>
      <c r="I10" s="3">
        <f>IF(D10&gt;40,D10-40,0)</f>
        <v>0</v>
      </c>
      <c r="J10" s="3">
        <f t="shared" si="5"/>
        <v>0</v>
      </c>
      <c r="K10" s="3">
        <f t="shared" si="5"/>
        <v>5</v>
      </c>
      <c r="L10" s="3">
        <f t="shared" si="5"/>
        <v>3</v>
      </c>
      <c r="M10" s="3">
        <f t="shared" si="5"/>
        <v>4</v>
      </c>
      <c r="N10" s="14">
        <f t="shared" si="12"/>
        <v>363</v>
      </c>
      <c r="O10" s="14">
        <f t="shared" si="6"/>
        <v>429</v>
      </c>
      <c r="P10" s="14">
        <f t="shared" si="6"/>
        <v>495</v>
      </c>
      <c r="Q10" s="14">
        <f t="shared" si="6"/>
        <v>473</v>
      </c>
      <c r="R10" s="14">
        <f t="shared" si="6"/>
        <v>484</v>
      </c>
      <c r="S10" s="15">
        <f t="shared" si="9"/>
        <v>0</v>
      </c>
      <c r="T10" s="15">
        <f t="shared" si="9"/>
        <v>0</v>
      </c>
      <c r="U10" s="15">
        <f t="shared" si="7"/>
        <v>27.5</v>
      </c>
      <c r="V10" s="15">
        <f t="shared" si="7"/>
        <v>16.5</v>
      </c>
      <c r="W10" s="15">
        <f t="shared" si="7"/>
        <v>22</v>
      </c>
      <c r="X10" s="16">
        <f t="shared" si="10"/>
        <v>363</v>
      </c>
      <c r="Y10" s="16">
        <f t="shared" si="8"/>
        <v>429</v>
      </c>
      <c r="Z10" s="16">
        <f t="shared" si="8"/>
        <v>522.5</v>
      </c>
      <c r="AA10" s="16">
        <f t="shared" si="8"/>
        <v>489.5</v>
      </c>
      <c r="AB10" s="16">
        <f t="shared" si="8"/>
        <v>506</v>
      </c>
      <c r="AC10" s="11"/>
      <c r="AD10" s="20">
        <f t="shared" si="11"/>
        <v>2310</v>
      </c>
    </row>
    <row r="11" spans="1:30" x14ac:dyDescent="0.25">
      <c r="A11" t="s">
        <v>27</v>
      </c>
      <c r="B11" t="s">
        <v>28</v>
      </c>
      <c r="C11" s="10">
        <v>19.399999999999999</v>
      </c>
      <c r="D11" s="2">
        <v>40</v>
      </c>
      <c r="E11" s="2">
        <v>47</v>
      </c>
      <c r="F11" s="2">
        <v>34</v>
      </c>
      <c r="G11" s="2">
        <v>42</v>
      </c>
      <c r="H11" s="2">
        <v>48</v>
      </c>
      <c r="I11" s="3">
        <f>IF(D11&gt;40,D11-40,0)</f>
        <v>0</v>
      </c>
      <c r="J11" s="3">
        <f t="shared" si="5"/>
        <v>7</v>
      </c>
      <c r="K11" s="3">
        <f t="shared" si="5"/>
        <v>0</v>
      </c>
      <c r="L11" s="3">
        <f t="shared" si="5"/>
        <v>2</v>
      </c>
      <c r="M11" s="3">
        <f t="shared" si="5"/>
        <v>8</v>
      </c>
      <c r="N11" s="14">
        <f t="shared" si="12"/>
        <v>776</v>
      </c>
      <c r="O11" s="14">
        <f t="shared" si="6"/>
        <v>911.8</v>
      </c>
      <c r="P11" s="14">
        <f t="shared" si="6"/>
        <v>659.59999999999991</v>
      </c>
      <c r="Q11" s="14">
        <f t="shared" si="6"/>
        <v>814.8</v>
      </c>
      <c r="R11" s="14">
        <f t="shared" si="6"/>
        <v>931.19999999999993</v>
      </c>
      <c r="S11" s="15">
        <f t="shared" si="9"/>
        <v>0</v>
      </c>
      <c r="T11" s="15">
        <f t="shared" si="9"/>
        <v>67.899999999999991</v>
      </c>
      <c r="U11" s="15">
        <f t="shared" si="7"/>
        <v>0</v>
      </c>
      <c r="V11" s="15">
        <f t="shared" si="7"/>
        <v>19.399999999999999</v>
      </c>
      <c r="W11" s="15">
        <f t="shared" si="7"/>
        <v>77.599999999999994</v>
      </c>
      <c r="X11" s="16">
        <f t="shared" si="10"/>
        <v>776</v>
      </c>
      <c r="Y11" s="16">
        <f t="shared" si="8"/>
        <v>979.69999999999993</v>
      </c>
      <c r="Z11" s="16">
        <f t="shared" si="8"/>
        <v>659.59999999999991</v>
      </c>
      <c r="AA11" s="16">
        <f t="shared" si="8"/>
        <v>834.19999999999993</v>
      </c>
      <c r="AB11" s="16">
        <f t="shared" si="8"/>
        <v>1008.8</v>
      </c>
      <c r="AC11" s="11"/>
      <c r="AD11" s="20">
        <f t="shared" si="11"/>
        <v>4258.2999999999993</v>
      </c>
    </row>
    <row r="12" spans="1:30" x14ac:dyDescent="0.25">
      <c r="A12" t="s">
        <v>29</v>
      </c>
      <c r="B12" t="s">
        <v>30</v>
      </c>
      <c r="C12" s="10">
        <v>12.5</v>
      </c>
      <c r="D12" s="2">
        <v>29</v>
      </c>
      <c r="E12" s="2">
        <v>44</v>
      </c>
      <c r="F12" s="2">
        <v>45</v>
      </c>
      <c r="G12" s="2">
        <v>41</v>
      </c>
      <c r="H12" s="2">
        <v>43</v>
      </c>
      <c r="I12" s="3">
        <f>IF(D12&gt;40,D12-40,0)</f>
        <v>0</v>
      </c>
      <c r="J12" s="3">
        <f t="shared" si="5"/>
        <v>4</v>
      </c>
      <c r="K12" s="3">
        <f t="shared" si="5"/>
        <v>5</v>
      </c>
      <c r="L12" s="3">
        <f t="shared" si="5"/>
        <v>1</v>
      </c>
      <c r="M12" s="3">
        <f t="shared" si="5"/>
        <v>3</v>
      </c>
      <c r="N12" s="14">
        <f t="shared" si="12"/>
        <v>362.5</v>
      </c>
      <c r="O12" s="14">
        <f t="shared" si="6"/>
        <v>550</v>
      </c>
      <c r="P12" s="14">
        <f t="shared" si="6"/>
        <v>562.5</v>
      </c>
      <c r="Q12" s="14">
        <f t="shared" si="6"/>
        <v>512.5</v>
      </c>
      <c r="R12" s="14">
        <f t="shared" si="6"/>
        <v>537.5</v>
      </c>
      <c r="S12" s="15">
        <f t="shared" si="9"/>
        <v>0</v>
      </c>
      <c r="T12" s="15">
        <f t="shared" si="9"/>
        <v>25</v>
      </c>
      <c r="U12" s="15">
        <f t="shared" si="7"/>
        <v>31.25</v>
      </c>
      <c r="V12" s="15">
        <f t="shared" si="7"/>
        <v>6.25</v>
      </c>
      <c r="W12" s="15">
        <f t="shared" si="7"/>
        <v>18.75</v>
      </c>
      <c r="X12" s="16">
        <f t="shared" si="10"/>
        <v>362.5</v>
      </c>
      <c r="Y12" s="16">
        <f t="shared" si="8"/>
        <v>575</v>
      </c>
      <c r="Z12" s="16">
        <f t="shared" si="8"/>
        <v>593.75</v>
      </c>
      <c r="AA12" s="16">
        <f t="shared" si="8"/>
        <v>518.75</v>
      </c>
      <c r="AB12" s="16">
        <f t="shared" si="8"/>
        <v>556.25</v>
      </c>
      <c r="AC12" s="11"/>
      <c r="AD12" s="20">
        <f t="shared" si="11"/>
        <v>2606.25</v>
      </c>
    </row>
    <row r="13" spans="1:30" x14ac:dyDescent="0.25">
      <c r="A13" t="s">
        <v>31</v>
      </c>
      <c r="B13" t="s">
        <v>32</v>
      </c>
      <c r="C13" s="10">
        <v>17</v>
      </c>
      <c r="D13" s="2">
        <v>35</v>
      </c>
      <c r="E13" s="2">
        <v>41</v>
      </c>
      <c r="F13" s="2">
        <v>40</v>
      </c>
      <c r="G13" s="2">
        <v>40</v>
      </c>
      <c r="H13" s="2">
        <v>49</v>
      </c>
      <c r="I13" s="3">
        <f>IF(D13&gt;40,D13-40,0)</f>
        <v>0</v>
      </c>
      <c r="J13" s="3">
        <f t="shared" si="5"/>
        <v>1</v>
      </c>
      <c r="K13" s="3">
        <f t="shared" si="5"/>
        <v>0</v>
      </c>
      <c r="L13" s="3">
        <f t="shared" si="5"/>
        <v>0</v>
      </c>
      <c r="M13" s="3">
        <f t="shared" si="5"/>
        <v>9</v>
      </c>
      <c r="N13" s="14">
        <f t="shared" si="12"/>
        <v>595</v>
      </c>
      <c r="O13" s="14">
        <f t="shared" si="6"/>
        <v>697</v>
      </c>
      <c r="P13" s="14">
        <f t="shared" si="6"/>
        <v>680</v>
      </c>
      <c r="Q13" s="14">
        <f t="shared" si="6"/>
        <v>680</v>
      </c>
      <c r="R13" s="14">
        <f t="shared" si="6"/>
        <v>833</v>
      </c>
      <c r="S13" s="15">
        <f t="shared" si="9"/>
        <v>0</v>
      </c>
      <c r="T13" s="15">
        <f t="shared" si="9"/>
        <v>8.5</v>
      </c>
      <c r="U13" s="15">
        <f t="shared" si="7"/>
        <v>0</v>
      </c>
      <c r="V13" s="15">
        <f t="shared" si="7"/>
        <v>0</v>
      </c>
      <c r="W13" s="15">
        <f t="shared" si="7"/>
        <v>76.5</v>
      </c>
      <c r="X13" s="16">
        <f t="shared" si="10"/>
        <v>595</v>
      </c>
      <c r="Y13" s="16">
        <f t="shared" si="8"/>
        <v>705.5</v>
      </c>
      <c r="Z13" s="16">
        <f t="shared" si="8"/>
        <v>680</v>
      </c>
      <c r="AA13" s="16">
        <f t="shared" si="8"/>
        <v>680</v>
      </c>
      <c r="AB13" s="16">
        <f t="shared" si="8"/>
        <v>909.5</v>
      </c>
      <c r="AC13" s="11"/>
      <c r="AD13" s="20">
        <f t="shared" si="11"/>
        <v>3570</v>
      </c>
    </row>
    <row r="14" spans="1:30" x14ac:dyDescent="0.25">
      <c r="A14" t="s">
        <v>33</v>
      </c>
      <c r="B14" t="s">
        <v>34</v>
      </c>
      <c r="C14" s="10">
        <v>16</v>
      </c>
      <c r="D14" s="2">
        <v>43</v>
      </c>
      <c r="E14" s="2">
        <v>43</v>
      </c>
      <c r="F14" s="2">
        <v>41</v>
      </c>
      <c r="G14" s="2">
        <v>42</v>
      </c>
      <c r="H14" s="2">
        <v>45</v>
      </c>
      <c r="I14" s="3">
        <f>IF(D14&gt;40,D14-40,0)</f>
        <v>3</v>
      </c>
      <c r="J14" s="3">
        <f t="shared" si="5"/>
        <v>3</v>
      </c>
      <c r="K14" s="3">
        <f t="shared" si="5"/>
        <v>1</v>
      </c>
      <c r="L14" s="3">
        <f t="shared" si="5"/>
        <v>2</v>
      </c>
      <c r="M14" s="3">
        <f t="shared" si="5"/>
        <v>5</v>
      </c>
      <c r="N14" s="14">
        <f t="shared" si="12"/>
        <v>688</v>
      </c>
      <c r="O14" s="14">
        <f t="shared" si="6"/>
        <v>688</v>
      </c>
      <c r="P14" s="14">
        <f t="shared" si="6"/>
        <v>656</v>
      </c>
      <c r="Q14" s="14">
        <f t="shared" si="6"/>
        <v>672</v>
      </c>
      <c r="R14" s="14">
        <f t="shared" si="6"/>
        <v>720</v>
      </c>
      <c r="S14" s="15">
        <f t="shared" si="9"/>
        <v>24</v>
      </c>
      <c r="T14" s="15">
        <f t="shared" si="9"/>
        <v>24</v>
      </c>
      <c r="U14" s="15">
        <f t="shared" si="7"/>
        <v>8</v>
      </c>
      <c r="V14" s="15">
        <f t="shared" si="7"/>
        <v>16</v>
      </c>
      <c r="W14" s="15">
        <f t="shared" si="7"/>
        <v>40</v>
      </c>
      <c r="X14" s="16">
        <f t="shared" si="10"/>
        <v>712</v>
      </c>
      <c r="Y14" s="16">
        <f t="shared" si="8"/>
        <v>712</v>
      </c>
      <c r="Z14" s="16">
        <f t="shared" si="8"/>
        <v>664</v>
      </c>
      <c r="AA14" s="16">
        <f t="shared" si="8"/>
        <v>688</v>
      </c>
      <c r="AB14" s="16">
        <f t="shared" si="8"/>
        <v>760</v>
      </c>
      <c r="AC14" s="11"/>
      <c r="AD14" s="20">
        <f t="shared" si="11"/>
        <v>3536</v>
      </c>
    </row>
    <row r="15" spans="1:30" x14ac:dyDescent="0.25">
      <c r="A15" t="s">
        <v>35</v>
      </c>
      <c r="B15" t="s">
        <v>36</v>
      </c>
      <c r="C15" s="10">
        <v>18.5</v>
      </c>
      <c r="D15" s="2">
        <v>44</v>
      </c>
      <c r="E15" s="2">
        <v>44</v>
      </c>
      <c r="F15" s="2">
        <v>42</v>
      </c>
      <c r="G15" s="2">
        <v>45</v>
      </c>
      <c r="H15" s="2">
        <v>41</v>
      </c>
      <c r="I15" s="3">
        <f>IF(D15&gt;40,D15-40,0)</f>
        <v>4</v>
      </c>
      <c r="J15" s="3">
        <f t="shared" si="5"/>
        <v>4</v>
      </c>
      <c r="K15" s="3">
        <f t="shared" si="5"/>
        <v>2</v>
      </c>
      <c r="L15" s="3">
        <f t="shared" si="5"/>
        <v>5</v>
      </c>
      <c r="M15" s="3">
        <f t="shared" si="5"/>
        <v>1</v>
      </c>
      <c r="N15" s="14">
        <f t="shared" si="12"/>
        <v>814</v>
      </c>
      <c r="O15" s="14">
        <f t="shared" si="6"/>
        <v>814</v>
      </c>
      <c r="P15" s="14">
        <f t="shared" si="6"/>
        <v>777</v>
      </c>
      <c r="Q15" s="14">
        <f t="shared" si="6"/>
        <v>832.5</v>
      </c>
      <c r="R15" s="14">
        <f t="shared" si="6"/>
        <v>758.5</v>
      </c>
      <c r="S15" s="15">
        <f t="shared" si="9"/>
        <v>37</v>
      </c>
      <c r="T15" s="15">
        <f t="shared" si="9"/>
        <v>37</v>
      </c>
      <c r="U15" s="15">
        <f t="shared" si="7"/>
        <v>18.5</v>
      </c>
      <c r="V15" s="15">
        <f t="shared" si="7"/>
        <v>46.25</v>
      </c>
      <c r="W15" s="15">
        <f t="shared" si="7"/>
        <v>9.25</v>
      </c>
      <c r="X15" s="16">
        <f t="shared" si="10"/>
        <v>851</v>
      </c>
      <c r="Y15" s="16">
        <f t="shared" si="8"/>
        <v>851</v>
      </c>
      <c r="Z15" s="16">
        <f t="shared" si="8"/>
        <v>795.5</v>
      </c>
      <c r="AA15" s="16">
        <f t="shared" si="8"/>
        <v>878.75</v>
      </c>
      <c r="AB15" s="16">
        <f t="shared" si="8"/>
        <v>767.75</v>
      </c>
      <c r="AC15" s="11"/>
      <c r="AD15" s="20">
        <f t="shared" si="11"/>
        <v>4144</v>
      </c>
    </row>
    <row r="16" spans="1:30" x14ac:dyDescent="0.25">
      <c r="C16" s="11"/>
      <c r="D16" s="2"/>
      <c r="E16" s="2"/>
      <c r="F16" s="2"/>
      <c r="G16" s="2"/>
      <c r="H16" s="2"/>
      <c r="I16" s="3"/>
      <c r="J16" s="3"/>
      <c r="K16" s="3"/>
      <c r="L16" s="3"/>
      <c r="M16" s="3"/>
      <c r="N16" s="14"/>
      <c r="O16" s="14"/>
      <c r="P16" s="14"/>
      <c r="Q16" s="14"/>
      <c r="R16" s="14"/>
      <c r="S16" s="15"/>
      <c r="T16" s="15"/>
      <c r="U16" s="15"/>
      <c r="V16" s="15"/>
      <c r="W16" s="15"/>
      <c r="X16" s="16"/>
      <c r="Y16" s="16"/>
      <c r="Z16" s="16"/>
      <c r="AA16" s="16"/>
      <c r="AB16" s="16"/>
      <c r="AC16" s="11"/>
      <c r="AD16" s="20"/>
    </row>
    <row r="17" spans="1:30" x14ac:dyDescent="0.25">
      <c r="A17" t="s">
        <v>7</v>
      </c>
      <c r="C17" s="11">
        <f>MAX(C4:C15)</f>
        <v>19.5</v>
      </c>
      <c r="D17" s="12">
        <f t="shared" ref="D17:W17" si="13">MAX(D4:D15)</f>
        <v>55</v>
      </c>
      <c r="E17" s="12">
        <f t="shared" si="13"/>
        <v>47</v>
      </c>
      <c r="F17" s="12">
        <f t="shared" si="13"/>
        <v>46</v>
      </c>
      <c r="G17" s="12">
        <f t="shared" si="13"/>
        <v>45</v>
      </c>
      <c r="H17" s="12">
        <f t="shared" si="13"/>
        <v>49</v>
      </c>
      <c r="I17" s="13">
        <f t="shared" si="13"/>
        <v>15</v>
      </c>
      <c r="J17" s="13">
        <f t="shared" si="13"/>
        <v>7</v>
      </c>
      <c r="K17" s="13">
        <f t="shared" si="13"/>
        <v>6</v>
      </c>
      <c r="L17" s="13">
        <f t="shared" si="13"/>
        <v>5</v>
      </c>
      <c r="M17" s="13">
        <f t="shared" si="13"/>
        <v>9</v>
      </c>
      <c r="N17" s="14">
        <f t="shared" si="13"/>
        <v>847</v>
      </c>
      <c r="O17" s="14">
        <f t="shared" si="13"/>
        <v>911.8</v>
      </c>
      <c r="P17" s="14">
        <f t="shared" si="13"/>
        <v>858</v>
      </c>
      <c r="Q17" s="14">
        <f t="shared" si="13"/>
        <v>832.5</v>
      </c>
      <c r="R17" s="14">
        <f t="shared" si="13"/>
        <v>931.19999999999993</v>
      </c>
      <c r="S17" s="15">
        <f t="shared" si="13"/>
        <v>115.5</v>
      </c>
      <c r="T17" s="15">
        <f t="shared" si="13"/>
        <v>67.899999999999991</v>
      </c>
      <c r="U17" s="15">
        <f t="shared" si="13"/>
        <v>39</v>
      </c>
      <c r="V17" s="15">
        <f t="shared" si="13"/>
        <v>46.25</v>
      </c>
      <c r="W17" s="15">
        <f t="shared" si="13"/>
        <v>77.599999999999994</v>
      </c>
      <c r="X17" s="16">
        <f>MAX(X4:X15)</f>
        <v>962.5</v>
      </c>
      <c r="Y17" s="16">
        <f>MAX(Y4:Y15)</f>
        <v>979.69999999999993</v>
      </c>
      <c r="Z17" s="16">
        <f t="shared" ref="Y17:AB17" si="14">MAX(Z4:Z15)</f>
        <v>897</v>
      </c>
      <c r="AA17" s="16">
        <f>MAX(AA4:AA15)</f>
        <v>878.75</v>
      </c>
      <c r="AB17" s="16">
        <f t="shared" si="14"/>
        <v>1008.8</v>
      </c>
      <c r="AC17" s="17"/>
      <c r="AD17" s="20">
        <f t="shared" ref="AC17:AD17" si="15">MAX(AD4:AD15)</f>
        <v>4338.75</v>
      </c>
    </row>
    <row r="18" spans="1:30" x14ac:dyDescent="0.25">
      <c r="A18" t="s">
        <v>6</v>
      </c>
      <c r="C18" s="11">
        <f>MIN(C4:C15)</f>
        <v>10.3</v>
      </c>
      <c r="D18" s="12">
        <f t="shared" ref="D18:W18" si="16">MIN(D4:D15)</f>
        <v>29</v>
      </c>
      <c r="E18" s="12">
        <f t="shared" si="16"/>
        <v>39</v>
      </c>
      <c r="F18" s="12">
        <f t="shared" si="16"/>
        <v>34</v>
      </c>
      <c r="G18" s="12">
        <f t="shared" si="16"/>
        <v>38</v>
      </c>
      <c r="H18" s="12">
        <f t="shared" si="16"/>
        <v>40</v>
      </c>
      <c r="I18" s="13">
        <f t="shared" si="16"/>
        <v>0</v>
      </c>
      <c r="J18" s="13">
        <f t="shared" si="16"/>
        <v>0</v>
      </c>
      <c r="K18" s="13">
        <f t="shared" si="16"/>
        <v>0</v>
      </c>
      <c r="L18" s="13">
        <f t="shared" si="16"/>
        <v>0</v>
      </c>
      <c r="M18" s="13">
        <f t="shared" si="16"/>
        <v>0</v>
      </c>
      <c r="N18" s="14">
        <f t="shared" si="16"/>
        <v>362.5</v>
      </c>
      <c r="O18" s="14">
        <f t="shared" si="16"/>
        <v>412</v>
      </c>
      <c r="P18" s="14">
        <f t="shared" si="16"/>
        <v>473.8</v>
      </c>
      <c r="Q18" s="14">
        <f t="shared" si="16"/>
        <v>463.50000000000006</v>
      </c>
      <c r="R18" s="14">
        <f t="shared" si="16"/>
        <v>412</v>
      </c>
      <c r="S18" s="15">
        <f t="shared" si="16"/>
        <v>0</v>
      </c>
      <c r="T18" s="15">
        <f t="shared" si="16"/>
        <v>0</v>
      </c>
      <c r="U18" s="15">
        <f t="shared" si="16"/>
        <v>0</v>
      </c>
      <c r="V18" s="15">
        <f t="shared" si="16"/>
        <v>0</v>
      </c>
      <c r="W18" s="15">
        <f t="shared" si="16"/>
        <v>0</v>
      </c>
      <c r="X18" s="16">
        <f t="shared" ref="S18:X18" si="17">MIN(X4:X15)</f>
        <v>362.5</v>
      </c>
      <c r="Y18" s="16">
        <f t="shared" ref="Y18:AB18" si="18">MIN(Y4:Y15)</f>
        <v>412</v>
      </c>
      <c r="Z18" s="16">
        <f t="shared" si="18"/>
        <v>504.7</v>
      </c>
      <c r="AA18" s="16">
        <f t="shared" si="18"/>
        <v>489.25000000000006</v>
      </c>
      <c r="AB18" s="16">
        <f t="shared" si="18"/>
        <v>412</v>
      </c>
      <c r="AC18" s="17"/>
      <c r="AD18" s="20">
        <f t="shared" ref="AC18:AD18" si="19">MIN(AD4:AD15)</f>
        <v>2229.9499999999998</v>
      </c>
    </row>
    <row r="19" spans="1:30" x14ac:dyDescent="0.25">
      <c r="A19" t="s">
        <v>5</v>
      </c>
      <c r="C19" s="11">
        <f>AVERAGE(C4:C15)</f>
        <v>15.158333333333333</v>
      </c>
      <c r="D19" s="12">
        <f t="shared" ref="D19:W19" si="20">AVERAGE(D4:D15)</f>
        <v>40.416666666666664</v>
      </c>
      <c r="E19" s="12">
        <f t="shared" si="20"/>
        <v>42.166666666666664</v>
      </c>
      <c r="F19" s="12">
        <f t="shared" si="20"/>
        <v>42.5</v>
      </c>
      <c r="G19" s="12">
        <f t="shared" si="20"/>
        <v>42</v>
      </c>
      <c r="H19" s="12">
        <f t="shared" si="20"/>
        <v>43.583333333333336</v>
      </c>
      <c r="I19" s="13">
        <f t="shared" si="20"/>
        <v>2.4166666666666665</v>
      </c>
      <c r="J19" s="13">
        <f t="shared" si="20"/>
        <v>2.3333333333333335</v>
      </c>
      <c r="K19" s="13">
        <f t="shared" si="20"/>
        <v>3</v>
      </c>
      <c r="L19" s="13">
        <f t="shared" si="20"/>
        <v>2.1666666666666665</v>
      </c>
      <c r="M19" s="13">
        <f t="shared" si="20"/>
        <v>3.5833333333333335</v>
      </c>
      <c r="N19" s="14">
        <f t="shared" si="20"/>
        <v>618.18333333333328</v>
      </c>
      <c r="O19" s="14">
        <f t="shared" si="20"/>
        <v>643.74166666666667</v>
      </c>
      <c r="P19" s="14">
        <f t="shared" si="20"/>
        <v>638.25</v>
      </c>
      <c r="Q19" s="14">
        <f t="shared" si="20"/>
        <v>636.28333333333342</v>
      </c>
      <c r="R19" s="14">
        <f t="shared" si="20"/>
        <v>665.22500000000002</v>
      </c>
      <c r="S19" s="15">
        <f t="shared" si="20"/>
        <v>18.987500000000001</v>
      </c>
      <c r="T19" s="15">
        <f t="shared" si="20"/>
        <v>19.787499999999998</v>
      </c>
      <c r="U19" s="15">
        <f t="shared" si="20"/>
        <v>20.808333333333334</v>
      </c>
      <c r="V19" s="15">
        <f t="shared" si="20"/>
        <v>16.083333333333332</v>
      </c>
      <c r="W19" s="15">
        <f t="shared" si="20"/>
        <v>29.445833333333336</v>
      </c>
      <c r="X19" s="16">
        <f t="shared" ref="S19:X19" si="21">AVERAGE(X4:X15)</f>
        <v>637.17083333333335</v>
      </c>
      <c r="Y19" s="16">
        <f t="shared" ref="Y19:AB19" si="22">AVERAGE(Y4:Y15)</f>
        <v>663.52916666666658</v>
      </c>
      <c r="Z19" s="16">
        <f t="shared" si="22"/>
        <v>659.05833333333328</v>
      </c>
      <c r="AA19" s="16">
        <f t="shared" si="22"/>
        <v>652.36666666666667</v>
      </c>
      <c r="AB19" s="16">
        <f t="shared" si="22"/>
        <v>694.67083333333323</v>
      </c>
      <c r="AC19" s="17"/>
      <c r="AD19" s="20">
        <f t="shared" ref="AC19:AD19" si="23">AVERAGE(AD4:AD15)</f>
        <v>3306.7958333333336</v>
      </c>
    </row>
    <row r="20" spans="1:30" x14ac:dyDescent="0.25">
      <c r="A20" t="s">
        <v>8</v>
      </c>
      <c r="C20" s="11">
        <f>SUM(C4:C15)</f>
        <v>181.9</v>
      </c>
      <c r="D20" s="12">
        <f t="shared" ref="D20:W20" si="24">SUM(D4:D15)</f>
        <v>485</v>
      </c>
      <c r="E20" s="12">
        <f t="shared" si="24"/>
        <v>506</v>
      </c>
      <c r="F20" s="12">
        <f t="shared" si="24"/>
        <v>510</v>
      </c>
      <c r="G20" s="12">
        <f t="shared" si="24"/>
        <v>504</v>
      </c>
      <c r="H20" s="12">
        <f t="shared" si="24"/>
        <v>523</v>
      </c>
      <c r="I20" s="13">
        <f t="shared" si="24"/>
        <v>29</v>
      </c>
      <c r="J20" s="13">
        <f t="shared" si="24"/>
        <v>28</v>
      </c>
      <c r="K20" s="13">
        <f t="shared" si="24"/>
        <v>36</v>
      </c>
      <c r="L20" s="13">
        <f t="shared" si="24"/>
        <v>26</v>
      </c>
      <c r="M20" s="13">
        <f t="shared" si="24"/>
        <v>43</v>
      </c>
      <c r="N20" s="14">
        <f t="shared" si="24"/>
        <v>7418.2</v>
      </c>
      <c r="O20" s="14">
        <f t="shared" si="24"/>
        <v>7724.9000000000005</v>
      </c>
      <c r="P20" s="14">
        <f t="shared" si="24"/>
        <v>7659</v>
      </c>
      <c r="Q20" s="14">
        <f t="shared" si="24"/>
        <v>7635.4000000000005</v>
      </c>
      <c r="R20" s="14">
        <f t="shared" si="24"/>
        <v>7982.7</v>
      </c>
      <c r="S20" s="15">
        <f t="shared" si="24"/>
        <v>227.85</v>
      </c>
      <c r="T20" s="15">
        <f t="shared" si="24"/>
        <v>237.45</v>
      </c>
      <c r="U20" s="15">
        <f t="shared" si="24"/>
        <v>249.70000000000002</v>
      </c>
      <c r="V20" s="15">
        <f t="shared" si="24"/>
        <v>193</v>
      </c>
      <c r="W20" s="15">
        <f t="shared" si="24"/>
        <v>353.35</v>
      </c>
      <c r="X20" s="16">
        <f t="shared" ref="N20:X20" si="25">SUM(X4:X15)</f>
        <v>7646.05</v>
      </c>
      <c r="Y20" s="16">
        <f t="shared" ref="Y20:AB20" si="26">SUM(Y4:Y15)</f>
        <v>7962.3499999999995</v>
      </c>
      <c r="Z20" s="16">
        <f t="shared" si="26"/>
        <v>7908.6999999999989</v>
      </c>
      <c r="AA20" s="16">
        <f t="shared" si="26"/>
        <v>7828.4000000000005</v>
      </c>
      <c r="AB20" s="16">
        <f t="shared" si="26"/>
        <v>8336.0499999999993</v>
      </c>
      <c r="AC20" s="17"/>
      <c r="AD20" s="20">
        <f t="shared" ref="AC20:AD20" si="27">SUM(AD4:AD15)</f>
        <v>39681.550000000003</v>
      </c>
    </row>
    <row r="21" spans="1:30" x14ac:dyDescent="0.25">
      <c r="I21" s="7"/>
      <c r="J21" s="7"/>
      <c r="K21" s="7"/>
      <c r="L21" s="7"/>
      <c r="M21" s="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Tribhuvan</dc:creator>
  <cp:lastModifiedBy>Piyush Tribhuvan</cp:lastModifiedBy>
  <cp:lastPrinted>2020-12-19T17:59:14Z</cp:lastPrinted>
  <dcterms:created xsi:type="dcterms:W3CDTF">2020-12-19T17:00:52Z</dcterms:created>
  <dcterms:modified xsi:type="dcterms:W3CDTF">2020-12-19T19:11:20Z</dcterms:modified>
</cp:coreProperties>
</file>