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k16\Desktop\Project\"/>
    </mc:Choice>
  </mc:AlternateContent>
  <bookViews>
    <workbookView xWindow="0" yWindow="0" windowWidth="23040" windowHeight="8532"/>
  </bookViews>
  <sheets>
    <sheet name="Elasticity 3" sheetId="2" r:id="rId1"/>
  </sheets>
  <definedNames>
    <definedName name="_xlnm._FilterDatabase" localSheetId="0" hidden="1">'Elasticity 3'!$A$1:$G$22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2" i="2"/>
  <c r="K3" i="2"/>
  <c r="K4" i="2"/>
  <c r="K5" i="2"/>
  <c r="K6" i="2"/>
  <c r="K7" i="2"/>
  <c r="K8" i="2"/>
  <c r="K9" i="2"/>
  <c r="K10" i="2"/>
  <c r="K11" i="2"/>
  <c r="K2" i="2"/>
  <c r="J3" i="2"/>
  <c r="J4" i="2"/>
  <c r="J5" i="2"/>
  <c r="J6" i="2"/>
  <c r="J7" i="2"/>
  <c r="J8" i="2"/>
  <c r="J9" i="2"/>
  <c r="J10" i="2"/>
  <c r="J11" i="2"/>
  <c r="J2" i="2"/>
  <c r="F3" i="2"/>
  <c r="F4" i="2"/>
  <c r="F5" i="2"/>
  <c r="F6" i="2"/>
  <c r="F7" i="2"/>
  <c r="F8" i="2"/>
  <c r="F9" i="2"/>
  <c r="F10" i="2"/>
  <c r="F11" i="2"/>
  <c r="F2" i="2"/>
  <c r="I3" i="2"/>
  <c r="I4" i="2"/>
  <c r="I5" i="2"/>
  <c r="I6" i="2"/>
  <c r="I7" i="2"/>
  <c r="I8" i="2"/>
  <c r="I9" i="2"/>
  <c r="I10" i="2"/>
  <c r="I11" i="2"/>
  <c r="I2" i="2"/>
  <c r="G25" i="2"/>
  <c r="H3" i="2"/>
  <c r="H4" i="2"/>
  <c r="H5" i="2"/>
  <c r="H6" i="2"/>
  <c r="H7" i="2"/>
  <c r="H8" i="2"/>
  <c r="H9" i="2"/>
  <c r="H10" i="2"/>
  <c r="H11" i="2"/>
  <c r="H2" i="2"/>
  <c r="G2" i="2"/>
  <c r="G7" i="2"/>
  <c r="G8" i="2"/>
  <c r="G9" i="2"/>
  <c r="G10" i="2"/>
  <c r="G11" i="2"/>
  <c r="G6" i="2"/>
  <c r="G5" i="2"/>
  <c r="G4" i="2"/>
  <c r="G3" i="2"/>
</calcChain>
</file>

<file path=xl/sharedStrings.xml><?xml version="1.0" encoding="utf-8"?>
<sst xmlns="http://schemas.openxmlformats.org/spreadsheetml/2006/main" count="52" uniqueCount="22">
  <si>
    <t>Cluster 3</t>
  </si>
  <si>
    <t>Values</t>
  </si>
  <si>
    <t>Elasticity</t>
  </si>
  <si>
    <t>special_ns</t>
  </si>
  <si>
    <t>fabric_ns</t>
  </si>
  <si>
    <t>sew_ns</t>
  </si>
  <si>
    <t>quilt_ns</t>
  </si>
  <si>
    <t>ribbon_ns</t>
  </si>
  <si>
    <t>foam_ns</t>
  </si>
  <si>
    <t>public_ns</t>
  </si>
  <si>
    <t>needle_ns</t>
  </si>
  <si>
    <t>seasfloral_ns</t>
  </si>
  <si>
    <t>warm_ns</t>
  </si>
  <si>
    <t>Beta</t>
  </si>
  <si>
    <t>Price</t>
  </si>
  <si>
    <t>Qty</t>
  </si>
  <si>
    <t>New Quantity</t>
  </si>
  <si>
    <t>Revenue</t>
  </si>
  <si>
    <t>x</t>
  </si>
  <si>
    <t>New Price(10%)</t>
  </si>
  <si>
    <t>Old Revenue</t>
  </si>
  <si>
    <t>% change in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</si>
</sst>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7" fontId="18" fillId="0" borderId="0" xfId="0" applyNumberFormat="1" applyFont="1"/>
    <xf numFmtId="167" fontId="0" fillId="0" borderId="0" xfId="0" applyNumberFormat="1"/>
    <xf numFmtId="0" fontId="18" fillId="0" borderId="0" xfId="0" applyFont="1"/>
    <xf numFmtId="10" fontId="0" fillId="0" borderId="0" xfId="1" applyNumberFormat="1" applyFont="1"/>
    <xf numFmtId="9" fontId="0" fillId="0" borderId="10" xfId="1" applyFont="1" applyBorder="1"/>
    <xf numFmtId="0" fontId="0" fillId="0" borderId="0" xfId="0" applyFont="1"/>
    <xf numFmtId="167" fontId="0" fillId="0" borderId="0" xfId="0" applyNumberFormat="1" applyFont="1"/>
    <xf numFmtId="10" fontId="0" fillId="0" borderId="10" xfId="0" applyNumberFormat="1" applyBorder="1"/>
    <xf numFmtId="0" fontId="0" fillId="0" borderId="10" xfId="0" applyBorder="1"/>
    <xf numFmtId="10" fontId="0" fillId="0" borderId="0" xfId="0" applyNumberFormat="1"/>
    <xf numFmtId="0" fontId="0" fillId="0" borderId="0" xfId="0"/>
    <xf numFmtId="10" fontId="0" fillId="0" borderId="0" xfId="0" applyNumberFormat="1"/>
    <xf numFmtId="10" fontId="0" fillId="0" borderId="10" xfId="1" applyNumberFormat="1" applyFont="1" applyBorder="1"/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C17" sqref="C17"/>
    </sheetView>
  </sheetViews>
  <sheetFormatPr defaultRowHeight="14.4" x14ac:dyDescent="0.3"/>
  <cols>
    <col min="1" max="1" width="21.33203125" style="14" customWidth="1"/>
    <col min="2" max="2" width="14.77734375" customWidth="1"/>
    <col min="3" max="6" width="14.77734375" style="11" customWidth="1"/>
    <col min="7" max="7" width="14" customWidth="1"/>
    <col min="8" max="8" width="13.88671875" customWidth="1"/>
    <col min="9" max="9" width="16.21875" customWidth="1"/>
    <col min="10" max="10" width="16.21875" style="11" customWidth="1"/>
    <col min="11" max="11" width="14.44140625" customWidth="1"/>
    <col min="12" max="12" width="15.44140625" customWidth="1"/>
    <col min="13" max="13" width="13.21875" customWidth="1"/>
  </cols>
  <sheetData>
    <row r="1" spans="1:12" s="14" customFormat="1" x14ac:dyDescent="0.3">
      <c r="A1" s="14" t="s">
        <v>1</v>
      </c>
      <c r="B1" s="14" t="s">
        <v>0</v>
      </c>
      <c r="C1" s="14" t="s">
        <v>13</v>
      </c>
      <c r="D1" s="14" t="s">
        <v>14</v>
      </c>
      <c r="E1" s="14" t="s">
        <v>15</v>
      </c>
      <c r="F1" s="14" t="s">
        <v>20</v>
      </c>
      <c r="G1" s="14" t="s">
        <v>2</v>
      </c>
      <c r="H1" s="14" t="s">
        <v>2</v>
      </c>
      <c r="I1" s="14" t="s">
        <v>19</v>
      </c>
      <c r="J1" s="14" t="s">
        <v>21</v>
      </c>
      <c r="K1" s="14" t="s">
        <v>16</v>
      </c>
      <c r="L1" s="14" t="s">
        <v>17</v>
      </c>
    </row>
    <row r="2" spans="1:12" x14ac:dyDescent="0.3">
      <c r="A2" s="15" t="s">
        <v>3</v>
      </c>
      <c r="B2" s="10">
        <v>0.49673792371863607</v>
      </c>
      <c r="C2" s="2">
        <v>0.47178999999999999</v>
      </c>
      <c r="D2" s="2">
        <v>2.3865772000000001</v>
      </c>
      <c r="E2" s="2">
        <v>4.6073772000000002</v>
      </c>
      <c r="F2" s="2">
        <f>D2*E2</f>
        <v>10.995861377319841</v>
      </c>
      <c r="G2" s="2">
        <f>0.47179*2.3865772/4.6073772</f>
        <v>0.24438269503699414</v>
      </c>
      <c r="H2">
        <f>IF(G2&gt;0,G2,-G2)</f>
        <v>0.24438269503699414</v>
      </c>
      <c r="I2">
        <f>D2+(D2*10%)</f>
        <v>2.62523492</v>
      </c>
      <c r="J2" s="4">
        <f>10%*H2</f>
        <v>2.4438269503699414E-2</v>
      </c>
      <c r="K2">
        <f>E2-(E2*J2)</f>
        <v>4.4947808742811999</v>
      </c>
      <c r="L2">
        <f>I2*K2</f>
        <v>11.799855708911135</v>
      </c>
    </row>
    <row r="3" spans="1:12" x14ac:dyDescent="0.3">
      <c r="A3" s="15" t="s">
        <v>12</v>
      </c>
      <c r="B3" s="10">
        <v>0.4072593519249515</v>
      </c>
      <c r="C3" s="2">
        <v>0.93311999999999995</v>
      </c>
      <c r="D3" s="2">
        <v>2.0191406000000001</v>
      </c>
      <c r="E3" s="2">
        <v>4.0354327999999997</v>
      </c>
      <c r="F3" s="2">
        <f t="shared" ref="F3:F11" si="0">D3*E3</f>
        <v>8.148106205051679</v>
      </c>
      <c r="G3" s="2">
        <f>0.93312*2.0191406/4.0354328</f>
        <v>0.46688932019187634</v>
      </c>
      <c r="H3" s="11">
        <f t="shared" ref="H3:H11" si="1">IF(G3&gt;0,G3,-G3)</f>
        <v>0.46688932019187634</v>
      </c>
      <c r="I3" s="11">
        <f t="shared" ref="I3:I11" si="2">D3+(D3*10%)</f>
        <v>2.2210546600000001</v>
      </c>
      <c r="J3" s="4">
        <f t="shared" ref="J3:J11" si="3">10%*H3</f>
        <v>4.668893201918764E-2</v>
      </c>
      <c r="K3" s="11">
        <f t="shared" ref="K3:K11" si="4">E3-(E3*J3)</f>
        <v>3.8470227523327996</v>
      </c>
      <c r="L3" s="11">
        <f t="shared" ref="L3:L11" si="5">I3*K3</f>
        <v>8.5444478111947912</v>
      </c>
    </row>
    <row r="4" spans="1:12" x14ac:dyDescent="0.3">
      <c r="A4" s="15" t="s">
        <v>4</v>
      </c>
      <c r="B4" s="10">
        <v>0.39868956645461306</v>
      </c>
      <c r="C4" s="2">
        <v>0.95403000000000004</v>
      </c>
      <c r="D4" s="2">
        <v>2.7119819000000001</v>
      </c>
      <c r="E4" s="2">
        <v>4.9696961000000002</v>
      </c>
      <c r="F4" s="2">
        <f t="shared" si="0"/>
        <v>13.47772587170059</v>
      </c>
      <c r="G4" s="2">
        <f>0.95403*2.7119819/4.9696961</f>
        <v>0.52061776816835947</v>
      </c>
      <c r="H4" s="11">
        <f t="shared" si="1"/>
        <v>0.52061776816835947</v>
      </c>
      <c r="I4" s="11">
        <f t="shared" si="2"/>
        <v>2.9831800900000003</v>
      </c>
      <c r="J4" s="4">
        <f t="shared" si="3"/>
        <v>5.206177681683595E-2</v>
      </c>
      <c r="K4" s="11">
        <f t="shared" si="4"/>
        <v>4.7109648907943003</v>
      </c>
      <c r="L4" s="11">
        <f t="shared" si="5"/>
        <v>14.053656666906582</v>
      </c>
    </row>
    <row r="5" spans="1:12" x14ac:dyDescent="0.3">
      <c r="A5" s="15" t="s">
        <v>11</v>
      </c>
      <c r="B5" s="10">
        <v>0.39082120149549876</v>
      </c>
      <c r="C5" s="7">
        <v>0.20491000000000001</v>
      </c>
      <c r="D5" s="7">
        <v>1.9272612</v>
      </c>
      <c r="E5" s="7">
        <v>2.9118046</v>
      </c>
      <c r="F5" s="2">
        <f t="shared" si="0"/>
        <v>5.6118080275615201</v>
      </c>
      <c r="G5" s="7">
        <f>0.20491*1.9272612/2.9118046</f>
        <v>0.1356255472953096</v>
      </c>
      <c r="H5" s="11">
        <f t="shared" si="1"/>
        <v>0.1356255472953096</v>
      </c>
      <c r="I5" s="11">
        <f t="shared" si="2"/>
        <v>2.1199873199999999</v>
      </c>
      <c r="J5" s="4">
        <f t="shared" si="3"/>
        <v>1.3562554729530961E-2</v>
      </c>
      <c r="K5" s="11">
        <f t="shared" si="4"/>
        <v>2.8723130907507999</v>
      </c>
      <c r="L5" s="11">
        <f t="shared" si="5"/>
        <v>6.0892673314617047</v>
      </c>
    </row>
    <row r="6" spans="1:12" x14ac:dyDescent="0.3">
      <c r="A6" s="15" t="s">
        <v>6</v>
      </c>
      <c r="B6" s="10">
        <v>0.37128084260288741</v>
      </c>
      <c r="C6" s="1">
        <v>0.76232999999999995</v>
      </c>
      <c r="D6" s="6">
        <v>3.3007449000000002</v>
      </c>
      <c r="E6" s="6">
        <v>9.8319810000000007</v>
      </c>
      <c r="F6" s="2">
        <f t="shared" si="0"/>
        <v>32.452861142646903</v>
      </c>
      <c r="G6" s="7">
        <f>C6*D6/E6</f>
        <v>0.25592572439033395</v>
      </c>
      <c r="H6" s="11">
        <f t="shared" si="1"/>
        <v>0.25592572439033395</v>
      </c>
      <c r="I6" s="11">
        <f t="shared" si="2"/>
        <v>3.6308193900000001</v>
      </c>
      <c r="J6" s="4">
        <f t="shared" si="3"/>
        <v>2.5592572439033397E-2</v>
      </c>
      <c r="K6" s="11">
        <f t="shared" si="4"/>
        <v>9.5803553140383002</v>
      </c>
      <c r="L6" s="11">
        <f t="shared" si="5"/>
        <v>34.784539837299803</v>
      </c>
    </row>
    <row r="7" spans="1:12" x14ac:dyDescent="0.3">
      <c r="A7" s="15" t="s">
        <v>9</v>
      </c>
      <c r="B7" s="10">
        <v>0.35483479031301374</v>
      </c>
      <c r="C7" s="3">
        <v>0.34501999999999999</v>
      </c>
      <c r="D7" s="6">
        <v>1.8086633999999999</v>
      </c>
      <c r="E7" s="6">
        <v>1.1071913</v>
      </c>
      <c r="F7" s="2">
        <f t="shared" si="0"/>
        <v>2.00253638110842</v>
      </c>
      <c r="G7" s="7">
        <f t="shared" ref="G7:G11" si="6">C7*D7/E7</f>
        <v>0.56361086495892798</v>
      </c>
      <c r="H7" s="11">
        <f t="shared" si="1"/>
        <v>0.56361086495892798</v>
      </c>
      <c r="I7" s="11">
        <f t="shared" si="2"/>
        <v>1.98952974</v>
      </c>
      <c r="J7" s="4">
        <f t="shared" si="3"/>
        <v>5.6361086495892804E-2</v>
      </c>
      <c r="K7" s="11">
        <f t="shared" si="4"/>
        <v>1.0447887953732</v>
      </c>
      <c r="L7" s="11">
        <f t="shared" si="5"/>
        <v>2.0786383804137558</v>
      </c>
    </row>
    <row r="8" spans="1:12" x14ac:dyDescent="0.3">
      <c r="A8" s="15" t="s">
        <v>5</v>
      </c>
      <c r="B8" s="10">
        <v>0.34615710075168293</v>
      </c>
      <c r="C8" s="3">
        <v>-4.9119999999999997E-2</v>
      </c>
      <c r="D8" s="6">
        <v>3.4487329999999998</v>
      </c>
      <c r="E8" s="6">
        <v>13.2220339</v>
      </c>
      <c r="F8" s="2">
        <f t="shared" si="0"/>
        <v>45.599264638048695</v>
      </c>
      <c r="G8" s="7">
        <f t="shared" si="6"/>
        <v>-1.2812080670886798E-2</v>
      </c>
      <c r="H8" s="11">
        <f t="shared" si="1"/>
        <v>1.2812080670886798E-2</v>
      </c>
      <c r="I8" s="11">
        <f t="shared" si="2"/>
        <v>3.7936063</v>
      </c>
      <c r="J8" s="4">
        <f t="shared" si="3"/>
        <v>1.2812080670886799E-3</v>
      </c>
      <c r="K8" s="11">
        <f t="shared" si="4"/>
        <v>13.205093723504</v>
      </c>
      <c r="L8" s="11">
        <f t="shared" si="5"/>
        <v>50.094926741575229</v>
      </c>
    </row>
    <row r="9" spans="1:12" x14ac:dyDescent="0.3">
      <c r="A9" s="15" t="s">
        <v>7</v>
      </c>
      <c r="B9" s="10">
        <v>0.32297744993043886</v>
      </c>
      <c r="C9" s="3">
        <v>1.12303</v>
      </c>
      <c r="D9" s="6">
        <v>1.2563036999999999</v>
      </c>
      <c r="E9" s="6">
        <v>3.3916702999999999</v>
      </c>
      <c r="F9" s="2">
        <f t="shared" si="0"/>
        <v>4.2609679470701094</v>
      </c>
      <c r="G9" s="7">
        <f t="shared" si="6"/>
        <v>0.41597992122376987</v>
      </c>
      <c r="H9" s="11">
        <f t="shared" si="1"/>
        <v>0.41597992122376987</v>
      </c>
      <c r="I9" s="11">
        <f t="shared" si="2"/>
        <v>1.3819340699999998</v>
      </c>
      <c r="J9" s="4">
        <f t="shared" si="3"/>
        <v>4.1597992122376991E-2</v>
      </c>
      <c r="K9" s="11">
        <f t="shared" si="4"/>
        <v>3.2505836255789</v>
      </c>
      <c r="L9" s="11">
        <f t="shared" si="5"/>
        <v>4.4920922595716046</v>
      </c>
    </row>
    <row r="10" spans="1:12" x14ac:dyDescent="0.3">
      <c r="A10" s="15" t="s">
        <v>10</v>
      </c>
      <c r="B10" s="10">
        <v>0.31888382725629111</v>
      </c>
      <c r="C10" s="3">
        <v>2.34259</v>
      </c>
      <c r="D10" s="6">
        <v>1.7364723</v>
      </c>
      <c r="E10" s="6">
        <v>7.9755767000000004</v>
      </c>
      <c r="F10" s="2">
        <f t="shared" si="0"/>
        <v>13.84936801607541</v>
      </c>
      <c r="G10" s="7">
        <f t="shared" si="6"/>
        <v>0.51003743030356652</v>
      </c>
      <c r="H10" s="11">
        <f t="shared" si="1"/>
        <v>0.51003743030356652</v>
      </c>
      <c r="I10" s="11">
        <f t="shared" si="2"/>
        <v>1.91011953</v>
      </c>
      <c r="J10" s="4">
        <f t="shared" si="3"/>
        <v>5.1003743030356652E-2</v>
      </c>
      <c r="K10" s="11">
        <f t="shared" si="4"/>
        <v>7.5687924354743004</v>
      </c>
      <c r="L10" s="11">
        <f t="shared" si="5"/>
        <v>14.457298249515725</v>
      </c>
    </row>
    <row r="11" spans="1:12" x14ac:dyDescent="0.3">
      <c r="A11" s="15" t="s">
        <v>8</v>
      </c>
      <c r="B11" s="10">
        <v>0.31114015527553202</v>
      </c>
      <c r="C11" s="3">
        <v>7.2459999999999997E-2</v>
      </c>
      <c r="D11" s="6">
        <v>4.2611249000000004</v>
      </c>
      <c r="E11" s="6">
        <v>1.3162700000000001</v>
      </c>
      <c r="F11" s="2">
        <f t="shared" si="0"/>
        <v>5.6087908721230004</v>
      </c>
      <c r="G11" s="7">
        <f t="shared" si="6"/>
        <v>0.23457277781458211</v>
      </c>
      <c r="H11" s="11">
        <f t="shared" si="1"/>
        <v>0.23457277781458211</v>
      </c>
      <c r="I11" s="11">
        <f t="shared" si="2"/>
        <v>4.6872373900000008</v>
      </c>
      <c r="J11" s="4">
        <f t="shared" si="3"/>
        <v>2.3457277781458213E-2</v>
      </c>
      <c r="K11" s="11">
        <f t="shared" si="4"/>
        <v>1.2853938889745999</v>
      </c>
      <c r="L11" s="11">
        <f t="shared" si="5"/>
        <v>6.0249462972792545</v>
      </c>
    </row>
    <row r="12" spans="1:12" x14ac:dyDescent="0.3">
      <c r="A12" s="15"/>
      <c r="B12" s="10"/>
      <c r="C12" s="12"/>
      <c r="D12" s="12"/>
      <c r="E12" s="12"/>
      <c r="F12" s="12"/>
    </row>
    <row r="13" spans="1:12" s="14" customFormat="1" x14ac:dyDescent="0.3">
      <c r="A13" s="16"/>
      <c r="B13" s="16" t="s">
        <v>3</v>
      </c>
      <c r="C13" s="16" t="s">
        <v>12</v>
      </c>
      <c r="D13" s="16" t="s">
        <v>4</v>
      </c>
      <c r="E13" s="16" t="s">
        <v>11</v>
      </c>
      <c r="F13" s="16" t="s">
        <v>6</v>
      </c>
      <c r="G13" s="16" t="s">
        <v>9</v>
      </c>
      <c r="H13" s="16" t="s">
        <v>5</v>
      </c>
      <c r="I13" s="16" t="s">
        <v>7</v>
      </c>
      <c r="J13" s="16" t="s">
        <v>10</v>
      </c>
      <c r="K13" s="16" t="s">
        <v>8</v>
      </c>
    </row>
    <row r="14" spans="1:12" x14ac:dyDescent="0.3">
      <c r="A14" s="16" t="s">
        <v>3</v>
      </c>
      <c r="B14" s="8" t="s">
        <v>18</v>
      </c>
      <c r="C14" s="8"/>
      <c r="D14" s="13">
        <v>1.0525850525502012</v>
      </c>
      <c r="E14" s="8">
        <v>-0.5880280440368697</v>
      </c>
      <c r="F14" s="13"/>
      <c r="G14" s="13"/>
      <c r="H14" s="13"/>
      <c r="I14" s="13">
        <v>0.79373493162014808</v>
      </c>
      <c r="J14" s="13"/>
      <c r="K14" s="13"/>
    </row>
    <row r="15" spans="1:12" x14ac:dyDescent="0.3">
      <c r="A15" s="16" t="s">
        <v>12</v>
      </c>
      <c r="B15" s="5"/>
      <c r="C15" s="9" t="s">
        <v>18</v>
      </c>
      <c r="D15" s="13">
        <v>0.8208437635451955</v>
      </c>
      <c r="E15" s="8"/>
      <c r="F15" s="13">
        <v>0.47476698346472146</v>
      </c>
      <c r="G15" s="13"/>
      <c r="H15" s="13"/>
      <c r="I15" s="13">
        <v>0.49735467316848947</v>
      </c>
      <c r="J15" s="13"/>
      <c r="K15" s="13">
        <v>0.5609584131204981</v>
      </c>
    </row>
    <row r="16" spans="1:12" x14ac:dyDescent="0.3">
      <c r="A16" s="16" t="s">
        <v>4</v>
      </c>
      <c r="B16" s="5">
        <v>1.0680000000000001</v>
      </c>
      <c r="C16" s="8">
        <v>0.82299999999999995</v>
      </c>
      <c r="D16" s="8" t="s">
        <v>18</v>
      </c>
      <c r="E16" s="8"/>
      <c r="F16" s="13">
        <v>1.3962379819312827</v>
      </c>
      <c r="G16" s="13">
        <v>0.47831067495385216</v>
      </c>
      <c r="H16" s="13">
        <v>2.775753630520112</v>
      </c>
      <c r="I16" s="13"/>
      <c r="J16" s="13"/>
      <c r="K16" s="13"/>
    </row>
    <row r="17" spans="1:11" x14ac:dyDescent="0.3">
      <c r="A17" s="16" t="s">
        <v>11</v>
      </c>
      <c r="B17" s="5">
        <v>-0.58800000000000008</v>
      </c>
      <c r="C17" s="8"/>
      <c r="D17" s="13"/>
      <c r="E17" s="9" t="s">
        <v>18</v>
      </c>
      <c r="F17" s="13"/>
      <c r="G17" s="13"/>
      <c r="H17" s="13"/>
      <c r="I17" s="13">
        <v>0.51058954230767251</v>
      </c>
      <c r="J17" s="13"/>
      <c r="K17" s="13"/>
    </row>
    <row r="18" spans="1:11" x14ac:dyDescent="0.3">
      <c r="A18" s="16" t="s">
        <v>6</v>
      </c>
      <c r="B18" s="5"/>
      <c r="C18" s="8">
        <v>0.45799999999999996</v>
      </c>
      <c r="D18" s="13">
        <v>1.361270921160636</v>
      </c>
      <c r="E18" s="8"/>
      <c r="F18" s="9" t="s">
        <v>18</v>
      </c>
      <c r="G18" s="13">
        <v>0.99072720175214801</v>
      </c>
      <c r="H18" s="13">
        <v>1.1666885756048919</v>
      </c>
      <c r="I18" s="13"/>
      <c r="J18" s="13"/>
      <c r="K18" s="13">
        <v>0.98694841105676567</v>
      </c>
    </row>
    <row r="19" spans="1:11" x14ac:dyDescent="0.3">
      <c r="A19" s="16" t="s">
        <v>9</v>
      </c>
      <c r="B19" s="5"/>
      <c r="C19" s="8"/>
      <c r="D19" s="13">
        <v>0.50050242196157835</v>
      </c>
      <c r="E19" s="8"/>
      <c r="F19" s="13">
        <v>1.01818784028417</v>
      </c>
      <c r="G19" s="13" t="s">
        <v>18</v>
      </c>
      <c r="H19" s="13"/>
      <c r="I19" s="13"/>
      <c r="J19" s="13">
        <v>1.5484873829226329</v>
      </c>
      <c r="K19" s="13"/>
    </row>
    <row r="20" spans="1:11" x14ac:dyDescent="0.3">
      <c r="A20" s="16" t="s">
        <v>5</v>
      </c>
      <c r="B20" s="5"/>
      <c r="C20" s="8"/>
      <c r="D20" s="13">
        <v>2.6491709324526451</v>
      </c>
      <c r="E20" s="8"/>
      <c r="F20" s="13">
        <v>1.0577229348584818</v>
      </c>
      <c r="G20" s="13"/>
      <c r="H20" s="9" t="s">
        <v>18</v>
      </c>
      <c r="I20" s="13"/>
      <c r="J20" s="13">
        <v>1.0386748225754854</v>
      </c>
      <c r="K20" s="13">
        <v>2.6670957499599983</v>
      </c>
    </row>
    <row r="21" spans="1:11" x14ac:dyDescent="0.3">
      <c r="A21" s="16" t="s">
        <v>7</v>
      </c>
      <c r="B21" s="5">
        <v>0.78400000000000003</v>
      </c>
      <c r="C21" s="8">
        <v>0.49700000000000011</v>
      </c>
      <c r="D21" s="13"/>
      <c r="E21" s="8">
        <v>0.50215388276265438</v>
      </c>
      <c r="F21" s="13"/>
      <c r="G21" s="13"/>
      <c r="H21" s="9"/>
      <c r="I21" s="4" t="s">
        <v>18</v>
      </c>
      <c r="J21" s="13"/>
      <c r="K21" s="13">
        <v>0.66729074386922949</v>
      </c>
    </row>
    <row r="22" spans="1:11" x14ac:dyDescent="0.3">
      <c r="A22" s="16" t="s">
        <v>10</v>
      </c>
      <c r="B22" s="5"/>
      <c r="C22" s="8"/>
      <c r="D22" s="13"/>
      <c r="E22" s="8"/>
      <c r="F22" s="13"/>
      <c r="G22" s="13">
        <v>1.5334955766805098</v>
      </c>
      <c r="H22" s="13">
        <v>1.2029557910356763</v>
      </c>
      <c r="I22" s="13"/>
      <c r="J22" s="4" t="s">
        <v>18</v>
      </c>
      <c r="K22" s="13">
        <v>0.70267407413039584</v>
      </c>
    </row>
    <row r="23" spans="1:11" x14ac:dyDescent="0.3">
      <c r="A23" s="16" t="s">
        <v>8</v>
      </c>
      <c r="B23" s="5"/>
      <c r="C23" s="8">
        <v>0.57699999999999996</v>
      </c>
      <c r="D23" s="13"/>
      <c r="E23" s="8"/>
      <c r="F23" s="13">
        <v>0.98377183553716008</v>
      </c>
      <c r="G23" s="13"/>
      <c r="H23" s="13">
        <v>2.7288504656358401</v>
      </c>
      <c r="I23" s="13">
        <v>0.68674392682471885</v>
      </c>
      <c r="J23" s="13">
        <v>0.71841095426370405</v>
      </c>
      <c r="K23" s="9" t="s">
        <v>18</v>
      </c>
    </row>
    <row r="25" spans="1:11" x14ac:dyDescent="0.3">
      <c r="G25">
        <f>EXP(0.0245)</f>
        <v>1.0248025911071987</v>
      </c>
    </row>
  </sheetData>
  <autoFilter ref="A1:G22">
    <sortState ref="A2:G22">
      <sortCondition descending="1" ref="B1:B22"/>
    </sortState>
  </autoFilter>
  <conditionalFormatting sqref="B14:K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Elasticity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Kamdar</dc:creator>
  <cp:lastModifiedBy>Piyush Kamdar</cp:lastModifiedBy>
  <dcterms:created xsi:type="dcterms:W3CDTF">2018-04-08T22:14:04Z</dcterms:created>
  <dcterms:modified xsi:type="dcterms:W3CDTF">2018-04-09T01:07:28Z</dcterms:modified>
</cp:coreProperties>
</file>