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ushLohani\Desktop\"/>
    </mc:Choice>
  </mc:AlternateContent>
  <xr:revisionPtr revIDLastSave="0" documentId="8_{826C8087-431E-4623-84FC-6E0B3D9EDBCF}" xr6:coauthVersionLast="47" xr6:coauthVersionMax="47" xr10:uidLastSave="{00000000-0000-0000-0000-000000000000}"/>
  <bookViews>
    <workbookView xWindow="-108" yWindow="-108" windowWidth="23256" windowHeight="12576" firstSheet="1" activeTab="1" xr2:uid="{CDED2E77-3952-4361-BAE5-FD10FBAC1489}"/>
  </bookViews>
  <sheets>
    <sheet name="Summary" sheetId="3" r:id="rId1"/>
    <sheet name="CPQ Estimates" sheetId="4" r:id="rId2"/>
  </sheets>
  <definedNames>
    <definedName name="_xlnm._FilterDatabase" localSheetId="1" hidden="1">'CPQ Estimates'!$A$1:$M$121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4" l="1"/>
  <c r="K25" i="4"/>
  <c r="L25" i="4"/>
  <c r="M25" i="4"/>
  <c r="G25" i="4"/>
  <c r="H25" i="4"/>
  <c r="G12" i="4"/>
  <c r="H12" i="4"/>
  <c r="J12" i="4"/>
  <c r="K12" i="4"/>
  <c r="G16" i="4"/>
  <c r="L16" i="4" s="1"/>
  <c r="M16" i="4" s="1"/>
  <c r="H16" i="4"/>
  <c r="J16" i="4"/>
  <c r="K16" i="4"/>
  <c r="G15" i="4"/>
  <c r="H15" i="4"/>
  <c r="J15" i="4"/>
  <c r="K15" i="4"/>
  <c r="G11" i="4"/>
  <c r="H11" i="4"/>
  <c r="J11" i="4"/>
  <c r="K11" i="4"/>
  <c r="G10" i="4"/>
  <c r="H10" i="4"/>
  <c r="J10" i="4"/>
  <c r="K10" i="4"/>
  <c r="G9" i="4"/>
  <c r="H9" i="4"/>
  <c r="J9" i="4"/>
  <c r="K9" i="4"/>
  <c r="G8" i="4"/>
  <c r="H8" i="4"/>
  <c r="J8" i="4"/>
  <c r="K8" i="4"/>
  <c r="G7" i="4"/>
  <c r="H7" i="4"/>
  <c r="J7" i="4"/>
  <c r="K7" i="4"/>
  <c r="G6" i="4"/>
  <c r="H6" i="4"/>
  <c r="J6" i="4"/>
  <c r="K6" i="4"/>
  <c r="G5" i="4"/>
  <c r="H5" i="4"/>
  <c r="J5" i="4"/>
  <c r="K5" i="4"/>
  <c r="G4" i="4"/>
  <c r="H4" i="4"/>
  <c r="J4" i="4"/>
  <c r="K4" i="4"/>
  <c r="J3" i="4"/>
  <c r="K3" i="4"/>
  <c r="G3" i="4"/>
  <c r="H3" i="4"/>
  <c r="A117" i="4"/>
  <c r="L12" i="4" l="1"/>
  <c r="M12" i="4" s="1"/>
  <c r="L15" i="4"/>
  <c r="M15" i="4" s="1"/>
  <c r="L10" i="4"/>
  <c r="M10" i="4" s="1"/>
  <c r="L8" i="4"/>
  <c r="M8" i="4" s="1"/>
  <c r="L11" i="4"/>
  <c r="L9" i="4"/>
  <c r="M9" i="4" s="1"/>
  <c r="L7" i="4"/>
  <c r="M7" i="4" s="1"/>
  <c r="M11" i="4"/>
  <c r="L6" i="4"/>
  <c r="M6" i="4" s="1"/>
  <c r="L5" i="4"/>
  <c r="M5" i="4" s="1"/>
  <c r="L3" i="4"/>
  <c r="M3" i="4" s="1"/>
  <c r="L4" i="4"/>
  <c r="M4" i="4" s="1"/>
  <c r="A52" i="4"/>
  <c r="K31" i="4"/>
  <c r="J31" i="4"/>
  <c r="H31" i="4"/>
  <c r="G31" i="4"/>
  <c r="A31" i="4"/>
  <c r="A120" i="4"/>
  <c r="A119" i="4"/>
  <c r="A118" i="4"/>
  <c r="A106" i="4"/>
  <c r="A105" i="4"/>
  <c r="A114" i="4"/>
  <c r="A113" i="4"/>
  <c r="A115" i="4"/>
  <c r="A75" i="4"/>
  <c r="A74" i="4"/>
  <c r="A112" i="4"/>
  <c r="A73" i="4"/>
  <c r="A111" i="4"/>
  <c r="A110" i="4"/>
  <c r="A109" i="4"/>
  <c r="K23" i="4"/>
  <c r="J23" i="4"/>
  <c r="H23" i="4"/>
  <c r="G23" i="4"/>
  <c r="A2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34" i="4"/>
  <c r="A55" i="4"/>
  <c r="A104" i="4"/>
  <c r="A51" i="4"/>
  <c r="A103" i="4"/>
  <c r="A19" i="4"/>
  <c r="K30" i="4"/>
  <c r="J30" i="4"/>
  <c r="H30" i="4"/>
  <c r="G30" i="4"/>
  <c r="A30" i="4"/>
  <c r="A50" i="4"/>
  <c r="A102" i="4"/>
  <c r="A101" i="4"/>
  <c r="A100" i="4"/>
  <c r="A49" i="4"/>
  <c r="K29" i="4"/>
  <c r="J29" i="4"/>
  <c r="H29" i="4"/>
  <c r="G29" i="4"/>
  <c r="A29" i="4"/>
  <c r="A48" i="4"/>
  <c r="A99" i="4"/>
  <c r="A98" i="4"/>
  <c r="A97" i="4"/>
  <c r="A96" i="4"/>
  <c r="A20" i="4"/>
  <c r="A95" i="4"/>
  <c r="A94" i="4"/>
  <c r="K28" i="4"/>
  <c r="J28" i="4"/>
  <c r="H28" i="4"/>
  <c r="G28" i="4"/>
  <c r="A28" i="4"/>
  <c r="K27" i="4"/>
  <c r="J27" i="4"/>
  <c r="H27" i="4"/>
  <c r="G27" i="4"/>
  <c r="A27" i="4"/>
  <c r="A47" i="4"/>
  <c r="A46" i="4"/>
  <c r="A45" i="4"/>
  <c r="A44" i="4"/>
  <c r="A43" i="4"/>
  <c r="A42" i="4"/>
  <c r="A41" i="4"/>
  <c r="A40" i="4"/>
  <c r="A39" i="4"/>
  <c r="A38" i="4"/>
  <c r="A37" i="4"/>
  <c r="A93" i="4"/>
  <c r="A116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36" i="4"/>
  <c r="A35" i="4"/>
  <c r="K26" i="4"/>
  <c r="J26" i="4"/>
  <c r="H26" i="4"/>
  <c r="G26" i="4"/>
  <c r="A26" i="4"/>
  <c r="K24" i="4"/>
  <c r="J24" i="4"/>
  <c r="H24" i="4"/>
  <c r="G24" i="4"/>
  <c r="A24" i="4"/>
  <c r="K14" i="4"/>
  <c r="J14" i="4"/>
  <c r="H14" i="4"/>
  <c r="G14" i="4"/>
  <c r="A14" i="4"/>
  <c r="A108" i="4"/>
  <c r="K2" i="4"/>
  <c r="J2" i="4"/>
  <c r="H2" i="4"/>
  <c r="G2" i="4"/>
  <c r="A2" i="4"/>
  <c r="A33" i="4"/>
  <c r="K22" i="4"/>
  <c r="J22" i="4"/>
  <c r="H22" i="4"/>
  <c r="G22" i="4"/>
  <c r="A22" i="4"/>
  <c r="A54" i="4"/>
  <c r="L22" i="4" l="1"/>
  <c r="L24" i="4"/>
  <c r="L14" i="4"/>
  <c r="L27" i="4"/>
  <c r="L30" i="4"/>
  <c r="L23" i="4"/>
  <c r="L31" i="4"/>
  <c r="L29" i="4"/>
  <c r="L2" i="4"/>
  <c r="L13" i="4" s="1"/>
  <c r="L26" i="4"/>
  <c r="M26" i="4" s="1"/>
  <c r="L28" i="4"/>
  <c r="M28" i="4" s="1"/>
  <c r="A2" i="3"/>
  <c r="L32" i="4" l="1"/>
  <c r="L121" i="4"/>
  <c r="L21" i="4"/>
  <c r="L107" i="4"/>
  <c r="M22" i="4"/>
  <c r="M2" i="4"/>
  <c r="M13" i="4" s="1"/>
  <c r="M27" i="4"/>
  <c r="M29" i="4"/>
  <c r="M14" i="4"/>
  <c r="M31" i="4"/>
  <c r="M23" i="4"/>
  <c r="M30" i="4"/>
  <c r="M24" i="4"/>
  <c r="L122" i="4" l="1"/>
  <c r="M32" i="4"/>
  <c r="K133" i="4" s="1"/>
  <c r="M21" i="4"/>
  <c r="K132" i="4" s="1"/>
  <c r="K134" i="4"/>
  <c r="K131" i="4"/>
  <c r="M121" i="4"/>
  <c r="K136" i="4" s="1"/>
  <c r="M107" i="4"/>
  <c r="K135" i="4" s="1"/>
  <c r="K137" i="4" l="1"/>
  <c r="M122" i="4"/>
  <c r="K126" i="4" s="1"/>
</calcChain>
</file>

<file path=xl/sharedStrings.xml><?xml version="1.0" encoding="utf-8"?>
<sst xmlns="http://schemas.openxmlformats.org/spreadsheetml/2006/main" count="341" uniqueCount="201">
  <si>
    <t>Ref</t>
  </si>
  <si>
    <t>Assumption/Comments</t>
  </si>
  <si>
    <t>Existing MLC order related coding will be leveraged wherever possible</t>
  </si>
  <si>
    <t>Functional Area</t>
  </si>
  <si>
    <t>Type</t>
  </si>
  <si>
    <t>Process</t>
  </si>
  <si>
    <t>Description</t>
  </si>
  <si>
    <t>Related Tasks</t>
  </si>
  <si>
    <t>Req</t>
  </si>
  <si>
    <t>Design</t>
  </si>
  <si>
    <t>Build</t>
  </si>
  <si>
    <t>Unit 
Testing</t>
  </si>
  <si>
    <t>QA</t>
  </si>
  <si>
    <t>Hours</t>
  </si>
  <si>
    <t>Weeks</t>
  </si>
  <si>
    <t>Account</t>
  </si>
  <si>
    <t>API</t>
  </si>
  <si>
    <t>End User</t>
  </si>
  <si>
    <t>Service</t>
  </si>
  <si>
    <t>Item</t>
  </si>
  <si>
    <t>Data Load</t>
  </si>
  <si>
    <t>This should be handled in CPQ</t>
  </si>
  <si>
    <t>Item Total</t>
  </si>
  <si>
    <t>Keying</t>
  </si>
  <si>
    <t>Keying Total</t>
  </si>
  <si>
    <t>Order</t>
  </si>
  <si>
    <t>EBS Order Processing</t>
  </si>
  <si>
    <t>Wrapper package around Oracle Order API for order processing from CPQ to EBS</t>
  </si>
  <si>
    <t>*  Create order
*  Update order/lines
*  Cancel Order
*  Cancel line
*  Add Attachments
*  Add Notes
*  Add automated notes based on customer
*  Order updateable validation
*  Q2O, EDI, …
*  Apply Hold
*  Release Hold
*  Add Notes
*  Add Attachments
*  Book Order</t>
  </si>
  <si>
    <t>Order Entry Order Type</t>
  </si>
  <si>
    <t>EBS  order type list</t>
  </si>
  <si>
    <t xml:space="preserve">Payment Terms </t>
  </si>
  <si>
    <t>EBS payment term list</t>
  </si>
  <si>
    <t xml:space="preserve">Sales Channel </t>
  </si>
  <si>
    <t>EBS sales channel list</t>
  </si>
  <si>
    <t xml:space="preserve">Warehouse </t>
  </si>
  <si>
    <t>EBS order line warehouse list (ship from org)</t>
  </si>
  <si>
    <t xml:space="preserve">Shipping Method </t>
  </si>
  <si>
    <t>EBS order shipping methods available for header/line levels</t>
  </si>
  <si>
    <t xml:space="preserve">Freight Terms </t>
  </si>
  <si>
    <t>EBS order freight terms available for header/line levels</t>
  </si>
  <si>
    <t xml:space="preserve">FOB </t>
  </si>
  <si>
    <t>EBS FOB list</t>
  </si>
  <si>
    <t xml:space="preserve">Shipment Priority </t>
  </si>
  <si>
    <t>EBS Shipment priorities available for order entry</t>
  </si>
  <si>
    <t xml:space="preserve">Tax Handling </t>
  </si>
  <si>
    <t>EBS taxing options</t>
  </si>
  <si>
    <t xml:space="preserve">Exempt Reason </t>
  </si>
  <si>
    <t>EBS tax exemption reasons</t>
  </si>
  <si>
    <t xml:space="preserve">Payment Type </t>
  </si>
  <si>
    <t>EBS payment type list (Default, Check, Credit Cart…)</t>
  </si>
  <si>
    <t xml:space="preserve">Credit Card Brand </t>
  </si>
  <si>
    <t>EBS credit card types</t>
  </si>
  <si>
    <t xml:space="preserve">Final Destination Ctry </t>
  </si>
  <si>
    <t>EBS A1 DFF attribute list of values</t>
  </si>
  <si>
    <t xml:space="preserve">Order Brokered </t>
  </si>
  <si>
    <t xml:space="preserve">Freight Allowance </t>
  </si>
  <si>
    <t xml:space="preserve">Third Party Freight Account </t>
  </si>
  <si>
    <t xml:space="preserve">Rounding Rule </t>
  </si>
  <si>
    <t xml:space="preserve">Back Order Policy </t>
  </si>
  <si>
    <t xml:space="preserve">Account Of </t>
  </si>
  <si>
    <t>Integration</t>
  </si>
  <si>
    <t>Order Header Sync</t>
  </si>
  <si>
    <t>Sync order header updates from EBS to CPQ</t>
  </si>
  <si>
    <t>Order Line Sync</t>
  </si>
  <si>
    <t>Sync order line updates from EBS to CPQ</t>
  </si>
  <si>
    <t>Line Set</t>
  </si>
  <si>
    <t>Order line level "Line Set" option list</t>
  </si>
  <si>
    <t>Oracle standard LOV option</t>
  </si>
  <si>
    <t>Get Item Availability Date</t>
  </si>
  <si>
    <t>Returns date for order line value</t>
  </si>
  <si>
    <t>Get Set Availability Date</t>
  </si>
  <si>
    <t>Calculates and returns order line Item Available Date</t>
  </si>
  <si>
    <t>Set ship sets</t>
  </si>
  <si>
    <t>Determines ship sets at order line level. Part of custom booking process.</t>
  </si>
  <si>
    <t>Sales Rep Search</t>
  </si>
  <si>
    <t>Sales Rep list of values</t>
  </si>
  <si>
    <t>Additional Order Information</t>
  </si>
  <si>
    <t>Display order header information (standard functionality)</t>
  </si>
  <si>
    <r>
      <rPr>
        <b/>
        <sz val="10"/>
        <color theme="1"/>
        <rFont val="Calibri"/>
        <family val="2"/>
        <scheme val="minor"/>
      </rPr>
      <t>Tabs</t>
    </r>
    <r>
      <rPr>
        <sz val="10"/>
        <color theme="1"/>
        <rFont val="Calibri"/>
        <family val="2"/>
        <scheme val="minor"/>
      </rPr>
      <t xml:space="preserve">
*  Holds
*  Deliveries
*  Invoices/Credit Memos
*  Quantity History</t>
    </r>
  </si>
  <si>
    <t>Additional Line Information</t>
  </si>
  <si>
    <t>Display order lined information (standard functionality)</t>
  </si>
  <si>
    <r>
      <rPr>
        <b/>
        <sz val="10"/>
        <color theme="1"/>
        <rFont val="Calibri"/>
        <family val="2"/>
        <scheme val="minor"/>
      </rPr>
      <t>Tabs</t>
    </r>
    <r>
      <rPr>
        <sz val="10"/>
        <color theme="1"/>
        <rFont val="Calibri"/>
        <family val="2"/>
        <scheme val="minor"/>
      </rPr>
      <t xml:space="preserve">
*  Holds
*  Returns
*  Deliveries
*  Invoices/Credit Memos
*  Internal Requisition
*  Drop Ship
*  Quantity History</t>
    </r>
  </si>
  <si>
    <t>Expedite</t>
  </si>
  <si>
    <t>Custom information request displaying various line item details (complex)</t>
  </si>
  <si>
    <r>
      <rPr>
        <b/>
        <sz val="10"/>
        <color theme="1"/>
        <rFont val="Calibri"/>
        <family val="2"/>
        <scheme val="minor"/>
      </rPr>
      <t>Tabs</t>
    </r>
    <r>
      <rPr>
        <sz val="10"/>
        <color theme="1"/>
        <rFont val="Calibri"/>
        <family val="2"/>
        <scheme val="minor"/>
      </rPr>
      <t xml:space="preserve">
*  Call Center
*  Additional Info
*  Manufacturing
*  VAM
*  Inventory/Purchasing
*  Shipping
*  Addresses</t>
    </r>
  </si>
  <si>
    <t>Calculate Order Weight</t>
  </si>
  <si>
    <t>Custom calculation of order weight</t>
  </si>
  <si>
    <t>View Adjustments (Header)</t>
  </si>
  <si>
    <t>View adjustments applied at order header level; Adjustment, Reason tabs</t>
  </si>
  <si>
    <t>View Adjustments (Line)</t>
  </si>
  <si>
    <t>View adjustments applied at order line level; Adjustment, Reason tabs</t>
  </si>
  <si>
    <t>View Charges (Line)</t>
  </si>
  <si>
    <t>View charges applied to order line level</t>
  </si>
  <si>
    <t>Get Default Sales Rep</t>
  </si>
  <si>
    <t>Derives default sales rep populated on order header</t>
  </si>
  <si>
    <t>Get Sales Channel</t>
  </si>
  <si>
    <t>Get default sales channel based on order type</t>
  </si>
  <si>
    <t>Get Ship To Attributes</t>
  </si>
  <si>
    <t>Get DFF values based on ship to</t>
  </si>
  <si>
    <t>Get Standard Order Information</t>
  </si>
  <si>
    <t>Standard items populated by Oracle during order creation</t>
  </si>
  <si>
    <t>Duplicate Order Check</t>
  </si>
  <si>
    <t>Checks if order is duplicate base on customer, ship to, attribute13 and date range</t>
  </si>
  <si>
    <t>Not sure if this will apply to CPQ</t>
  </si>
  <si>
    <t>Customer Pre-Set Notes</t>
  </si>
  <si>
    <t>Automated notes added to order based on customer</t>
  </si>
  <si>
    <t>Set Line Attributes</t>
  </si>
  <si>
    <t>Enables and disables order line fields based on item, item type, item attributes</t>
  </si>
  <si>
    <t>Validate Set Size</t>
  </si>
  <si>
    <t>Validation of quantity ordered set value</t>
  </si>
  <si>
    <t>Validate Order Quantity</t>
  </si>
  <si>
    <t>Validates ordered quantity against customer rounding code and item attributes</t>
  </si>
  <si>
    <t>Copy Attribute Field</t>
  </si>
  <si>
    <t>Updates order line attribute field with new value if different</t>
  </si>
  <si>
    <t>Validate Order Line</t>
  </si>
  <si>
    <t>Validates if customer item cross reference is needed and available</t>
  </si>
  <si>
    <t>Set Request Date</t>
  </si>
  <si>
    <t>Calculates Request Date, Promise Date and Schedule Ship Date on order line</t>
  </si>
  <si>
    <t>MLC Insert Update Validate</t>
  </si>
  <si>
    <t>Calls Validate Line, verifies ship set values</t>
  </si>
  <si>
    <t>Validate Line</t>
  </si>
  <si>
    <t>Verifies is all required data has been defined on the order line</t>
  </si>
  <si>
    <t>Get Config Description</t>
  </si>
  <si>
    <t>Used to populate the item description on order line from configurator</t>
  </si>
  <si>
    <t>Copy Ordered Quantity</t>
  </si>
  <si>
    <t>Copies ordered quantity to set size.</t>
  </si>
  <si>
    <t>Copy MLC Display Fields</t>
  </si>
  <si>
    <t>Copies order line values to order line DFF fields.</t>
  </si>
  <si>
    <t>Trigger</t>
  </si>
  <si>
    <t>Order Header</t>
  </si>
  <si>
    <t>OE_ORDER_HEADERS</t>
  </si>
  <si>
    <t>Order Line</t>
  </si>
  <si>
    <t>OE_ORDER_LINES</t>
  </si>
  <si>
    <t>Order Total</t>
  </si>
  <si>
    <t>Pricing</t>
  </si>
  <si>
    <t>Price Request</t>
  </si>
  <si>
    <t>Wrapper package around Oracle Price Request API</t>
  </si>
  <si>
    <t>*  Calculate Price
*  Calculate Freight
*  Calculate Tax ?</t>
  </si>
  <si>
    <t>Oracle Price Lists</t>
  </si>
  <si>
    <t>EBS price list integration to CPQ</t>
  </si>
  <si>
    <t>Promotions List</t>
  </si>
  <si>
    <t>EBS promotion list integration to CPQ</t>
  </si>
  <si>
    <t xml:space="preserve">Currency </t>
  </si>
  <si>
    <t>EBS order/price list currency and currency code values</t>
  </si>
  <si>
    <t>Price Override Users</t>
  </si>
  <si>
    <t>Users with access to override prices based on EBS profile</t>
  </si>
  <si>
    <t>Price Promotions Sync</t>
  </si>
  <si>
    <t>Sync promotion updates from EBS to CPQ</t>
  </si>
  <si>
    <t>Sync users with pricing override access to CPQ</t>
  </si>
  <si>
    <t>Integraton</t>
  </si>
  <si>
    <t>Price List Sync</t>
  </si>
  <si>
    <t>Sync price list updates from EBS to CPQ</t>
  </si>
  <si>
    <t>View Tax Details</t>
  </si>
  <si>
    <t>View taxes applied at order line level</t>
  </si>
  <si>
    <t>Get Standard Price List</t>
  </si>
  <si>
    <t>Function to return standard price list for customers not assigned to standard price list</t>
  </si>
  <si>
    <t>Price Lists</t>
  </si>
  <si>
    <t>QP_LIST_HEADERS</t>
  </si>
  <si>
    <t>Promotions</t>
  </si>
  <si>
    <t>QP_MODIFIERS</t>
  </si>
  <si>
    <t>FND_PROFILE_OPTIONS</t>
  </si>
  <si>
    <t>Pricing Total</t>
  </si>
  <si>
    <t>Grand Total</t>
  </si>
  <si>
    <t>Developers</t>
  </si>
  <si>
    <t>Months</t>
  </si>
  <si>
    <t>Months by Functional Area</t>
  </si>
  <si>
    <t>Total</t>
  </si>
  <si>
    <t>OSC Setup</t>
  </si>
  <si>
    <t>CPQ Setup</t>
  </si>
  <si>
    <t>OIC Setup</t>
  </si>
  <si>
    <t>SSO\User Provisioning</t>
  </si>
  <si>
    <t>Sync Quote\Lines</t>
  </si>
  <si>
    <t>* Site wide settings
* Import\Export XSL</t>
  </si>
  <si>
    <t>* SSO setups</t>
  </si>
  <si>
    <t xml:space="preserve">
* Site wide setups
* Create\Edit\Clone\Version quote
*  Sales team setup</t>
  </si>
  <si>
    <t>*  Setups\mappings</t>
  </si>
  <si>
    <t>* Mark quote active\quote\line syns</t>
  </si>
  <si>
    <t>Product Setup &amp; Integration</t>
  </si>
  <si>
    <t>Activity Tracking</t>
  </si>
  <si>
    <t>Document Integration\Attachments</t>
  </si>
  <si>
    <t>End User\Key Registration Information:Reporting</t>
  </si>
  <si>
    <t>Order Sync\Integration:Reporting</t>
  </si>
  <si>
    <t>Sales Cloud - CPQ Integration</t>
  </si>
  <si>
    <t>Service Cloud - CPQ Integration</t>
  </si>
  <si>
    <t>Service Cloud Browser Version Upgrade</t>
  </si>
  <si>
    <t>OSvC to CPQ Integration</t>
  </si>
  <si>
    <t>* UI changes
* Document attachment
* Incident# tracking</t>
  </si>
  <si>
    <t>CPQ to OSvC Integration</t>
  </si>
  <si>
    <t>* Email Notifications
* Document attachments</t>
  </si>
  <si>
    <t>Disable existing Bid Management Process</t>
  </si>
  <si>
    <t>Product Catalog &amp; Configuration</t>
  </si>
  <si>
    <t>Setup Product Catalog</t>
  </si>
  <si>
    <t xml:space="preserve">*  Product Catalog
*  </t>
  </si>
  <si>
    <t>Guided Selling\Search Flow</t>
  </si>
  <si>
    <t>BOM Setup</t>
  </si>
  <si>
    <t>All BOM setup</t>
  </si>
  <si>
    <t>Configuration Attributes</t>
  </si>
  <si>
    <t>BOM Mapping Rules</t>
  </si>
  <si>
    <t>Other advanced rules</t>
  </si>
  <si>
    <t>UI\Configuration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</si>
</sst>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33CC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9A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3" fillId="0" borderId="1" xfId="0" applyFont="1" applyBorder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3" borderId="1" xfId="0" applyFont="1" applyFill="1" applyBorder="1"/>
    <xf numFmtId="0" fontId="2" fillId="4" borderId="1" xfId="0" applyFont="1" applyFill="1" applyBorder="1"/>
    <xf numFmtId="0" fontId="7" fillId="5" borderId="0" xfId="0" applyFont="1" applyFill="1"/>
    <xf numFmtId="0" fontId="1" fillId="6" borderId="1" xfId="0" applyFont="1" applyFill="1" applyBorder="1" applyAlignment="1">
      <alignment horizontal="center"/>
    </xf>
    <xf numFmtId="0" fontId="8" fillId="7" borderId="1" xfId="0" applyFont="1" applyFill="1" applyBorder="1"/>
    <xf numFmtId="0" fontId="8" fillId="7" borderId="1" xfId="0" applyFont="1" applyFill="1" applyBorder="1" applyAlignment="1">
      <alignment wrapText="1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2" fontId="1" fillId="6" borderId="1" xfId="0" applyNumberFormat="1" applyFont="1" applyFill="1" applyBorder="1"/>
    <xf numFmtId="0" fontId="1" fillId="0" borderId="0" xfId="0" applyFont="1" applyAlignment="1">
      <alignment wrapText="1"/>
    </xf>
    <xf numFmtId="0" fontId="3" fillId="4" borderId="4" xfId="0" applyFont="1" applyFill="1" applyBorder="1"/>
    <xf numFmtId="2" fontId="3" fillId="4" borderId="4" xfId="0" applyNumberFormat="1" applyFont="1" applyFill="1" applyBorder="1"/>
    <xf numFmtId="0" fontId="3" fillId="4" borderId="1" xfId="0" applyFont="1" applyFill="1" applyBorder="1"/>
    <xf numFmtId="2" fontId="3" fillId="4" borderId="1" xfId="0" applyNumberFormat="1" applyFont="1" applyFill="1" applyBorder="1"/>
    <xf numFmtId="0" fontId="1" fillId="8" borderId="1" xfId="0" applyFont="1" applyFill="1" applyBorder="1"/>
    <xf numFmtId="2" fontId="1" fillId="8" borderId="1" xfId="0" applyNumberFormat="1" applyFont="1" applyFill="1" applyBorder="1"/>
    <xf numFmtId="0" fontId="1" fillId="6" borderId="1" xfId="0" applyFont="1" applyFill="1" applyBorder="1" applyAlignment="1">
      <alignment horizontal="righ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9A3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0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5239-ED31-4E18-A364-038DD559A38C}">
  <dimension ref="A1:B2"/>
  <sheetViews>
    <sheetView workbookViewId="0">
      <selection sqref="A1:B1"/>
    </sheetView>
  </sheetViews>
  <sheetFormatPr defaultRowHeight="14.4" x14ac:dyDescent="0.3"/>
  <cols>
    <col min="2" max="2" width="64.88671875" bestFit="1" customWidth="1"/>
  </cols>
  <sheetData>
    <row r="1" spans="1:2" x14ac:dyDescent="0.3">
      <c r="A1" s="13" t="s">
        <v>0</v>
      </c>
      <c r="B1" s="13" t="s">
        <v>1</v>
      </c>
    </row>
    <row r="2" spans="1:2" x14ac:dyDescent="0.3">
      <c r="A2">
        <f>ROW()-1</f>
        <v>1</v>
      </c>
      <c r="B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93F05-2B2E-42FC-AABA-77633DEF30BA}">
  <dimension ref="A1:M137"/>
  <sheetViews>
    <sheetView tabSelected="1" topLeftCell="E1" zoomScale="90" zoomScaleNormal="90" workbookViewId="0">
      <pane ySplit="1" topLeftCell="A2" activePane="bottomLeft" state="frozen"/>
      <selection pane="bottomLeft" activeCell="O13" sqref="O13"/>
    </sheetView>
  </sheetViews>
  <sheetFormatPr defaultColWidth="9.109375" defaultRowHeight="13.8" outlineLevelRow="2" x14ac:dyDescent="0.3"/>
  <cols>
    <col min="1" max="1" width="6.33203125" style="3" customWidth="1"/>
    <col min="2" max="2" width="14.88671875" style="9" customWidth="1"/>
    <col min="3" max="3" width="12" style="3" customWidth="1"/>
    <col min="4" max="4" width="39.77734375" style="3" bestFit="1" customWidth="1"/>
    <col min="5" max="5" width="73.5546875" style="9" bestFit="1" customWidth="1"/>
    <col min="6" max="6" width="39.6640625" style="9" bestFit="1" customWidth="1"/>
    <col min="7" max="7" width="7.5546875" style="3" customWidth="1"/>
    <col min="8" max="8" width="10.109375" style="3" customWidth="1"/>
    <col min="9" max="9" width="7.6640625" style="3" customWidth="1"/>
    <col min="10" max="10" width="12.33203125" style="3" customWidth="1"/>
    <col min="11" max="11" width="11.5546875" style="3" customWidth="1"/>
    <col min="12" max="12" width="10.109375" style="3" customWidth="1"/>
    <col min="13" max="13" width="10.5546875" style="3" customWidth="1"/>
    <col min="14" max="16384" width="9.109375" style="3"/>
  </cols>
  <sheetData>
    <row r="1" spans="1:13" ht="27.6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2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ht="29.4" customHeight="1" outlineLevel="2" x14ac:dyDescent="0.3">
      <c r="A2" s="8">
        <f>ROW()-1</f>
        <v>1</v>
      </c>
      <c r="B2" s="10" t="s">
        <v>183</v>
      </c>
      <c r="C2" s="8"/>
      <c r="D2" s="8" t="s">
        <v>168</v>
      </c>
      <c r="E2" s="10"/>
      <c r="F2" s="10" t="s">
        <v>175</v>
      </c>
      <c r="G2" s="4">
        <f t="shared" ref="G2:G12" si="0">I2*0.2</f>
        <v>12</v>
      </c>
      <c r="H2" s="4">
        <f t="shared" ref="H2:H12" si="1">I2*0.2</f>
        <v>12</v>
      </c>
      <c r="I2" s="12">
        <v>60</v>
      </c>
      <c r="J2" s="4">
        <f t="shared" ref="J2:J12" si="2">I2*0.15</f>
        <v>9</v>
      </c>
      <c r="K2" s="4">
        <f t="shared" ref="K2:K12" si="3">I2*0.2</f>
        <v>12</v>
      </c>
      <c r="L2" s="7">
        <f t="shared" ref="L2:L12" si="4">SUM(G2:K2)</f>
        <v>105</v>
      </c>
      <c r="M2" s="8">
        <f t="shared" ref="M2:M12" si="5">L2/40</f>
        <v>2.625</v>
      </c>
    </row>
    <row r="3" spans="1:13" outlineLevel="2" x14ac:dyDescent="0.3">
      <c r="A3" s="8"/>
      <c r="B3" s="10"/>
      <c r="C3" s="8"/>
      <c r="D3" s="8" t="s">
        <v>170</v>
      </c>
      <c r="E3" s="10"/>
      <c r="F3" s="10" t="s">
        <v>176</v>
      </c>
      <c r="G3" s="4">
        <f t="shared" si="0"/>
        <v>8</v>
      </c>
      <c r="H3" s="4">
        <f t="shared" si="1"/>
        <v>8</v>
      </c>
      <c r="I3" s="12">
        <v>40</v>
      </c>
      <c r="J3" s="4">
        <f t="shared" si="2"/>
        <v>6</v>
      </c>
      <c r="K3" s="4">
        <f t="shared" si="3"/>
        <v>8</v>
      </c>
      <c r="L3" s="7">
        <f t="shared" si="4"/>
        <v>70</v>
      </c>
      <c r="M3" s="8">
        <f t="shared" si="5"/>
        <v>1.75</v>
      </c>
    </row>
    <row r="4" spans="1:13" ht="27.6" outlineLevel="2" x14ac:dyDescent="0.3">
      <c r="A4" s="8"/>
      <c r="B4" s="10"/>
      <c r="C4" s="8"/>
      <c r="D4" s="8" t="s">
        <v>169</v>
      </c>
      <c r="E4" s="10"/>
      <c r="F4" s="10" t="s">
        <v>173</v>
      </c>
      <c r="G4" s="4">
        <f t="shared" si="0"/>
        <v>12</v>
      </c>
      <c r="H4" s="4">
        <f t="shared" si="1"/>
        <v>12</v>
      </c>
      <c r="I4" s="12">
        <v>60</v>
      </c>
      <c r="J4" s="4">
        <f t="shared" si="2"/>
        <v>9</v>
      </c>
      <c r="K4" s="4">
        <f t="shared" si="3"/>
        <v>12</v>
      </c>
      <c r="L4" s="7">
        <f t="shared" si="4"/>
        <v>105</v>
      </c>
      <c r="M4" s="8">
        <f t="shared" si="5"/>
        <v>2.625</v>
      </c>
    </row>
    <row r="5" spans="1:13" outlineLevel="2" x14ac:dyDescent="0.3">
      <c r="A5" s="8"/>
      <c r="B5" s="10"/>
      <c r="C5" s="8"/>
      <c r="D5" s="8" t="s">
        <v>171</v>
      </c>
      <c r="E5" s="10"/>
      <c r="F5" s="10" t="s">
        <v>174</v>
      </c>
      <c r="G5" s="4">
        <f t="shared" si="0"/>
        <v>8</v>
      </c>
      <c r="H5" s="4">
        <f t="shared" si="1"/>
        <v>8</v>
      </c>
      <c r="I5" s="12">
        <v>40</v>
      </c>
      <c r="J5" s="4">
        <f t="shared" si="2"/>
        <v>6</v>
      </c>
      <c r="K5" s="4">
        <f t="shared" si="3"/>
        <v>8</v>
      </c>
      <c r="L5" s="7">
        <f t="shared" si="4"/>
        <v>70</v>
      </c>
      <c r="M5" s="8">
        <f t="shared" si="5"/>
        <v>1.75</v>
      </c>
    </row>
    <row r="6" spans="1:13" outlineLevel="2" x14ac:dyDescent="0.3">
      <c r="A6" s="8"/>
      <c r="B6" s="10"/>
      <c r="C6" s="8"/>
      <c r="D6" s="8" t="s">
        <v>172</v>
      </c>
      <c r="E6" s="10"/>
      <c r="F6" s="10" t="s">
        <v>177</v>
      </c>
      <c r="G6" s="4">
        <f t="shared" si="0"/>
        <v>16</v>
      </c>
      <c r="H6" s="4">
        <f t="shared" si="1"/>
        <v>16</v>
      </c>
      <c r="I6" s="12">
        <v>80</v>
      </c>
      <c r="J6" s="4">
        <f t="shared" si="2"/>
        <v>12</v>
      </c>
      <c r="K6" s="4">
        <f t="shared" si="3"/>
        <v>16</v>
      </c>
      <c r="L6" s="7">
        <f t="shared" si="4"/>
        <v>140</v>
      </c>
      <c r="M6" s="8">
        <f t="shared" si="5"/>
        <v>3.5</v>
      </c>
    </row>
    <row r="7" spans="1:13" outlineLevel="2" x14ac:dyDescent="0.3">
      <c r="A7" s="8"/>
      <c r="B7" s="10"/>
      <c r="C7" s="8"/>
      <c r="D7" s="8" t="s">
        <v>178</v>
      </c>
      <c r="E7" s="10"/>
      <c r="F7" s="10"/>
      <c r="G7" s="4">
        <f t="shared" si="0"/>
        <v>16</v>
      </c>
      <c r="H7" s="4">
        <f t="shared" si="1"/>
        <v>16</v>
      </c>
      <c r="I7" s="12">
        <v>80</v>
      </c>
      <c r="J7" s="4">
        <f t="shared" si="2"/>
        <v>12</v>
      </c>
      <c r="K7" s="4">
        <f t="shared" si="3"/>
        <v>16</v>
      </c>
      <c r="L7" s="7">
        <f t="shared" si="4"/>
        <v>140</v>
      </c>
      <c r="M7" s="8">
        <f t="shared" si="5"/>
        <v>3.5</v>
      </c>
    </row>
    <row r="8" spans="1:13" outlineLevel="2" x14ac:dyDescent="0.3">
      <c r="A8" s="8"/>
      <c r="B8" s="10"/>
      <c r="C8" s="8"/>
      <c r="D8" s="8" t="s">
        <v>182</v>
      </c>
      <c r="E8" s="10"/>
      <c r="F8" s="10"/>
      <c r="G8" s="4">
        <f t="shared" si="0"/>
        <v>16</v>
      </c>
      <c r="H8" s="4">
        <f t="shared" si="1"/>
        <v>16</v>
      </c>
      <c r="I8" s="12">
        <v>80</v>
      </c>
      <c r="J8" s="4">
        <f t="shared" si="2"/>
        <v>12</v>
      </c>
      <c r="K8" s="4">
        <f t="shared" si="3"/>
        <v>16</v>
      </c>
      <c r="L8" s="7">
        <f t="shared" si="4"/>
        <v>140</v>
      </c>
      <c r="M8" s="8">
        <f t="shared" si="5"/>
        <v>3.5</v>
      </c>
    </row>
    <row r="9" spans="1:13" outlineLevel="2" x14ac:dyDescent="0.3">
      <c r="A9" s="8"/>
      <c r="B9" s="10"/>
      <c r="C9" s="8"/>
      <c r="D9" s="8" t="s">
        <v>179</v>
      </c>
      <c r="E9" s="10"/>
      <c r="F9" s="10"/>
      <c r="G9" s="4">
        <f t="shared" si="0"/>
        <v>16</v>
      </c>
      <c r="H9" s="4">
        <f t="shared" si="1"/>
        <v>16</v>
      </c>
      <c r="I9" s="12">
        <v>80</v>
      </c>
      <c r="J9" s="4">
        <f t="shared" si="2"/>
        <v>12</v>
      </c>
      <c r="K9" s="4">
        <f t="shared" si="3"/>
        <v>16</v>
      </c>
      <c r="L9" s="7">
        <f t="shared" si="4"/>
        <v>140</v>
      </c>
      <c r="M9" s="8">
        <f t="shared" si="5"/>
        <v>3.5</v>
      </c>
    </row>
    <row r="10" spans="1:13" outlineLevel="2" x14ac:dyDescent="0.3">
      <c r="A10" s="8"/>
      <c r="B10" s="10"/>
      <c r="C10" s="8"/>
      <c r="D10" s="8" t="s">
        <v>180</v>
      </c>
      <c r="E10" s="10"/>
      <c r="F10" s="10"/>
      <c r="G10" s="4">
        <f t="shared" si="0"/>
        <v>16</v>
      </c>
      <c r="H10" s="4">
        <f t="shared" si="1"/>
        <v>16</v>
      </c>
      <c r="I10" s="12">
        <v>80</v>
      </c>
      <c r="J10" s="4">
        <f t="shared" si="2"/>
        <v>12</v>
      </c>
      <c r="K10" s="4">
        <f t="shared" si="3"/>
        <v>16</v>
      </c>
      <c r="L10" s="7">
        <f t="shared" si="4"/>
        <v>140</v>
      </c>
      <c r="M10" s="8">
        <f t="shared" si="5"/>
        <v>3.5</v>
      </c>
    </row>
    <row r="11" spans="1:13" outlineLevel="2" x14ac:dyDescent="0.3">
      <c r="A11" s="8"/>
      <c r="B11" s="10"/>
      <c r="C11" s="8"/>
      <c r="D11" s="8" t="s">
        <v>181</v>
      </c>
      <c r="E11" s="10"/>
      <c r="F11" s="10"/>
      <c r="G11" s="4">
        <f t="shared" si="0"/>
        <v>16</v>
      </c>
      <c r="H11" s="4">
        <f t="shared" si="1"/>
        <v>16</v>
      </c>
      <c r="I11" s="12">
        <v>80</v>
      </c>
      <c r="J11" s="4">
        <f t="shared" si="2"/>
        <v>12</v>
      </c>
      <c r="K11" s="4">
        <f t="shared" si="3"/>
        <v>16</v>
      </c>
      <c r="L11" s="7">
        <f t="shared" si="4"/>
        <v>140</v>
      </c>
      <c r="M11" s="8">
        <f t="shared" si="5"/>
        <v>3.5</v>
      </c>
    </row>
    <row r="12" spans="1:13" outlineLevel="2" x14ac:dyDescent="0.3">
      <c r="A12" s="8"/>
      <c r="B12" s="10"/>
      <c r="C12" s="8"/>
      <c r="D12" s="8" t="s">
        <v>190</v>
      </c>
      <c r="E12" s="10"/>
      <c r="F12" s="10"/>
      <c r="G12" s="4">
        <f t="shared" si="0"/>
        <v>4.8000000000000007</v>
      </c>
      <c r="H12" s="4">
        <f t="shared" si="1"/>
        <v>4.8000000000000007</v>
      </c>
      <c r="I12" s="12">
        <v>24</v>
      </c>
      <c r="J12" s="4">
        <f t="shared" si="2"/>
        <v>3.5999999999999996</v>
      </c>
      <c r="K12" s="4">
        <f t="shared" si="3"/>
        <v>4.8000000000000007</v>
      </c>
      <c r="L12" s="7">
        <f t="shared" si="4"/>
        <v>42</v>
      </c>
      <c r="M12" s="8">
        <f t="shared" si="5"/>
        <v>1.05</v>
      </c>
    </row>
    <row r="13" spans="1:13" outlineLevel="1" x14ac:dyDescent="0.3">
      <c r="A13" s="15"/>
      <c r="B13" s="16" t="s">
        <v>167</v>
      </c>
      <c r="C13" s="15"/>
      <c r="D13" s="15"/>
      <c r="E13" s="16"/>
      <c r="F13" s="16"/>
      <c r="G13" s="15"/>
      <c r="H13" s="15"/>
      <c r="I13" s="15"/>
      <c r="J13" s="15"/>
      <c r="K13" s="15"/>
      <c r="L13" s="15">
        <f>SUBTOTAL(9,L2:L12)</f>
        <v>1232</v>
      </c>
      <c r="M13" s="15">
        <f>SUBTOTAL(9,M2:M12)</f>
        <v>30.8</v>
      </c>
    </row>
    <row r="14" spans="1:13" ht="27.6" outlineLevel="2" x14ac:dyDescent="0.3">
      <c r="A14" s="8">
        <f>ROW()-1</f>
        <v>13</v>
      </c>
      <c r="B14" s="10" t="s">
        <v>184</v>
      </c>
      <c r="C14" s="8"/>
      <c r="D14" s="8" t="s">
        <v>185</v>
      </c>
      <c r="E14" s="10"/>
      <c r="F14" s="10"/>
      <c r="G14" s="4">
        <f>I14*0.2</f>
        <v>8</v>
      </c>
      <c r="H14" s="4">
        <f>I14*0.2</f>
        <v>8</v>
      </c>
      <c r="I14" s="12">
        <v>40</v>
      </c>
      <c r="J14" s="4">
        <f>I14*0.15</f>
        <v>6</v>
      </c>
      <c r="K14" s="4">
        <f>I14*0.2</f>
        <v>8</v>
      </c>
      <c r="L14" s="7">
        <f>SUM(G14:K14)</f>
        <v>70</v>
      </c>
      <c r="M14" s="8">
        <f>L14/40</f>
        <v>1.75</v>
      </c>
    </row>
    <row r="15" spans="1:13" ht="41.4" outlineLevel="2" x14ac:dyDescent="0.3">
      <c r="A15" s="8"/>
      <c r="B15" s="10"/>
      <c r="C15" s="8"/>
      <c r="D15" s="8" t="s">
        <v>186</v>
      </c>
      <c r="E15" s="10"/>
      <c r="F15" s="10" t="s">
        <v>187</v>
      </c>
      <c r="G15" s="4">
        <f>I15*0.2</f>
        <v>36</v>
      </c>
      <c r="H15" s="4">
        <f>I15*0.2</f>
        <v>36</v>
      </c>
      <c r="I15" s="12">
        <v>180</v>
      </c>
      <c r="J15" s="4">
        <f>I15*0.15</f>
        <v>27</v>
      </c>
      <c r="K15" s="4">
        <f>I15*0.2</f>
        <v>36</v>
      </c>
      <c r="L15" s="7">
        <f>SUM(G15:K15)</f>
        <v>315</v>
      </c>
      <c r="M15" s="8">
        <f>L15/40</f>
        <v>7.875</v>
      </c>
    </row>
    <row r="16" spans="1:13" ht="27.6" outlineLevel="2" x14ac:dyDescent="0.3">
      <c r="A16" s="8"/>
      <c r="B16" s="10"/>
      <c r="C16" s="8"/>
      <c r="D16" s="8" t="s">
        <v>188</v>
      </c>
      <c r="E16" s="10"/>
      <c r="F16" s="10" t="s">
        <v>189</v>
      </c>
      <c r="G16" s="4">
        <f>I16*0.2</f>
        <v>36</v>
      </c>
      <c r="H16" s="4">
        <f>I16*0.2</f>
        <v>36</v>
      </c>
      <c r="I16" s="12">
        <v>180</v>
      </c>
      <c r="J16" s="4">
        <f>I16*0.15</f>
        <v>27</v>
      </c>
      <c r="K16" s="4">
        <f>I16*0.2</f>
        <v>36</v>
      </c>
      <c r="L16" s="7">
        <f>SUM(G16:K16)</f>
        <v>315</v>
      </c>
      <c r="M16" s="8">
        <f>L16/40</f>
        <v>7.875</v>
      </c>
    </row>
    <row r="17" spans="1:13" outlineLevel="2" x14ac:dyDescent="0.3">
      <c r="A17" s="8"/>
      <c r="B17" s="10"/>
      <c r="C17" s="8"/>
      <c r="D17" s="8"/>
      <c r="E17" s="10"/>
      <c r="F17" s="10"/>
      <c r="G17" s="4"/>
      <c r="H17" s="4"/>
      <c r="I17" s="12"/>
      <c r="J17" s="4"/>
      <c r="K17" s="4"/>
      <c r="L17" s="7"/>
      <c r="M17" s="8"/>
    </row>
    <row r="18" spans="1:13" outlineLevel="2" x14ac:dyDescent="0.3">
      <c r="A18" s="8"/>
      <c r="B18" s="10"/>
      <c r="C18" s="8"/>
      <c r="D18" s="8"/>
      <c r="E18" s="10"/>
      <c r="F18" s="10"/>
      <c r="G18" s="4"/>
      <c r="H18" s="4"/>
      <c r="I18" s="12"/>
      <c r="J18" s="4"/>
      <c r="K18" s="4"/>
      <c r="L18" s="7"/>
      <c r="M18" s="8"/>
    </row>
    <row r="19" spans="1:13" outlineLevel="2" x14ac:dyDescent="0.3">
      <c r="A19" s="8">
        <f>ROW()-1</f>
        <v>18</v>
      </c>
      <c r="B19" s="10"/>
      <c r="C19" s="8"/>
      <c r="D19" s="8"/>
      <c r="E19" s="10"/>
      <c r="F19" s="10"/>
      <c r="G19" s="4"/>
      <c r="H19" s="4"/>
      <c r="I19" s="12"/>
      <c r="J19" s="4"/>
      <c r="K19" s="4"/>
      <c r="L19" s="7"/>
      <c r="M19" s="8"/>
    </row>
    <row r="20" spans="1:13" outlineLevel="2" x14ac:dyDescent="0.3">
      <c r="A20" s="8">
        <f>ROW()-1</f>
        <v>19</v>
      </c>
      <c r="B20" s="10"/>
      <c r="C20" s="8"/>
      <c r="D20" s="8"/>
      <c r="E20" s="10"/>
      <c r="F20" s="10"/>
      <c r="G20" s="4"/>
      <c r="H20" s="4"/>
      <c r="I20" s="12"/>
      <c r="J20" s="4"/>
      <c r="K20" s="4"/>
      <c r="L20" s="7"/>
      <c r="M20" s="8"/>
    </row>
    <row r="21" spans="1:13" outlineLevel="1" x14ac:dyDescent="0.3">
      <c r="A21" s="15"/>
      <c r="B21" s="16" t="s">
        <v>167</v>
      </c>
      <c r="C21" s="15"/>
      <c r="D21" s="15"/>
      <c r="E21" s="16"/>
      <c r="F21" s="16"/>
      <c r="G21" s="15"/>
      <c r="H21" s="15"/>
      <c r="I21" s="15"/>
      <c r="J21" s="15"/>
      <c r="K21" s="15"/>
      <c r="L21" s="15">
        <f>SUBTOTAL(9,L14:L20)</f>
        <v>700</v>
      </c>
      <c r="M21" s="15">
        <f>SUBTOTAL(9,M14:M20)</f>
        <v>17.5</v>
      </c>
    </row>
    <row r="22" spans="1:13" ht="27.6" outlineLevel="2" x14ac:dyDescent="0.3">
      <c r="A22" s="8">
        <f t="shared" ref="A22:A31" si="6">ROW()-1</f>
        <v>21</v>
      </c>
      <c r="B22" s="10" t="s">
        <v>191</v>
      </c>
      <c r="C22" s="8"/>
      <c r="D22" s="8" t="s">
        <v>192</v>
      </c>
      <c r="E22" s="10"/>
      <c r="F22" s="10" t="s">
        <v>193</v>
      </c>
      <c r="G22" s="4">
        <f t="shared" ref="G22:G31" si="7">I22*0.2</f>
        <v>16</v>
      </c>
      <c r="H22" s="4">
        <f t="shared" ref="H22:H31" si="8">I22*0.2</f>
        <v>16</v>
      </c>
      <c r="I22" s="12">
        <v>80</v>
      </c>
      <c r="J22" s="4">
        <f t="shared" ref="J22:J31" si="9">I22*0.15</f>
        <v>12</v>
      </c>
      <c r="K22" s="4">
        <f t="shared" ref="K22:K31" si="10">I22*0.2</f>
        <v>16</v>
      </c>
      <c r="L22" s="7">
        <f t="shared" ref="L22:L31" si="11">SUM(G22:K22)</f>
        <v>140</v>
      </c>
      <c r="M22" s="8">
        <f t="shared" ref="M22:M31" si="12">L22/40</f>
        <v>3.5</v>
      </c>
    </row>
    <row r="23" spans="1:13" outlineLevel="2" x14ac:dyDescent="0.3">
      <c r="A23" s="8">
        <f t="shared" si="6"/>
        <v>22</v>
      </c>
      <c r="B23" s="10"/>
      <c r="C23" s="8"/>
      <c r="D23" s="8" t="s">
        <v>194</v>
      </c>
      <c r="E23" s="10"/>
      <c r="F23" s="10"/>
      <c r="G23" s="4">
        <f t="shared" si="7"/>
        <v>12</v>
      </c>
      <c r="H23" s="4">
        <f t="shared" si="8"/>
        <v>12</v>
      </c>
      <c r="I23" s="12">
        <v>60</v>
      </c>
      <c r="J23" s="4">
        <f t="shared" si="9"/>
        <v>9</v>
      </c>
      <c r="K23" s="4">
        <f t="shared" si="10"/>
        <v>12</v>
      </c>
      <c r="L23" s="7">
        <f t="shared" si="11"/>
        <v>105</v>
      </c>
      <c r="M23" s="8">
        <f t="shared" si="12"/>
        <v>2.625</v>
      </c>
    </row>
    <row r="24" spans="1:13" outlineLevel="2" x14ac:dyDescent="0.3">
      <c r="A24" s="8">
        <f t="shared" si="6"/>
        <v>23</v>
      </c>
      <c r="B24" s="10"/>
      <c r="C24" s="8"/>
      <c r="D24" s="8" t="s">
        <v>195</v>
      </c>
      <c r="E24" s="10" t="s">
        <v>196</v>
      </c>
      <c r="F24" s="10"/>
      <c r="G24" s="4">
        <f t="shared" si="7"/>
        <v>84</v>
      </c>
      <c r="H24" s="4">
        <f t="shared" si="8"/>
        <v>84</v>
      </c>
      <c r="I24" s="12">
        <v>420</v>
      </c>
      <c r="J24" s="4">
        <f t="shared" si="9"/>
        <v>63</v>
      </c>
      <c r="K24" s="4">
        <f t="shared" si="10"/>
        <v>84</v>
      </c>
      <c r="L24" s="7">
        <f t="shared" si="11"/>
        <v>735</v>
      </c>
      <c r="M24" s="8">
        <f t="shared" si="12"/>
        <v>18.375</v>
      </c>
    </row>
    <row r="25" spans="1:13" outlineLevel="2" x14ac:dyDescent="0.3">
      <c r="A25" s="8">
        <v>24</v>
      </c>
      <c r="B25" s="10"/>
      <c r="C25" s="8"/>
      <c r="D25" s="8" t="s">
        <v>197</v>
      </c>
      <c r="E25" s="10"/>
      <c r="F25" s="10"/>
      <c r="G25" s="4">
        <f t="shared" ref="G25" si="13">I25*0.2</f>
        <v>48</v>
      </c>
      <c r="H25" s="4">
        <f t="shared" ref="H25" si="14">I25*0.2</f>
        <v>48</v>
      </c>
      <c r="I25" s="12">
        <v>240</v>
      </c>
      <c r="J25" s="4">
        <f t="shared" ref="J25" si="15">I25*0.15</f>
        <v>36</v>
      </c>
      <c r="K25" s="4">
        <f t="shared" ref="K25" si="16">I25*0.2</f>
        <v>48</v>
      </c>
      <c r="L25" s="7">
        <f t="shared" ref="L25" si="17">SUM(G25:K25)</f>
        <v>420</v>
      </c>
      <c r="M25" s="8">
        <f t="shared" ref="M25" si="18">L25/40</f>
        <v>10.5</v>
      </c>
    </row>
    <row r="26" spans="1:13" outlineLevel="2" x14ac:dyDescent="0.3">
      <c r="A26" s="8">
        <f t="shared" si="6"/>
        <v>25</v>
      </c>
      <c r="B26" s="10"/>
      <c r="C26" s="8"/>
      <c r="D26" s="8" t="s">
        <v>198</v>
      </c>
      <c r="E26" s="10"/>
      <c r="F26" s="10"/>
      <c r="G26" s="4">
        <f t="shared" si="7"/>
        <v>128</v>
      </c>
      <c r="H26" s="4">
        <f t="shared" si="8"/>
        <v>128</v>
      </c>
      <c r="I26" s="12">
        <v>640</v>
      </c>
      <c r="J26" s="4">
        <f t="shared" si="9"/>
        <v>96</v>
      </c>
      <c r="K26" s="4">
        <f t="shared" si="10"/>
        <v>128</v>
      </c>
      <c r="L26" s="7">
        <f t="shared" si="11"/>
        <v>1120</v>
      </c>
      <c r="M26" s="8">
        <f t="shared" si="12"/>
        <v>28</v>
      </c>
    </row>
    <row r="27" spans="1:13" outlineLevel="2" x14ac:dyDescent="0.3">
      <c r="A27" s="8">
        <f t="shared" si="6"/>
        <v>26</v>
      </c>
      <c r="B27" s="10"/>
      <c r="C27" s="8"/>
      <c r="D27" s="8" t="s">
        <v>199</v>
      </c>
      <c r="E27" s="10"/>
      <c r="F27" s="10"/>
      <c r="G27" s="4">
        <f t="shared" si="7"/>
        <v>64</v>
      </c>
      <c r="H27" s="4">
        <f t="shared" si="8"/>
        <v>64</v>
      </c>
      <c r="I27" s="12">
        <v>320</v>
      </c>
      <c r="J27" s="4">
        <f t="shared" si="9"/>
        <v>48</v>
      </c>
      <c r="K27" s="4">
        <f t="shared" si="10"/>
        <v>64</v>
      </c>
      <c r="L27" s="7">
        <f t="shared" si="11"/>
        <v>560</v>
      </c>
      <c r="M27" s="8">
        <f t="shared" si="12"/>
        <v>14</v>
      </c>
    </row>
    <row r="28" spans="1:13" outlineLevel="2" x14ac:dyDescent="0.3">
      <c r="A28" s="8">
        <f t="shared" si="6"/>
        <v>27</v>
      </c>
      <c r="B28" s="10"/>
      <c r="C28" s="8"/>
      <c r="D28" s="8" t="s">
        <v>200</v>
      </c>
      <c r="E28" s="10"/>
      <c r="F28" s="10"/>
      <c r="G28" s="4">
        <f t="shared" si="7"/>
        <v>38.400000000000006</v>
      </c>
      <c r="H28" s="4">
        <f t="shared" si="8"/>
        <v>38.400000000000006</v>
      </c>
      <c r="I28" s="12">
        <v>192</v>
      </c>
      <c r="J28" s="4">
        <f t="shared" si="9"/>
        <v>28.799999999999997</v>
      </c>
      <c r="K28" s="4">
        <f t="shared" si="10"/>
        <v>38.400000000000006</v>
      </c>
      <c r="L28" s="7">
        <f t="shared" si="11"/>
        <v>336</v>
      </c>
      <c r="M28" s="8">
        <f t="shared" si="12"/>
        <v>8.4</v>
      </c>
    </row>
    <row r="29" spans="1:13" outlineLevel="2" x14ac:dyDescent="0.3">
      <c r="A29" s="8">
        <f t="shared" si="6"/>
        <v>28</v>
      </c>
      <c r="B29" s="10"/>
      <c r="C29" s="8"/>
      <c r="D29" s="8"/>
      <c r="E29" s="10"/>
      <c r="F29" s="10"/>
      <c r="G29" s="4">
        <f t="shared" si="7"/>
        <v>1.6</v>
      </c>
      <c r="H29" s="4">
        <f t="shared" si="8"/>
        <v>1.6</v>
      </c>
      <c r="I29" s="12">
        <v>8</v>
      </c>
      <c r="J29" s="4">
        <f t="shared" si="9"/>
        <v>1.2</v>
      </c>
      <c r="K29" s="4">
        <f t="shared" si="10"/>
        <v>1.6</v>
      </c>
      <c r="L29" s="7">
        <f t="shared" si="11"/>
        <v>13.999999999999998</v>
      </c>
      <c r="M29" s="8">
        <f t="shared" si="12"/>
        <v>0.35</v>
      </c>
    </row>
    <row r="30" spans="1:13" outlineLevel="2" x14ac:dyDescent="0.3">
      <c r="A30" s="8">
        <f t="shared" si="6"/>
        <v>29</v>
      </c>
      <c r="B30" s="10"/>
      <c r="C30" s="8"/>
      <c r="D30" s="8"/>
      <c r="E30" s="10"/>
      <c r="F30" s="10"/>
      <c r="G30" s="4">
        <f t="shared" si="7"/>
        <v>0</v>
      </c>
      <c r="H30" s="4">
        <f t="shared" si="8"/>
        <v>0</v>
      </c>
      <c r="I30" s="12"/>
      <c r="J30" s="4">
        <f t="shared" si="9"/>
        <v>0</v>
      </c>
      <c r="K30" s="4">
        <f t="shared" si="10"/>
        <v>0</v>
      </c>
      <c r="L30" s="7">
        <f t="shared" si="11"/>
        <v>0</v>
      </c>
      <c r="M30" s="8">
        <f t="shared" si="12"/>
        <v>0</v>
      </c>
    </row>
    <row r="31" spans="1:13" outlineLevel="2" x14ac:dyDescent="0.3">
      <c r="A31" s="8">
        <f t="shared" si="6"/>
        <v>30</v>
      </c>
      <c r="B31" s="10"/>
      <c r="C31" s="8"/>
      <c r="D31" s="8"/>
      <c r="E31" s="10"/>
      <c r="F31" s="10"/>
      <c r="G31" s="4">
        <f t="shared" si="7"/>
        <v>3.2</v>
      </c>
      <c r="H31" s="4">
        <f t="shared" si="8"/>
        <v>3.2</v>
      </c>
      <c r="I31" s="12">
        <v>16</v>
      </c>
      <c r="J31" s="4">
        <f t="shared" si="9"/>
        <v>2.4</v>
      </c>
      <c r="K31" s="4">
        <f t="shared" si="10"/>
        <v>3.2</v>
      </c>
      <c r="L31" s="7">
        <f t="shared" si="11"/>
        <v>27.999999999999996</v>
      </c>
      <c r="M31" s="8">
        <f t="shared" si="12"/>
        <v>0.7</v>
      </c>
    </row>
    <row r="32" spans="1:13" outlineLevel="1" x14ac:dyDescent="0.3">
      <c r="A32" s="15"/>
      <c r="B32" s="16" t="s">
        <v>22</v>
      </c>
      <c r="C32" s="15"/>
      <c r="D32" s="15"/>
      <c r="E32" s="16"/>
      <c r="F32" s="16"/>
      <c r="G32" s="15"/>
      <c r="H32" s="15"/>
      <c r="I32" s="15"/>
      <c r="J32" s="15"/>
      <c r="K32" s="15"/>
      <c r="L32" s="15">
        <f>SUBTOTAL(9,L22:L31)</f>
        <v>3458</v>
      </c>
      <c r="M32" s="15">
        <f>SUBTOTAL(9,M22:M31)</f>
        <v>86.45</v>
      </c>
    </row>
    <row r="33" spans="1:13" outlineLevel="2" x14ac:dyDescent="0.3">
      <c r="A33" s="8">
        <f t="shared" ref="A33:A52" si="19">ROW()-1</f>
        <v>32</v>
      </c>
      <c r="B33" s="10"/>
      <c r="C33" s="8"/>
      <c r="D33" s="8"/>
      <c r="E33" s="10"/>
      <c r="F33" s="10"/>
      <c r="G33" s="4"/>
      <c r="H33" s="4"/>
      <c r="I33" s="12"/>
      <c r="J33" s="4"/>
      <c r="K33" s="4"/>
      <c r="L33" s="7"/>
      <c r="M33" s="8"/>
    </row>
    <row r="34" spans="1:13" outlineLevel="2" x14ac:dyDescent="0.3">
      <c r="A34" s="8">
        <f t="shared" si="19"/>
        <v>33</v>
      </c>
      <c r="B34" s="10"/>
      <c r="C34" s="8"/>
      <c r="D34" s="8"/>
      <c r="E34" s="10"/>
      <c r="F34" s="10"/>
      <c r="G34" s="4"/>
      <c r="H34" s="4"/>
      <c r="I34" s="12"/>
      <c r="J34" s="4"/>
      <c r="K34" s="4"/>
      <c r="L34" s="7"/>
      <c r="M34" s="8"/>
    </row>
    <row r="35" spans="1:13" outlineLevel="2" x14ac:dyDescent="0.3">
      <c r="A35" s="8">
        <f t="shared" si="19"/>
        <v>34</v>
      </c>
      <c r="B35" s="10"/>
      <c r="C35" s="8"/>
      <c r="D35" s="8"/>
      <c r="E35" s="10"/>
      <c r="F35" s="10"/>
      <c r="G35" s="4"/>
      <c r="H35" s="4"/>
      <c r="I35" s="12"/>
      <c r="J35" s="4"/>
      <c r="K35" s="4"/>
      <c r="L35" s="7"/>
      <c r="M35" s="8"/>
    </row>
    <row r="36" spans="1:13" outlineLevel="2" x14ac:dyDescent="0.3">
      <c r="A36" s="8">
        <f t="shared" si="19"/>
        <v>35</v>
      </c>
      <c r="B36" s="10"/>
      <c r="C36" s="8"/>
      <c r="D36" s="8"/>
      <c r="E36" s="10"/>
      <c r="F36" s="10"/>
      <c r="G36" s="4"/>
      <c r="H36" s="4"/>
      <c r="I36" s="12"/>
      <c r="J36" s="4"/>
      <c r="K36" s="4"/>
      <c r="L36" s="7"/>
      <c r="M36" s="8"/>
    </row>
    <row r="37" spans="1:13" outlineLevel="2" x14ac:dyDescent="0.3">
      <c r="A37" s="8">
        <f t="shared" si="19"/>
        <v>36</v>
      </c>
      <c r="B37" s="10"/>
      <c r="C37" s="8"/>
      <c r="E37" s="10"/>
      <c r="F37" s="10"/>
      <c r="G37" s="4"/>
      <c r="H37" s="4"/>
      <c r="I37" s="12"/>
      <c r="J37" s="4"/>
      <c r="K37" s="4"/>
      <c r="L37" s="7"/>
      <c r="M37" s="8"/>
    </row>
    <row r="38" spans="1:13" outlineLevel="2" x14ac:dyDescent="0.3">
      <c r="A38" s="8">
        <f t="shared" si="19"/>
        <v>37</v>
      </c>
      <c r="B38" s="10"/>
      <c r="C38" s="8"/>
      <c r="D38" s="8"/>
      <c r="E38" s="10"/>
      <c r="F38" s="10"/>
      <c r="G38" s="4"/>
      <c r="H38" s="4"/>
      <c r="I38" s="12"/>
      <c r="J38" s="4"/>
      <c r="K38" s="4"/>
      <c r="L38" s="7"/>
      <c r="M38" s="8"/>
    </row>
    <row r="39" spans="1:13" outlineLevel="2" x14ac:dyDescent="0.3">
      <c r="A39" s="8">
        <f t="shared" si="19"/>
        <v>38</v>
      </c>
      <c r="B39" s="10"/>
      <c r="C39" s="8"/>
      <c r="D39" s="8"/>
      <c r="E39" s="10"/>
      <c r="F39" s="10"/>
      <c r="G39" s="4"/>
      <c r="H39" s="4"/>
      <c r="I39" s="12"/>
      <c r="J39" s="4"/>
      <c r="K39" s="4"/>
      <c r="L39" s="7"/>
      <c r="M39" s="8"/>
    </row>
    <row r="40" spans="1:13" outlineLevel="2" x14ac:dyDescent="0.3">
      <c r="A40" s="8">
        <f t="shared" si="19"/>
        <v>39</v>
      </c>
      <c r="B40" s="10"/>
      <c r="C40" s="8"/>
      <c r="D40" s="8"/>
      <c r="E40" s="10"/>
      <c r="F40" s="10"/>
      <c r="G40" s="4"/>
      <c r="H40" s="4"/>
      <c r="I40" s="12"/>
      <c r="J40" s="4"/>
      <c r="K40" s="4"/>
      <c r="L40" s="7"/>
      <c r="M40" s="8"/>
    </row>
    <row r="41" spans="1:13" outlineLevel="2" x14ac:dyDescent="0.3">
      <c r="A41" s="8">
        <f t="shared" si="19"/>
        <v>40</v>
      </c>
      <c r="B41" s="10"/>
      <c r="C41" s="8"/>
      <c r="D41" s="8"/>
      <c r="E41" s="10"/>
      <c r="F41" s="10"/>
      <c r="G41" s="4"/>
      <c r="H41" s="4"/>
      <c r="I41" s="12"/>
      <c r="J41" s="4"/>
      <c r="K41" s="4"/>
      <c r="L41" s="7"/>
      <c r="M41" s="8"/>
    </row>
    <row r="42" spans="1:13" outlineLevel="2" x14ac:dyDescent="0.3">
      <c r="A42" s="8">
        <f t="shared" si="19"/>
        <v>41</v>
      </c>
      <c r="B42" s="10"/>
      <c r="C42" s="8"/>
      <c r="D42" s="8"/>
      <c r="E42" s="10"/>
      <c r="F42" s="10"/>
      <c r="G42" s="4"/>
      <c r="H42" s="4"/>
      <c r="I42" s="12"/>
      <c r="J42" s="4"/>
      <c r="K42" s="4"/>
      <c r="L42" s="7"/>
      <c r="M42" s="8"/>
    </row>
    <row r="43" spans="1:13" outlineLevel="2" x14ac:dyDescent="0.3">
      <c r="A43" s="8">
        <f t="shared" si="19"/>
        <v>42</v>
      </c>
      <c r="B43" s="10"/>
      <c r="C43" s="8"/>
      <c r="D43" s="8"/>
      <c r="E43" s="10"/>
      <c r="F43" s="10"/>
      <c r="G43" s="4"/>
      <c r="H43" s="4"/>
      <c r="I43" s="12"/>
      <c r="J43" s="4"/>
      <c r="K43" s="4"/>
      <c r="L43" s="7"/>
      <c r="M43" s="8"/>
    </row>
    <row r="44" spans="1:13" outlineLevel="2" x14ac:dyDescent="0.3">
      <c r="A44" s="8">
        <f t="shared" si="19"/>
        <v>43</v>
      </c>
      <c r="B44" s="10"/>
      <c r="C44" s="8"/>
      <c r="D44" s="8"/>
      <c r="E44" s="10"/>
      <c r="F44" s="10"/>
      <c r="G44" s="4"/>
      <c r="H44" s="4"/>
      <c r="I44" s="12"/>
      <c r="J44" s="4"/>
      <c r="K44" s="4"/>
      <c r="L44" s="7"/>
      <c r="M44" s="8"/>
    </row>
    <row r="45" spans="1:13" outlineLevel="2" x14ac:dyDescent="0.3">
      <c r="A45" s="8">
        <f t="shared" si="19"/>
        <v>44</v>
      </c>
      <c r="B45" s="10"/>
      <c r="C45" s="8"/>
      <c r="D45" s="8"/>
      <c r="E45" s="10"/>
      <c r="F45" s="10"/>
      <c r="G45" s="4"/>
      <c r="H45" s="4"/>
      <c r="I45" s="12"/>
      <c r="J45" s="4"/>
      <c r="K45" s="4"/>
      <c r="L45" s="7"/>
      <c r="M45" s="8"/>
    </row>
    <row r="46" spans="1:13" outlineLevel="2" x14ac:dyDescent="0.3">
      <c r="A46" s="8">
        <f t="shared" si="19"/>
        <v>45</v>
      </c>
      <c r="B46" s="10"/>
      <c r="C46" s="8"/>
      <c r="D46" s="8"/>
      <c r="E46" s="10"/>
      <c r="F46" s="10"/>
      <c r="G46" s="4"/>
      <c r="H46" s="4"/>
      <c r="I46" s="12"/>
      <c r="J46" s="4"/>
      <c r="K46" s="4"/>
      <c r="L46" s="7"/>
      <c r="M46" s="8"/>
    </row>
    <row r="47" spans="1:13" outlineLevel="2" x14ac:dyDescent="0.3">
      <c r="A47" s="8">
        <f t="shared" si="19"/>
        <v>46</v>
      </c>
      <c r="B47" s="10"/>
      <c r="C47" s="8"/>
      <c r="D47" s="8"/>
      <c r="E47" s="10"/>
      <c r="F47" s="10"/>
      <c r="G47" s="4"/>
      <c r="H47" s="4"/>
      <c r="I47" s="12"/>
      <c r="J47" s="4"/>
      <c r="K47" s="4"/>
      <c r="L47" s="7"/>
      <c r="M47" s="8"/>
    </row>
    <row r="48" spans="1:13" outlineLevel="2" x14ac:dyDescent="0.3">
      <c r="A48" s="8">
        <f t="shared" si="19"/>
        <v>47</v>
      </c>
      <c r="B48" s="10"/>
      <c r="C48" s="8"/>
      <c r="D48" s="8"/>
      <c r="E48" s="10"/>
      <c r="F48" s="10"/>
      <c r="G48" s="4"/>
      <c r="H48" s="4"/>
      <c r="I48" s="12"/>
      <c r="J48" s="4"/>
      <c r="K48" s="4"/>
      <c r="L48" s="7"/>
      <c r="M48" s="8"/>
    </row>
    <row r="49" spans="1:13" outlineLevel="2" x14ac:dyDescent="0.3">
      <c r="A49" s="8">
        <f t="shared" si="19"/>
        <v>48</v>
      </c>
      <c r="B49" s="10"/>
      <c r="C49" s="8"/>
      <c r="D49" s="8"/>
      <c r="E49" s="10"/>
      <c r="F49" s="10"/>
      <c r="G49" s="4"/>
      <c r="H49" s="4"/>
      <c r="I49" s="12"/>
      <c r="J49" s="4"/>
      <c r="K49" s="4"/>
      <c r="L49" s="7"/>
      <c r="M49" s="8"/>
    </row>
    <row r="50" spans="1:13" outlineLevel="2" x14ac:dyDescent="0.3">
      <c r="A50" s="8">
        <f t="shared" si="19"/>
        <v>49</v>
      </c>
      <c r="B50" s="10"/>
      <c r="C50" s="8"/>
      <c r="D50" s="11"/>
      <c r="E50" s="10"/>
      <c r="F50" s="10"/>
      <c r="G50" s="4"/>
      <c r="H50" s="4"/>
      <c r="I50" s="12"/>
      <c r="J50" s="4"/>
      <c r="K50" s="4"/>
      <c r="L50" s="7"/>
      <c r="M50" s="8"/>
    </row>
    <row r="51" spans="1:13" outlineLevel="2" x14ac:dyDescent="0.3">
      <c r="A51" s="8">
        <f t="shared" si="19"/>
        <v>50</v>
      </c>
      <c r="B51" s="10"/>
      <c r="C51" s="8"/>
      <c r="D51" s="11"/>
      <c r="E51" s="10"/>
      <c r="F51" s="10"/>
      <c r="G51" s="4"/>
      <c r="H51" s="4"/>
      <c r="I51" s="12"/>
      <c r="J51" s="4"/>
      <c r="K51" s="4"/>
      <c r="L51" s="7"/>
      <c r="M51" s="8"/>
    </row>
    <row r="52" spans="1:13" outlineLevel="2" x14ac:dyDescent="0.3">
      <c r="A52" s="8">
        <f t="shared" si="19"/>
        <v>51</v>
      </c>
      <c r="B52" s="10"/>
      <c r="C52" s="8"/>
      <c r="D52" s="8"/>
      <c r="E52" s="10"/>
      <c r="F52" s="10"/>
      <c r="G52" s="4"/>
      <c r="H52" s="4"/>
      <c r="I52" s="12"/>
      <c r="J52" s="4"/>
      <c r="K52" s="4"/>
      <c r="L52" s="7"/>
      <c r="M52" s="8"/>
    </row>
    <row r="53" spans="1:13" outlineLevel="1" x14ac:dyDescent="0.3">
      <c r="A53" s="15"/>
      <c r="B53" s="16" t="s">
        <v>24</v>
      </c>
      <c r="C53" s="15"/>
      <c r="D53" s="15"/>
      <c r="E53" s="16"/>
      <c r="F53" s="16"/>
      <c r="G53" s="15"/>
      <c r="H53" s="15"/>
      <c r="I53" s="15"/>
      <c r="J53" s="15"/>
      <c r="K53" s="15"/>
      <c r="L53" s="15"/>
      <c r="M53" s="15"/>
    </row>
    <row r="54" spans="1:13" ht="193.2" outlineLevel="2" x14ac:dyDescent="0.3">
      <c r="A54" s="4">
        <f t="shared" ref="A54:A85" si="20">ROW()-1</f>
        <v>53</v>
      </c>
      <c r="B54" s="5" t="s">
        <v>25</v>
      </c>
      <c r="C54" s="4" t="s">
        <v>16</v>
      </c>
      <c r="D54" s="4" t="s">
        <v>26</v>
      </c>
      <c r="E54" s="5" t="s">
        <v>27</v>
      </c>
      <c r="F54" s="5" t="s">
        <v>28</v>
      </c>
      <c r="G54" s="4"/>
      <c r="H54" s="4"/>
      <c r="I54" s="12"/>
      <c r="J54" s="4"/>
      <c r="K54" s="4"/>
      <c r="L54" s="7"/>
      <c r="M54" s="8"/>
    </row>
    <row r="55" spans="1:13" outlineLevel="2" x14ac:dyDescent="0.3">
      <c r="A55" s="8">
        <f t="shared" si="20"/>
        <v>54</v>
      </c>
      <c r="B55" s="10" t="s">
        <v>25</v>
      </c>
      <c r="C55" s="8" t="s">
        <v>20</v>
      </c>
      <c r="D55" s="8" t="s">
        <v>29</v>
      </c>
      <c r="E55" s="10" t="s">
        <v>30</v>
      </c>
      <c r="F55" s="10"/>
      <c r="G55" s="4"/>
      <c r="H55" s="4"/>
      <c r="I55" s="12"/>
      <c r="J55" s="4"/>
      <c r="K55" s="4"/>
      <c r="L55" s="7"/>
      <c r="M55" s="8"/>
    </row>
    <row r="56" spans="1:13" outlineLevel="2" x14ac:dyDescent="0.3">
      <c r="A56" s="8">
        <f t="shared" si="20"/>
        <v>55</v>
      </c>
      <c r="B56" s="10" t="s">
        <v>25</v>
      </c>
      <c r="C56" s="8" t="s">
        <v>20</v>
      </c>
      <c r="D56" s="8" t="s">
        <v>31</v>
      </c>
      <c r="E56" s="10" t="s">
        <v>32</v>
      </c>
      <c r="F56" s="10"/>
      <c r="G56" s="4"/>
      <c r="H56" s="4"/>
      <c r="I56" s="12"/>
      <c r="J56" s="4"/>
      <c r="K56" s="4"/>
      <c r="L56" s="7"/>
      <c r="M56" s="8"/>
    </row>
    <row r="57" spans="1:13" outlineLevel="2" x14ac:dyDescent="0.3">
      <c r="A57" s="8">
        <f t="shared" si="20"/>
        <v>56</v>
      </c>
      <c r="B57" s="10" t="s">
        <v>25</v>
      </c>
      <c r="C57" s="8" t="s">
        <v>20</v>
      </c>
      <c r="D57" s="8" t="s">
        <v>33</v>
      </c>
      <c r="E57" s="10" t="s">
        <v>34</v>
      </c>
      <c r="F57" s="10"/>
      <c r="G57" s="4"/>
      <c r="H57" s="4"/>
      <c r="I57" s="12"/>
      <c r="J57" s="4"/>
      <c r="K57" s="4"/>
      <c r="L57" s="7"/>
      <c r="M57" s="8"/>
    </row>
    <row r="58" spans="1:13" outlineLevel="2" x14ac:dyDescent="0.3">
      <c r="A58" s="8">
        <f t="shared" si="20"/>
        <v>57</v>
      </c>
      <c r="B58" s="10" t="s">
        <v>25</v>
      </c>
      <c r="C58" s="8" t="s">
        <v>20</v>
      </c>
      <c r="D58" s="8" t="s">
        <v>35</v>
      </c>
      <c r="E58" s="10" t="s">
        <v>36</v>
      </c>
      <c r="F58" s="10"/>
      <c r="G58" s="4"/>
      <c r="H58" s="4"/>
      <c r="I58" s="12"/>
      <c r="J58" s="4"/>
      <c r="K58" s="4"/>
      <c r="L58" s="7"/>
      <c r="M58" s="8"/>
    </row>
    <row r="59" spans="1:13" outlineLevel="2" x14ac:dyDescent="0.3">
      <c r="A59" s="8">
        <f t="shared" si="20"/>
        <v>58</v>
      </c>
      <c r="B59" s="10" t="s">
        <v>25</v>
      </c>
      <c r="C59" s="8" t="s">
        <v>20</v>
      </c>
      <c r="D59" s="8" t="s">
        <v>37</v>
      </c>
      <c r="E59" s="10" t="s">
        <v>38</v>
      </c>
      <c r="F59" s="10"/>
      <c r="G59" s="4"/>
      <c r="H59" s="4"/>
      <c r="I59" s="12"/>
      <c r="J59" s="4"/>
      <c r="K59" s="4"/>
      <c r="L59" s="7"/>
      <c r="M59" s="8"/>
    </row>
    <row r="60" spans="1:13" outlineLevel="2" x14ac:dyDescent="0.3">
      <c r="A60" s="8">
        <f t="shared" si="20"/>
        <v>59</v>
      </c>
      <c r="B60" s="10" t="s">
        <v>25</v>
      </c>
      <c r="C60" s="8" t="s">
        <v>20</v>
      </c>
      <c r="D60" s="8" t="s">
        <v>39</v>
      </c>
      <c r="E60" s="10" t="s">
        <v>40</v>
      </c>
      <c r="F60" s="10"/>
      <c r="G60" s="4"/>
      <c r="H60" s="4"/>
      <c r="I60" s="12"/>
      <c r="J60" s="4"/>
      <c r="K60" s="4"/>
      <c r="L60" s="7"/>
      <c r="M60" s="8"/>
    </row>
    <row r="61" spans="1:13" ht="12.75" customHeight="1" outlineLevel="2" x14ac:dyDescent="0.3">
      <c r="A61" s="8">
        <f t="shared" si="20"/>
        <v>60</v>
      </c>
      <c r="B61" s="10" t="s">
        <v>25</v>
      </c>
      <c r="C61" s="8" t="s">
        <v>20</v>
      </c>
      <c r="D61" s="8" t="s">
        <v>41</v>
      </c>
      <c r="E61" s="10" t="s">
        <v>42</v>
      </c>
      <c r="F61" s="10"/>
      <c r="G61" s="4"/>
      <c r="H61" s="4"/>
      <c r="I61" s="12"/>
      <c r="J61" s="4"/>
      <c r="K61" s="4"/>
      <c r="L61" s="7"/>
      <c r="M61" s="8"/>
    </row>
    <row r="62" spans="1:13" outlineLevel="2" x14ac:dyDescent="0.3">
      <c r="A62" s="8">
        <f t="shared" si="20"/>
        <v>61</v>
      </c>
      <c r="B62" s="10" t="s">
        <v>25</v>
      </c>
      <c r="C62" s="8" t="s">
        <v>20</v>
      </c>
      <c r="D62" s="8" t="s">
        <v>43</v>
      </c>
      <c r="E62" s="10" t="s">
        <v>44</v>
      </c>
      <c r="F62" s="10"/>
      <c r="G62" s="4"/>
      <c r="H62" s="4"/>
      <c r="I62" s="12"/>
      <c r="J62" s="4"/>
      <c r="K62" s="4"/>
      <c r="L62" s="7"/>
      <c r="M62" s="8"/>
    </row>
    <row r="63" spans="1:13" outlineLevel="2" x14ac:dyDescent="0.3">
      <c r="A63" s="8">
        <f t="shared" si="20"/>
        <v>62</v>
      </c>
      <c r="B63" s="10" t="s">
        <v>25</v>
      </c>
      <c r="C63" s="8" t="s">
        <v>20</v>
      </c>
      <c r="D63" s="8" t="s">
        <v>45</v>
      </c>
      <c r="E63" s="10" t="s">
        <v>46</v>
      </c>
      <c r="F63" s="10"/>
      <c r="G63" s="4"/>
      <c r="H63" s="4"/>
      <c r="I63" s="12"/>
      <c r="J63" s="4"/>
      <c r="K63" s="4"/>
      <c r="L63" s="7"/>
      <c r="M63" s="8"/>
    </row>
    <row r="64" spans="1:13" outlineLevel="2" x14ac:dyDescent="0.3">
      <c r="A64" s="8">
        <f t="shared" si="20"/>
        <v>63</v>
      </c>
      <c r="B64" s="10" t="s">
        <v>25</v>
      </c>
      <c r="C64" s="8" t="s">
        <v>20</v>
      </c>
      <c r="D64" s="8" t="s">
        <v>47</v>
      </c>
      <c r="E64" s="10" t="s">
        <v>48</v>
      </c>
      <c r="F64" s="10"/>
      <c r="G64" s="4"/>
      <c r="H64" s="4"/>
      <c r="I64" s="12"/>
      <c r="J64" s="4"/>
      <c r="K64" s="4"/>
      <c r="L64" s="7"/>
      <c r="M64" s="8"/>
    </row>
    <row r="65" spans="1:13" outlineLevel="2" x14ac:dyDescent="0.3">
      <c r="A65" s="8">
        <f t="shared" si="20"/>
        <v>64</v>
      </c>
      <c r="B65" s="10" t="s">
        <v>25</v>
      </c>
      <c r="C65" s="8" t="s">
        <v>20</v>
      </c>
      <c r="D65" s="8" t="s">
        <v>49</v>
      </c>
      <c r="E65" s="10" t="s">
        <v>50</v>
      </c>
      <c r="F65" s="10"/>
      <c r="G65" s="4"/>
      <c r="H65" s="4"/>
      <c r="I65" s="12"/>
      <c r="J65" s="4"/>
      <c r="K65" s="4"/>
      <c r="L65" s="7"/>
      <c r="M65" s="8"/>
    </row>
    <row r="66" spans="1:13" outlineLevel="2" x14ac:dyDescent="0.3">
      <c r="A66" s="8">
        <f t="shared" si="20"/>
        <v>65</v>
      </c>
      <c r="B66" s="10" t="s">
        <v>25</v>
      </c>
      <c r="C66" s="8" t="s">
        <v>20</v>
      </c>
      <c r="D66" s="8" t="s">
        <v>51</v>
      </c>
      <c r="E66" s="10" t="s">
        <v>52</v>
      </c>
      <c r="F66" s="10"/>
      <c r="G66" s="4"/>
      <c r="H66" s="4"/>
      <c r="I66" s="12"/>
      <c r="J66" s="4"/>
      <c r="K66" s="4"/>
      <c r="L66" s="7"/>
      <c r="M66" s="8"/>
    </row>
    <row r="67" spans="1:13" outlineLevel="2" x14ac:dyDescent="0.3">
      <c r="A67" s="8">
        <f t="shared" si="20"/>
        <v>66</v>
      </c>
      <c r="B67" s="10" t="s">
        <v>25</v>
      </c>
      <c r="C67" s="8" t="s">
        <v>20</v>
      </c>
      <c r="D67" s="8" t="s">
        <v>53</v>
      </c>
      <c r="E67" s="10" t="s">
        <v>54</v>
      </c>
      <c r="F67" s="10"/>
      <c r="G67" s="4"/>
      <c r="H67" s="4"/>
      <c r="I67" s="12"/>
      <c r="J67" s="4"/>
      <c r="K67" s="4"/>
      <c r="L67" s="7"/>
      <c r="M67" s="8"/>
    </row>
    <row r="68" spans="1:13" outlineLevel="2" x14ac:dyDescent="0.3">
      <c r="A68" s="8">
        <f t="shared" si="20"/>
        <v>67</v>
      </c>
      <c r="B68" s="10" t="s">
        <v>25</v>
      </c>
      <c r="C68" s="8" t="s">
        <v>20</v>
      </c>
      <c r="D68" s="8" t="s">
        <v>55</v>
      </c>
      <c r="E68" s="10" t="s">
        <v>54</v>
      </c>
      <c r="F68" s="10"/>
      <c r="G68" s="4"/>
      <c r="H68" s="4"/>
      <c r="I68" s="12"/>
      <c r="J68" s="4"/>
      <c r="K68" s="4"/>
      <c r="L68" s="7"/>
      <c r="M68" s="8"/>
    </row>
    <row r="69" spans="1:13" outlineLevel="2" x14ac:dyDescent="0.3">
      <c r="A69" s="8">
        <f t="shared" si="20"/>
        <v>68</v>
      </c>
      <c r="B69" s="10" t="s">
        <v>25</v>
      </c>
      <c r="C69" s="8" t="s">
        <v>20</v>
      </c>
      <c r="D69" s="8" t="s">
        <v>56</v>
      </c>
      <c r="E69" s="10" t="s">
        <v>54</v>
      </c>
      <c r="F69" s="10"/>
      <c r="G69" s="4"/>
      <c r="H69" s="4"/>
      <c r="I69" s="12"/>
      <c r="J69" s="4"/>
      <c r="K69" s="4"/>
      <c r="L69" s="7"/>
      <c r="M69" s="8"/>
    </row>
    <row r="70" spans="1:13" outlineLevel="2" x14ac:dyDescent="0.3">
      <c r="A70" s="8">
        <f t="shared" si="20"/>
        <v>69</v>
      </c>
      <c r="B70" s="10" t="s">
        <v>25</v>
      </c>
      <c r="C70" s="8" t="s">
        <v>20</v>
      </c>
      <c r="D70" s="8" t="s">
        <v>57</v>
      </c>
      <c r="E70" s="10" t="s">
        <v>54</v>
      </c>
      <c r="F70" s="10"/>
      <c r="G70" s="4"/>
      <c r="H70" s="4"/>
      <c r="I70" s="12"/>
      <c r="J70" s="4"/>
      <c r="K70" s="4"/>
      <c r="L70" s="7"/>
      <c r="M70" s="8"/>
    </row>
    <row r="71" spans="1:13" outlineLevel="2" x14ac:dyDescent="0.3">
      <c r="A71" s="8">
        <f t="shared" si="20"/>
        <v>70</v>
      </c>
      <c r="B71" s="10" t="s">
        <v>25</v>
      </c>
      <c r="C71" s="8" t="s">
        <v>20</v>
      </c>
      <c r="D71" s="8" t="s">
        <v>58</v>
      </c>
      <c r="E71" s="10" t="s">
        <v>54</v>
      </c>
      <c r="F71" s="10"/>
      <c r="G71" s="4"/>
      <c r="H71" s="4"/>
      <c r="I71" s="12"/>
      <c r="J71" s="4"/>
      <c r="K71" s="4"/>
      <c r="L71" s="7"/>
      <c r="M71" s="8"/>
    </row>
    <row r="72" spans="1:13" outlineLevel="2" x14ac:dyDescent="0.3">
      <c r="A72" s="8">
        <f t="shared" si="20"/>
        <v>71</v>
      </c>
      <c r="B72" s="10" t="s">
        <v>25</v>
      </c>
      <c r="C72" s="8" t="s">
        <v>20</v>
      </c>
      <c r="D72" s="8" t="s">
        <v>59</v>
      </c>
      <c r="E72" s="10" t="s">
        <v>54</v>
      </c>
      <c r="F72" s="10"/>
      <c r="G72" s="4"/>
      <c r="H72" s="4"/>
      <c r="I72" s="12"/>
      <c r="J72" s="4"/>
      <c r="K72" s="4"/>
      <c r="L72" s="7"/>
      <c r="M72" s="8"/>
    </row>
    <row r="73" spans="1:13" outlineLevel="2" x14ac:dyDescent="0.3">
      <c r="A73" s="8">
        <f t="shared" si="20"/>
        <v>72</v>
      </c>
      <c r="B73" s="10" t="s">
        <v>25</v>
      </c>
      <c r="C73" s="8" t="s">
        <v>20</v>
      </c>
      <c r="D73" s="8" t="s">
        <v>60</v>
      </c>
      <c r="E73" s="10" t="s">
        <v>54</v>
      </c>
      <c r="F73" s="10"/>
      <c r="G73" s="4"/>
      <c r="H73" s="4"/>
      <c r="I73" s="12"/>
      <c r="J73" s="4"/>
      <c r="K73" s="4"/>
      <c r="L73" s="7"/>
      <c r="M73" s="8"/>
    </row>
    <row r="74" spans="1:13" outlineLevel="2" x14ac:dyDescent="0.3">
      <c r="A74" s="8">
        <f t="shared" si="20"/>
        <v>73</v>
      </c>
      <c r="B74" s="10" t="s">
        <v>25</v>
      </c>
      <c r="C74" s="8" t="s">
        <v>61</v>
      </c>
      <c r="D74" s="8" t="s">
        <v>62</v>
      </c>
      <c r="E74" s="10" t="s">
        <v>63</v>
      </c>
      <c r="F74" s="10"/>
      <c r="G74" s="4"/>
      <c r="H74" s="4"/>
      <c r="I74" s="12"/>
      <c r="J74" s="4"/>
      <c r="K74" s="4"/>
      <c r="L74" s="7"/>
      <c r="M74" s="8"/>
    </row>
    <row r="75" spans="1:13" outlineLevel="2" x14ac:dyDescent="0.3">
      <c r="A75" s="8">
        <f t="shared" si="20"/>
        <v>74</v>
      </c>
      <c r="B75" s="10" t="s">
        <v>25</v>
      </c>
      <c r="C75" s="8" t="s">
        <v>61</v>
      </c>
      <c r="D75" s="8" t="s">
        <v>64</v>
      </c>
      <c r="E75" s="10" t="s">
        <v>65</v>
      </c>
      <c r="F75" s="10"/>
      <c r="G75" s="4"/>
      <c r="H75" s="4"/>
      <c r="I75" s="12"/>
      <c r="J75" s="4"/>
      <c r="K75" s="4"/>
      <c r="L75" s="7"/>
      <c r="M75" s="8"/>
    </row>
    <row r="76" spans="1:13" outlineLevel="2" x14ac:dyDescent="0.3">
      <c r="A76" s="8">
        <f t="shared" si="20"/>
        <v>75</v>
      </c>
      <c r="B76" s="10" t="s">
        <v>25</v>
      </c>
      <c r="C76" s="8" t="s">
        <v>18</v>
      </c>
      <c r="D76" s="8" t="s">
        <v>66</v>
      </c>
      <c r="E76" s="10" t="s">
        <v>67</v>
      </c>
      <c r="F76" s="10" t="s">
        <v>68</v>
      </c>
      <c r="G76" s="4"/>
      <c r="H76" s="4"/>
      <c r="I76" s="12"/>
      <c r="J76" s="4"/>
      <c r="K76" s="4"/>
      <c r="L76" s="7"/>
      <c r="M76" s="8"/>
    </row>
    <row r="77" spans="1:13" outlineLevel="2" x14ac:dyDescent="0.3">
      <c r="A77" s="8">
        <f t="shared" si="20"/>
        <v>76</v>
      </c>
      <c r="B77" s="10" t="s">
        <v>25</v>
      </c>
      <c r="C77" s="8" t="s">
        <v>18</v>
      </c>
      <c r="D77" s="8" t="s">
        <v>69</v>
      </c>
      <c r="E77" s="10" t="s">
        <v>70</v>
      </c>
      <c r="F77" s="10"/>
      <c r="G77" s="4"/>
      <c r="H77" s="4"/>
      <c r="I77" s="12"/>
      <c r="J77" s="4"/>
      <c r="K77" s="4"/>
      <c r="L77" s="7"/>
      <c r="M77" s="8"/>
    </row>
    <row r="78" spans="1:13" outlineLevel="2" x14ac:dyDescent="0.3">
      <c r="A78" s="8">
        <f t="shared" si="20"/>
        <v>77</v>
      </c>
      <c r="B78" s="10" t="s">
        <v>25</v>
      </c>
      <c r="C78" s="8" t="s">
        <v>18</v>
      </c>
      <c r="D78" s="8" t="s">
        <v>71</v>
      </c>
      <c r="E78" s="10" t="s">
        <v>72</v>
      </c>
      <c r="F78" s="10"/>
      <c r="G78" s="4"/>
      <c r="H78" s="4"/>
      <c r="I78" s="12"/>
      <c r="J78" s="4"/>
      <c r="K78" s="4"/>
      <c r="L78" s="7"/>
      <c r="M78" s="8"/>
    </row>
    <row r="79" spans="1:13" outlineLevel="2" x14ac:dyDescent="0.3">
      <c r="A79" s="8">
        <f t="shared" si="20"/>
        <v>78</v>
      </c>
      <c r="B79" s="10" t="s">
        <v>25</v>
      </c>
      <c r="C79" s="8" t="s">
        <v>18</v>
      </c>
      <c r="D79" s="8" t="s">
        <v>73</v>
      </c>
      <c r="E79" s="10" t="s">
        <v>74</v>
      </c>
      <c r="F79" s="10"/>
      <c r="G79" s="4"/>
      <c r="H79" s="4"/>
      <c r="I79" s="12"/>
      <c r="J79" s="4"/>
      <c r="K79" s="4"/>
      <c r="L79" s="7"/>
      <c r="M79" s="8"/>
    </row>
    <row r="80" spans="1:13" outlineLevel="2" x14ac:dyDescent="0.3">
      <c r="A80" s="8">
        <f t="shared" si="20"/>
        <v>79</v>
      </c>
      <c r="B80" s="10" t="s">
        <v>25</v>
      </c>
      <c r="C80" s="8" t="s">
        <v>18</v>
      </c>
      <c r="D80" s="8" t="s">
        <v>75</v>
      </c>
      <c r="E80" s="10" t="s">
        <v>76</v>
      </c>
      <c r="F80" s="10"/>
      <c r="G80" s="4"/>
      <c r="H80" s="4"/>
      <c r="I80" s="12"/>
      <c r="J80" s="4"/>
      <c r="K80" s="4"/>
      <c r="L80" s="7"/>
      <c r="M80" s="8"/>
    </row>
    <row r="81" spans="1:13" ht="69" outlineLevel="2" x14ac:dyDescent="0.3">
      <c r="A81" s="8">
        <f t="shared" si="20"/>
        <v>80</v>
      </c>
      <c r="B81" s="10" t="s">
        <v>25</v>
      </c>
      <c r="C81" s="8" t="s">
        <v>18</v>
      </c>
      <c r="D81" s="8" t="s">
        <v>77</v>
      </c>
      <c r="E81" s="10" t="s">
        <v>78</v>
      </c>
      <c r="F81" s="10" t="s">
        <v>79</v>
      </c>
      <c r="G81" s="4"/>
      <c r="H81" s="4"/>
      <c r="I81" s="12"/>
      <c r="J81" s="4"/>
      <c r="K81" s="4"/>
      <c r="L81" s="7"/>
      <c r="M81" s="8"/>
    </row>
    <row r="82" spans="1:13" ht="110.4" outlineLevel="2" x14ac:dyDescent="0.3">
      <c r="A82" s="8">
        <f t="shared" si="20"/>
        <v>81</v>
      </c>
      <c r="B82" s="10" t="s">
        <v>25</v>
      </c>
      <c r="C82" s="8" t="s">
        <v>18</v>
      </c>
      <c r="D82" s="8" t="s">
        <v>80</v>
      </c>
      <c r="E82" s="10" t="s">
        <v>81</v>
      </c>
      <c r="F82" s="10" t="s">
        <v>82</v>
      </c>
      <c r="G82" s="4"/>
      <c r="H82" s="4"/>
      <c r="I82" s="12"/>
      <c r="J82" s="4"/>
      <c r="K82" s="4"/>
      <c r="L82" s="7"/>
      <c r="M82" s="8"/>
    </row>
    <row r="83" spans="1:13" ht="110.4" outlineLevel="2" x14ac:dyDescent="0.3">
      <c r="A83" s="8">
        <f t="shared" si="20"/>
        <v>82</v>
      </c>
      <c r="B83" s="10" t="s">
        <v>25</v>
      </c>
      <c r="C83" s="8" t="s">
        <v>18</v>
      </c>
      <c r="D83" s="8" t="s">
        <v>83</v>
      </c>
      <c r="E83" s="10" t="s">
        <v>84</v>
      </c>
      <c r="F83" s="10" t="s">
        <v>85</v>
      </c>
      <c r="G83" s="4"/>
      <c r="H83" s="4"/>
      <c r="I83" s="12"/>
      <c r="J83" s="4"/>
      <c r="K83" s="4"/>
      <c r="L83" s="7"/>
      <c r="M83" s="8"/>
    </row>
    <row r="84" spans="1:13" outlineLevel="2" x14ac:dyDescent="0.3">
      <c r="A84" s="8">
        <f t="shared" si="20"/>
        <v>83</v>
      </c>
      <c r="B84" s="10" t="s">
        <v>25</v>
      </c>
      <c r="C84" s="8" t="s">
        <v>18</v>
      </c>
      <c r="D84" s="8" t="s">
        <v>86</v>
      </c>
      <c r="E84" s="10" t="s">
        <v>87</v>
      </c>
      <c r="F84" s="10"/>
      <c r="G84" s="4"/>
      <c r="H84" s="4"/>
      <c r="I84" s="12"/>
      <c r="J84" s="4"/>
      <c r="K84" s="4"/>
      <c r="L84" s="7"/>
      <c r="M84" s="8"/>
    </row>
    <row r="85" spans="1:13" outlineLevel="2" x14ac:dyDescent="0.3">
      <c r="A85" s="8">
        <f t="shared" si="20"/>
        <v>84</v>
      </c>
      <c r="B85" s="10" t="s">
        <v>25</v>
      </c>
      <c r="C85" s="8" t="s">
        <v>18</v>
      </c>
      <c r="D85" s="8" t="s">
        <v>88</v>
      </c>
      <c r="E85" s="10" t="s">
        <v>89</v>
      </c>
      <c r="F85" s="10"/>
      <c r="G85" s="4"/>
      <c r="H85" s="4"/>
      <c r="I85" s="12"/>
      <c r="J85" s="4"/>
      <c r="K85" s="4"/>
      <c r="L85" s="7"/>
      <c r="M85" s="8"/>
    </row>
    <row r="86" spans="1:13" outlineLevel="2" x14ac:dyDescent="0.3">
      <c r="A86" s="8">
        <f t="shared" ref="A86:A106" si="21">ROW()-1</f>
        <v>85</v>
      </c>
      <c r="B86" s="10" t="s">
        <v>25</v>
      </c>
      <c r="C86" s="8" t="s">
        <v>18</v>
      </c>
      <c r="D86" s="8" t="s">
        <v>90</v>
      </c>
      <c r="E86" s="10" t="s">
        <v>91</v>
      </c>
      <c r="F86" s="10"/>
      <c r="G86" s="4"/>
      <c r="H86" s="4"/>
      <c r="I86" s="12"/>
      <c r="J86" s="4"/>
      <c r="K86" s="4"/>
      <c r="L86" s="7"/>
      <c r="M86" s="8"/>
    </row>
    <row r="87" spans="1:13" outlineLevel="2" x14ac:dyDescent="0.3">
      <c r="A87" s="8">
        <f t="shared" si="21"/>
        <v>86</v>
      </c>
      <c r="B87" s="10" t="s">
        <v>25</v>
      </c>
      <c r="C87" s="8" t="s">
        <v>18</v>
      </c>
      <c r="D87" s="8" t="s">
        <v>92</v>
      </c>
      <c r="E87" s="10" t="s">
        <v>93</v>
      </c>
      <c r="F87" s="10"/>
      <c r="G87" s="4"/>
      <c r="H87" s="4"/>
      <c r="I87" s="12"/>
      <c r="J87" s="4"/>
      <c r="K87" s="4"/>
      <c r="L87" s="7"/>
      <c r="M87" s="8"/>
    </row>
    <row r="88" spans="1:13" outlineLevel="2" x14ac:dyDescent="0.3">
      <c r="A88" s="8">
        <f t="shared" si="21"/>
        <v>87</v>
      </c>
      <c r="B88" s="10" t="s">
        <v>25</v>
      </c>
      <c r="C88" s="8" t="s">
        <v>18</v>
      </c>
      <c r="D88" s="8" t="s">
        <v>94</v>
      </c>
      <c r="E88" s="10" t="s">
        <v>95</v>
      </c>
      <c r="F88" s="10"/>
      <c r="G88" s="4"/>
      <c r="H88" s="4"/>
      <c r="I88" s="12"/>
      <c r="J88" s="4"/>
      <c r="K88" s="4"/>
      <c r="L88" s="7"/>
      <c r="M88" s="8"/>
    </row>
    <row r="89" spans="1:13" outlineLevel="2" x14ac:dyDescent="0.3">
      <c r="A89" s="8">
        <f t="shared" si="21"/>
        <v>88</v>
      </c>
      <c r="B89" s="10" t="s">
        <v>25</v>
      </c>
      <c r="C89" s="8" t="s">
        <v>18</v>
      </c>
      <c r="D89" s="8" t="s">
        <v>96</v>
      </c>
      <c r="E89" s="10" t="s">
        <v>97</v>
      </c>
      <c r="F89" s="10"/>
      <c r="G89" s="4"/>
      <c r="H89" s="4"/>
      <c r="I89" s="12"/>
      <c r="J89" s="4"/>
      <c r="K89" s="4"/>
      <c r="L89" s="7"/>
      <c r="M89" s="8"/>
    </row>
    <row r="90" spans="1:13" outlineLevel="2" x14ac:dyDescent="0.3">
      <c r="A90" s="8">
        <f t="shared" si="21"/>
        <v>89</v>
      </c>
      <c r="B90" s="10" t="s">
        <v>25</v>
      </c>
      <c r="C90" s="8" t="s">
        <v>18</v>
      </c>
      <c r="D90" s="8" t="s">
        <v>98</v>
      </c>
      <c r="E90" s="10" t="s">
        <v>99</v>
      </c>
      <c r="F90" s="10"/>
      <c r="G90" s="4"/>
      <c r="H90" s="4"/>
      <c r="I90" s="12"/>
      <c r="J90" s="4"/>
      <c r="K90" s="4"/>
      <c r="L90" s="7"/>
      <c r="M90" s="8"/>
    </row>
    <row r="91" spans="1:13" outlineLevel="2" x14ac:dyDescent="0.3">
      <c r="A91" s="8">
        <f t="shared" si="21"/>
        <v>90</v>
      </c>
      <c r="B91" s="10" t="s">
        <v>25</v>
      </c>
      <c r="C91" s="8" t="s">
        <v>18</v>
      </c>
      <c r="D91" s="8" t="s">
        <v>100</v>
      </c>
      <c r="E91" s="10" t="s">
        <v>101</v>
      </c>
      <c r="F91" s="10"/>
      <c r="G91" s="4"/>
      <c r="H91" s="4"/>
      <c r="I91" s="12"/>
      <c r="J91" s="4"/>
      <c r="K91" s="4"/>
      <c r="L91" s="7"/>
      <c r="M91" s="8"/>
    </row>
    <row r="92" spans="1:13" outlineLevel="2" x14ac:dyDescent="0.3">
      <c r="A92" s="8">
        <f t="shared" si="21"/>
        <v>91</v>
      </c>
      <c r="B92" s="10" t="s">
        <v>25</v>
      </c>
      <c r="C92" s="8" t="s">
        <v>18</v>
      </c>
      <c r="D92" s="6" t="s">
        <v>102</v>
      </c>
      <c r="E92" s="10" t="s">
        <v>103</v>
      </c>
      <c r="F92" s="10" t="s">
        <v>104</v>
      </c>
      <c r="G92" s="4"/>
      <c r="H92" s="4"/>
      <c r="I92" s="12"/>
      <c r="J92" s="4"/>
      <c r="K92" s="4"/>
      <c r="L92" s="7"/>
      <c r="M92" s="8"/>
    </row>
    <row r="93" spans="1:13" outlineLevel="2" x14ac:dyDescent="0.3">
      <c r="A93" s="8">
        <f t="shared" si="21"/>
        <v>92</v>
      </c>
      <c r="B93" s="10" t="s">
        <v>25</v>
      </c>
      <c r="C93" s="8" t="s">
        <v>18</v>
      </c>
      <c r="D93" s="6" t="s">
        <v>105</v>
      </c>
      <c r="E93" s="10" t="s">
        <v>106</v>
      </c>
      <c r="F93" s="10" t="s">
        <v>21</v>
      </c>
      <c r="G93" s="4"/>
      <c r="H93" s="4"/>
      <c r="I93" s="12"/>
      <c r="J93" s="4"/>
      <c r="K93" s="4"/>
      <c r="L93" s="7"/>
      <c r="M93" s="8"/>
    </row>
    <row r="94" spans="1:13" outlineLevel="2" x14ac:dyDescent="0.3">
      <c r="A94" s="8">
        <f t="shared" si="21"/>
        <v>93</v>
      </c>
      <c r="B94" s="10" t="s">
        <v>25</v>
      </c>
      <c r="C94" s="8" t="s">
        <v>18</v>
      </c>
      <c r="D94" s="6" t="s">
        <v>107</v>
      </c>
      <c r="E94" s="10" t="s">
        <v>108</v>
      </c>
      <c r="F94" s="10" t="s">
        <v>21</v>
      </c>
      <c r="G94" s="4"/>
      <c r="H94" s="4"/>
      <c r="I94" s="12"/>
      <c r="J94" s="4"/>
      <c r="K94" s="4"/>
      <c r="L94" s="7"/>
      <c r="M94" s="8"/>
    </row>
    <row r="95" spans="1:13" outlineLevel="2" x14ac:dyDescent="0.3">
      <c r="A95" s="8">
        <f t="shared" si="21"/>
        <v>94</v>
      </c>
      <c r="B95" s="10" t="s">
        <v>25</v>
      </c>
      <c r="C95" s="8" t="s">
        <v>18</v>
      </c>
      <c r="D95" s="8" t="s">
        <v>109</v>
      </c>
      <c r="E95" s="10" t="s">
        <v>110</v>
      </c>
      <c r="F95" s="10"/>
      <c r="G95" s="4"/>
      <c r="H95" s="4"/>
      <c r="I95" s="12"/>
      <c r="J95" s="4"/>
      <c r="K95" s="4"/>
      <c r="L95" s="7"/>
      <c r="M95" s="8"/>
    </row>
    <row r="96" spans="1:13" outlineLevel="2" x14ac:dyDescent="0.3">
      <c r="A96" s="8">
        <f t="shared" si="21"/>
        <v>95</v>
      </c>
      <c r="B96" s="10" t="s">
        <v>25</v>
      </c>
      <c r="C96" s="8" t="s">
        <v>18</v>
      </c>
      <c r="D96" s="8" t="s">
        <v>111</v>
      </c>
      <c r="E96" s="10" t="s">
        <v>112</v>
      </c>
      <c r="F96" s="10"/>
      <c r="G96" s="4"/>
      <c r="H96" s="4"/>
      <c r="I96" s="12"/>
      <c r="J96" s="4"/>
      <c r="K96" s="4"/>
      <c r="L96" s="7"/>
      <c r="M96" s="8"/>
    </row>
    <row r="97" spans="1:13" outlineLevel="2" x14ac:dyDescent="0.3">
      <c r="A97" s="8">
        <f t="shared" si="21"/>
        <v>96</v>
      </c>
      <c r="B97" s="10" t="s">
        <v>25</v>
      </c>
      <c r="C97" s="8" t="s">
        <v>18</v>
      </c>
      <c r="D97" s="6" t="s">
        <v>113</v>
      </c>
      <c r="E97" s="10" t="s">
        <v>114</v>
      </c>
      <c r="F97" s="10" t="s">
        <v>104</v>
      </c>
      <c r="G97" s="4"/>
      <c r="H97" s="4"/>
      <c r="I97" s="12"/>
      <c r="J97" s="4"/>
      <c r="K97" s="4"/>
      <c r="L97" s="7"/>
      <c r="M97" s="8"/>
    </row>
    <row r="98" spans="1:13" outlineLevel="2" x14ac:dyDescent="0.3">
      <c r="A98" s="8">
        <f t="shared" si="21"/>
        <v>97</v>
      </c>
      <c r="B98" s="10" t="s">
        <v>25</v>
      </c>
      <c r="C98" s="8" t="s">
        <v>18</v>
      </c>
      <c r="D98" s="8" t="s">
        <v>115</v>
      </c>
      <c r="E98" s="10" t="s">
        <v>116</v>
      </c>
      <c r="F98" s="10"/>
      <c r="G98" s="4"/>
      <c r="H98" s="4"/>
      <c r="I98" s="12"/>
      <c r="J98" s="4"/>
      <c r="K98" s="4"/>
      <c r="L98" s="7"/>
      <c r="M98" s="8"/>
    </row>
    <row r="99" spans="1:13" outlineLevel="2" x14ac:dyDescent="0.3">
      <c r="A99" s="8">
        <f t="shared" si="21"/>
        <v>98</v>
      </c>
      <c r="B99" s="10" t="s">
        <v>25</v>
      </c>
      <c r="C99" s="8" t="s">
        <v>18</v>
      </c>
      <c r="D99" s="8" t="s">
        <v>117</v>
      </c>
      <c r="E99" s="10" t="s">
        <v>118</v>
      </c>
      <c r="F99" s="10"/>
      <c r="G99" s="4"/>
      <c r="H99" s="4"/>
      <c r="I99" s="12"/>
      <c r="J99" s="4"/>
      <c r="K99" s="4"/>
      <c r="L99" s="7"/>
      <c r="M99" s="8"/>
    </row>
    <row r="100" spans="1:13" outlineLevel="2" x14ac:dyDescent="0.3">
      <c r="A100" s="8">
        <f t="shared" si="21"/>
        <v>99</v>
      </c>
      <c r="B100" s="10" t="s">
        <v>25</v>
      </c>
      <c r="C100" s="8" t="s">
        <v>18</v>
      </c>
      <c r="D100" s="8" t="s">
        <v>119</v>
      </c>
      <c r="E100" s="10" t="s">
        <v>120</v>
      </c>
      <c r="F100" s="10"/>
      <c r="G100" s="4"/>
      <c r="H100" s="4"/>
      <c r="I100" s="12"/>
      <c r="J100" s="4"/>
      <c r="K100" s="4"/>
      <c r="L100" s="7"/>
      <c r="M100" s="8"/>
    </row>
    <row r="101" spans="1:13" outlineLevel="2" x14ac:dyDescent="0.3">
      <c r="A101" s="8">
        <f t="shared" si="21"/>
        <v>100</v>
      </c>
      <c r="B101" s="10" t="s">
        <v>25</v>
      </c>
      <c r="C101" s="8" t="s">
        <v>18</v>
      </c>
      <c r="D101" s="8" t="s">
        <v>121</v>
      </c>
      <c r="E101" s="10" t="s">
        <v>122</v>
      </c>
      <c r="F101" s="10"/>
      <c r="G101" s="4"/>
      <c r="H101" s="4"/>
      <c r="I101" s="12"/>
      <c r="J101" s="4"/>
      <c r="K101" s="4"/>
      <c r="L101" s="7"/>
      <c r="M101" s="8"/>
    </row>
    <row r="102" spans="1:13" outlineLevel="2" x14ac:dyDescent="0.3">
      <c r="A102" s="8">
        <f t="shared" si="21"/>
        <v>101</v>
      </c>
      <c r="B102" s="10" t="s">
        <v>25</v>
      </c>
      <c r="C102" s="8" t="s">
        <v>18</v>
      </c>
      <c r="D102" s="6" t="s">
        <v>123</v>
      </c>
      <c r="E102" s="10" t="s">
        <v>124</v>
      </c>
      <c r="F102" s="10" t="s">
        <v>21</v>
      </c>
      <c r="G102" s="4"/>
      <c r="H102" s="4"/>
      <c r="I102" s="12"/>
      <c r="J102" s="4"/>
      <c r="K102" s="4"/>
      <c r="L102" s="7"/>
      <c r="M102" s="8"/>
    </row>
    <row r="103" spans="1:13" outlineLevel="2" x14ac:dyDescent="0.3">
      <c r="A103" s="8">
        <f t="shared" si="21"/>
        <v>102</v>
      </c>
      <c r="B103" s="10" t="s">
        <v>25</v>
      </c>
      <c r="C103" s="8" t="s">
        <v>18</v>
      </c>
      <c r="D103" s="11" t="s">
        <v>125</v>
      </c>
      <c r="E103" s="10" t="s">
        <v>126</v>
      </c>
      <c r="F103" s="10"/>
      <c r="G103" s="4"/>
      <c r="H103" s="4"/>
      <c r="I103" s="12"/>
      <c r="J103" s="4"/>
      <c r="K103" s="4"/>
      <c r="L103" s="7"/>
      <c r="M103" s="8"/>
    </row>
    <row r="104" spans="1:13" outlineLevel="2" x14ac:dyDescent="0.3">
      <c r="A104" s="8">
        <f t="shared" si="21"/>
        <v>103</v>
      </c>
      <c r="B104" s="10" t="s">
        <v>25</v>
      </c>
      <c r="C104" s="8" t="s">
        <v>18</v>
      </c>
      <c r="D104" s="11" t="s">
        <v>127</v>
      </c>
      <c r="E104" s="10" t="s">
        <v>128</v>
      </c>
      <c r="F104" s="10"/>
      <c r="G104" s="4"/>
      <c r="H104" s="4"/>
      <c r="I104" s="12"/>
      <c r="J104" s="4"/>
      <c r="K104" s="4"/>
      <c r="L104" s="7"/>
      <c r="M104" s="8"/>
    </row>
    <row r="105" spans="1:13" outlineLevel="2" x14ac:dyDescent="0.3">
      <c r="A105" s="8">
        <f t="shared" si="21"/>
        <v>104</v>
      </c>
      <c r="B105" s="10" t="s">
        <v>25</v>
      </c>
      <c r="C105" s="8" t="s">
        <v>129</v>
      </c>
      <c r="D105" s="8" t="s">
        <v>130</v>
      </c>
      <c r="E105" s="10" t="s">
        <v>131</v>
      </c>
      <c r="F105" s="10"/>
      <c r="G105" s="4"/>
      <c r="H105" s="4"/>
      <c r="I105" s="12"/>
      <c r="J105" s="4"/>
      <c r="K105" s="4"/>
      <c r="L105" s="7"/>
      <c r="M105" s="8"/>
    </row>
    <row r="106" spans="1:13" outlineLevel="2" x14ac:dyDescent="0.3">
      <c r="A106" s="8">
        <f t="shared" si="21"/>
        <v>105</v>
      </c>
      <c r="B106" s="10" t="s">
        <v>25</v>
      </c>
      <c r="C106" s="8" t="s">
        <v>129</v>
      </c>
      <c r="D106" s="8" t="s">
        <v>132</v>
      </c>
      <c r="E106" s="10" t="s">
        <v>133</v>
      </c>
      <c r="F106" s="10"/>
      <c r="G106" s="4"/>
      <c r="H106" s="4"/>
      <c r="I106" s="12"/>
      <c r="J106" s="4"/>
      <c r="K106" s="4"/>
      <c r="L106" s="7"/>
      <c r="M106" s="8"/>
    </row>
    <row r="107" spans="1:13" outlineLevel="1" x14ac:dyDescent="0.3">
      <c r="A107" s="15"/>
      <c r="B107" s="16" t="s">
        <v>134</v>
      </c>
      <c r="C107" s="15"/>
      <c r="D107" s="15"/>
      <c r="E107" s="16"/>
      <c r="F107" s="16"/>
      <c r="G107" s="15"/>
      <c r="H107" s="15"/>
      <c r="I107" s="15"/>
      <c r="J107" s="15"/>
      <c r="K107" s="15"/>
      <c r="L107" s="15">
        <f>SUBTOTAL(9,L54:L106)</f>
        <v>0</v>
      </c>
      <c r="M107" s="15">
        <f>SUBTOTAL(9,M54:M106)</f>
        <v>0</v>
      </c>
    </row>
    <row r="108" spans="1:13" ht="41.4" outlineLevel="2" x14ac:dyDescent="0.3">
      <c r="A108" s="8">
        <f t="shared" ref="A108:A120" si="22">ROW()-1</f>
        <v>107</v>
      </c>
      <c r="B108" s="10" t="s">
        <v>135</v>
      </c>
      <c r="C108" s="8" t="s">
        <v>16</v>
      </c>
      <c r="D108" s="8" t="s">
        <v>136</v>
      </c>
      <c r="E108" s="10" t="s">
        <v>137</v>
      </c>
      <c r="F108" s="10" t="s">
        <v>138</v>
      </c>
      <c r="G108" s="4"/>
      <c r="H108" s="4"/>
      <c r="I108" s="12"/>
      <c r="J108" s="4"/>
      <c r="K108" s="4"/>
      <c r="L108" s="7"/>
      <c r="M108" s="8"/>
    </row>
    <row r="109" spans="1:13" outlineLevel="2" x14ac:dyDescent="0.3">
      <c r="A109" s="8">
        <f t="shared" si="22"/>
        <v>108</v>
      </c>
      <c r="B109" s="10" t="s">
        <v>135</v>
      </c>
      <c r="C109" s="8" t="s">
        <v>20</v>
      </c>
      <c r="D109" s="8" t="s">
        <v>139</v>
      </c>
      <c r="E109" s="10" t="s">
        <v>140</v>
      </c>
      <c r="F109" s="10"/>
      <c r="G109" s="4"/>
      <c r="H109" s="4"/>
      <c r="I109" s="12"/>
      <c r="J109" s="4"/>
      <c r="K109" s="4"/>
      <c r="L109" s="7"/>
      <c r="M109" s="8"/>
    </row>
    <row r="110" spans="1:13" outlineLevel="2" x14ac:dyDescent="0.3">
      <c r="A110" s="8">
        <f t="shared" si="22"/>
        <v>109</v>
      </c>
      <c r="B110" s="10" t="s">
        <v>135</v>
      </c>
      <c r="C110" s="8" t="s">
        <v>20</v>
      </c>
      <c r="D110" s="8" t="s">
        <v>141</v>
      </c>
      <c r="E110" s="10" t="s">
        <v>142</v>
      </c>
      <c r="F110" s="10"/>
      <c r="G110" s="4"/>
      <c r="H110" s="4"/>
      <c r="I110" s="12"/>
      <c r="J110" s="4"/>
      <c r="K110" s="4"/>
      <c r="L110" s="7"/>
      <c r="M110" s="8"/>
    </row>
    <row r="111" spans="1:13" outlineLevel="2" x14ac:dyDescent="0.3">
      <c r="A111" s="8">
        <f t="shared" si="22"/>
        <v>110</v>
      </c>
      <c r="B111" s="10" t="s">
        <v>135</v>
      </c>
      <c r="C111" s="8" t="s">
        <v>20</v>
      </c>
      <c r="D111" s="8" t="s">
        <v>143</v>
      </c>
      <c r="E111" s="10" t="s">
        <v>144</v>
      </c>
      <c r="F111" s="10"/>
      <c r="G111" s="4"/>
      <c r="H111" s="4"/>
      <c r="I111" s="12"/>
      <c r="J111" s="4"/>
      <c r="K111" s="4"/>
      <c r="L111" s="7"/>
      <c r="M111" s="8"/>
    </row>
    <row r="112" spans="1:13" outlineLevel="2" x14ac:dyDescent="0.3">
      <c r="A112" s="8">
        <f t="shared" si="22"/>
        <v>111</v>
      </c>
      <c r="B112" s="10" t="s">
        <v>135</v>
      </c>
      <c r="C112" s="8" t="s">
        <v>20</v>
      </c>
      <c r="D112" s="8" t="s">
        <v>145</v>
      </c>
      <c r="E112" s="10" t="s">
        <v>146</v>
      </c>
      <c r="F112" s="10"/>
      <c r="G112" s="4"/>
      <c r="H112" s="4"/>
      <c r="I112" s="12"/>
      <c r="J112" s="4"/>
      <c r="K112" s="4"/>
      <c r="L112" s="7"/>
      <c r="M112" s="8"/>
    </row>
    <row r="113" spans="1:13" outlineLevel="2" x14ac:dyDescent="0.3">
      <c r="A113" s="8">
        <f t="shared" si="22"/>
        <v>112</v>
      </c>
      <c r="B113" s="10" t="s">
        <v>135</v>
      </c>
      <c r="C113" s="8" t="s">
        <v>61</v>
      </c>
      <c r="D113" s="8" t="s">
        <v>147</v>
      </c>
      <c r="E113" s="10" t="s">
        <v>148</v>
      </c>
      <c r="F113" s="10"/>
      <c r="G113" s="4"/>
      <c r="H113" s="4"/>
      <c r="I113" s="12"/>
      <c r="J113" s="4"/>
      <c r="K113" s="4"/>
      <c r="L113" s="7"/>
      <c r="M113" s="8"/>
    </row>
    <row r="114" spans="1:13" outlineLevel="2" x14ac:dyDescent="0.3">
      <c r="A114" s="8">
        <f t="shared" si="22"/>
        <v>113</v>
      </c>
      <c r="B114" s="10" t="s">
        <v>135</v>
      </c>
      <c r="C114" s="8" t="s">
        <v>61</v>
      </c>
      <c r="D114" s="8" t="s">
        <v>145</v>
      </c>
      <c r="E114" s="10" t="s">
        <v>149</v>
      </c>
      <c r="F114" s="10"/>
      <c r="G114" s="4"/>
      <c r="H114" s="4"/>
      <c r="I114" s="12"/>
      <c r="J114" s="4"/>
      <c r="K114" s="4"/>
      <c r="L114" s="7"/>
      <c r="M114" s="8"/>
    </row>
    <row r="115" spans="1:13" outlineLevel="2" x14ac:dyDescent="0.3">
      <c r="A115" s="8">
        <f t="shared" si="22"/>
        <v>114</v>
      </c>
      <c r="B115" s="10" t="s">
        <v>135</v>
      </c>
      <c r="C115" s="8" t="s">
        <v>150</v>
      </c>
      <c r="D115" s="8" t="s">
        <v>151</v>
      </c>
      <c r="E115" s="10" t="s">
        <v>152</v>
      </c>
      <c r="F115" s="10"/>
      <c r="G115" s="4"/>
      <c r="H115" s="4"/>
      <c r="I115" s="12"/>
      <c r="J115" s="4"/>
      <c r="K115" s="4"/>
      <c r="L115" s="7"/>
      <c r="M115" s="8"/>
    </row>
    <row r="116" spans="1:13" outlineLevel="2" x14ac:dyDescent="0.3">
      <c r="A116" s="8">
        <f t="shared" si="22"/>
        <v>115</v>
      </c>
      <c r="B116" s="10" t="s">
        <v>135</v>
      </c>
      <c r="C116" s="8" t="s">
        <v>18</v>
      </c>
      <c r="D116" s="8" t="s">
        <v>153</v>
      </c>
      <c r="E116" s="10" t="s">
        <v>154</v>
      </c>
      <c r="F116" s="10"/>
      <c r="G116" s="4"/>
      <c r="H116" s="4"/>
      <c r="I116" s="12"/>
      <c r="J116" s="4"/>
      <c r="K116" s="4"/>
      <c r="L116" s="7"/>
      <c r="M116" s="8"/>
    </row>
    <row r="117" spans="1:13" outlineLevel="2" x14ac:dyDescent="0.3">
      <c r="A117" s="8">
        <f t="shared" si="22"/>
        <v>116</v>
      </c>
      <c r="B117" s="10" t="s">
        <v>135</v>
      </c>
      <c r="C117" s="8" t="s">
        <v>18</v>
      </c>
      <c r="D117" s="8" t="s">
        <v>155</v>
      </c>
      <c r="E117" s="10" t="s">
        <v>156</v>
      </c>
      <c r="F117" s="10"/>
      <c r="G117" s="4"/>
      <c r="H117" s="4"/>
      <c r="I117" s="12"/>
      <c r="J117" s="4"/>
      <c r="K117" s="4"/>
      <c r="L117" s="7"/>
      <c r="M117" s="8"/>
    </row>
    <row r="118" spans="1:13" outlineLevel="2" x14ac:dyDescent="0.3">
      <c r="A118" s="8">
        <f t="shared" si="22"/>
        <v>117</v>
      </c>
      <c r="B118" s="10" t="s">
        <v>135</v>
      </c>
      <c r="C118" s="8" t="s">
        <v>129</v>
      </c>
      <c r="D118" s="8" t="s">
        <v>157</v>
      </c>
      <c r="E118" s="10" t="s">
        <v>158</v>
      </c>
      <c r="F118" s="10"/>
      <c r="G118" s="4"/>
      <c r="H118" s="4"/>
      <c r="I118" s="12"/>
      <c r="J118" s="4"/>
      <c r="K118" s="4"/>
      <c r="L118" s="7"/>
      <c r="M118" s="8"/>
    </row>
    <row r="119" spans="1:13" outlineLevel="2" x14ac:dyDescent="0.3">
      <c r="A119" s="8">
        <f t="shared" si="22"/>
        <v>118</v>
      </c>
      <c r="B119" s="10" t="s">
        <v>135</v>
      </c>
      <c r="C119" s="8" t="s">
        <v>129</v>
      </c>
      <c r="D119" s="8" t="s">
        <v>159</v>
      </c>
      <c r="E119" s="10" t="s">
        <v>160</v>
      </c>
      <c r="F119" s="10"/>
      <c r="G119" s="4"/>
      <c r="H119" s="4"/>
      <c r="I119" s="12"/>
      <c r="J119" s="4"/>
      <c r="K119" s="4"/>
      <c r="L119" s="7"/>
      <c r="M119" s="8"/>
    </row>
    <row r="120" spans="1:13" outlineLevel="2" x14ac:dyDescent="0.3">
      <c r="A120" s="8">
        <f t="shared" si="22"/>
        <v>119</v>
      </c>
      <c r="B120" s="10" t="s">
        <v>135</v>
      </c>
      <c r="C120" s="8" t="s">
        <v>129</v>
      </c>
      <c r="D120" s="8" t="s">
        <v>145</v>
      </c>
      <c r="E120" s="10" t="s">
        <v>161</v>
      </c>
      <c r="F120" s="10"/>
      <c r="G120" s="4"/>
      <c r="H120" s="4"/>
      <c r="I120" s="12"/>
      <c r="J120" s="4"/>
      <c r="K120" s="4"/>
      <c r="L120" s="7"/>
      <c r="M120" s="8"/>
    </row>
    <row r="121" spans="1:13" outlineLevel="1" x14ac:dyDescent="0.3">
      <c r="A121" s="15"/>
      <c r="B121" s="16" t="s">
        <v>162</v>
      </c>
      <c r="C121" s="15"/>
      <c r="D121" s="15"/>
      <c r="E121" s="16"/>
      <c r="F121" s="16"/>
      <c r="G121" s="15"/>
      <c r="H121" s="15"/>
      <c r="I121" s="15"/>
      <c r="J121" s="15"/>
      <c r="K121" s="15"/>
      <c r="L121" s="15">
        <f>SUBTOTAL(9,L108:L120)</f>
        <v>0</v>
      </c>
      <c r="M121" s="15">
        <f>SUBTOTAL(9,M108:M120)</f>
        <v>0</v>
      </c>
    </row>
    <row r="122" spans="1:13" outlineLevel="1" x14ac:dyDescent="0.3">
      <c r="A122" s="17"/>
      <c r="B122" s="18" t="s">
        <v>163</v>
      </c>
      <c r="C122" s="17"/>
      <c r="D122" s="17"/>
      <c r="E122" s="18"/>
      <c r="F122" s="18"/>
      <c r="G122" s="17"/>
      <c r="H122" s="17"/>
      <c r="I122" s="17"/>
      <c r="J122" s="17"/>
      <c r="K122" s="17"/>
      <c r="L122" s="17">
        <f>SUBTOTAL(9,L2:L121)</f>
        <v>5390</v>
      </c>
      <c r="M122" s="17">
        <f>SUBTOTAL(9,M2:M121)</f>
        <v>134.74999999999997</v>
      </c>
    </row>
    <row r="125" spans="1:13" x14ac:dyDescent="0.3">
      <c r="J125" s="14" t="s">
        <v>164</v>
      </c>
      <c r="K125" s="14" t="s">
        <v>165</v>
      </c>
    </row>
    <row r="126" spans="1:13" x14ac:dyDescent="0.3">
      <c r="J126" s="25">
        <v>3</v>
      </c>
      <c r="K126" s="26">
        <f>(M122/4)/J126</f>
        <v>11.229166666666664</v>
      </c>
    </row>
    <row r="130" spans="6:11" x14ac:dyDescent="0.3">
      <c r="J130" s="28" t="s">
        <v>166</v>
      </c>
      <c r="K130" s="29"/>
    </row>
    <row r="131" spans="6:11" x14ac:dyDescent="0.3">
      <c r="F131" s="20"/>
      <c r="G131" s="20"/>
      <c r="H131" s="20"/>
      <c r="I131" s="20"/>
      <c r="J131" s="21" t="s">
        <v>15</v>
      </c>
      <c r="K131" s="22">
        <f>M13/4</f>
        <v>7.7</v>
      </c>
    </row>
    <row r="132" spans="6:11" x14ac:dyDescent="0.3">
      <c r="J132" s="23" t="s">
        <v>17</v>
      </c>
      <c r="K132" s="24">
        <f>M21/4</f>
        <v>4.375</v>
      </c>
    </row>
    <row r="133" spans="6:11" x14ac:dyDescent="0.3">
      <c r="J133" s="23" t="s">
        <v>19</v>
      </c>
      <c r="K133" s="24">
        <f>+M32/4</f>
        <v>21.612500000000001</v>
      </c>
    </row>
    <row r="134" spans="6:11" x14ac:dyDescent="0.3">
      <c r="J134" s="23" t="s">
        <v>23</v>
      </c>
      <c r="K134" s="24">
        <f>M53/4</f>
        <v>0</v>
      </c>
    </row>
    <row r="135" spans="6:11" x14ac:dyDescent="0.3">
      <c r="J135" s="23" t="s">
        <v>25</v>
      </c>
      <c r="K135" s="24">
        <f>M107/4</f>
        <v>0</v>
      </c>
    </row>
    <row r="136" spans="6:11" x14ac:dyDescent="0.3">
      <c r="J136" s="23" t="s">
        <v>135</v>
      </c>
      <c r="K136" s="24">
        <f>M121/4</f>
        <v>0</v>
      </c>
    </row>
    <row r="137" spans="6:11" x14ac:dyDescent="0.3">
      <c r="J137" s="27" t="s">
        <v>167</v>
      </c>
      <c r="K137" s="19">
        <f>SUM(K131:K136)</f>
        <v>33.6875</v>
      </c>
    </row>
  </sheetData>
  <sortState xmlns:xlrd2="http://schemas.microsoft.com/office/spreadsheetml/2017/richdata2" ref="A2:M121">
    <sortCondition ref="B2:B121"/>
    <sortCondition ref="C2:C121"/>
  </sortState>
  <mergeCells count="1">
    <mergeCell ref="J130:K130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403E59BF02B94DBA24486550A4B358" ma:contentTypeVersion="6" ma:contentTypeDescription="Create a new document." ma:contentTypeScope="" ma:versionID="bdfd9243057ca33189e109d639367847">
  <xsd:schema xmlns:xsd="http://www.w3.org/2001/XMLSchema" xmlns:xs="http://www.w3.org/2001/XMLSchema" xmlns:p="http://schemas.microsoft.com/office/2006/metadata/properties" xmlns:ns2="681560ee-ac2a-48b9-aeed-dd747c5a926b" xmlns:ns3="508a0519-5412-4d78-8a60-3f44d6b3467f" targetNamespace="http://schemas.microsoft.com/office/2006/metadata/properties" ma:root="true" ma:fieldsID="e3d9dbd24fa3e1265773163112001660" ns2:_="" ns3:_="">
    <xsd:import namespace="681560ee-ac2a-48b9-aeed-dd747c5a926b"/>
    <xsd:import namespace="508a0519-5412-4d78-8a60-3f44d6b346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1560ee-ac2a-48b9-aeed-dd747c5a92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a0519-5412-4d78-8a60-3f44d6b3467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44651A-A046-4B10-9F97-181C62F882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1560ee-ac2a-48b9-aeed-dd747c5a926b"/>
    <ds:schemaRef ds:uri="508a0519-5412-4d78-8a60-3f44d6b346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A4833F-2191-4733-B921-1D62948832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FA52E8-8441-42C7-A333-BE76EB8CD0E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CPQ Estimates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King</dc:creator>
  <cp:keywords/>
  <dc:description/>
  <cp:lastModifiedBy>Piyush Lohani</cp:lastModifiedBy>
  <cp:revision/>
  <dcterms:created xsi:type="dcterms:W3CDTF">2020-01-16T17:22:55Z</dcterms:created>
  <dcterms:modified xsi:type="dcterms:W3CDTF">2023-02-28T15:58:49Z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0x010100AF403E59BF02B94DBA24486550A4B358</vt:lpwstr>
  </property>
</Properties>
</file>