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PiyushLohani\Desktop\"/>
    </mc:Choice>
  </mc:AlternateContent>
  <xr:revisionPtr revIDLastSave="0" documentId="13_ncr:1_{3C357F93-062E-4353-93C2-E0DD89C3E8E7}" xr6:coauthVersionLast="47" xr6:coauthVersionMax="47" xr10:uidLastSave="{00000000-0000-0000-0000-000000000000}"/>
  <bookViews>
    <workbookView xWindow="-108" yWindow="-108" windowWidth="23256" windowHeight="12576" firstSheet="1" activeTab="1" xr2:uid="{CDED2E77-3952-4361-BAE5-FD10FBAC1489}"/>
  </bookViews>
  <sheets>
    <sheet name="Summary" sheetId="3" r:id="rId1"/>
    <sheet name="CPQ Estimates" sheetId="4" r:id="rId2"/>
    <sheet name="High Level Scope Activities" sheetId="5" r:id="rId3"/>
    <sheet name="Out Of Scope" sheetId="6" r:id="rId4"/>
  </sheets>
  <definedNames>
    <definedName name="_xlnm._FilterDatabase" localSheetId="1" hidden="1">'CPQ Estimates'!$A$1:$M$78</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K174" i="4" l="1"/>
  <c r="J174" i="4"/>
  <c r="H174" i="4"/>
  <c r="G174" i="4"/>
  <c r="L174" i="4" s="1"/>
  <c r="M174" i="4" s="1"/>
  <c r="K160" i="4"/>
  <c r="J160" i="4"/>
  <c r="H160" i="4"/>
  <c r="G160" i="4"/>
  <c r="K134" i="4"/>
  <c r="J134" i="4"/>
  <c r="H134" i="4"/>
  <c r="G134" i="4"/>
  <c r="L134" i="4" s="1"/>
  <c r="M134" i="4" s="1"/>
  <c r="K133" i="4"/>
  <c r="J133" i="4"/>
  <c r="H133" i="4"/>
  <c r="G133" i="4"/>
  <c r="L133" i="4" s="1"/>
  <c r="M133" i="4" s="1"/>
  <c r="K62" i="4"/>
  <c r="J62" i="4"/>
  <c r="H62" i="4"/>
  <c r="G62" i="4"/>
  <c r="K83" i="4"/>
  <c r="J83" i="4"/>
  <c r="H83" i="4"/>
  <c r="G83" i="4"/>
  <c r="K96" i="4"/>
  <c r="J96" i="4"/>
  <c r="H96" i="4"/>
  <c r="G96" i="4"/>
  <c r="L96" i="4" s="1"/>
  <c r="M96" i="4" s="1"/>
  <c r="K125" i="4"/>
  <c r="J125" i="4"/>
  <c r="H125" i="4"/>
  <c r="G125" i="4"/>
  <c r="K67" i="4"/>
  <c r="J67" i="4"/>
  <c r="H67" i="4"/>
  <c r="G67" i="4"/>
  <c r="L160" i="4" l="1"/>
  <c r="M160" i="4" s="1"/>
  <c r="L83" i="4"/>
  <c r="M83" i="4" s="1"/>
  <c r="L67" i="4"/>
  <c r="M67" i="4" s="1"/>
  <c r="L62" i="4"/>
  <c r="M62" i="4" s="1"/>
  <c r="L125" i="4"/>
  <c r="M125" i="4" s="1"/>
  <c r="K56" i="4" l="1"/>
  <c r="J56" i="4"/>
  <c r="H56" i="4"/>
  <c r="G56" i="4"/>
  <c r="K90" i="4"/>
  <c r="J90" i="4"/>
  <c r="H90" i="4"/>
  <c r="G90" i="4"/>
  <c r="K82" i="4"/>
  <c r="J82" i="4"/>
  <c r="H82" i="4"/>
  <c r="G82" i="4"/>
  <c r="K169" i="4"/>
  <c r="J169" i="4"/>
  <c r="H169" i="4"/>
  <c r="G169" i="4"/>
  <c r="K127" i="4"/>
  <c r="J127" i="4"/>
  <c r="H127" i="4"/>
  <c r="G127" i="4"/>
  <c r="L56" i="4" l="1"/>
  <c r="L82" i="4"/>
  <c r="M82" i="4" s="1"/>
  <c r="L90" i="4"/>
  <c r="M90" i="4" s="1"/>
  <c r="L169" i="4"/>
  <c r="M169" i="4" s="1"/>
  <c r="L127" i="4"/>
  <c r="M127" i="4" s="1"/>
  <c r="K167" i="4"/>
  <c r="J167" i="4"/>
  <c r="H167" i="4"/>
  <c r="G167" i="4"/>
  <c r="K166" i="4"/>
  <c r="J166" i="4"/>
  <c r="H166" i="4"/>
  <c r="G166" i="4"/>
  <c r="K164" i="4"/>
  <c r="J164" i="4"/>
  <c r="H164" i="4"/>
  <c r="G164" i="4"/>
  <c r="K163" i="4"/>
  <c r="J163" i="4"/>
  <c r="H163" i="4"/>
  <c r="G163" i="4"/>
  <c r="K146" i="4"/>
  <c r="J146" i="4"/>
  <c r="H146" i="4"/>
  <c r="G146" i="4"/>
  <c r="K145" i="4"/>
  <c r="J145" i="4"/>
  <c r="H145" i="4"/>
  <c r="G145" i="4"/>
  <c r="K144" i="4"/>
  <c r="J144" i="4"/>
  <c r="H144" i="4"/>
  <c r="G144" i="4"/>
  <c r="K89" i="4"/>
  <c r="J89" i="4"/>
  <c r="H89" i="4"/>
  <c r="G89" i="4"/>
  <c r="G142" i="4"/>
  <c r="H142" i="4"/>
  <c r="J142" i="4"/>
  <c r="K142" i="4"/>
  <c r="G143" i="4"/>
  <c r="H143" i="4"/>
  <c r="J143" i="4"/>
  <c r="K143" i="4"/>
  <c r="G131" i="4"/>
  <c r="H131" i="4"/>
  <c r="J131" i="4"/>
  <c r="K131" i="4"/>
  <c r="G132" i="4"/>
  <c r="H132" i="4"/>
  <c r="J132" i="4"/>
  <c r="K132" i="4"/>
  <c r="G135" i="4"/>
  <c r="H135" i="4"/>
  <c r="J135" i="4"/>
  <c r="K135" i="4"/>
  <c r="G136" i="4"/>
  <c r="H136" i="4"/>
  <c r="J136" i="4"/>
  <c r="K136" i="4"/>
  <c r="G137" i="4"/>
  <c r="H137" i="4"/>
  <c r="J137" i="4"/>
  <c r="K137" i="4"/>
  <c r="G138" i="4"/>
  <c r="H138" i="4"/>
  <c r="J138" i="4"/>
  <c r="K138" i="4"/>
  <c r="G139" i="4"/>
  <c r="H139" i="4"/>
  <c r="J139" i="4"/>
  <c r="K139" i="4"/>
  <c r="G140" i="4"/>
  <c r="H140" i="4"/>
  <c r="J140" i="4"/>
  <c r="K140" i="4"/>
  <c r="G141" i="4"/>
  <c r="H141" i="4"/>
  <c r="J141" i="4"/>
  <c r="K141" i="4"/>
  <c r="K130" i="4"/>
  <c r="J130" i="4"/>
  <c r="H130" i="4"/>
  <c r="G130" i="4"/>
  <c r="K75" i="4"/>
  <c r="J75" i="4"/>
  <c r="H75" i="4"/>
  <c r="G75" i="4"/>
  <c r="K126" i="4"/>
  <c r="J126" i="4"/>
  <c r="H126" i="4"/>
  <c r="G126" i="4"/>
  <c r="K124" i="4"/>
  <c r="J124" i="4"/>
  <c r="H124" i="4"/>
  <c r="G124" i="4"/>
  <c r="G123" i="4"/>
  <c r="K122" i="4"/>
  <c r="J122" i="4"/>
  <c r="H122" i="4"/>
  <c r="G122" i="4"/>
  <c r="K112" i="4"/>
  <c r="J112" i="4"/>
  <c r="H112" i="4"/>
  <c r="G112" i="4"/>
  <c r="K113" i="4"/>
  <c r="J113" i="4"/>
  <c r="H113" i="4"/>
  <c r="G113" i="4"/>
  <c r="K109" i="4"/>
  <c r="J109" i="4"/>
  <c r="H109" i="4"/>
  <c r="G109" i="4"/>
  <c r="K108" i="4"/>
  <c r="J108" i="4"/>
  <c r="H108" i="4"/>
  <c r="G108" i="4"/>
  <c r="K107" i="4"/>
  <c r="J107" i="4"/>
  <c r="H107" i="4"/>
  <c r="G107" i="4"/>
  <c r="K111" i="4"/>
  <c r="J111" i="4"/>
  <c r="H111" i="4"/>
  <c r="G111" i="4"/>
  <c r="K115" i="4"/>
  <c r="J115" i="4"/>
  <c r="H115" i="4"/>
  <c r="G115" i="4"/>
  <c r="K106" i="4"/>
  <c r="J106" i="4"/>
  <c r="H106" i="4"/>
  <c r="G106" i="4"/>
  <c r="K105" i="4"/>
  <c r="J105" i="4"/>
  <c r="H105" i="4"/>
  <c r="G105" i="4"/>
  <c r="K101" i="4"/>
  <c r="J101" i="4"/>
  <c r="H101" i="4"/>
  <c r="G101" i="4"/>
  <c r="K100" i="4"/>
  <c r="J100" i="4"/>
  <c r="H100" i="4"/>
  <c r="G100" i="4"/>
  <c r="K178" i="4"/>
  <c r="J178" i="4"/>
  <c r="H178" i="4"/>
  <c r="G178" i="4"/>
  <c r="K99" i="4"/>
  <c r="J99" i="4"/>
  <c r="H99" i="4"/>
  <c r="G99" i="4"/>
  <c r="K176" i="4"/>
  <c r="J176" i="4"/>
  <c r="H176" i="4"/>
  <c r="G176" i="4"/>
  <c r="K177" i="4"/>
  <c r="J177" i="4"/>
  <c r="H177" i="4"/>
  <c r="G177" i="4"/>
  <c r="H80" i="4"/>
  <c r="K80" i="4"/>
  <c r="J80" i="4"/>
  <c r="G80" i="4"/>
  <c r="G79" i="4"/>
  <c r="K123" i="4"/>
  <c r="J123" i="4"/>
  <c r="H123" i="4"/>
  <c r="K78" i="4"/>
  <c r="J78" i="4"/>
  <c r="H78" i="4"/>
  <c r="G78" i="4"/>
  <c r="K79" i="4"/>
  <c r="J79" i="4"/>
  <c r="H79" i="4"/>
  <c r="M185" i="4"/>
  <c r="L185" i="4"/>
  <c r="K193" i="4"/>
  <c r="J193" i="4"/>
  <c r="H193" i="4"/>
  <c r="G193" i="4"/>
  <c r="K192" i="4"/>
  <c r="J192" i="4"/>
  <c r="H192" i="4"/>
  <c r="G192" i="4"/>
  <c r="K191" i="4"/>
  <c r="J191" i="4"/>
  <c r="H191" i="4"/>
  <c r="G191" i="4"/>
  <c r="K190" i="4"/>
  <c r="J190" i="4"/>
  <c r="H190" i="4"/>
  <c r="G190" i="4"/>
  <c r="K189" i="4"/>
  <c r="J189" i="4"/>
  <c r="H189" i="4"/>
  <c r="G189" i="4"/>
  <c r="K188" i="4"/>
  <c r="J188" i="4"/>
  <c r="H188" i="4"/>
  <c r="G188" i="4"/>
  <c r="K187" i="4"/>
  <c r="J187" i="4"/>
  <c r="H187" i="4"/>
  <c r="G187" i="4"/>
  <c r="K186" i="4"/>
  <c r="J186" i="4"/>
  <c r="H186" i="4"/>
  <c r="G186" i="4"/>
  <c r="G170" i="4"/>
  <c r="K154" i="4"/>
  <c r="J154" i="4"/>
  <c r="H154" i="4"/>
  <c r="G154" i="4"/>
  <c r="K77" i="4"/>
  <c r="J77" i="4"/>
  <c r="H77" i="4"/>
  <c r="G77" i="4"/>
  <c r="K76" i="4"/>
  <c r="J76" i="4"/>
  <c r="H76" i="4"/>
  <c r="G76" i="4"/>
  <c r="K155" i="4"/>
  <c r="J155" i="4"/>
  <c r="H155" i="4"/>
  <c r="G155" i="4"/>
  <c r="K74" i="4"/>
  <c r="J74" i="4"/>
  <c r="H74" i="4"/>
  <c r="G74" i="4"/>
  <c r="K170" i="4"/>
  <c r="J170" i="4"/>
  <c r="H170" i="4"/>
  <c r="K73" i="4"/>
  <c r="J73" i="4"/>
  <c r="H73" i="4"/>
  <c r="G73" i="4"/>
  <c r="K152" i="4"/>
  <c r="J152" i="4"/>
  <c r="H152" i="4"/>
  <c r="G152" i="4"/>
  <c r="K72" i="4"/>
  <c r="J72" i="4"/>
  <c r="H72" i="4"/>
  <c r="G72" i="4"/>
  <c r="G66" i="4"/>
  <c r="K71" i="4"/>
  <c r="J71" i="4"/>
  <c r="H71" i="4"/>
  <c r="G71" i="4"/>
  <c r="K118" i="4"/>
  <c r="J118" i="4"/>
  <c r="H118" i="4"/>
  <c r="G118" i="4"/>
  <c r="K70" i="4"/>
  <c r="J70" i="4"/>
  <c r="H70" i="4"/>
  <c r="G70" i="4"/>
  <c r="G69" i="4"/>
  <c r="H69" i="4"/>
  <c r="J69" i="4"/>
  <c r="K69" i="4"/>
  <c r="K153" i="4"/>
  <c r="J153" i="4"/>
  <c r="H153" i="4"/>
  <c r="G153" i="4"/>
  <c r="K68" i="4"/>
  <c r="J68" i="4"/>
  <c r="H68" i="4"/>
  <c r="G68" i="4"/>
  <c r="K66" i="4"/>
  <c r="J66" i="4"/>
  <c r="H66" i="4"/>
  <c r="K151" i="4"/>
  <c r="J151" i="4"/>
  <c r="H151" i="4"/>
  <c r="G151" i="4"/>
  <c r="K65" i="4"/>
  <c r="J65" i="4"/>
  <c r="H65" i="4"/>
  <c r="G65" i="4"/>
  <c r="K98" i="4"/>
  <c r="J98" i="4"/>
  <c r="H98" i="4"/>
  <c r="G98" i="4"/>
  <c r="G93" i="4"/>
  <c r="K63" i="4"/>
  <c r="J63" i="4"/>
  <c r="H63" i="4"/>
  <c r="G63" i="4"/>
  <c r="K64" i="4"/>
  <c r="J64" i="4"/>
  <c r="H64" i="4"/>
  <c r="G64" i="4"/>
  <c r="K94" i="4"/>
  <c r="J94" i="4"/>
  <c r="H94" i="4"/>
  <c r="G94" i="4"/>
  <c r="K93" i="4"/>
  <c r="J93" i="4"/>
  <c r="H93" i="4"/>
  <c r="G61" i="4"/>
  <c r="H61" i="4"/>
  <c r="J61" i="4"/>
  <c r="K61" i="4"/>
  <c r="G60" i="4"/>
  <c r="H60" i="4"/>
  <c r="J60" i="4"/>
  <c r="K60" i="4"/>
  <c r="G59" i="4"/>
  <c r="H59" i="4"/>
  <c r="J59" i="4"/>
  <c r="K59" i="4"/>
  <c r="G27" i="4"/>
  <c r="H27" i="4"/>
  <c r="J27" i="4"/>
  <c r="K27" i="4"/>
  <c r="G53" i="4"/>
  <c r="H53" i="4"/>
  <c r="J53" i="4"/>
  <c r="K53" i="4"/>
  <c r="G58" i="4"/>
  <c r="H58" i="4"/>
  <c r="J58" i="4"/>
  <c r="K58" i="4"/>
  <c r="K57" i="4"/>
  <c r="J57" i="4"/>
  <c r="H57" i="4"/>
  <c r="G57" i="4"/>
  <c r="G51" i="4"/>
  <c r="H51" i="4"/>
  <c r="J51" i="4"/>
  <c r="K51" i="4"/>
  <c r="G52" i="4"/>
  <c r="H52" i="4"/>
  <c r="J52" i="4"/>
  <c r="K52" i="4"/>
  <c r="G54" i="4"/>
  <c r="H54" i="4"/>
  <c r="J54" i="4"/>
  <c r="K54" i="4"/>
  <c r="K50" i="4"/>
  <c r="J50" i="4"/>
  <c r="H50" i="4"/>
  <c r="G50" i="4"/>
  <c r="G48" i="4"/>
  <c r="H48" i="4"/>
  <c r="J48" i="4"/>
  <c r="K48" i="4"/>
  <c r="G47" i="4"/>
  <c r="H47" i="4"/>
  <c r="J47" i="4"/>
  <c r="K47" i="4"/>
  <c r="G46" i="4"/>
  <c r="H46" i="4"/>
  <c r="J46" i="4"/>
  <c r="K46" i="4"/>
  <c r="K45" i="4"/>
  <c r="J45" i="4"/>
  <c r="H45" i="4"/>
  <c r="G45" i="4"/>
  <c r="G42" i="4"/>
  <c r="H42" i="4"/>
  <c r="J42" i="4"/>
  <c r="K42" i="4"/>
  <c r="G43" i="4"/>
  <c r="H43" i="4"/>
  <c r="J43" i="4"/>
  <c r="K43" i="4"/>
  <c r="G30" i="4"/>
  <c r="H30" i="4"/>
  <c r="J30" i="4"/>
  <c r="K30" i="4"/>
  <c r="G31" i="4"/>
  <c r="H31" i="4"/>
  <c r="J31" i="4"/>
  <c r="K31" i="4"/>
  <c r="G32" i="4"/>
  <c r="H32" i="4"/>
  <c r="J32" i="4"/>
  <c r="K32" i="4"/>
  <c r="G33" i="4"/>
  <c r="H33" i="4"/>
  <c r="J33" i="4"/>
  <c r="K33" i="4"/>
  <c r="G34" i="4"/>
  <c r="H34" i="4"/>
  <c r="J34" i="4"/>
  <c r="K34" i="4"/>
  <c r="G35" i="4"/>
  <c r="H35" i="4"/>
  <c r="J35" i="4"/>
  <c r="K35" i="4"/>
  <c r="G36" i="4"/>
  <c r="H36" i="4"/>
  <c r="J36" i="4"/>
  <c r="K36" i="4"/>
  <c r="G37" i="4"/>
  <c r="H37" i="4"/>
  <c r="J37" i="4"/>
  <c r="K37" i="4"/>
  <c r="G38" i="4"/>
  <c r="H38" i="4"/>
  <c r="J38" i="4"/>
  <c r="K38" i="4"/>
  <c r="G39" i="4"/>
  <c r="H39" i="4"/>
  <c r="J39" i="4"/>
  <c r="K39" i="4"/>
  <c r="G40" i="4"/>
  <c r="H40" i="4"/>
  <c r="J40" i="4"/>
  <c r="K40" i="4"/>
  <c r="G41" i="4"/>
  <c r="H41" i="4"/>
  <c r="J41" i="4"/>
  <c r="K41" i="4"/>
  <c r="G28" i="4"/>
  <c r="H28" i="4"/>
  <c r="J28" i="4"/>
  <c r="K28" i="4"/>
  <c r="G29" i="4"/>
  <c r="H29" i="4"/>
  <c r="J29" i="4"/>
  <c r="K29" i="4"/>
  <c r="K26" i="4"/>
  <c r="J26" i="4"/>
  <c r="H26" i="4"/>
  <c r="G26" i="4"/>
  <c r="M56" i="4" l="1"/>
  <c r="L144" i="4"/>
  <c r="M144" i="4" s="1"/>
  <c r="L146" i="4"/>
  <c r="M146" i="4" s="1"/>
  <c r="L164" i="4"/>
  <c r="M164" i="4" s="1"/>
  <c r="L126" i="4"/>
  <c r="M126" i="4" s="1"/>
  <c r="L130" i="4"/>
  <c r="M130" i="4" s="1"/>
  <c r="L136" i="4"/>
  <c r="M136" i="4" s="1"/>
  <c r="L163" i="4"/>
  <c r="M163" i="4" s="1"/>
  <c r="L167" i="4"/>
  <c r="M167" i="4" s="1"/>
  <c r="L166" i="4"/>
  <c r="M166" i="4" s="1"/>
  <c r="L145" i="4"/>
  <c r="M145" i="4" s="1"/>
  <c r="L89" i="4"/>
  <c r="L101" i="4"/>
  <c r="M101" i="4" s="1"/>
  <c r="L177" i="4"/>
  <c r="M177" i="4" s="1"/>
  <c r="L124" i="4"/>
  <c r="M124" i="4" s="1"/>
  <c r="L108" i="4"/>
  <c r="M108" i="4" s="1"/>
  <c r="L115" i="4"/>
  <c r="M115" i="4" s="1"/>
  <c r="L107" i="4"/>
  <c r="M107" i="4" s="1"/>
  <c r="L176" i="4"/>
  <c r="M176" i="4" s="1"/>
  <c r="L178" i="4"/>
  <c r="M178" i="4" s="1"/>
  <c r="L111" i="4"/>
  <c r="M111" i="4" s="1"/>
  <c r="L113" i="4"/>
  <c r="M113" i="4" s="1"/>
  <c r="L122" i="4"/>
  <c r="M122" i="4" s="1"/>
  <c r="L139" i="4"/>
  <c r="M139" i="4" s="1"/>
  <c r="L135" i="4"/>
  <c r="M135" i="4" s="1"/>
  <c r="L131" i="4"/>
  <c r="M131" i="4" s="1"/>
  <c r="L142" i="4"/>
  <c r="M142" i="4" s="1"/>
  <c r="L143" i="4"/>
  <c r="M143" i="4" s="1"/>
  <c r="L140" i="4"/>
  <c r="M140" i="4" s="1"/>
  <c r="L138" i="4"/>
  <c r="M138" i="4" s="1"/>
  <c r="L137" i="4"/>
  <c r="M137" i="4" s="1"/>
  <c r="L141" i="4"/>
  <c r="M141" i="4" s="1"/>
  <c r="L132" i="4"/>
  <c r="M132" i="4" s="1"/>
  <c r="L109" i="4"/>
  <c r="M109" i="4" s="1"/>
  <c r="L112" i="4"/>
  <c r="M112" i="4" s="1"/>
  <c r="L75" i="4"/>
  <c r="M75" i="4" s="1"/>
  <c r="L106" i="4"/>
  <c r="M106" i="4" s="1"/>
  <c r="L105" i="4"/>
  <c r="M105" i="4" s="1"/>
  <c r="L100" i="4"/>
  <c r="M100" i="4" s="1"/>
  <c r="L99" i="4"/>
  <c r="M99" i="4" s="1"/>
  <c r="L80" i="4"/>
  <c r="M80" i="4" s="1"/>
  <c r="L188" i="4"/>
  <c r="M188" i="4" s="1"/>
  <c r="L123" i="4"/>
  <c r="M123" i="4" s="1"/>
  <c r="L78" i="4"/>
  <c r="M78" i="4" s="1"/>
  <c r="L192" i="4"/>
  <c r="M192" i="4" s="1"/>
  <c r="L187" i="4"/>
  <c r="M187" i="4" s="1"/>
  <c r="L193" i="4"/>
  <c r="M193" i="4" s="1"/>
  <c r="L191" i="4"/>
  <c r="M191" i="4" s="1"/>
  <c r="L190" i="4"/>
  <c r="M190" i="4" s="1"/>
  <c r="L189" i="4"/>
  <c r="L186" i="4"/>
  <c r="L155" i="4"/>
  <c r="M155" i="4" s="1"/>
  <c r="L77" i="4"/>
  <c r="M77" i="4" s="1"/>
  <c r="L154" i="4"/>
  <c r="M154" i="4" s="1"/>
  <c r="L76" i="4"/>
  <c r="M76" i="4" s="1"/>
  <c r="L73" i="4"/>
  <c r="M73" i="4" s="1"/>
  <c r="L152" i="4"/>
  <c r="M152" i="4" s="1"/>
  <c r="L74" i="4"/>
  <c r="M74" i="4" s="1"/>
  <c r="L170" i="4"/>
  <c r="M170" i="4" s="1"/>
  <c r="L72" i="4"/>
  <c r="M72" i="4" s="1"/>
  <c r="L65" i="4"/>
  <c r="M65" i="4" s="1"/>
  <c r="L70" i="4"/>
  <c r="M70" i="4" s="1"/>
  <c r="L118" i="4"/>
  <c r="M118" i="4" s="1"/>
  <c r="L69" i="4"/>
  <c r="M69" i="4" s="1"/>
  <c r="L71" i="4"/>
  <c r="M71" i="4" s="1"/>
  <c r="L153" i="4"/>
  <c r="M153" i="4" s="1"/>
  <c r="L68" i="4"/>
  <c r="M68" i="4" s="1"/>
  <c r="L151" i="4"/>
  <c r="M151" i="4" s="1"/>
  <c r="L98" i="4"/>
  <c r="M98" i="4" s="1"/>
  <c r="L64" i="4"/>
  <c r="M64" i="4" s="1"/>
  <c r="L63" i="4"/>
  <c r="M63" i="4" s="1"/>
  <c r="L94" i="4"/>
  <c r="M94" i="4" s="1"/>
  <c r="L61" i="4"/>
  <c r="M61" i="4" s="1"/>
  <c r="L60" i="4"/>
  <c r="L59" i="4"/>
  <c r="M59" i="4" s="1"/>
  <c r="L53" i="4"/>
  <c r="M53" i="4" s="1"/>
  <c r="L27" i="4"/>
  <c r="M27" i="4" s="1"/>
  <c r="L58" i="4"/>
  <c r="M58" i="4" s="1"/>
  <c r="L57" i="4"/>
  <c r="L54" i="4"/>
  <c r="M54" i="4" s="1"/>
  <c r="L52" i="4"/>
  <c r="M52" i="4" s="1"/>
  <c r="L51" i="4"/>
  <c r="M51" i="4" s="1"/>
  <c r="L50" i="4"/>
  <c r="L48" i="4"/>
  <c r="M48" i="4" s="1"/>
  <c r="L47" i="4"/>
  <c r="M47" i="4" s="1"/>
  <c r="L46" i="4"/>
  <c r="M46" i="4" s="1"/>
  <c r="L45" i="4"/>
  <c r="L42" i="4"/>
  <c r="M42" i="4" s="1"/>
  <c r="L33" i="4"/>
  <c r="M33" i="4" s="1"/>
  <c r="L41" i="4"/>
  <c r="M41" i="4" s="1"/>
  <c r="L28" i="4"/>
  <c r="M28" i="4" s="1"/>
  <c r="L38" i="4"/>
  <c r="M38" i="4" s="1"/>
  <c r="L34" i="4"/>
  <c r="M34" i="4" s="1"/>
  <c r="L43" i="4"/>
  <c r="M43" i="4" s="1"/>
  <c r="L36" i="4"/>
  <c r="M36" i="4" s="1"/>
  <c r="L40" i="4"/>
  <c r="M40" i="4" s="1"/>
  <c r="L30" i="4"/>
  <c r="M30" i="4" s="1"/>
  <c r="L37" i="4"/>
  <c r="M37" i="4" s="1"/>
  <c r="L39" i="4"/>
  <c r="M39" i="4" s="1"/>
  <c r="L35" i="4"/>
  <c r="M35" i="4" s="1"/>
  <c r="L32" i="4"/>
  <c r="M32" i="4" s="1"/>
  <c r="L31" i="4"/>
  <c r="M31" i="4" s="1"/>
  <c r="L29" i="4"/>
  <c r="M29" i="4" s="1"/>
  <c r="L26" i="4"/>
  <c r="M89" i="4" l="1"/>
  <c r="M60" i="4"/>
  <c r="M189" i="4"/>
  <c r="M186" i="4"/>
  <c r="L194" i="4"/>
  <c r="M57" i="4"/>
  <c r="M50" i="4"/>
  <c r="M55" i="4" s="1"/>
  <c r="L55" i="4"/>
  <c r="M26" i="4"/>
  <c r="L44" i="4"/>
  <c r="M45" i="4"/>
  <c r="M49" i="4" s="1"/>
  <c r="L49" i="4"/>
  <c r="J21" i="4"/>
  <c r="K21" i="4"/>
  <c r="G21" i="4"/>
  <c r="H21" i="4"/>
  <c r="G12" i="4"/>
  <c r="H12" i="4"/>
  <c r="J12" i="4"/>
  <c r="K12" i="4"/>
  <c r="G16" i="4"/>
  <c r="H16" i="4"/>
  <c r="J16" i="4"/>
  <c r="K16" i="4"/>
  <c r="G15" i="4"/>
  <c r="H15" i="4"/>
  <c r="J15" i="4"/>
  <c r="K15" i="4"/>
  <c r="G11" i="4"/>
  <c r="H11" i="4"/>
  <c r="J11" i="4"/>
  <c r="K11" i="4"/>
  <c r="G10" i="4"/>
  <c r="H10" i="4"/>
  <c r="J10" i="4"/>
  <c r="K10" i="4"/>
  <c r="G9" i="4"/>
  <c r="H9" i="4"/>
  <c r="J9" i="4"/>
  <c r="K9" i="4"/>
  <c r="G8" i="4"/>
  <c r="H8" i="4"/>
  <c r="J8" i="4"/>
  <c r="K8" i="4"/>
  <c r="G7" i="4"/>
  <c r="H7" i="4"/>
  <c r="J7" i="4"/>
  <c r="K7" i="4"/>
  <c r="G6" i="4"/>
  <c r="H6" i="4"/>
  <c r="J6" i="4"/>
  <c r="K6" i="4"/>
  <c r="G5" i="4"/>
  <c r="H5" i="4"/>
  <c r="J5" i="4"/>
  <c r="K5" i="4"/>
  <c r="G4" i="4"/>
  <c r="H4" i="4"/>
  <c r="J4" i="4"/>
  <c r="K4" i="4"/>
  <c r="J3" i="4"/>
  <c r="K3" i="4"/>
  <c r="G3" i="4"/>
  <c r="H3" i="4"/>
  <c r="M194" i="4" l="1"/>
  <c r="L21" i="4"/>
  <c r="M21" i="4" s="1"/>
  <c r="L16" i="4"/>
  <c r="M16" i="4" s="1"/>
  <c r="L12" i="4"/>
  <c r="M12" i="4" s="1"/>
  <c r="L15" i="4"/>
  <c r="M15" i="4" s="1"/>
  <c r="L10" i="4"/>
  <c r="M10" i="4" s="1"/>
  <c r="L8" i="4"/>
  <c r="M8" i="4" s="1"/>
  <c r="L11" i="4"/>
  <c r="M11" i="4" s="1"/>
  <c r="L9" i="4"/>
  <c r="M9" i="4" s="1"/>
  <c r="L7" i="4"/>
  <c r="M7" i="4" s="1"/>
  <c r="L6" i="4"/>
  <c r="M6" i="4" s="1"/>
  <c r="L5" i="4"/>
  <c r="M5" i="4" s="1"/>
  <c r="L3" i="4"/>
  <c r="M3" i="4" s="1"/>
  <c r="L4" i="4"/>
  <c r="M4" i="4" s="1"/>
  <c r="K19" i="4"/>
  <c r="J19" i="4"/>
  <c r="H19" i="4"/>
  <c r="G19" i="4"/>
  <c r="A19" i="4"/>
  <c r="A28" i="4"/>
  <c r="A43" i="4"/>
  <c r="A42" i="4"/>
  <c r="K24" i="4"/>
  <c r="J24" i="4"/>
  <c r="H24" i="4"/>
  <c r="G24" i="4"/>
  <c r="A24" i="4"/>
  <c r="K23" i="4"/>
  <c r="J23" i="4"/>
  <c r="H23" i="4"/>
  <c r="G23" i="4"/>
  <c r="A23" i="4"/>
  <c r="A41" i="4"/>
  <c r="A40" i="4"/>
  <c r="A39" i="4"/>
  <c r="A38" i="4"/>
  <c r="A37" i="4"/>
  <c r="A36" i="4"/>
  <c r="A35" i="4"/>
  <c r="A34" i="4"/>
  <c r="A33" i="4"/>
  <c r="A32" i="4"/>
  <c r="A31" i="4"/>
  <c r="A30" i="4"/>
  <c r="A29" i="4"/>
  <c r="K22" i="4"/>
  <c r="J22" i="4"/>
  <c r="H22" i="4"/>
  <c r="G22" i="4"/>
  <c r="A22" i="4"/>
  <c r="K20" i="4"/>
  <c r="J20" i="4"/>
  <c r="H20" i="4"/>
  <c r="G20" i="4"/>
  <c r="A20" i="4"/>
  <c r="K14" i="4"/>
  <c r="J14" i="4"/>
  <c r="H14" i="4"/>
  <c r="G14" i="4"/>
  <c r="A14" i="4"/>
  <c r="K2" i="4"/>
  <c r="J2" i="4"/>
  <c r="H2" i="4"/>
  <c r="G2" i="4"/>
  <c r="A2" i="4"/>
  <c r="A26" i="4"/>
  <c r="K18" i="4"/>
  <c r="J18" i="4"/>
  <c r="H18" i="4"/>
  <c r="G18" i="4"/>
  <c r="A18" i="4"/>
  <c r="L18" i="4" l="1"/>
  <c r="L20" i="4"/>
  <c r="L14" i="4"/>
  <c r="L23" i="4"/>
  <c r="L19" i="4"/>
  <c r="L2" i="4"/>
  <c r="L13" i="4" s="1"/>
  <c r="L22" i="4"/>
  <c r="M22" i="4" s="1"/>
  <c r="L24" i="4"/>
  <c r="M24" i="4" s="1"/>
  <c r="A2" i="3"/>
  <c r="L25" i="4" l="1"/>
  <c r="L17" i="4"/>
  <c r="M18" i="4"/>
  <c r="M2" i="4"/>
  <c r="M13" i="4" s="1"/>
  <c r="M23" i="4"/>
  <c r="M14" i="4"/>
  <c r="M19" i="4"/>
  <c r="M20" i="4"/>
  <c r="M25" i="4" l="1"/>
  <c r="M17" i="4"/>
  <c r="K205" i="4" s="1"/>
  <c r="K204" i="4"/>
  <c r="K209" i="4"/>
  <c r="K208" i="4"/>
  <c r="K206" i="4" l="1"/>
  <c r="M44" i="4"/>
  <c r="K207" i="4" s="1"/>
  <c r="K215" i="4" l="1"/>
  <c r="L93" i="4" l="1"/>
  <c r="M93" i="4" l="1"/>
  <c r="M183" i="4" s="1"/>
  <c r="L183" i="4"/>
  <c r="L66" i="4"/>
  <c r="M66" i="4" l="1"/>
  <c r="L79" i="4" l="1"/>
  <c r="L92" i="4" s="1"/>
  <c r="M79" i="4" l="1"/>
  <c r="L195" i="4"/>
  <c r="M92" i="4"/>
  <c r="M195" i="4" s="1"/>
  <c r="K199" i="4" s="1"/>
</calcChain>
</file>

<file path=xl/sharedStrings.xml><?xml version="1.0" encoding="utf-8"?>
<sst xmlns="http://schemas.openxmlformats.org/spreadsheetml/2006/main" count="570" uniqueCount="481">
  <si>
    <t>Ref</t>
  </si>
  <si>
    <t>Assumption/Comments</t>
  </si>
  <si>
    <t>Existing MLC order related coding will be leveraged wherever possible</t>
  </si>
  <si>
    <t>Functional Area</t>
  </si>
  <si>
    <t>Type</t>
  </si>
  <si>
    <t>Process</t>
  </si>
  <si>
    <t>Description</t>
  </si>
  <si>
    <t>Related Tasks</t>
  </si>
  <si>
    <t>Req</t>
  </si>
  <si>
    <t>Design</t>
  </si>
  <si>
    <t>Build</t>
  </si>
  <si>
    <t>Unit 
Testing</t>
  </si>
  <si>
    <t>QA</t>
  </si>
  <si>
    <t>Hours</t>
  </si>
  <si>
    <t>Weeks</t>
  </si>
  <si>
    <t>API</t>
  </si>
  <si>
    <t>Service</t>
  </si>
  <si>
    <t>Item</t>
  </si>
  <si>
    <t>Data Load</t>
  </si>
  <si>
    <t>Integration</t>
  </si>
  <si>
    <t>Order Header Sync</t>
  </si>
  <si>
    <t>Sync order header updates from EBS to CPQ</t>
  </si>
  <si>
    <t>Order Line Sync</t>
  </si>
  <si>
    <t>Sync order line updates from EBS to CPQ</t>
  </si>
  <si>
    <t>Wrapper package around Oracle Price Request API</t>
  </si>
  <si>
    <t>Oracle Price Lists</t>
  </si>
  <si>
    <t>EBS price list integration to CPQ</t>
  </si>
  <si>
    <t>Promotions List</t>
  </si>
  <si>
    <t>EBS promotion list integration to CPQ</t>
  </si>
  <si>
    <t>Price Override Users</t>
  </si>
  <si>
    <t>Users with access to override prices based on EBS profile</t>
  </si>
  <si>
    <t>Price Promotions Sync</t>
  </si>
  <si>
    <t>Sync promotion updates from EBS to CPQ</t>
  </si>
  <si>
    <t>Sync users with pricing override access to CPQ</t>
  </si>
  <si>
    <t>Integraton</t>
  </si>
  <si>
    <t>Price List Sync</t>
  </si>
  <si>
    <t>View Tax Details</t>
  </si>
  <si>
    <t>Grand Total</t>
  </si>
  <si>
    <t>Developers</t>
  </si>
  <si>
    <t>Months</t>
  </si>
  <si>
    <t>Months by Functional Area</t>
  </si>
  <si>
    <t>Total</t>
  </si>
  <si>
    <t>OSC Setup</t>
  </si>
  <si>
    <t>CPQ Setup</t>
  </si>
  <si>
    <t>OIC Setup</t>
  </si>
  <si>
    <t>SSO\User Provisioning</t>
  </si>
  <si>
    <t>Sync Quote\Lines</t>
  </si>
  <si>
    <t>Product Setup &amp; Integration</t>
  </si>
  <si>
    <t>Activity Tracking</t>
  </si>
  <si>
    <t>Document Integration\Attachments</t>
  </si>
  <si>
    <t>End User\Key Registration Information:Reporting</t>
  </si>
  <si>
    <t>Order Sync\Integration:Reporting</t>
  </si>
  <si>
    <t>Sales Cloud - CPQ Integration</t>
  </si>
  <si>
    <t>Service Cloud - CPQ Integration</t>
  </si>
  <si>
    <t>Service Cloud Browser Version Upgrade</t>
  </si>
  <si>
    <t>OSvC to CPQ Integration</t>
  </si>
  <si>
    <t>* UI changes
* Document attachment
* Incident# tracking</t>
  </si>
  <si>
    <t>CPQ to OSvC Integration</t>
  </si>
  <si>
    <t>* Email Notifications
* Document attachments</t>
  </si>
  <si>
    <t>Disable existing Bid Management Process</t>
  </si>
  <si>
    <t>Product Catalog &amp; Configuration</t>
  </si>
  <si>
    <t>Setup Product Catalog</t>
  </si>
  <si>
    <t>Guided Selling\Search Flow</t>
  </si>
  <si>
    <t>BOM Setup</t>
  </si>
  <si>
    <t>Configuration Attributes</t>
  </si>
  <si>
    <t>BOM Mapping Rules</t>
  </si>
  <si>
    <t>Other advanced rules</t>
  </si>
  <si>
    <t>UI\Configuration Flow</t>
  </si>
  <si>
    <t>Product Landing Screen</t>
  </si>
  <si>
    <t>General Setup</t>
  </si>
  <si>
    <t>Item \ Mod Code Search</t>
  </si>
  <si>
    <t>Auto Configuration</t>
  </si>
  <si>
    <t>Laser Engraving</t>
  </si>
  <si>
    <t>LIG\Product Information</t>
  </si>
  <si>
    <t>Proposal Generation</t>
  </si>
  <si>
    <t>Handoffs</t>
  </si>
  <si>
    <t>Email Notifications</t>
  </si>
  <si>
    <t>Reporting Manager</t>
  </si>
  <si>
    <t>Credit Card Processig</t>
  </si>
  <si>
    <t>User Setup</t>
  </si>
  <si>
    <t>Process Setup</t>
  </si>
  <si>
    <t>Multi-Currency</t>
  </si>
  <si>
    <t>Site Wide Navigations</t>
  </si>
  <si>
    <t>Parts Master Setup</t>
  </si>
  <si>
    <t>Pricebook Setup</t>
  </si>
  <si>
    <t>*Steps,Profiles,Transiton Rules
*Document Views, Access Rights</t>
  </si>
  <si>
    <t>* Exchange Rates, Conversions</t>
  </si>
  <si>
    <t>Bid Management</t>
  </si>
  <si>
    <t>Bid Details</t>
  </si>
  <si>
    <t>Bid Management Approval Process</t>
  </si>
  <si>
    <t>Bid Administration Maintenance</t>
  </si>
  <si>
    <t>Bid Document Management</t>
  </si>
  <si>
    <t>*Bid Details eg Bid#, Expiry,</t>
  </si>
  <si>
    <t>* Consumtion, Expiry extensions</t>
  </si>
  <si>
    <t>* Bid Document Generation, Acceptance, Awarding</t>
  </si>
  <si>
    <t>Channel Partner</t>
  </si>
  <si>
    <t>*Setups, Document Views</t>
  </si>
  <si>
    <t>Transaction Details</t>
  </si>
  <si>
    <t>*Direct Sales Access, Channel Partner Access</t>
  </si>
  <si>
    <t>Styling &amp; Branding</t>
  </si>
  <si>
    <t>User Setups</t>
  </si>
  <si>
    <t>Document Generation</t>
  </si>
  <si>
    <t>OE Activities</t>
  </si>
  <si>
    <t>Transaction\Header Details (Main,Others, Additional)</t>
  </si>
  <si>
    <t>Line Details</t>
  </si>
  <si>
    <t>Internal Approval &amp; Handoffs</t>
  </si>
  <si>
    <t>*  Product Catalog &amp; Heirarchy
*  Model Configuration Setups</t>
  </si>
  <si>
    <t>Customer &amp; Account Setup</t>
  </si>
  <si>
    <t>Custom search page</t>
  </si>
  <si>
    <t>Notes &amp; Attachments</t>
  </si>
  <si>
    <t>End User Maintenance</t>
  </si>
  <si>
    <t>*Create and update end user
*End Uer Registration
*View End User</t>
  </si>
  <si>
    <t>Custom pages required around End user maintenance</t>
  </si>
  <si>
    <t>Enter Sub Lines</t>
  </si>
  <si>
    <t>Ship To Maintenance</t>
  </si>
  <si>
    <t>MFG Notes</t>
  </si>
  <si>
    <t>Additional Order Details</t>
  </si>
  <si>
    <t>Additional Line Details</t>
  </si>
  <si>
    <t>Integration Impact</t>
  </si>
  <si>
    <t>Order Details view</t>
  </si>
  <si>
    <t>Order details view</t>
  </si>
  <si>
    <t>Parts Information</t>
  </si>
  <si>
    <t>PriceBook</t>
  </si>
  <si>
    <t>EDI Orders</t>
  </si>
  <si>
    <t>This integration process includes quote creation, adding product, other required quoting option, validations and order processing</t>
  </si>
  <si>
    <t>End user data create/update</t>
  </si>
  <si>
    <t>View serial number to find serial number range</t>
  </si>
  <si>
    <t>Enter text details for manufacturer laser instructions</t>
  </si>
  <si>
    <t>Mfg Notes</t>
  </si>
  <si>
    <t>Notes to manufacturer</t>
  </si>
  <si>
    <t>Sub Lines</t>
  </si>
  <si>
    <t>Used for Product Sets, Locker Lock, List Orders to enter Serial # or Key Change by order line</t>
  </si>
  <si>
    <t>Line Set</t>
  </si>
  <si>
    <t>Item LOV</t>
  </si>
  <si>
    <t>Synchronize the EBS PIM Products and BOM information with CPQ</t>
  </si>
  <si>
    <t>Synchronize the EBS PIM Products information with Sales Cloud</t>
  </si>
  <si>
    <t>Data Load\Conversion</t>
  </si>
  <si>
    <t>Synchronize BOMs</t>
  </si>
  <si>
    <t>Synchronize Parts\Products</t>
  </si>
  <si>
    <t xml:space="preserve">Part Conversion: Sync existing and new item\parts </t>
  </si>
  <si>
    <t>Customer Lookup</t>
  </si>
  <si>
    <t>Get Customer Details</t>
  </si>
  <si>
    <t>Quote\Line Item Sync</t>
  </si>
  <si>
    <t>Upsert Quote\Line Item attributes</t>
  </si>
  <si>
    <t>Export Attachment</t>
  </si>
  <si>
    <t>Quote\Line to Opportunity\Revenue Lines Sync</t>
  </si>
  <si>
    <t>Synch primary quote\line details to Opportunity\Revenue Lines Sync</t>
  </si>
  <si>
    <t>Sales Order Details</t>
  </si>
  <si>
    <t>TAX Integration</t>
  </si>
  <si>
    <t>Process required to calcuate TAX for finance team</t>
  </si>
  <si>
    <t>Credit Card Processing</t>
  </si>
  <si>
    <t>Process required to capture Credit Card details</t>
  </si>
  <si>
    <t>Import Attachment</t>
  </si>
  <si>
    <t>Export quote related documents\attachments</t>
  </si>
  <si>
    <t>Import quote related documents\attachments</t>
  </si>
  <si>
    <t>Item Availability</t>
  </si>
  <si>
    <t>Item/Warehouse Availibility. ML has functionality. Plan is to replicate for CPQ call.</t>
  </si>
  <si>
    <t>Bill To/Ship To/Deliver To Address. Return address type by Account Id</t>
  </si>
  <si>
    <t>Sales order additional information</t>
  </si>
  <si>
    <t>Create EBS Order</t>
  </si>
  <si>
    <t>Quote to Order API for converting CPQ quote to order</t>
  </si>
  <si>
    <t>Update EBS Order</t>
  </si>
  <si>
    <t>Order update initiated from CPQ. Updates will depend on matrix</t>
  </si>
  <si>
    <t>Order cancellation API executed from CPQ</t>
  </si>
  <si>
    <t>BOM Exists</t>
  </si>
  <si>
    <t>Checks if inbound configuration from CPQ exists as BOM in EBS</t>
  </si>
  <si>
    <t>Create BOM</t>
  </si>
  <si>
    <t>Creates BOM in EBS from inbound CPQ configuration</t>
  </si>
  <si>
    <t>Copy End User ID</t>
  </si>
  <si>
    <t>Copies line end user to line attribute</t>
  </si>
  <si>
    <t>Validate End User</t>
  </si>
  <si>
    <t>End user validation call</t>
  </si>
  <si>
    <t>Item Supply/Demand</t>
  </si>
  <si>
    <t>Returns item supply and demand for an item in all orgs</t>
  </si>
  <si>
    <t>Item On Hand Quantity</t>
  </si>
  <si>
    <t>Returns onhand quantity for item in all orgs</t>
  </si>
  <si>
    <t>Calculate Item Weight</t>
  </si>
  <si>
    <t>Calculate iem weight of configured items (components)</t>
  </si>
  <si>
    <t>Load item attributes</t>
  </si>
  <si>
    <t>Get ATO flag</t>
  </si>
  <si>
    <t>Derives if item is ATO item or stock item</t>
  </si>
  <si>
    <t>Address Infomarion</t>
  </si>
  <si>
    <t>Transaction</t>
  </si>
  <si>
    <t>Update Item Weight</t>
  </si>
  <si>
    <t>Update MLC UOM cross reference item data</t>
  </si>
  <si>
    <t>Assign Serial Number</t>
  </si>
  <si>
    <t>Gets next available serial number for a model</t>
  </si>
  <si>
    <t>Validate Key Master</t>
  </si>
  <si>
    <t>Master validation entered on order line or in configuration</t>
  </si>
  <si>
    <t>Validate Serial Number</t>
  </si>
  <si>
    <t>Combination key serial number validation</t>
  </si>
  <si>
    <t>Validate Control Key</t>
  </si>
  <si>
    <t>Validates control key for model</t>
  </si>
  <si>
    <t>Get Existing Control Key</t>
  </si>
  <si>
    <t>Gets list of control keys used by end user</t>
  </si>
  <si>
    <t>Validate ADA Serial Number</t>
  </si>
  <si>
    <t>Validates serial number for ADA lock</t>
  </si>
  <si>
    <t>Query to determine available master key for ADA locker locks</t>
  </si>
  <si>
    <t>Get Next ADA Bind Code/Serial</t>
  </si>
  <si>
    <t>Reviews registration to return next blind code/serial for ADA lock</t>
  </si>
  <si>
    <t xml:space="preserve">Get KD Begin Master Key </t>
  </si>
  <si>
    <t>Retrieve beginning key for KD order</t>
  </si>
  <si>
    <t>Check Serial Quantity</t>
  </si>
  <si>
    <t>Checks key serial quantity against ordered quantity</t>
  </si>
  <si>
    <t>Validate System</t>
  </si>
  <si>
    <t>Validates key configuration - item, key range Id, end user…</t>
  </si>
  <si>
    <t>Assign Door Key</t>
  </si>
  <si>
    <t>Assigns master and change key for residential door hardware</t>
  </si>
  <si>
    <t>Order line level "Line Set" option list</t>
  </si>
  <si>
    <t>Get Item Availability Date</t>
  </si>
  <si>
    <t>Returns date for order line value</t>
  </si>
  <si>
    <t>Get Set Availability Date</t>
  </si>
  <si>
    <t>Calculates and returns order line Item Available Date</t>
  </si>
  <si>
    <t>Set ship sets</t>
  </si>
  <si>
    <t>Determines ship sets at order line level. Part of custom booking process.</t>
  </si>
  <si>
    <t>Sales Rep Search</t>
  </si>
  <si>
    <t>Sales Rep list of values</t>
  </si>
  <si>
    <t>Display order header information (standard functionality)</t>
  </si>
  <si>
    <t>Expedite</t>
  </si>
  <si>
    <t>Custom information request displaying various line item details (complex)</t>
  </si>
  <si>
    <t>Calculate Order Weight</t>
  </si>
  <si>
    <t>Custom calculation of order weight</t>
  </si>
  <si>
    <t>View adjustments applied at order header level; Adjustment, Reason tabs</t>
  </si>
  <si>
    <t>View charges applied to order line level</t>
  </si>
  <si>
    <t>Get Default Sales Rep</t>
  </si>
  <si>
    <t>Derives default sales rep populated on order header</t>
  </si>
  <si>
    <t>Get Sales Channel</t>
  </si>
  <si>
    <t>Get default sales channel based on order type</t>
  </si>
  <si>
    <t>Get Ship To Attributes</t>
  </si>
  <si>
    <t>Get DFF values based on ship to</t>
  </si>
  <si>
    <t>Get Standard Order Information</t>
  </si>
  <si>
    <t>Standard items populated by Oracle during order creation</t>
  </si>
  <si>
    <t>Duplicate Order Check</t>
  </si>
  <si>
    <t>Checks if order is duplicate base on customer, ship to, attribute13 and date range</t>
  </si>
  <si>
    <t>Customer Pre-Set Notes</t>
  </si>
  <si>
    <t>Automated notes added to order based on customer</t>
  </si>
  <si>
    <t>Set Line Attributes</t>
  </si>
  <si>
    <t>Enables and disables order line fields based on item, item type, item attributes</t>
  </si>
  <si>
    <t>Validate Set Size</t>
  </si>
  <si>
    <t>Validation of quantity ordered set value</t>
  </si>
  <si>
    <t>Validate Order Quantity</t>
  </si>
  <si>
    <t>Validates ordered quantity against customer rounding code and item attributes</t>
  </si>
  <si>
    <t>Copy Attribute Field</t>
  </si>
  <si>
    <t>Updates order line attriubute field with new value if different</t>
  </si>
  <si>
    <t>Validate Order Line</t>
  </si>
  <si>
    <t>Validates if customer item cross reference is needed and available</t>
  </si>
  <si>
    <t>Set Request Date</t>
  </si>
  <si>
    <t>Calculates Request Date, Promise Date and Schedule Ship Date on order line</t>
  </si>
  <si>
    <t>MLC Insert Update Valiate</t>
  </si>
  <si>
    <t>Calls Validate Line, verifies ship set values</t>
  </si>
  <si>
    <t>Validate Line</t>
  </si>
  <si>
    <t>Verifies is all required data has been defined on the order line</t>
  </si>
  <si>
    <t>Mange Combo Ranges\Request</t>
  </si>
  <si>
    <t>*View Serial Number
*Combo Ranges
*Combo Request</t>
  </si>
  <si>
    <t>Combo Ranges\Request Related Integration Setups</t>
  </si>
  <si>
    <t>*Form needed to capture the notes</t>
  </si>
  <si>
    <t xml:space="preserve">*View Combo Ranges
*View Combo Request
*View Comination Xref
</t>
  </si>
  <si>
    <t>Not Needed</t>
  </si>
  <si>
    <t>Manage End User Related Integration Setups</t>
  </si>
  <si>
    <t>Manage Ship To related Integration Setup</t>
  </si>
  <si>
    <t>*Create and Update Ship To Details
*Create/Modify Address
*View Shipping / Billing Address
*View Delivery Address</t>
  </si>
  <si>
    <t>*Defaulting Rules
*Customer lookup
*Order Lookup</t>
  </si>
  <si>
    <t>*Display values related to Hold
*Display values related to Deliveries\Delivery Details
*Display details on Invoices\Credit Memos</t>
  </si>
  <si>
    <t>Additional Order \Lne Information related setup</t>
  </si>
  <si>
    <t>Custom form for applying hold in Order Management</t>
  </si>
  <si>
    <t>*Display form to capture fields required</t>
  </si>
  <si>
    <t>*Identify parameters used for the integration call
*Action\tab required for user selection</t>
  </si>
  <si>
    <t>Cancel Header</t>
  </si>
  <si>
    <t>Page required to cancel order\all lines</t>
  </si>
  <si>
    <t>*Create Form Pages (3)
*Apply Validations
*Define Criteria</t>
  </si>
  <si>
    <t>Cancel EBS Order\Order Lines Setups</t>
  </si>
  <si>
    <t>Cancel Line</t>
  </si>
  <si>
    <t>Page required to cancel individual line</t>
  </si>
  <si>
    <t>*Create Form Pages (1)
*Apply Validations
*Define Criteria</t>
  </si>
  <si>
    <t>*Header Details
*Call Center Detaills
*Manufacturing Details
*Additional Details
*VAM Details
*Inventory\Purchasimng Details
*Shipping Details
*Address Details etc</t>
  </si>
  <si>
    <t xml:space="preserve">Pricing Setup </t>
  </si>
  <si>
    <t>All the scenarios including Price quote\order\lines</t>
  </si>
  <si>
    <t>Included with common functionality</t>
  </si>
  <si>
    <t>Price Request Integration Setup</t>
  </si>
  <si>
    <t>Price Order\Line</t>
  </si>
  <si>
    <t>Charges</t>
  </si>
  <si>
    <t>*Create Form Pages (5)
*Apply Validations
*Define Criteria</t>
  </si>
  <si>
    <t>View Charges (Line) Integration Setup</t>
  </si>
  <si>
    <t>*Prepare Payload\Parameters
*Validate and Parse response
*Error Handling</t>
  </si>
  <si>
    <t>Forms mostly used by CSR team</t>
  </si>
  <si>
    <t>Pages required to get the details on the charges</t>
  </si>
  <si>
    <t>Pages required to manage promitions in CPQ</t>
  </si>
  <si>
    <t>*Create Promotions Related Pages
*Apply Promotions</t>
  </si>
  <si>
    <t>Pages required to release hold functionality</t>
  </si>
  <si>
    <t>*Create Form Pages (5)
*Define Criteria</t>
  </si>
  <si>
    <t>Pages required to view adjustments in OM</t>
  </si>
  <si>
    <t>View Adjustments (Header\Line)</t>
  </si>
  <si>
    <t>View Adjustments Header\Line Integration Setups</t>
  </si>
  <si>
    <t>*Desktop to Browser upgrade</t>
  </si>
  <si>
    <t>*BOM Item Definition setup(24)</t>
  </si>
  <si>
    <t>*Attribute Definitions
*Default Rules</t>
  </si>
  <si>
    <t>*BOM Item Mapping Rules (24)</t>
  </si>
  <si>
    <t>*Other adanced BOM mapping
*BML extensions</t>
  </si>
  <si>
    <t>*Configuration Flow</t>
  </si>
  <si>
    <t>*Search Parameter Defntions
*Selector flow</t>
  </si>
  <si>
    <t>OE\Speciality Service Activities</t>
  </si>
  <si>
    <t>Cut Over &amp; Migration</t>
  </si>
  <si>
    <t>SIT</t>
  </si>
  <si>
    <t>UAT</t>
  </si>
  <si>
    <t>Change Mangement</t>
  </si>
  <si>
    <t>PMO</t>
  </si>
  <si>
    <t>HyperCare</t>
  </si>
  <si>
    <t>Detailed Technical Documentation</t>
  </si>
  <si>
    <t>Knowledge Transfer</t>
  </si>
  <si>
    <t>Other Activities</t>
  </si>
  <si>
    <t>Capture notes for manufacturing</t>
  </si>
  <si>
    <t>Additional Order Level Details required for Information only</t>
  </si>
  <si>
    <t>Additional Line Level Details required for Information only</t>
  </si>
  <si>
    <t>Guided selling uses technology to automate the sales process, allowing your sales teams to focus on the right customers and helping your customers easily find and configure the right products and services.</t>
  </si>
  <si>
    <t>The BOM Item Definition Table stores the BOM hierarchical relationships used in the fulfillment system, along with item variable references, which recursively link child items to parent items. In addition to the hierarchical information, it also stores other information from the fulfillment BOM, such as:
Fulfillment system IDs
Default quantity
Whether an item is optional, a sales item, or a manufacturing item
BOM item effective dates</t>
  </si>
  <si>
    <t>The BOM Item Mapping table associates BOM items to Configuration attributes. Activating this table enables simple Table-Based BOM Mapping Configuration rules.</t>
  </si>
  <si>
    <t>Configurable attributes define the characteristics of product families</t>
  </si>
  <si>
    <t>User Interface</t>
  </si>
  <si>
    <t>Home Page setup and Providing/Restricting Model access to the customers based on their requirements.</t>
  </si>
  <si>
    <t>It typically stores the customer details like name,Id,shipping or billing address and so..on</t>
  </si>
  <si>
    <t>In Configuration Page, it refresh/updates the model without click on update action</t>
  </si>
  <si>
    <t>It represents the data in a hierachical way which consists of ATO Models,Option classes and parts</t>
  </si>
  <si>
    <t>* Import Accounts</t>
  </si>
  <si>
    <t>Ability to include visuals in customer documents - this feature would be helpful to show the customer what the lock would look like with features like laser engravings.</t>
  </si>
  <si>
    <t>* Auto updates</t>
  </si>
  <si>
    <t>It generates the proposal document of all required details</t>
  </si>
  <si>
    <t>*Generation of Proposal Document</t>
  </si>
  <si>
    <t>Streamline multiple hand-offs for approval with automated workflow</t>
  </si>
  <si>
    <t>Email Notifications for approval with automated flow</t>
  </si>
  <si>
    <t>A Reporting Manager is available for every Commerce Process in the system. Users can store, edit, run and manage reports in the Report Manager.</t>
  </si>
  <si>
    <t>Process the customer payments through credit cards</t>
  </si>
  <si>
    <t>Users can be created in the host company</t>
  </si>
  <si>
    <t>*Import Users</t>
  </si>
  <si>
    <t>In process we will define B2B sales process and will implement required setup</t>
  </si>
  <si>
    <t>It involves or uses more than a currency</t>
  </si>
  <si>
    <t>Access the desired areas using the side/top navigation menus.What appears in these menus can be customized based upon where the page you, or the user, happen to be working on: Admin, Commerce, Quick Registration, Subheader and Subfooter.</t>
  </si>
  <si>
    <t>*Navigation Menus</t>
  </si>
  <si>
    <t xml:space="preserve">Imports the parts through integration and sync the parts </t>
  </si>
  <si>
    <t>*Parts Setup/Integartion of Parts</t>
  </si>
  <si>
    <t>Imports the pricebook through integration and sync the price books</t>
  </si>
  <si>
    <t>Customize the instance through CSS</t>
  </si>
  <si>
    <t>* Custom Item Search</t>
  </si>
  <si>
    <t>*Laser Engraving</t>
  </si>
  <si>
    <t xml:space="preserve">*Display BOM
* Display Actions </t>
  </si>
  <si>
    <t>* Approval Handoffs</t>
  </si>
  <si>
    <t>* Approval Email Notifications</t>
  </si>
  <si>
    <t>* Reports</t>
  </si>
  <si>
    <t>* Payments</t>
  </si>
  <si>
    <t xml:space="preserve">*PriceBook Setup/Integartion of PriceBook </t>
  </si>
  <si>
    <t>* Custom CSS</t>
  </si>
  <si>
    <t>Creation of Product family and its heirachy along with configuration setup</t>
  </si>
  <si>
    <t>Functionalities which we can't achieve through standard rules in such case will go for advanced rules like BML based Rules</t>
  </si>
  <si>
    <t>In transaction details will create the attributes,actions and provides the document views</t>
  </si>
  <si>
    <t>* Approval Process</t>
  </si>
  <si>
    <t>Users will be created to acccess the Oracle CPQ and Perform the actions of Create/Update/Delete/Modify  in the instance</t>
  </si>
  <si>
    <t>*Create/Edit transaction
*Book the Order</t>
  </si>
  <si>
    <t>An Approval process is mandatory for every business that wants to be successful. It helps to maintain high service standards, stay on track with time and finances and helps to ensure everyone is on the same page</t>
  </si>
  <si>
    <t>Documentation gives you sales reps accurate information they can share quickly or happens more quickly</t>
  </si>
  <si>
    <t>* Order Summary/Product Details</t>
  </si>
  <si>
    <t>In transaction\Header details will define the attributes, get the bill to ship to details and provide the rules based on their requirements and so..on</t>
  </si>
  <si>
    <t>Provide the details with part name and its quantity,description, price,discount,part type etc..,</t>
  </si>
  <si>
    <t>*Import Line Items
* Export Line Items
*Unit Price</t>
  </si>
  <si>
    <t>Integrate the manufacturing notes/Attachments to EBS</t>
  </si>
  <si>
    <t>*Manufacture Notes
*Proposal</t>
  </si>
  <si>
    <t>Initial setups which needs to be done from OSC in order to configure CPQ integration. This includes Customizations, Configurations and other setups.</t>
  </si>
  <si>
    <t>Complete Initial setup, vendor level standard settings, managing Integrations and other setups to help CPQ in builing connections with upstream and downstream applications</t>
  </si>
  <si>
    <t>User can access Sales cloud to CPQ and vice versa without login again, using SAML authentication. Setting IdP and SP and using middleware for seamless connection between applications.</t>
  </si>
  <si>
    <t xml:space="preserve">Complete setup of Quotes and lines sync between OSC and CPQ applications. This helps in creation and update of revenue lines on Opportunity. </t>
  </si>
  <si>
    <t>360 view for Order in Sales Cloud application and keep all related data in sync with EBS and CPQ applications.</t>
  </si>
  <si>
    <t>Logging follow up activities and tasks performed within CPQ  in the Sales Cloud Opportunity</t>
  </si>
  <si>
    <t>Setting OIC application to help systems in back and froth data and users flow. This includes managing adapters, application mappings, data triggers, etc.</t>
  </si>
  <si>
    <t>Importing Attachmnets over on Sales Cloud from CPQ. Attachments will be proposals, Bid Documents, etc.</t>
  </si>
  <si>
    <t>* Adapter and Connections
* Setup/Mappings
* Triggers</t>
  </si>
  <si>
    <t>* Site wide setups
* Page Layouts
* Create\Edit\Clone\Version Actions on quote
* Sales team setup
* Validations and Rules</t>
  </si>
  <si>
    <t>* Setup and Configrations
* Part Integration</t>
  </si>
  <si>
    <t>* Mark quote active\quote\line sync
* Import\Export XSL</t>
  </si>
  <si>
    <t>* Initial setup
* Site wide settings
* Import\Export XSL</t>
  </si>
  <si>
    <t>* Account Integration
* Key registration related fields setup
* Reporting</t>
  </si>
  <si>
    <t>* Import Attachment
* Export Attachment</t>
  </si>
  <si>
    <t>* Order initial setups
* Page Layouts and subtabs
* Orders related data sync
* Reporting</t>
  </si>
  <si>
    <t>* Integration and Actions setup
* Mappings</t>
  </si>
  <si>
    <t>As process is moving to CPQ, existing process in Sales cloud need to be removed</t>
  </si>
  <si>
    <t>* Disabling Worflows and Notifications
* Page layout changes
* Removing validations and triggers</t>
  </si>
  <si>
    <t>* SSO setups
* Validations
* User Import</t>
  </si>
  <si>
    <t>Creation of Models with all setups and Integrate to OSC</t>
  </si>
  <si>
    <t>Navigation from Service cloud to CPQ cloud and consume Quote process</t>
  </si>
  <si>
    <t>Attaching proposals to the Service cloud's Incident Attachment and sending incident response to the customer contact's mail</t>
  </si>
  <si>
    <t xml:space="preserve">Users can use Service cloud without any instalations, directly from Browser using link </t>
  </si>
  <si>
    <t>Before final Approvals, all the Bid related details to be required on transaction, once user opts for Bid/Discount</t>
  </si>
  <si>
    <t>* Product details, pricing exceptions\Discounts, Routings
* Approval Email Notifications</t>
  </si>
  <si>
    <t xml:space="preserve">Approvals to get Bids or Discounts. Approvers will receive notification for approvals.  </t>
  </si>
  <si>
    <t>Bids usage and other related details calculations</t>
  </si>
  <si>
    <t>Management of Bid Documents throughout the Bid lifecycle which includes Document/Proposal generation, User's Acceptance and lastly on submitting for Order it moves to Awarding.</t>
  </si>
  <si>
    <t>Key registration and End User related data back and froth data sync and later using this info in Sales cloud for reporting.</t>
  </si>
  <si>
    <t>Item Supply Demand</t>
  </si>
  <si>
    <t>Pages required to check Item Supply Demand</t>
  </si>
  <si>
    <t>*Item Supply demand Form Pages (1)</t>
  </si>
  <si>
    <t>*Create View Adjustment Pages (5)</t>
  </si>
  <si>
    <t>Item On Hand</t>
  </si>
  <si>
    <t>Custom form built on On-hand Quantities. Results will be for all warehouses</t>
  </si>
  <si>
    <t>*Item On Hand CustomPages (5)</t>
  </si>
  <si>
    <t>*Custom Item Search Page</t>
  </si>
  <si>
    <t>Data loads</t>
  </si>
  <si>
    <t>General Data Loads</t>
  </si>
  <si>
    <t>Release Holds</t>
  </si>
  <si>
    <t>Manage Promotions at Header\Line Level</t>
  </si>
  <si>
    <t>Apply Hold</t>
  </si>
  <si>
    <t>Included above</t>
  </si>
  <si>
    <t>Data Loads</t>
  </si>
  <si>
    <t>All other data loads throughout commerce &amp; configuration</t>
  </si>
  <si>
    <t>Sales Order Processing</t>
  </si>
  <si>
    <t>*Creat Sales Order
*Update Sales Order
*Change Order</t>
  </si>
  <si>
    <t>Phase1</t>
  </si>
  <si>
    <t>OSC-CPQ Integration</t>
  </si>
  <si>
    <t>Phase2</t>
  </si>
  <si>
    <t>Phase3</t>
  </si>
  <si>
    <t>Define Product Catalogs</t>
  </si>
  <si>
    <t>Product Configurations</t>
  </si>
  <si>
    <t>CPQ Process Setup</t>
  </si>
  <si>
    <t>Pricing Setups</t>
  </si>
  <si>
    <t>Onboard Global SalesUsers to Sales Cloud</t>
  </si>
  <si>
    <t>Document &amp; Proposal Generation</t>
  </si>
  <si>
    <t>Guided Selling</t>
  </si>
  <si>
    <t>Forecasting &amp; Reporting</t>
  </si>
  <si>
    <t>Handoff</t>
  </si>
  <si>
    <t>Manage Line Set\Groupting</t>
  </si>
  <si>
    <t>Fetches and sets various item attributes on order line. Based on SKU selected, function returns values related to item and pre-populates fields on order line needed for validation.</t>
  </si>
  <si>
    <t>Validate Order\Order Lines</t>
  </si>
  <si>
    <t>Manage Keying</t>
  </si>
  <si>
    <t>OE activities</t>
  </si>
  <si>
    <t>Additional CSR Activities</t>
  </si>
  <si>
    <t>Order Processing</t>
  </si>
  <si>
    <t>Order Sync</t>
  </si>
  <si>
    <t>Warranty Replacement Orders</t>
  </si>
  <si>
    <t>EDI Order Processing</t>
  </si>
  <si>
    <t>BOM\Rules Setup</t>
  </si>
  <si>
    <t>Item\Mod Code Search</t>
  </si>
  <si>
    <t>Auto Configuration Setup</t>
  </si>
  <si>
    <t>ML.net UPS tracking</t>
  </si>
  <si>
    <t>BOM re-engineering</t>
  </si>
  <si>
    <t>Service Cloud Browser Setup</t>
  </si>
  <si>
    <t>Star Item Creation</t>
  </si>
  <si>
    <t>Global User : Sales Process Enablement</t>
  </si>
  <si>
    <t>Global User : Service Process Enablement</t>
  </si>
  <si>
    <t>PitneyBows Document Generation</t>
  </si>
  <si>
    <t>Commercial Invoicing</t>
  </si>
  <si>
    <t>Config Rules Validations</t>
  </si>
  <si>
    <t>Dan's Speciality Service Activities</t>
  </si>
  <si>
    <t>Any other downstream impact post booking</t>
  </si>
  <si>
    <t>Channel Partner Organization Setup</t>
  </si>
  <si>
    <t>Onboard Global Service Users to Service Cloud</t>
  </si>
  <si>
    <t>OSvC-CPQ Integratio</t>
  </si>
  <si>
    <t>Order Integrations for Sales</t>
  </si>
  <si>
    <t>Out of Scope Item (ML Owned)</t>
  </si>
  <si>
    <t>Pages required for manageing Keying and related content (included with config estimates)</t>
  </si>
  <si>
    <t>*End User Create/Maintain
*End User View
*End User Notes
*End User Registration\Details
*Validate End User
*End User Sync</t>
  </si>
  <si>
    <t>Included with integration setup</t>
  </si>
  <si>
    <t>Calculate item weight of configured items (components)</t>
  </si>
  <si>
    <t>Item Cross Reference</t>
  </si>
  <si>
    <t>Sync EBS customer cross reference updates</t>
  </si>
  <si>
    <t>Assign ADA Master Key</t>
  </si>
  <si>
    <t>Setups required to manage various keying activities</t>
  </si>
  <si>
    <t>All other Keying Activities</t>
  </si>
  <si>
    <t>Included</t>
  </si>
  <si>
    <t xml:space="preserve">*View Subline Information
*Capture Subline Information
</t>
  </si>
  <si>
    <t>Validate Customer Key Numbers</t>
  </si>
  <si>
    <t>Validate Edge Virtual Keyways</t>
  </si>
  <si>
    <t>Validation of edge keyways, key level and customer class of trade for product</t>
  </si>
  <si>
    <t>Validate key numbers associated with customer</t>
  </si>
  <si>
    <t>*Manage Patented Keyway
Manage MasterKey
*Manage\Validate KeyChange</t>
  </si>
  <si>
    <t xml:space="preserve">*Assign ADA Master Key
*Assign Door Key
*Assign Next ADA Bind Code/Serial
*Assign\validate Serial Number
*Check Serial Quantity
*Get Existing Control Key
*Validate ADA Serial Number
*Validate Customer Key Numbers
*Validate Edge Virtual Keyways
*Validate Key Master
*Validate System
</t>
  </si>
  <si>
    <t>*Account of
*Back Order Policy
*Card Brand
*Currency
*ExemptReason
*Final Destination
*FOB
*Freight Allowance
*Freight Terms
*Order Type
*Payment Terms
*Sales Channel
*Shipping Priority
*Shipping Method
*Tax Handlinf
*Warehouse
*Price Override Users
*Promotions List
etc</t>
  </si>
  <si>
    <t>*Pricing setup
*Integration Setup</t>
  </si>
  <si>
    <t>View taxes applied at order line level (Part of EBS pricing. Not included in CPQ estimates)</t>
  </si>
  <si>
    <t>Assumption : tax integration is part of EBS pricing</t>
  </si>
  <si>
    <t>Part of EBS pricing</t>
  </si>
  <si>
    <t>*One time load</t>
  </si>
  <si>
    <t>Sync price list updates from EBS to CPQ (Included)</t>
  </si>
  <si>
    <t>*Scedules part\producst integration setup
*One time conversion\parts setup
*Sales Cloud Parts</t>
  </si>
  <si>
    <t>*FTP automation</t>
  </si>
  <si>
    <t xml:space="preserve">*Validate End User
*Order Quantity
*Set Size
*Master Key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</si>
</sst>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0"/>
      <color theme="1"/>
      <name val="Calibri"/>
      <family val="2"/>
      <scheme val="minor"/>
    </font>
    <font>
      <b/>
      <sz val="10"/>
      <color rgb="FF0033CC"/>
      <name val="Calibri"/>
      <family val="2"/>
      <scheme val="minor"/>
    </font>
    <font>
      <sz val="10"/>
      <color theme="1"/>
      <name val="Calibri"/>
      <family val="2"/>
      <scheme val="minor"/>
    </font>
    <font>
      <sz val="10"/>
      <name val="Calibri"/>
      <family val="2"/>
      <scheme val="minor"/>
    </font>
    <font>
      <b/>
      <sz val="10"/>
      <name val="Calibri"/>
      <family val="2"/>
      <scheme val="minor"/>
    </font>
    <font>
      <b/>
      <sz val="11"/>
      <color theme="1"/>
      <name val="Calibri"/>
      <family val="2"/>
      <scheme val="minor"/>
    </font>
    <font>
      <b/>
      <sz val="10"/>
      <color rgb="FFFF0000"/>
      <name val="Calibri"/>
      <family val="2"/>
      <scheme val="minor"/>
    </font>
    <font>
      <sz val="10"/>
      <color rgb="FF000000"/>
      <name val="Calibri"/>
      <family val="2"/>
      <scheme val="minor"/>
    </font>
  </fonts>
  <fills count="9">
    <fill>
      <patternFill patternType="none"/>
    </fill>
    <fill>
      <patternFill patternType="gray125"/>
    </fill>
    <fill>
      <patternFill patternType="solid">
        <fgColor theme="4" tint="0.79998168889431442"/>
        <bgColor indexed="64"/>
      </patternFill>
    </fill>
    <fill>
      <patternFill patternType="solid">
        <fgColor rgb="FFFFFF00"/>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FFC000"/>
        <bgColor indexed="64"/>
      </patternFill>
    </fill>
    <fill>
      <patternFill patternType="solid">
        <fgColor theme="5" tint="0.79998168889431442"/>
        <bgColor indexed="64"/>
      </patternFill>
    </fill>
    <fill>
      <patternFill patternType="solid">
        <fgColor rgb="FFFFE9A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29">
    <xf numFmtId="0" fontId="0" fillId="0" borderId="0" xfId="0"/>
    <xf numFmtId="0" fontId="1" fillId="2" borderId="1" xfId="0" applyFont="1" applyFill="1" applyBorder="1" applyAlignment="1">
      <alignment horizontal="center" wrapText="1"/>
    </xf>
    <xf numFmtId="0" fontId="2" fillId="2" borderId="1" xfId="0" applyFont="1" applyFill="1" applyBorder="1" applyAlignment="1">
      <alignment horizontal="center" wrapText="1"/>
    </xf>
    <xf numFmtId="0" fontId="3" fillId="0" borderId="0" xfId="0" applyFont="1"/>
    <xf numFmtId="0" fontId="4" fillId="0" borderId="1" xfId="0" applyFont="1" applyBorder="1"/>
    <xf numFmtId="0" fontId="5" fillId="0" borderId="1" xfId="0" applyFont="1" applyBorder="1"/>
    <xf numFmtId="0" fontId="3" fillId="0" borderId="1" xfId="0" applyFont="1" applyBorder="1"/>
    <xf numFmtId="0" fontId="3" fillId="0" borderId="0" xfId="0" applyFont="1" applyAlignment="1">
      <alignment wrapText="1"/>
    </xf>
    <xf numFmtId="0" fontId="3" fillId="0" borderId="1" xfId="0" applyFont="1" applyBorder="1" applyAlignment="1">
      <alignment wrapText="1"/>
    </xf>
    <xf numFmtId="0" fontId="2" fillId="4" borderId="1" xfId="0" applyFont="1" applyFill="1" applyBorder="1"/>
    <xf numFmtId="0" fontId="6" fillId="5" borderId="0" xfId="0" applyFont="1" applyFill="1"/>
    <xf numFmtId="0" fontId="1" fillId="6" borderId="1" xfId="0" applyFont="1" applyFill="1" applyBorder="1" applyAlignment="1">
      <alignment horizontal="center"/>
    </xf>
    <xf numFmtId="0" fontId="7" fillId="7" borderId="1" xfId="0" applyFont="1" applyFill="1" applyBorder="1"/>
    <xf numFmtId="0" fontId="7" fillId="7" borderId="1" xfId="0" applyFont="1" applyFill="1" applyBorder="1" applyAlignment="1">
      <alignment wrapText="1"/>
    </xf>
    <xf numFmtId="0" fontId="2" fillId="3" borderId="0" xfId="0" applyFont="1" applyFill="1"/>
    <xf numFmtId="0" fontId="2" fillId="3" borderId="0" xfId="0" applyFont="1" applyFill="1" applyAlignment="1">
      <alignment wrapText="1"/>
    </xf>
    <xf numFmtId="2" fontId="1" fillId="6" borderId="1" xfId="0" applyNumberFormat="1" applyFont="1" applyFill="1" applyBorder="1"/>
    <xf numFmtId="0" fontId="1" fillId="0" borderId="0" xfId="0" applyFont="1" applyAlignment="1">
      <alignment wrapText="1"/>
    </xf>
    <xf numFmtId="0" fontId="3" fillId="4" borderId="4" xfId="0" applyFont="1" applyFill="1" applyBorder="1"/>
    <xf numFmtId="2" fontId="3" fillId="4" borderId="4" xfId="0" applyNumberFormat="1" applyFont="1" applyFill="1" applyBorder="1"/>
    <xf numFmtId="0" fontId="3" fillId="4" borderId="1" xfId="0" applyFont="1" applyFill="1" applyBorder="1"/>
    <xf numFmtId="2" fontId="3" fillId="4" borderId="1" xfId="0" applyNumberFormat="1" applyFont="1" applyFill="1" applyBorder="1"/>
    <xf numFmtId="0" fontId="1" fillId="8" borderId="1" xfId="0" applyFont="1" applyFill="1" applyBorder="1"/>
    <xf numFmtId="2" fontId="1" fillId="8" borderId="1" xfId="0" applyNumberFormat="1" applyFont="1" applyFill="1" applyBorder="1"/>
    <xf numFmtId="0" fontId="1" fillId="6" borderId="1" xfId="0" applyFont="1" applyFill="1" applyBorder="1" applyAlignment="1">
      <alignment horizontal="right"/>
    </xf>
    <xf numFmtId="0" fontId="8" fillId="0" borderId="0" xfId="0" applyFont="1"/>
    <xf numFmtId="0" fontId="6" fillId="0" borderId="0" xfId="0" applyFont="1"/>
    <xf numFmtId="0" fontId="1" fillId="6" borderId="3" xfId="0" applyFont="1" applyFill="1" applyBorder="1" applyAlignment="1">
      <alignment horizontal="center"/>
    </xf>
    <xf numFmtId="0" fontId="1" fillId="6" borderId="2" xfId="0" applyFont="1" applyFill="1" applyBorder="1" applyAlignment="1">
      <alignment horizontal="center"/>
    </xf>
  </cellXfs>
  <cellStyles count="1">
    <cellStyle name="Normal" xfId="0" builtinId="0"/>
  </cellStyles>
  <dxfs count="0"/>
  <tableStyles count="0" defaultTableStyle="TableStyleMedium2" defaultPivotStyle="PivotStyleLight16"/>
  <colors>
    <mruColors>
      <color rgb="FFFFE9A3"/>
      <color rgb="FF00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025239-ED31-4E18-A364-038DD559A38C}">
  <dimension ref="A1:B2"/>
  <sheetViews>
    <sheetView workbookViewId="0">
      <selection sqref="A1:B1"/>
    </sheetView>
  </sheetViews>
  <sheetFormatPr defaultRowHeight="14.4" x14ac:dyDescent="0.3"/>
  <cols>
    <col min="2" max="2" width="64.88671875" bestFit="1" customWidth="1"/>
  </cols>
  <sheetData>
    <row r="1" spans="1:2" x14ac:dyDescent="0.3">
      <c r="A1" s="10" t="s">
        <v>0</v>
      </c>
      <c r="B1" s="10" t="s">
        <v>1</v>
      </c>
    </row>
    <row r="2" spans="1:2" x14ac:dyDescent="0.3">
      <c r="A2">
        <f>ROW()-1</f>
        <v>1</v>
      </c>
      <c r="B2"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393F05-2B2E-42FC-AABA-77633DEF30BA}">
  <dimension ref="A1:M215"/>
  <sheetViews>
    <sheetView tabSelected="1" zoomScale="90" zoomScaleNormal="90" workbookViewId="0">
      <pane ySplit="1" topLeftCell="A2" activePane="bottomLeft" state="frozen"/>
      <selection pane="bottomLeft" activeCell="B4" sqref="B4"/>
    </sheetView>
  </sheetViews>
  <sheetFormatPr defaultColWidth="9.109375" defaultRowHeight="13.8" outlineLevelRow="2" x14ac:dyDescent="0.3"/>
  <cols>
    <col min="1" max="1" width="6.33203125" style="3" customWidth="1"/>
    <col min="2" max="2" width="14.88671875" style="7" customWidth="1"/>
    <col min="3" max="3" width="18.33203125" style="3" hidden="1" customWidth="1"/>
    <col min="4" max="4" width="47.77734375" style="3" bestFit="1" customWidth="1"/>
    <col min="5" max="5" width="70.33203125" style="7" customWidth="1"/>
    <col min="6" max="6" width="15.33203125" style="7" customWidth="1"/>
    <col min="7" max="7" width="18.21875" style="3" bestFit="1" customWidth="1"/>
    <col min="8" max="8" width="10.109375" style="3" customWidth="1"/>
    <col min="9" max="9" width="7.6640625" style="3" customWidth="1"/>
    <col min="10" max="10" width="14.44140625" style="3" customWidth="1"/>
    <col min="11" max="11" width="11.5546875" style="3" customWidth="1"/>
    <col min="12" max="12" width="10.109375" style="3" customWidth="1"/>
    <col min="13" max="13" width="10.5546875" style="3" customWidth="1"/>
    <col min="14" max="16384" width="9.109375" style="3"/>
  </cols>
  <sheetData>
    <row r="1" spans="1:13" ht="27.6" x14ac:dyDescent="0.3">
      <c r="A1" s="1" t="s">
        <v>0</v>
      </c>
      <c r="B1" s="1" t="s">
        <v>3</v>
      </c>
      <c r="C1" s="1" t="s">
        <v>4</v>
      </c>
      <c r="D1" s="1" t="s">
        <v>5</v>
      </c>
      <c r="E1" s="1" t="s">
        <v>6</v>
      </c>
      <c r="F1" s="1" t="s">
        <v>7</v>
      </c>
      <c r="G1" s="1" t="s">
        <v>8</v>
      </c>
      <c r="H1" s="1" t="s">
        <v>9</v>
      </c>
      <c r="I1" s="2" t="s">
        <v>10</v>
      </c>
      <c r="J1" s="1" t="s">
        <v>11</v>
      </c>
      <c r="K1" s="1" t="s">
        <v>12</v>
      </c>
      <c r="L1" s="1" t="s">
        <v>13</v>
      </c>
      <c r="M1" s="1" t="s">
        <v>14</v>
      </c>
    </row>
    <row r="2" spans="1:13" ht="69" outlineLevel="2" x14ac:dyDescent="0.3">
      <c r="A2" s="6">
        <f>ROW()-1</f>
        <v>1</v>
      </c>
      <c r="B2" s="8" t="s">
        <v>52</v>
      </c>
      <c r="C2" s="6"/>
      <c r="D2" s="6" t="s">
        <v>42</v>
      </c>
      <c r="E2" s="8" t="s">
        <v>364</v>
      </c>
      <c r="F2" s="8" t="s">
        <v>373</v>
      </c>
      <c r="G2" s="4">
        <f t="shared" ref="G2:G12" si="0">I2*0.2</f>
        <v>12</v>
      </c>
      <c r="H2" s="4">
        <f t="shared" ref="H2:H12" si="1">I2*0.2</f>
        <v>12</v>
      </c>
      <c r="I2" s="9">
        <v>60</v>
      </c>
      <c r="J2" s="4">
        <f t="shared" ref="J2:J12" si="2">I2*0.15</f>
        <v>9</v>
      </c>
      <c r="K2" s="4">
        <f t="shared" ref="K2:K12" si="3">I2*0.2</f>
        <v>12</v>
      </c>
      <c r="L2" s="5">
        <f t="shared" ref="L2:L12" si="4">SUM(G2:K2)</f>
        <v>105</v>
      </c>
      <c r="M2" s="6">
        <f t="shared" ref="M2:M12" si="5">L2/40</f>
        <v>2.625</v>
      </c>
    </row>
    <row r="3" spans="1:13" ht="41.4" outlineLevel="2" x14ac:dyDescent="0.3">
      <c r="A3" s="6"/>
      <c r="B3" s="8"/>
      <c r="C3" s="6"/>
      <c r="D3" s="6" t="s">
        <v>44</v>
      </c>
      <c r="E3" s="8" t="s">
        <v>370</v>
      </c>
      <c r="F3" s="8" t="s">
        <v>372</v>
      </c>
      <c r="G3" s="4">
        <f t="shared" si="0"/>
        <v>8</v>
      </c>
      <c r="H3" s="4">
        <f t="shared" si="1"/>
        <v>8</v>
      </c>
      <c r="I3" s="9">
        <v>40</v>
      </c>
      <c r="J3" s="4">
        <f t="shared" si="2"/>
        <v>6</v>
      </c>
      <c r="K3" s="4">
        <f t="shared" si="3"/>
        <v>8</v>
      </c>
      <c r="L3" s="5">
        <f t="shared" si="4"/>
        <v>70</v>
      </c>
      <c r="M3" s="6">
        <f t="shared" si="5"/>
        <v>1.75</v>
      </c>
    </row>
    <row r="4" spans="1:13" ht="41.4" outlineLevel="2" x14ac:dyDescent="0.3">
      <c r="A4" s="6"/>
      <c r="B4" s="8"/>
      <c r="C4" s="6"/>
      <c r="D4" s="6" t="s">
        <v>43</v>
      </c>
      <c r="E4" s="8" t="s">
        <v>365</v>
      </c>
      <c r="F4" s="8" t="s">
        <v>376</v>
      </c>
      <c r="G4" s="4">
        <f t="shared" si="0"/>
        <v>12</v>
      </c>
      <c r="H4" s="4">
        <f t="shared" si="1"/>
        <v>12</v>
      </c>
      <c r="I4" s="9">
        <v>60</v>
      </c>
      <c r="J4" s="4">
        <f t="shared" si="2"/>
        <v>9</v>
      </c>
      <c r="K4" s="4">
        <f t="shared" si="3"/>
        <v>12</v>
      </c>
      <c r="L4" s="5">
        <f t="shared" si="4"/>
        <v>105</v>
      </c>
      <c r="M4" s="6">
        <f t="shared" si="5"/>
        <v>2.625</v>
      </c>
    </row>
    <row r="5" spans="1:13" ht="41.4" outlineLevel="2" x14ac:dyDescent="0.3">
      <c r="A5" s="6"/>
      <c r="B5" s="8"/>
      <c r="C5" s="6"/>
      <c r="D5" s="6" t="s">
        <v>45</v>
      </c>
      <c r="E5" s="8" t="s">
        <v>366</v>
      </c>
      <c r="F5" s="8" t="s">
        <v>383</v>
      </c>
      <c r="G5" s="4">
        <f t="shared" si="0"/>
        <v>8</v>
      </c>
      <c r="H5" s="4">
        <f t="shared" si="1"/>
        <v>8</v>
      </c>
      <c r="I5" s="9">
        <v>40</v>
      </c>
      <c r="J5" s="4">
        <f t="shared" si="2"/>
        <v>6</v>
      </c>
      <c r="K5" s="4">
        <f t="shared" si="3"/>
        <v>8</v>
      </c>
      <c r="L5" s="5">
        <f t="shared" si="4"/>
        <v>70</v>
      </c>
      <c r="M5" s="6">
        <f t="shared" si="5"/>
        <v>1.75</v>
      </c>
    </row>
    <row r="6" spans="1:13" ht="27.6" outlineLevel="2" x14ac:dyDescent="0.3">
      <c r="A6" s="6"/>
      <c r="B6" s="8"/>
      <c r="C6" s="6"/>
      <c r="D6" s="6" t="s">
        <v>46</v>
      </c>
      <c r="E6" s="8" t="s">
        <v>367</v>
      </c>
      <c r="F6" s="8" t="s">
        <v>375</v>
      </c>
      <c r="G6" s="4">
        <f t="shared" si="0"/>
        <v>16</v>
      </c>
      <c r="H6" s="4">
        <f t="shared" si="1"/>
        <v>16</v>
      </c>
      <c r="I6" s="9">
        <v>80</v>
      </c>
      <c r="J6" s="4">
        <f t="shared" si="2"/>
        <v>12</v>
      </c>
      <c r="K6" s="4">
        <f t="shared" si="3"/>
        <v>16</v>
      </c>
      <c r="L6" s="5">
        <f t="shared" si="4"/>
        <v>140</v>
      </c>
      <c r="M6" s="6">
        <f t="shared" si="5"/>
        <v>3.5</v>
      </c>
    </row>
    <row r="7" spans="1:13" ht="27.6" outlineLevel="2" x14ac:dyDescent="0.3">
      <c r="A7" s="6"/>
      <c r="B7" s="8"/>
      <c r="C7" s="6"/>
      <c r="D7" s="6" t="s">
        <v>47</v>
      </c>
      <c r="E7" s="8" t="s">
        <v>384</v>
      </c>
      <c r="F7" s="8" t="s">
        <v>374</v>
      </c>
      <c r="G7" s="4">
        <f t="shared" si="0"/>
        <v>16</v>
      </c>
      <c r="H7" s="4">
        <f t="shared" si="1"/>
        <v>16</v>
      </c>
      <c r="I7" s="9">
        <v>80</v>
      </c>
      <c r="J7" s="4">
        <f t="shared" si="2"/>
        <v>12</v>
      </c>
      <c r="K7" s="4">
        <f t="shared" si="3"/>
        <v>16</v>
      </c>
      <c r="L7" s="5">
        <f t="shared" si="4"/>
        <v>140</v>
      </c>
      <c r="M7" s="6">
        <f t="shared" si="5"/>
        <v>3.5</v>
      </c>
    </row>
    <row r="8" spans="1:13" ht="55.2" outlineLevel="2" x14ac:dyDescent="0.3">
      <c r="A8" s="6"/>
      <c r="B8" s="8"/>
      <c r="C8" s="6"/>
      <c r="D8" s="6" t="s">
        <v>51</v>
      </c>
      <c r="E8" s="8" t="s">
        <v>368</v>
      </c>
      <c r="F8" s="8" t="s">
        <v>379</v>
      </c>
      <c r="G8" s="4">
        <f t="shared" si="0"/>
        <v>16</v>
      </c>
      <c r="H8" s="4">
        <f t="shared" si="1"/>
        <v>16</v>
      </c>
      <c r="I8" s="9">
        <v>80</v>
      </c>
      <c r="J8" s="4">
        <f t="shared" si="2"/>
        <v>12</v>
      </c>
      <c r="K8" s="4">
        <f t="shared" si="3"/>
        <v>16</v>
      </c>
      <c r="L8" s="5">
        <f t="shared" si="4"/>
        <v>140</v>
      </c>
      <c r="M8" s="6">
        <f t="shared" si="5"/>
        <v>3.5</v>
      </c>
    </row>
    <row r="9" spans="1:13" ht="27.6" outlineLevel="2" x14ac:dyDescent="0.3">
      <c r="A9" s="6"/>
      <c r="B9" s="8"/>
      <c r="C9" s="6"/>
      <c r="D9" s="6" t="s">
        <v>48</v>
      </c>
      <c r="E9" s="8" t="s">
        <v>369</v>
      </c>
      <c r="F9" s="8" t="s">
        <v>380</v>
      </c>
      <c r="G9" s="4">
        <f t="shared" si="0"/>
        <v>16</v>
      </c>
      <c r="H9" s="4">
        <f t="shared" si="1"/>
        <v>16</v>
      </c>
      <c r="I9" s="9">
        <v>80</v>
      </c>
      <c r="J9" s="4">
        <f t="shared" si="2"/>
        <v>12</v>
      </c>
      <c r="K9" s="4">
        <f t="shared" si="3"/>
        <v>16</v>
      </c>
      <c r="L9" s="5">
        <f t="shared" si="4"/>
        <v>140</v>
      </c>
      <c r="M9" s="6">
        <f t="shared" si="5"/>
        <v>3.5</v>
      </c>
    </row>
    <row r="10" spans="1:13" ht="27.6" outlineLevel="2" x14ac:dyDescent="0.3">
      <c r="A10" s="6"/>
      <c r="B10" s="8"/>
      <c r="C10" s="6"/>
      <c r="D10" s="6" t="s">
        <v>49</v>
      </c>
      <c r="E10" s="8" t="s">
        <v>371</v>
      </c>
      <c r="F10" s="8" t="s">
        <v>378</v>
      </c>
      <c r="G10" s="4">
        <f t="shared" si="0"/>
        <v>16</v>
      </c>
      <c r="H10" s="4">
        <f t="shared" si="1"/>
        <v>16</v>
      </c>
      <c r="I10" s="9">
        <v>80</v>
      </c>
      <c r="J10" s="4">
        <f t="shared" si="2"/>
        <v>12</v>
      </c>
      <c r="K10" s="4">
        <f t="shared" si="3"/>
        <v>16</v>
      </c>
      <c r="L10" s="5">
        <f t="shared" si="4"/>
        <v>140</v>
      </c>
      <c r="M10" s="6">
        <f t="shared" si="5"/>
        <v>3.5</v>
      </c>
    </row>
    <row r="11" spans="1:13" ht="41.4" outlineLevel="2" x14ac:dyDescent="0.3">
      <c r="A11" s="6"/>
      <c r="B11" s="8"/>
      <c r="C11" s="6"/>
      <c r="D11" s="6" t="s">
        <v>50</v>
      </c>
      <c r="E11" s="8" t="s">
        <v>393</v>
      </c>
      <c r="F11" s="8" t="s">
        <v>377</v>
      </c>
      <c r="G11" s="4">
        <f t="shared" si="0"/>
        <v>16</v>
      </c>
      <c r="H11" s="4">
        <f t="shared" si="1"/>
        <v>16</v>
      </c>
      <c r="I11" s="9">
        <v>80</v>
      </c>
      <c r="J11" s="4">
        <f t="shared" si="2"/>
        <v>12</v>
      </c>
      <c r="K11" s="4">
        <f t="shared" si="3"/>
        <v>16</v>
      </c>
      <c r="L11" s="5">
        <f t="shared" si="4"/>
        <v>140</v>
      </c>
      <c r="M11" s="6">
        <f t="shared" si="5"/>
        <v>3.5</v>
      </c>
    </row>
    <row r="12" spans="1:13" ht="110.4" outlineLevel="2" x14ac:dyDescent="0.3">
      <c r="A12" s="6"/>
      <c r="B12" s="8"/>
      <c r="C12" s="6"/>
      <c r="D12" s="6" t="s">
        <v>59</v>
      </c>
      <c r="E12" s="8" t="s">
        <v>381</v>
      </c>
      <c r="F12" s="8" t="s">
        <v>382</v>
      </c>
      <c r="G12" s="4">
        <f t="shared" si="0"/>
        <v>4.8000000000000007</v>
      </c>
      <c r="H12" s="4">
        <f t="shared" si="1"/>
        <v>4.8000000000000007</v>
      </c>
      <c r="I12" s="9">
        <v>24</v>
      </c>
      <c r="J12" s="4">
        <f t="shared" si="2"/>
        <v>3.5999999999999996</v>
      </c>
      <c r="K12" s="4">
        <f t="shared" si="3"/>
        <v>4.8000000000000007</v>
      </c>
      <c r="L12" s="5">
        <f t="shared" si="4"/>
        <v>42</v>
      </c>
      <c r="M12" s="6">
        <f t="shared" si="5"/>
        <v>1.05</v>
      </c>
    </row>
    <row r="13" spans="1:13" outlineLevel="1" x14ac:dyDescent="0.3">
      <c r="A13" s="12"/>
      <c r="B13" s="13"/>
      <c r="C13" s="12"/>
      <c r="D13" s="12"/>
      <c r="E13" s="13"/>
      <c r="F13" s="13"/>
      <c r="G13" s="12"/>
      <c r="H13" s="12"/>
      <c r="I13" s="12"/>
      <c r="J13" s="12"/>
      <c r="K13" s="12"/>
      <c r="L13" s="12">
        <f>SUBTOTAL(9,L2:L12)</f>
        <v>1232</v>
      </c>
      <c r="M13" s="12">
        <f>SUBTOTAL(9,M2:M12)</f>
        <v>30.8</v>
      </c>
    </row>
    <row r="14" spans="1:13" ht="41.4" outlineLevel="2" x14ac:dyDescent="0.3">
      <c r="A14" s="6">
        <f>ROW()-1</f>
        <v>13</v>
      </c>
      <c r="B14" s="8" t="s">
        <v>53</v>
      </c>
      <c r="C14" s="6"/>
      <c r="D14" s="6" t="s">
        <v>54</v>
      </c>
      <c r="E14" s="8" t="s">
        <v>387</v>
      </c>
      <c r="F14" s="8" t="s">
        <v>293</v>
      </c>
      <c r="G14" s="4">
        <f>I14*0.2</f>
        <v>0</v>
      </c>
      <c r="H14" s="4">
        <f>I14*0.2</f>
        <v>0</v>
      </c>
      <c r="I14" s="9">
        <v>0</v>
      </c>
      <c r="J14" s="4">
        <f>I14*0.15</f>
        <v>0</v>
      </c>
      <c r="K14" s="4">
        <f>I14*0.2</f>
        <v>0</v>
      </c>
      <c r="L14" s="5">
        <f>SUM(G14:K14)</f>
        <v>0</v>
      </c>
      <c r="M14" s="6">
        <f>L14/40</f>
        <v>0</v>
      </c>
    </row>
    <row r="15" spans="1:13" ht="69" outlineLevel="2" x14ac:dyDescent="0.3">
      <c r="A15" s="6"/>
      <c r="B15" s="8"/>
      <c r="C15" s="6"/>
      <c r="D15" s="6" t="s">
        <v>55</v>
      </c>
      <c r="E15" s="8" t="s">
        <v>385</v>
      </c>
      <c r="F15" s="8" t="s">
        <v>56</v>
      </c>
      <c r="G15" s="4">
        <f>I15*0.2</f>
        <v>24</v>
      </c>
      <c r="H15" s="4">
        <f>I15*0.2</f>
        <v>24</v>
      </c>
      <c r="I15" s="9">
        <v>120</v>
      </c>
      <c r="J15" s="4">
        <f>I15*0.15</f>
        <v>18</v>
      </c>
      <c r="K15" s="4">
        <f>I15*0.2</f>
        <v>24</v>
      </c>
      <c r="L15" s="5">
        <f>SUM(G15:K15)</f>
        <v>210</v>
      </c>
      <c r="M15" s="6">
        <f>L15/40</f>
        <v>5.25</v>
      </c>
    </row>
    <row r="16" spans="1:13" ht="55.2" outlineLevel="2" x14ac:dyDescent="0.3">
      <c r="A16" s="6"/>
      <c r="B16" s="8"/>
      <c r="C16" s="6"/>
      <c r="D16" s="6" t="s">
        <v>57</v>
      </c>
      <c r="E16" s="8" t="s">
        <v>386</v>
      </c>
      <c r="F16" s="8" t="s">
        <v>58</v>
      </c>
      <c r="G16" s="4">
        <f>I16*0.2</f>
        <v>24</v>
      </c>
      <c r="H16" s="4">
        <f>I16*0.2</f>
        <v>24</v>
      </c>
      <c r="I16" s="9">
        <v>120</v>
      </c>
      <c r="J16" s="4">
        <f>I16*0.15</f>
        <v>18</v>
      </c>
      <c r="K16" s="4">
        <f>I16*0.2</f>
        <v>24</v>
      </c>
      <c r="L16" s="5">
        <f>SUM(G16:K16)</f>
        <v>210</v>
      </c>
      <c r="M16" s="6">
        <f>L16/40</f>
        <v>5.25</v>
      </c>
    </row>
    <row r="17" spans="1:13" outlineLevel="1" x14ac:dyDescent="0.3">
      <c r="A17" s="12"/>
      <c r="B17" s="13"/>
      <c r="C17" s="12"/>
      <c r="D17" s="12"/>
      <c r="E17" s="13"/>
      <c r="F17" s="13"/>
      <c r="G17" s="12"/>
      <c r="H17" s="12"/>
      <c r="I17" s="12"/>
      <c r="J17" s="12"/>
      <c r="K17" s="12"/>
      <c r="L17" s="12">
        <f>SUBTOTAL(9,L14:L16)</f>
        <v>420</v>
      </c>
      <c r="M17" s="12">
        <f>SUBTOTAL(9,M14:M16)</f>
        <v>10.5</v>
      </c>
    </row>
    <row r="18" spans="1:13" ht="82.8" outlineLevel="2" x14ac:dyDescent="0.3">
      <c r="A18" s="6">
        <f t="shared" ref="A18:A24" si="6">ROW()-1</f>
        <v>17</v>
      </c>
      <c r="B18" s="8" t="s">
        <v>60</v>
      </c>
      <c r="C18" s="6"/>
      <c r="D18" s="6" t="s">
        <v>61</v>
      </c>
      <c r="E18" s="8" t="s">
        <v>350</v>
      </c>
      <c r="F18" s="8" t="s">
        <v>106</v>
      </c>
      <c r="G18" s="4">
        <f t="shared" ref="G18:G24" si="7">I18*0.2</f>
        <v>16</v>
      </c>
      <c r="H18" s="4">
        <f t="shared" ref="H18:H24" si="8">I18*0.2</f>
        <v>16</v>
      </c>
      <c r="I18" s="9">
        <v>80</v>
      </c>
      <c r="J18" s="4">
        <f t="shared" ref="J18:J24" si="9">I18*0.15</f>
        <v>12</v>
      </c>
      <c r="K18" s="4">
        <f t="shared" ref="K18:K24" si="10">I18*0.2</f>
        <v>16</v>
      </c>
      <c r="L18" s="5">
        <f t="shared" ref="L18:L24" si="11">SUM(G18:K18)</f>
        <v>140</v>
      </c>
      <c r="M18" s="6">
        <f t="shared" ref="M18:M24" si="12">L18/40</f>
        <v>3.5</v>
      </c>
    </row>
    <row r="19" spans="1:13" ht="55.2" outlineLevel="2" x14ac:dyDescent="0.3">
      <c r="A19" s="6">
        <f t="shared" si="6"/>
        <v>18</v>
      </c>
      <c r="B19" s="8"/>
      <c r="C19" s="6"/>
      <c r="D19" s="6" t="s">
        <v>62</v>
      </c>
      <c r="E19" s="8" t="s">
        <v>313</v>
      </c>
      <c r="F19" s="8" t="s">
        <v>299</v>
      </c>
      <c r="G19" s="4">
        <f t="shared" si="7"/>
        <v>24</v>
      </c>
      <c r="H19" s="4">
        <f t="shared" si="8"/>
        <v>24</v>
      </c>
      <c r="I19" s="9">
        <v>120</v>
      </c>
      <c r="J19" s="4">
        <f t="shared" si="9"/>
        <v>18</v>
      </c>
      <c r="K19" s="4">
        <f t="shared" si="10"/>
        <v>24</v>
      </c>
      <c r="L19" s="5">
        <f t="shared" si="11"/>
        <v>210</v>
      </c>
      <c r="M19" s="6">
        <f t="shared" si="12"/>
        <v>5.25</v>
      </c>
    </row>
    <row r="20" spans="1:13" ht="110.4" outlineLevel="2" x14ac:dyDescent="0.3">
      <c r="A20" s="6">
        <f t="shared" si="6"/>
        <v>19</v>
      </c>
      <c r="B20" s="8"/>
      <c r="C20" s="6"/>
      <c r="D20" s="6" t="s">
        <v>63</v>
      </c>
      <c r="E20" s="8" t="s">
        <v>314</v>
      </c>
      <c r="F20" s="8" t="s">
        <v>294</v>
      </c>
      <c r="G20" s="4">
        <f t="shared" si="7"/>
        <v>111</v>
      </c>
      <c r="H20" s="4">
        <f t="shared" si="8"/>
        <v>111</v>
      </c>
      <c r="I20" s="9">
        <v>555</v>
      </c>
      <c r="J20" s="4">
        <f t="shared" si="9"/>
        <v>83.25</v>
      </c>
      <c r="K20" s="4">
        <f t="shared" si="10"/>
        <v>111</v>
      </c>
      <c r="L20" s="5">
        <f t="shared" si="11"/>
        <v>971.25</v>
      </c>
      <c r="M20" s="6">
        <f t="shared" si="12"/>
        <v>24.28125</v>
      </c>
    </row>
    <row r="21" spans="1:13" ht="41.4" outlineLevel="2" x14ac:dyDescent="0.3">
      <c r="A21" s="6">
        <v>24</v>
      </c>
      <c r="B21" s="8"/>
      <c r="C21" s="6"/>
      <c r="D21" s="6" t="s">
        <v>64</v>
      </c>
      <c r="E21" s="7" t="s">
        <v>316</v>
      </c>
      <c r="F21" s="8" t="s">
        <v>295</v>
      </c>
      <c r="G21" s="4">
        <f t="shared" ref="G21" si="13">I21*0.2</f>
        <v>60</v>
      </c>
      <c r="H21" s="4">
        <f t="shared" ref="H21" si="14">I21*0.2</f>
        <v>60</v>
      </c>
      <c r="I21" s="9">
        <v>300</v>
      </c>
      <c r="J21" s="4">
        <f t="shared" ref="J21" si="15">I21*0.15</f>
        <v>45</v>
      </c>
      <c r="K21" s="4">
        <f t="shared" ref="K21" si="16">I21*0.2</f>
        <v>60</v>
      </c>
      <c r="L21" s="5">
        <f t="shared" ref="L21" si="17">SUM(G21:K21)</f>
        <v>525</v>
      </c>
      <c r="M21" s="6">
        <f t="shared" ref="M21" si="18">L21/40</f>
        <v>13.125</v>
      </c>
    </row>
    <row r="22" spans="1:13" ht="41.4" outlineLevel="2" x14ac:dyDescent="0.3">
      <c r="A22" s="6">
        <f t="shared" si="6"/>
        <v>21</v>
      </c>
      <c r="B22" s="8"/>
      <c r="C22" s="6"/>
      <c r="D22" s="6" t="s">
        <v>65</v>
      </c>
      <c r="E22" s="8" t="s">
        <v>315</v>
      </c>
      <c r="F22" s="8" t="s">
        <v>296</v>
      </c>
      <c r="G22" s="4">
        <f t="shared" si="7"/>
        <v>163.60000000000002</v>
      </c>
      <c r="H22" s="4">
        <f t="shared" si="8"/>
        <v>163.60000000000002</v>
      </c>
      <c r="I22" s="9">
        <v>818</v>
      </c>
      <c r="J22" s="4">
        <f t="shared" si="9"/>
        <v>122.69999999999999</v>
      </c>
      <c r="K22" s="4">
        <f t="shared" si="10"/>
        <v>163.60000000000002</v>
      </c>
      <c r="L22" s="5">
        <f t="shared" si="11"/>
        <v>1431.5</v>
      </c>
      <c r="M22" s="6">
        <f t="shared" si="12"/>
        <v>35.787500000000001</v>
      </c>
    </row>
    <row r="23" spans="1:13" ht="69" outlineLevel="2" x14ac:dyDescent="0.3">
      <c r="A23" s="6">
        <f t="shared" si="6"/>
        <v>22</v>
      </c>
      <c r="B23" s="8"/>
      <c r="C23" s="6"/>
      <c r="D23" s="6" t="s">
        <v>66</v>
      </c>
      <c r="E23" s="8" t="s">
        <v>351</v>
      </c>
      <c r="F23" s="8" t="s">
        <v>297</v>
      </c>
      <c r="G23" s="4">
        <f t="shared" si="7"/>
        <v>76.400000000000006</v>
      </c>
      <c r="H23" s="4">
        <f t="shared" si="8"/>
        <v>76.400000000000006</v>
      </c>
      <c r="I23" s="9">
        <v>382</v>
      </c>
      <c r="J23" s="4">
        <f t="shared" si="9"/>
        <v>57.3</v>
      </c>
      <c r="K23" s="4">
        <f t="shared" si="10"/>
        <v>76.400000000000006</v>
      </c>
      <c r="L23" s="5">
        <f t="shared" si="11"/>
        <v>668.49999999999989</v>
      </c>
      <c r="M23" s="6">
        <f t="shared" si="12"/>
        <v>16.712499999999999</v>
      </c>
    </row>
    <row r="24" spans="1:13" ht="27.6" outlineLevel="2" x14ac:dyDescent="0.3">
      <c r="A24" s="6">
        <f t="shared" si="6"/>
        <v>23</v>
      </c>
      <c r="B24" s="8"/>
      <c r="C24" s="6"/>
      <c r="D24" s="6" t="s">
        <v>67</v>
      </c>
      <c r="E24" s="8" t="s">
        <v>317</v>
      </c>
      <c r="F24" s="8" t="s">
        <v>298</v>
      </c>
      <c r="G24" s="4">
        <f t="shared" si="7"/>
        <v>32.800000000000004</v>
      </c>
      <c r="H24" s="4">
        <f t="shared" si="8"/>
        <v>32.800000000000004</v>
      </c>
      <c r="I24" s="9">
        <v>164</v>
      </c>
      <c r="J24" s="4">
        <f t="shared" si="9"/>
        <v>24.599999999999998</v>
      </c>
      <c r="K24" s="4">
        <f t="shared" si="10"/>
        <v>32.800000000000004</v>
      </c>
      <c r="L24" s="5">
        <f t="shared" si="11"/>
        <v>287</v>
      </c>
      <c r="M24" s="6">
        <f t="shared" si="12"/>
        <v>7.1749999999999998</v>
      </c>
    </row>
    <row r="25" spans="1:13" outlineLevel="1" x14ac:dyDescent="0.3">
      <c r="A25" s="12"/>
      <c r="B25" s="13"/>
      <c r="C25" s="12"/>
      <c r="D25" s="12"/>
      <c r="E25" s="13"/>
      <c r="F25" s="13"/>
      <c r="G25" s="12"/>
      <c r="H25" s="12"/>
      <c r="I25" s="12"/>
      <c r="J25" s="12"/>
      <c r="K25" s="12"/>
      <c r="L25" s="12">
        <f>SUBTOTAL(9,L18:L24)</f>
        <v>4233.25</v>
      </c>
      <c r="M25" s="12">
        <f>SUBTOTAL(9,M18:M24)</f>
        <v>105.83125</v>
      </c>
    </row>
    <row r="26" spans="1:13" ht="55.2" outlineLevel="2" x14ac:dyDescent="0.3">
      <c r="A26" s="6">
        <f t="shared" ref="A26:A43" si="19">ROW()-1</f>
        <v>25</v>
      </c>
      <c r="B26" s="8" t="s">
        <v>69</v>
      </c>
      <c r="C26" s="6"/>
      <c r="D26" s="6" t="s">
        <v>68</v>
      </c>
      <c r="E26" s="8" t="s">
        <v>318</v>
      </c>
      <c r="F26" s="8" t="s">
        <v>98</v>
      </c>
      <c r="G26" s="4">
        <f t="shared" ref="G26" si="20">I26*0.2</f>
        <v>16</v>
      </c>
      <c r="H26" s="4">
        <f t="shared" ref="H26" si="21">I26*0.2</f>
        <v>16</v>
      </c>
      <c r="I26" s="9">
        <v>80</v>
      </c>
      <c r="J26" s="4">
        <f t="shared" ref="J26" si="22">I26*0.15</f>
        <v>12</v>
      </c>
      <c r="K26" s="4">
        <f t="shared" ref="K26" si="23">I26*0.2</f>
        <v>16</v>
      </c>
      <c r="L26" s="5">
        <f t="shared" ref="L26" si="24">SUM(G26:K26)</f>
        <v>140</v>
      </c>
      <c r="M26" s="6">
        <f t="shared" ref="M26" si="25">L26/40</f>
        <v>3.5</v>
      </c>
    </row>
    <row r="27" spans="1:13" ht="27.6" outlineLevel="2" x14ac:dyDescent="0.3">
      <c r="A27" s="6"/>
      <c r="B27" s="8"/>
      <c r="C27" s="6"/>
      <c r="D27" s="6" t="s">
        <v>107</v>
      </c>
      <c r="E27" s="8" t="s">
        <v>319</v>
      </c>
      <c r="F27" s="8" t="s">
        <v>322</v>
      </c>
      <c r="G27" s="4">
        <f t="shared" ref="G27" si="26">I27*0.2</f>
        <v>24</v>
      </c>
      <c r="H27" s="4">
        <f t="shared" ref="H27" si="27">I27*0.2</f>
        <v>24</v>
      </c>
      <c r="I27" s="9">
        <v>120</v>
      </c>
      <c r="J27" s="4">
        <f t="shared" ref="J27" si="28">I27*0.15</f>
        <v>18</v>
      </c>
      <c r="K27" s="4">
        <f t="shared" ref="K27" si="29">I27*0.2</f>
        <v>24</v>
      </c>
      <c r="L27" s="5">
        <f t="shared" ref="L27" si="30">SUM(G27:K27)</f>
        <v>210</v>
      </c>
      <c r="M27" s="6">
        <f t="shared" ref="M27" si="31">L27/40</f>
        <v>5.25</v>
      </c>
    </row>
    <row r="28" spans="1:13" ht="27.6" outlineLevel="2" x14ac:dyDescent="0.3">
      <c r="A28" s="6">
        <f t="shared" si="19"/>
        <v>27</v>
      </c>
      <c r="B28" s="8"/>
      <c r="C28" s="6"/>
      <c r="D28" s="6" t="s">
        <v>70</v>
      </c>
      <c r="E28" s="8" t="s">
        <v>108</v>
      </c>
      <c r="F28" s="8" t="s">
        <v>341</v>
      </c>
      <c r="G28" s="4">
        <f t="shared" ref="G28:G29" si="32">I28*0.2</f>
        <v>24</v>
      </c>
      <c r="H28" s="4">
        <f t="shared" ref="H28:H29" si="33">I28*0.2</f>
        <v>24</v>
      </c>
      <c r="I28" s="9">
        <v>120</v>
      </c>
      <c r="J28" s="4">
        <f t="shared" ref="J28:J29" si="34">I28*0.15</f>
        <v>18</v>
      </c>
      <c r="K28" s="4">
        <f t="shared" ref="K28:K29" si="35">I28*0.2</f>
        <v>24</v>
      </c>
      <c r="L28" s="5">
        <f t="shared" ref="L28:L29" si="36">SUM(G28:K28)</f>
        <v>210</v>
      </c>
      <c r="M28" s="6">
        <f t="shared" ref="M28:M29" si="37">L28/40</f>
        <v>5.25</v>
      </c>
    </row>
    <row r="29" spans="1:13" outlineLevel="2" x14ac:dyDescent="0.3">
      <c r="A29" s="6">
        <f t="shared" si="19"/>
        <v>28</v>
      </c>
      <c r="B29" s="8"/>
      <c r="C29" s="6"/>
      <c r="D29" s="6" t="s">
        <v>71</v>
      </c>
      <c r="E29" s="8" t="s">
        <v>320</v>
      </c>
      <c r="F29" s="8" t="s">
        <v>324</v>
      </c>
      <c r="G29" s="4">
        <f t="shared" si="32"/>
        <v>16</v>
      </c>
      <c r="H29" s="4">
        <f t="shared" si="33"/>
        <v>16</v>
      </c>
      <c r="I29" s="9">
        <v>80</v>
      </c>
      <c r="J29" s="4">
        <f t="shared" si="34"/>
        <v>12</v>
      </c>
      <c r="K29" s="4">
        <f t="shared" si="35"/>
        <v>16</v>
      </c>
      <c r="L29" s="5">
        <f t="shared" si="36"/>
        <v>140</v>
      </c>
      <c r="M29" s="6">
        <f t="shared" si="37"/>
        <v>3.5</v>
      </c>
    </row>
    <row r="30" spans="1:13" ht="27.6" outlineLevel="2" x14ac:dyDescent="0.3">
      <c r="A30" s="6">
        <f t="shared" si="19"/>
        <v>29</v>
      </c>
      <c r="B30" s="8"/>
      <c r="C30" s="6"/>
      <c r="D30" s="6" t="s">
        <v>72</v>
      </c>
      <c r="E30" s="8" t="s">
        <v>323</v>
      </c>
      <c r="F30" s="8" t="s">
        <v>342</v>
      </c>
      <c r="G30" s="4">
        <f t="shared" ref="G30:G42" si="38">I30*0.2</f>
        <v>24</v>
      </c>
      <c r="H30" s="4">
        <f t="shared" ref="H30:H42" si="39">I30*0.2</f>
        <v>24</v>
      </c>
      <c r="I30" s="9">
        <v>120</v>
      </c>
      <c r="J30" s="4">
        <f t="shared" ref="J30:J42" si="40">I30*0.15</f>
        <v>18</v>
      </c>
      <c r="K30" s="4">
        <f t="shared" ref="K30:K42" si="41">I30*0.2</f>
        <v>24</v>
      </c>
      <c r="L30" s="5">
        <f t="shared" ref="L30:L42" si="42">SUM(G30:K30)</f>
        <v>210</v>
      </c>
      <c r="M30" s="6">
        <f t="shared" ref="M30:M42" si="43">L30/40</f>
        <v>5.25</v>
      </c>
    </row>
    <row r="31" spans="1:13" ht="41.4" outlineLevel="2" x14ac:dyDescent="0.3">
      <c r="A31" s="6">
        <f t="shared" si="19"/>
        <v>30</v>
      </c>
      <c r="B31" s="8"/>
      <c r="C31" s="6"/>
      <c r="D31" s="6" t="s">
        <v>73</v>
      </c>
      <c r="E31" s="8" t="s">
        <v>321</v>
      </c>
      <c r="F31" s="8" t="s">
        <v>343</v>
      </c>
      <c r="G31" s="4">
        <f t="shared" si="38"/>
        <v>8</v>
      </c>
      <c r="H31" s="4">
        <f t="shared" si="39"/>
        <v>8</v>
      </c>
      <c r="I31" s="9">
        <v>40</v>
      </c>
      <c r="J31" s="4">
        <f t="shared" si="40"/>
        <v>6</v>
      </c>
      <c r="K31" s="4">
        <f t="shared" si="41"/>
        <v>8</v>
      </c>
      <c r="L31" s="5">
        <f t="shared" si="42"/>
        <v>70</v>
      </c>
      <c r="M31" s="6">
        <f t="shared" si="43"/>
        <v>1.75</v>
      </c>
    </row>
    <row r="32" spans="1:13" ht="41.4" outlineLevel="2" x14ac:dyDescent="0.3">
      <c r="A32" s="6">
        <f t="shared" si="19"/>
        <v>31</v>
      </c>
      <c r="B32" s="8"/>
      <c r="C32" s="6"/>
      <c r="D32" s="6" t="s">
        <v>74</v>
      </c>
      <c r="E32" s="8" t="s">
        <v>325</v>
      </c>
      <c r="F32" s="8" t="s">
        <v>326</v>
      </c>
      <c r="G32" s="4">
        <f t="shared" si="38"/>
        <v>36</v>
      </c>
      <c r="H32" s="4">
        <f t="shared" si="39"/>
        <v>36</v>
      </c>
      <c r="I32" s="9">
        <v>180</v>
      </c>
      <c r="J32" s="4">
        <f t="shared" si="40"/>
        <v>27</v>
      </c>
      <c r="K32" s="4">
        <f t="shared" si="41"/>
        <v>36</v>
      </c>
      <c r="L32" s="5">
        <f t="shared" si="42"/>
        <v>315</v>
      </c>
      <c r="M32" s="6">
        <f t="shared" si="43"/>
        <v>7.875</v>
      </c>
    </row>
    <row r="33" spans="1:13" ht="27.6" outlineLevel="2" x14ac:dyDescent="0.3">
      <c r="A33" s="6">
        <f t="shared" si="19"/>
        <v>32</v>
      </c>
      <c r="B33" s="8"/>
      <c r="C33" s="6"/>
      <c r="D33" s="6" t="s">
        <v>75</v>
      </c>
      <c r="E33" s="8" t="s">
        <v>327</v>
      </c>
      <c r="F33" s="8" t="s">
        <v>344</v>
      </c>
      <c r="G33" s="4">
        <f t="shared" si="38"/>
        <v>8</v>
      </c>
      <c r="H33" s="4">
        <f t="shared" si="39"/>
        <v>8</v>
      </c>
      <c r="I33" s="9">
        <v>40</v>
      </c>
      <c r="J33" s="4">
        <f t="shared" si="40"/>
        <v>6</v>
      </c>
      <c r="K33" s="4">
        <f t="shared" si="41"/>
        <v>8</v>
      </c>
      <c r="L33" s="5">
        <f t="shared" si="42"/>
        <v>70</v>
      </c>
      <c r="M33" s="6">
        <f t="shared" si="43"/>
        <v>1.75</v>
      </c>
    </row>
    <row r="34" spans="1:13" ht="41.4" outlineLevel="2" x14ac:dyDescent="0.3">
      <c r="A34" s="6">
        <f t="shared" si="19"/>
        <v>33</v>
      </c>
      <c r="B34" s="8"/>
      <c r="C34" s="6"/>
      <c r="D34" s="6" t="s">
        <v>76</v>
      </c>
      <c r="E34" s="8" t="s">
        <v>328</v>
      </c>
      <c r="F34" s="8" t="s">
        <v>345</v>
      </c>
      <c r="G34" s="4">
        <f t="shared" si="38"/>
        <v>12</v>
      </c>
      <c r="H34" s="4">
        <f t="shared" si="39"/>
        <v>12</v>
      </c>
      <c r="I34" s="9">
        <v>60</v>
      </c>
      <c r="J34" s="4">
        <f t="shared" si="40"/>
        <v>9</v>
      </c>
      <c r="K34" s="4">
        <f t="shared" si="41"/>
        <v>12</v>
      </c>
      <c r="L34" s="5">
        <f t="shared" si="42"/>
        <v>105</v>
      </c>
      <c r="M34" s="6">
        <f t="shared" si="43"/>
        <v>2.625</v>
      </c>
    </row>
    <row r="35" spans="1:13" ht="27.6" outlineLevel="2" x14ac:dyDescent="0.3">
      <c r="A35" s="6">
        <f t="shared" si="19"/>
        <v>34</v>
      </c>
      <c r="B35" s="8"/>
      <c r="C35" s="6"/>
      <c r="D35" s="6" t="s">
        <v>77</v>
      </c>
      <c r="E35" s="8" t="s">
        <v>329</v>
      </c>
      <c r="F35" s="8" t="s">
        <v>346</v>
      </c>
      <c r="G35" s="4">
        <f t="shared" si="38"/>
        <v>8</v>
      </c>
      <c r="H35" s="4">
        <f t="shared" si="39"/>
        <v>8</v>
      </c>
      <c r="I35" s="9">
        <v>40</v>
      </c>
      <c r="J35" s="4">
        <f t="shared" si="40"/>
        <v>6</v>
      </c>
      <c r="K35" s="4">
        <f t="shared" si="41"/>
        <v>8</v>
      </c>
      <c r="L35" s="5">
        <f t="shared" si="42"/>
        <v>70</v>
      </c>
      <c r="M35" s="6">
        <f t="shared" si="43"/>
        <v>1.75</v>
      </c>
    </row>
    <row r="36" spans="1:13" outlineLevel="2" x14ac:dyDescent="0.3">
      <c r="A36" s="6">
        <f t="shared" si="19"/>
        <v>35</v>
      </c>
      <c r="B36" s="8"/>
      <c r="C36" s="6"/>
      <c r="D36" s="6" t="s">
        <v>78</v>
      </c>
      <c r="E36" s="8" t="s">
        <v>330</v>
      </c>
      <c r="F36" s="8" t="s">
        <v>347</v>
      </c>
      <c r="G36" s="4">
        <f t="shared" si="38"/>
        <v>24</v>
      </c>
      <c r="H36" s="4">
        <f t="shared" si="39"/>
        <v>24</v>
      </c>
      <c r="I36" s="9">
        <v>120</v>
      </c>
      <c r="J36" s="4">
        <f t="shared" si="40"/>
        <v>18</v>
      </c>
      <c r="K36" s="4">
        <f t="shared" si="41"/>
        <v>24</v>
      </c>
      <c r="L36" s="5">
        <f t="shared" si="42"/>
        <v>210</v>
      </c>
      <c r="M36" s="6">
        <f t="shared" si="43"/>
        <v>5.25</v>
      </c>
    </row>
    <row r="37" spans="1:13" outlineLevel="2" x14ac:dyDescent="0.3">
      <c r="A37" s="6">
        <f t="shared" si="19"/>
        <v>36</v>
      </c>
      <c r="B37" s="8"/>
      <c r="C37" s="6"/>
      <c r="D37" s="6" t="s">
        <v>79</v>
      </c>
      <c r="E37" s="8" t="s">
        <v>331</v>
      </c>
      <c r="F37" s="8" t="s">
        <v>332</v>
      </c>
      <c r="G37" s="4">
        <f t="shared" si="38"/>
        <v>12</v>
      </c>
      <c r="H37" s="4">
        <f t="shared" si="39"/>
        <v>12</v>
      </c>
      <c r="I37" s="9">
        <v>60</v>
      </c>
      <c r="J37" s="4">
        <f t="shared" si="40"/>
        <v>9</v>
      </c>
      <c r="K37" s="4">
        <f t="shared" si="41"/>
        <v>12</v>
      </c>
      <c r="L37" s="5">
        <f t="shared" si="42"/>
        <v>105</v>
      </c>
      <c r="M37" s="6">
        <f t="shared" si="43"/>
        <v>2.625</v>
      </c>
    </row>
    <row r="38" spans="1:13" ht="69" outlineLevel="2" x14ac:dyDescent="0.3">
      <c r="A38" s="6">
        <f t="shared" si="19"/>
        <v>37</v>
      </c>
      <c r="B38" s="8"/>
      <c r="C38" s="6"/>
      <c r="D38" s="6" t="s">
        <v>80</v>
      </c>
      <c r="E38" s="8" t="s">
        <v>333</v>
      </c>
      <c r="F38" s="8" t="s">
        <v>85</v>
      </c>
      <c r="G38" s="4">
        <f t="shared" si="38"/>
        <v>24</v>
      </c>
      <c r="H38" s="4">
        <f t="shared" si="39"/>
        <v>24</v>
      </c>
      <c r="I38" s="9">
        <v>120</v>
      </c>
      <c r="J38" s="4">
        <f t="shared" si="40"/>
        <v>18</v>
      </c>
      <c r="K38" s="4">
        <f t="shared" si="41"/>
        <v>24</v>
      </c>
      <c r="L38" s="5">
        <f t="shared" si="42"/>
        <v>210</v>
      </c>
      <c r="M38" s="6">
        <f t="shared" si="43"/>
        <v>5.25</v>
      </c>
    </row>
    <row r="39" spans="1:13" ht="41.4" outlineLevel="2" x14ac:dyDescent="0.3">
      <c r="A39" s="6">
        <f t="shared" si="19"/>
        <v>38</v>
      </c>
      <c r="B39" s="8"/>
      <c r="C39" s="6"/>
      <c r="D39" s="6" t="s">
        <v>81</v>
      </c>
      <c r="E39" s="8" t="s">
        <v>334</v>
      </c>
      <c r="F39" s="8" t="s">
        <v>86</v>
      </c>
      <c r="G39" s="4">
        <f t="shared" si="38"/>
        <v>24</v>
      </c>
      <c r="H39" s="4">
        <f t="shared" si="39"/>
        <v>24</v>
      </c>
      <c r="I39" s="9">
        <v>120</v>
      </c>
      <c r="J39" s="4">
        <f t="shared" si="40"/>
        <v>18</v>
      </c>
      <c r="K39" s="4">
        <f t="shared" si="41"/>
        <v>24</v>
      </c>
      <c r="L39" s="5">
        <f t="shared" si="42"/>
        <v>210</v>
      </c>
      <c r="M39" s="6">
        <f t="shared" si="43"/>
        <v>5.25</v>
      </c>
    </row>
    <row r="40" spans="1:13" ht="41.4" outlineLevel="2" x14ac:dyDescent="0.3">
      <c r="A40" s="6">
        <f t="shared" si="19"/>
        <v>39</v>
      </c>
      <c r="B40" s="8"/>
      <c r="C40" s="6"/>
      <c r="D40" s="6" t="s">
        <v>82</v>
      </c>
      <c r="E40" s="8" t="s">
        <v>335</v>
      </c>
      <c r="F40" s="8" t="s">
        <v>336</v>
      </c>
      <c r="G40" s="4">
        <f t="shared" si="38"/>
        <v>8</v>
      </c>
      <c r="H40" s="4">
        <f t="shared" si="39"/>
        <v>8</v>
      </c>
      <c r="I40" s="9">
        <v>40</v>
      </c>
      <c r="J40" s="4">
        <f t="shared" si="40"/>
        <v>6</v>
      </c>
      <c r="K40" s="4">
        <f t="shared" si="41"/>
        <v>8</v>
      </c>
      <c r="L40" s="5">
        <f t="shared" si="42"/>
        <v>70</v>
      </c>
      <c r="M40" s="6">
        <f t="shared" si="43"/>
        <v>1.75</v>
      </c>
    </row>
    <row r="41" spans="1:13" ht="41.4" outlineLevel="2" x14ac:dyDescent="0.3">
      <c r="A41" s="6">
        <f t="shared" si="19"/>
        <v>40</v>
      </c>
      <c r="B41" s="8"/>
      <c r="C41" s="6"/>
      <c r="D41" s="6" t="s">
        <v>83</v>
      </c>
      <c r="E41" s="8" t="s">
        <v>337</v>
      </c>
      <c r="F41" s="8" t="s">
        <v>338</v>
      </c>
      <c r="G41" s="4">
        <f t="shared" si="38"/>
        <v>16</v>
      </c>
      <c r="H41" s="4">
        <f t="shared" si="39"/>
        <v>16</v>
      </c>
      <c r="I41" s="9">
        <v>80</v>
      </c>
      <c r="J41" s="4">
        <f t="shared" si="40"/>
        <v>12</v>
      </c>
      <c r="K41" s="4">
        <f t="shared" si="41"/>
        <v>16</v>
      </c>
      <c r="L41" s="5">
        <f t="shared" si="42"/>
        <v>140</v>
      </c>
      <c r="M41" s="6">
        <f t="shared" si="43"/>
        <v>3.5</v>
      </c>
    </row>
    <row r="42" spans="1:13" ht="55.2" outlineLevel="2" x14ac:dyDescent="0.3">
      <c r="A42" s="6">
        <f t="shared" si="19"/>
        <v>41</v>
      </c>
      <c r="B42" s="8"/>
      <c r="C42" s="6"/>
      <c r="D42" s="6" t="s">
        <v>84</v>
      </c>
      <c r="E42" s="8" t="s">
        <v>339</v>
      </c>
      <c r="F42" s="8" t="s">
        <v>348</v>
      </c>
      <c r="G42" s="4">
        <f t="shared" si="38"/>
        <v>16</v>
      </c>
      <c r="H42" s="4">
        <f t="shared" si="39"/>
        <v>16</v>
      </c>
      <c r="I42" s="9">
        <v>80</v>
      </c>
      <c r="J42" s="4">
        <f t="shared" si="40"/>
        <v>12</v>
      </c>
      <c r="K42" s="4">
        <f t="shared" si="41"/>
        <v>16</v>
      </c>
      <c r="L42" s="5">
        <f t="shared" si="42"/>
        <v>140</v>
      </c>
      <c r="M42" s="6">
        <f t="shared" si="43"/>
        <v>3.5</v>
      </c>
    </row>
    <row r="43" spans="1:13" ht="41.4" outlineLevel="2" x14ac:dyDescent="0.3">
      <c r="A43" s="6">
        <f t="shared" si="19"/>
        <v>42</v>
      </c>
      <c r="B43" s="8"/>
      <c r="C43" s="6"/>
      <c r="D43" s="6" t="s">
        <v>275</v>
      </c>
      <c r="E43" s="8" t="s">
        <v>276</v>
      </c>
      <c r="F43" s="8" t="s">
        <v>472</v>
      </c>
      <c r="G43" s="4">
        <f t="shared" ref="G43" si="44">I43*0.2</f>
        <v>24</v>
      </c>
      <c r="H43" s="4">
        <f t="shared" ref="H43" si="45">I43*0.2</f>
        <v>24</v>
      </c>
      <c r="I43" s="9">
        <v>120</v>
      </c>
      <c r="J43" s="4">
        <f t="shared" ref="J43" si="46">I43*0.15</f>
        <v>18</v>
      </c>
      <c r="K43" s="4">
        <f t="shared" ref="K43" si="47">I43*0.2</f>
        <v>24</v>
      </c>
      <c r="L43" s="5">
        <f t="shared" ref="L43" si="48">SUM(G43:K43)</f>
        <v>210</v>
      </c>
      <c r="M43" s="6">
        <f t="shared" ref="M43" si="49">L43/40</f>
        <v>5.25</v>
      </c>
    </row>
    <row r="44" spans="1:13" outlineLevel="1" x14ac:dyDescent="0.3">
      <c r="A44" s="12"/>
      <c r="B44" s="13"/>
      <c r="C44" s="12"/>
      <c r="D44" s="12"/>
      <c r="E44" s="13"/>
      <c r="F44" s="13"/>
      <c r="G44" s="12"/>
      <c r="H44" s="12"/>
      <c r="I44" s="12"/>
      <c r="J44" s="12"/>
      <c r="K44" s="12"/>
      <c r="L44" s="12">
        <f>SUBTOTAL(9,L26:L43)</f>
        <v>2835</v>
      </c>
      <c r="M44" s="12">
        <f>SUBTOTAL(9,M25:M43)</f>
        <v>70.875</v>
      </c>
    </row>
    <row r="45" spans="1:13" ht="27.6" outlineLevel="2" x14ac:dyDescent="0.3">
      <c r="A45" s="6"/>
      <c r="B45" s="8" t="s">
        <v>87</v>
      </c>
      <c r="C45" s="6"/>
      <c r="D45" s="6" t="s">
        <v>88</v>
      </c>
      <c r="E45" s="8" t="s">
        <v>388</v>
      </c>
      <c r="F45" s="8" t="s">
        <v>92</v>
      </c>
      <c r="G45" s="4">
        <f t="shared" ref="G45:G48" si="50">I45*0.2</f>
        <v>8</v>
      </c>
      <c r="H45" s="4">
        <f t="shared" ref="H45:H48" si="51">I45*0.2</f>
        <v>8</v>
      </c>
      <c r="I45" s="9">
        <v>40</v>
      </c>
      <c r="J45" s="4">
        <f t="shared" ref="J45:J48" si="52">I45*0.15</f>
        <v>6</v>
      </c>
      <c r="K45" s="4">
        <f t="shared" ref="K45:K48" si="53">I45*0.2</f>
        <v>8</v>
      </c>
      <c r="L45" s="5">
        <f t="shared" ref="L45:L48" si="54">SUM(G45:K45)</f>
        <v>70</v>
      </c>
      <c r="M45" s="6">
        <f t="shared" ref="M45:M48" si="55">L45/40</f>
        <v>1.75</v>
      </c>
    </row>
    <row r="46" spans="1:13" ht="110.4" outlineLevel="2" x14ac:dyDescent="0.3">
      <c r="A46" s="6"/>
      <c r="B46" s="8"/>
      <c r="C46" s="6"/>
      <c r="D46" s="6" t="s">
        <v>89</v>
      </c>
      <c r="E46" s="8" t="s">
        <v>390</v>
      </c>
      <c r="F46" s="8" t="s">
        <v>389</v>
      </c>
      <c r="G46" s="4">
        <f t="shared" si="50"/>
        <v>16</v>
      </c>
      <c r="H46" s="4">
        <f t="shared" si="51"/>
        <v>16</v>
      </c>
      <c r="I46" s="9">
        <v>80</v>
      </c>
      <c r="J46" s="4">
        <f t="shared" si="52"/>
        <v>12</v>
      </c>
      <c r="K46" s="4">
        <f t="shared" si="53"/>
        <v>16</v>
      </c>
      <c r="L46" s="5">
        <f t="shared" si="54"/>
        <v>140</v>
      </c>
      <c r="M46" s="6">
        <f t="shared" si="55"/>
        <v>3.5</v>
      </c>
    </row>
    <row r="47" spans="1:13" ht="41.4" outlineLevel="2" x14ac:dyDescent="0.3">
      <c r="A47" s="6"/>
      <c r="B47" s="8"/>
      <c r="C47" s="6"/>
      <c r="D47" s="6" t="s">
        <v>90</v>
      </c>
      <c r="E47" s="8" t="s">
        <v>391</v>
      </c>
      <c r="F47" s="8" t="s">
        <v>93</v>
      </c>
      <c r="G47" s="4">
        <f t="shared" si="50"/>
        <v>8</v>
      </c>
      <c r="H47" s="4">
        <f t="shared" si="51"/>
        <v>8</v>
      </c>
      <c r="I47" s="9">
        <v>40</v>
      </c>
      <c r="J47" s="4">
        <f t="shared" si="52"/>
        <v>6</v>
      </c>
      <c r="K47" s="4">
        <f t="shared" si="53"/>
        <v>8</v>
      </c>
      <c r="L47" s="5">
        <f t="shared" si="54"/>
        <v>70</v>
      </c>
      <c r="M47" s="6">
        <f t="shared" si="55"/>
        <v>1.75</v>
      </c>
    </row>
    <row r="48" spans="1:13" ht="69" outlineLevel="2" x14ac:dyDescent="0.3">
      <c r="A48" s="6"/>
      <c r="B48" s="8"/>
      <c r="C48" s="6"/>
      <c r="D48" s="6" t="s">
        <v>91</v>
      </c>
      <c r="E48" s="8" t="s">
        <v>392</v>
      </c>
      <c r="F48" s="8" t="s">
        <v>94</v>
      </c>
      <c r="G48" s="4">
        <f t="shared" si="50"/>
        <v>12</v>
      </c>
      <c r="H48" s="4">
        <f t="shared" si="51"/>
        <v>12</v>
      </c>
      <c r="I48" s="9">
        <v>60</v>
      </c>
      <c r="J48" s="4">
        <f t="shared" si="52"/>
        <v>9</v>
      </c>
      <c r="K48" s="4">
        <f t="shared" si="53"/>
        <v>12</v>
      </c>
      <c r="L48" s="5">
        <f t="shared" si="54"/>
        <v>105</v>
      </c>
      <c r="M48" s="6">
        <f t="shared" si="55"/>
        <v>2.625</v>
      </c>
    </row>
    <row r="49" spans="1:13" outlineLevel="1" x14ac:dyDescent="0.3">
      <c r="A49" s="12"/>
      <c r="B49" s="13"/>
      <c r="C49" s="12"/>
      <c r="D49" s="12"/>
      <c r="E49" s="13"/>
      <c r="F49" s="13"/>
      <c r="G49" s="12"/>
      <c r="H49" s="12"/>
      <c r="I49" s="12"/>
      <c r="J49" s="12"/>
      <c r="K49" s="12"/>
      <c r="L49" s="12">
        <f>SUBTOTAL(9,L45:L48)</f>
        <v>385</v>
      </c>
      <c r="M49" s="12">
        <f>SUBTOTAL(9,M45:M48)</f>
        <v>9.625</v>
      </c>
    </row>
    <row r="50" spans="1:13" ht="41.4" outlineLevel="2" x14ac:dyDescent="0.3">
      <c r="A50" s="6"/>
      <c r="B50" s="8" t="s">
        <v>95</v>
      </c>
      <c r="C50" s="6"/>
      <c r="D50" s="8" t="s">
        <v>97</v>
      </c>
      <c r="E50" s="8" t="s">
        <v>352</v>
      </c>
      <c r="F50" s="8" t="s">
        <v>96</v>
      </c>
      <c r="G50" s="4">
        <f t="shared" ref="G50" si="56">I50*0.2</f>
        <v>8</v>
      </c>
      <c r="H50" s="4">
        <f t="shared" ref="H50" si="57">I50*0.2</f>
        <v>8</v>
      </c>
      <c r="I50" s="9">
        <v>40</v>
      </c>
      <c r="J50" s="4">
        <f t="shared" ref="J50" si="58">I50*0.15</f>
        <v>6</v>
      </c>
      <c r="K50" s="4">
        <f t="shared" ref="K50" si="59">I50*0.2</f>
        <v>8</v>
      </c>
      <c r="L50" s="5">
        <f t="shared" ref="L50" si="60">SUM(G50:K50)</f>
        <v>70</v>
      </c>
      <c r="M50" s="6">
        <f t="shared" ref="M50" si="61">L50/40</f>
        <v>1.75</v>
      </c>
    </row>
    <row r="51" spans="1:13" outlineLevel="2" x14ac:dyDescent="0.3">
      <c r="A51" s="6"/>
      <c r="B51" s="8"/>
      <c r="C51" s="6"/>
      <c r="D51" s="8" t="s">
        <v>99</v>
      </c>
      <c r="E51" s="8" t="s">
        <v>340</v>
      </c>
      <c r="F51" s="8" t="s">
        <v>349</v>
      </c>
      <c r="G51" s="4">
        <f t="shared" ref="G51:G54" si="62">I51*0.2</f>
        <v>16</v>
      </c>
      <c r="H51" s="4">
        <f t="shared" ref="H51:H54" si="63">I51*0.2</f>
        <v>16</v>
      </c>
      <c r="I51" s="9">
        <v>80</v>
      </c>
      <c r="J51" s="4">
        <f t="shared" ref="J51:J54" si="64">I51*0.15</f>
        <v>12</v>
      </c>
      <c r="K51" s="4">
        <f t="shared" ref="K51:K54" si="65">I51*0.2</f>
        <v>16</v>
      </c>
      <c r="L51" s="5">
        <f t="shared" ref="L51:L54" si="66">SUM(G51:K51)</f>
        <v>140</v>
      </c>
      <c r="M51" s="6">
        <f t="shared" ref="M51:M54" si="67">L51/40</f>
        <v>3.5</v>
      </c>
    </row>
    <row r="52" spans="1:13" ht="55.2" outlineLevel="2" x14ac:dyDescent="0.3">
      <c r="A52" s="6"/>
      <c r="B52" s="8"/>
      <c r="C52" s="6"/>
      <c r="D52" s="3" t="s">
        <v>100</v>
      </c>
      <c r="E52" s="8" t="s">
        <v>354</v>
      </c>
      <c r="F52" s="8" t="s">
        <v>355</v>
      </c>
      <c r="G52" s="4">
        <f t="shared" si="62"/>
        <v>8</v>
      </c>
      <c r="H52" s="4">
        <f t="shared" si="63"/>
        <v>8</v>
      </c>
      <c r="I52" s="9">
        <v>40</v>
      </c>
      <c r="J52" s="4">
        <f t="shared" si="64"/>
        <v>6</v>
      </c>
      <c r="K52" s="4">
        <f t="shared" si="65"/>
        <v>8</v>
      </c>
      <c r="L52" s="5">
        <f t="shared" si="66"/>
        <v>70</v>
      </c>
      <c r="M52" s="6">
        <f t="shared" si="67"/>
        <v>1.75</v>
      </c>
    </row>
    <row r="53" spans="1:13" ht="41.4" outlineLevel="2" x14ac:dyDescent="0.3">
      <c r="A53" s="6"/>
      <c r="B53" s="8"/>
      <c r="C53" s="6"/>
      <c r="D53" s="3" t="s">
        <v>105</v>
      </c>
      <c r="E53" s="8" t="s">
        <v>356</v>
      </c>
      <c r="F53" s="8" t="s">
        <v>353</v>
      </c>
      <c r="G53" s="4">
        <f t="shared" si="62"/>
        <v>12</v>
      </c>
      <c r="H53" s="4">
        <f t="shared" si="63"/>
        <v>12</v>
      </c>
      <c r="I53" s="9">
        <v>60</v>
      </c>
      <c r="J53" s="4">
        <f t="shared" si="64"/>
        <v>9</v>
      </c>
      <c r="K53" s="4">
        <f t="shared" si="65"/>
        <v>12</v>
      </c>
      <c r="L53" s="5">
        <f t="shared" si="66"/>
        <v>105</v>
      </c>
      <c r="M53" s="6">
        <f t="shared" si="67"/>
        <v>2.625</v>
      </c>
    </row>
    <row r="54" spans="1:13" ht="41.4" outlineLevel="2" x14ac:dyDescent="0.3">
      <c r="A54" s="6"/>
      <c r="B54" s="8"/>
      <c r="C54" s="6"/>
      <c r="D54" s="3" t="s">
        <v>101</v>
      </c>
      <c r="E54" s="8" t="s">
        <v>357</v>
      </c>
      <c r="F54" s="8" t="s">
        <v>358</v>
      </c>
      <c r="G54" s="4">
        <f t="shared" si="62"/>
        <v>12</v>
      </c>
      <c r="H54" s="4">
        <f t="shared" si="63"/>
        <v>12</v>
      </c>
      <c r="I54" s="9">
        <v>60</v>
      </c>
      <c r="J54" s="4">
        <f t="shared" si="64"/>
        <v>9</v>
      </c>
      <c r="K54" s="4">
        <f t="shared" si="65"/>
        <v>12</v>
      </c>
      <c r="L54" s="5">
        <f t="shared" si="66"/>
        <v>105</v>
      </c>
      <c r="M54" s="6">
        <f t="shared" si="67"/>
        <v>2.625</v>
      </c>
    </row>
    <row r="55" spans="1:13" outlineLevel="1" x14ac:dyDescent="0.3">
      <c r="A55" s="12"/>
      <c r="B55" s="13"/>
      <c r="C55" s="12"/>
      <c r="D55" s="12"/>
      <c r="E55" s="13"/>
      <c r="F55" s="13"/>
      <c r="G55" s="12"/>
      <c r="H55" s="12"/>
      <c r="I55" s="12"/>
      <c r="J55" s="12"/>
      <c r="K55" s="12"/>
      <c r="L55" s="12">
        <f>SUBTOTAL(9,L50:L54)</f>
        <v>490</v>
      </c>
      <c r="M55" s="12">
        <f>SUBTOTAL(9,M50:M54)</f>
        <v>12.25</v>
      </c>
    </row>
    <row r="56" spans="1:13" ht="96.6" outlineLevel="2" x14ac:dyDescent="0.3">
      <c r="A56" s="6"/>
      <c r="B56" s="8" t="s">
        <v>300</v>
      </c>
      <c r="C56" s="6"/>
      <c r="D56" s="6" t="s">
        <v>428</v>
      </c>
      <c r="E56" s="8" t="s">
        <v>454</v>
      </c>
      <c r="F56" s="8" t="s">
        <v>469</v>
      </c>
      <c r="G56" s="4">
        <f t="shared" ref="G56" si="68">I56*0.2</f>
        <v>0</v>
      </c>
      <c r="H56" s="4">
        <f t="shared" ref="H56" si="69">I56*0.2</f>
        <v>0</v>
      </c>
      <c r="I56" s="9">
        <v>0</v>
      </c>
      <c r="J56" s="4">
        <f t="shared" ref="J56" si="70">I56*0.15</f>
        <v>0</v>
      </c>
      <c r="K56" s="4">
        <f t="shared" ref="K56" si="71">I56*0.2</f>
        <v>0</v>
      </c>
      <c r="L56" s="5">
        <f t="shared" ref="L56" si="72">SUM(G56:K56)</f>
        <v>0</v>
      </c>
      <c r="M56" s="6">
        <f t="shared" ref="M56" si="73">L56/40</f>
        <v>0</v>
      </c>
    </row>
    <row r="57" spans="1:13" ht="69" outlineLevel="2" x14ac:dyDescent="0.3">
      <c r="A57" s="6"/>
      <c r="B57" s="3"/>
      <c r="C57" s="6"/>
      <c r="D57" s="6" t="s">
        <v>103</v>
      </c>
      <c r="E57" s="8" t="s">
        <v>359</v>
      </c>
      <c r="F57" s="8" t="s">
        <v>261</v>
      </c>
      <c r="G57" s="4">
        <f t="shared" ref="G57" si="74">I57*0.2</f>
        <v>12</v>
      </c>
      <c r="H57" s="4">
        <f t="shared" ref="H57" si="75">I57*0.2</f>
        <v>12</v>
      </c>
      <c r="I57" s="9">
        <v>60</v>
      </c>
      <c r="J57" s="4">
        <f t="shared" ref="J57" si="76">I57*0.15</f>
        <v>9</v>
      </c>
      <c r="K57" s="4">
        <f t="shared" ref="K57" si="77">I57*0.2</f>
        <v>12</v>
      </c>
      <c r="L57" s="5">
        <f t="shared" ref="L57" si="78">SUM(G57:K57)</f>
        <v>105</v>
      </c>
      <c r="M57" s="6">
        <f t="shared" ref="M57" si="79">L57/40</f>
        <v>2.625</v>
      </c>
    </row>
    <row r="58" spans="1:13" ht="69" outlineLevel="2" x14ac:dyDescent="0.3">
      <c r="A58" s="6"/>
      <c r="B58" s="8"/>
      <c r="C58" s="6"/>
      <c r="D58" s="8" t="s">
        <v>104</v>
      </c>
      <c r="E58" s="8" t="s">
        <v>360</v>
      </c>
      <c r="F58" s="8" t="s">
        <v>361</v>
      </c>
      <c r="G58" s="4">
        <f t="shared" ref="G58" si="80">I58*0.2</f>
        <v>16</v>
      </c>
      <c r="H58" s="4">
        <f t="shared" ref="H58" si="81">I58*0.2</f>
        <v>16</v>
      </c>
      <c r="I58" s="9">
        <v>80</v>
      </c>
      <c r="J58" s="4">
        <f t="shared" ref="J58" si="82">I58*0.15</f>
        <v>12</v>
      </c>
      <c r="K58" s="4">
        <f t="shared" ref="K58" si="83">I58*0.2</f>
        <v>16</v>
      </c>
      <c r="L58" s="5">
        <f t="shared" ref="L58" si="84">SUM(G58:K58)</f>
        <v>140</v>
      </c>
      <c r="M58" s="6">
        <f t="shared" ref="M58" si="85">L58/40</f>
        <v>3.5</v>
      </c>
    </row>
    <row r="59" spans="1:13" ht="41.4" outlineLevel="2" x14ac:dyDescent="0.3">
      <c r="A59" s="6"/>
      <c r="B59" s="8"/>
      <c r="C59" s="6"/>
      <c r="D59" s="8" t="s">
        <v>109</v>
      </c>
      <c r="E59" s="8" t="s">
        <v>362</v>
      </c>
      <c r="F59" s="8" t="s">
        <v>363</v>
      </c>
      <c r="G59" s="4">
        <f t="shared" ref="G59" si="86">I59*0.2</f>
        <v>4.8000000000000007</v>
      </c>
      <c r="H59" s="4">
        <f t="shared" ref="H59" si="87">I59*0.2</f>
        <v>4.8000000000000007</v>
      </c>
      <c r="I59" s="9">
        <v>24</v>
      </c>
      <c r="J59" s="4">
        <f t="shared" ref="J59" si="88">I59*0.15</f>
        <v>3.5999999999999996</v>
      </c>
      <c r="K59" s="4">
        <f t="shared" ref="K59" si="89">I59*0.2</f>
        <v>4.8000000000000007</v>
      </c>
      <c r="L59" s="5">
        <f t="shared" ref="L59" si="90">SUM(G59:K59)</f>
        <v>42</v>
      </c>
      <c r="M59" s="6">
        <f t="shared" ref="M59" si="91">L59/40</f>
        <v>1.05</v>
      </c>
    </row>
    <row r="60" spans="1:13" ht="82.8" outlineLevel="2" x14ac:dyDescent="0.3">
      <c r="A60" s="6"/>
      <c r="B60" s="8"/>
      <c r="C60" s="6"/>
      <c r="D60" s="8" t="s">
        <v>110</v>
      </c>
      <c r="E60" s="8" t="s">
        <v>112</v>
      </c>
      <c r="F60" s="8" t="s">
        <v>111</v>
      </c>
      <c r="G60" s="4">
        <f t="shared" ref="G60" si="92">I60*0.2</f>
        <v>24</v>
      </c>
      <c r="H60" s="4">
        <f t="shared" ref="H60" si="93">I60*0.2</f>
        <v>24</v>
      </c>
      <c r="I60" s="9">
        <v>120</v>
      </c>
      <c r="J60" s="4">
        <f t="shared" ref="J60" si="94">I60*0.15</f>
        <v>18</v>
      </c>
      <c r="K60" s="4">
        <f t="shared" ref="K60" si="95">I60*0.2</f>
        <v>24</v>
      </c>
      <c r="L60" s="5">
        <f t="shared" ref="L60" si="96">SUM(G60:K60)</f>
        <v>210</v>
      </c>
      <c r="M60" s="6">
        <f t="shared" ref="M60" si="97">L60/40</f>
        <v>5.25</v>
      </c>
    </row>
    <row r="61" spans="1:13" ht="110.4" outlineLevel="2" x14ac:dyDescent="0.3">
      <c r="A61" s="6"/>
      <c r="B61" s="8"/>
      <c r="C61" s="6"/>
      <c r="D61" s="8" t="s">
        <v>252</v>
      </c>
      <c r="E61" s="8"/>
      <c r="F61" s="8" t="s">
        <v>256</v>
      </c>
      <c r="G61" s="4">
        <f t="shared" ref="G61" si="98">I61*0.2</f>
        <v>24</v>
      </c>
      <c r="H61" s="4">
        <f t="shared" ref="H61" si="99">I61*0.2</f>
        <v>24</v>
      </c>
      <c r="I61" s="9">
        <v>120</v>
      </c>
      <c r="J61" s="4">
        <f t="shared" ref="J61" si="100">I61*0.15</f>
        <v>18</v>
      </c>
      <c r="K61" s="4">
        <f t="shared" ref="K61" si="101">I61*0.2</f>
        <v>24</v>
      </c>
      <c r="L61" s="5">
        <f t="shared" ref="L61" si="102">SUM(G61:K61)</f>
        <v>210</v>
      </c>
      <c r="M61" s="6">
        <f t="shared" ref="M61" si="103">L61/40</f>
        <v>5.25</v>
      </c>
    </row>
    <row r="62" spans="1:13" ht="82.8" outlineLevel="2" x14ac:dyDescent="0.3">
      <c r="A62" s="6"/>
      <c r="B62" s="8"/>
      <c r="C62" s="6"/>
      <c r="D62" s="8" t="s">
        <v>113</v>
      </c>
      <c r="E62" s="8" t="s">
        <v>131</v>
      </c>
      <c r="F62" s="8" t="s">
        <v>464</v>
      </c>
      <c r="G62" s="4">
        <f t="shared" ref="G62" si="104">I62*0.2</f>
        <v>8</v>
      </c>
      <c r="H62" s="4">
        <f t="shared" ref="H62" si="105">I62*0.2</f>
        <v>8</v>
      </c>
      <c r="I62" s="9">
        <v>40</v>
      </c>
      <c r="J62" s="4">
        <f t="shared" ref="J62" si="106">I62*0.15</f>
        <v>6</v>
      </c>
      <c r="K62" s="4">
        <f t="shared" ref="K62" si="107">I62*0.2</f>
        <v>8</v>
      </c>
      <c r="L62" s="5">
        <f t="shared" ref="L62" si="108">SUM(G62:K62)</f>
        <v>70</v>
      </c>
      <c r="M62" s="6">
        <f t="shared" ref="M62" si="109">L62/40</f>
        <v>1.75</v>
      </c>
    </row>
    <row r="63" spans="1:13" ht="138" outlineLevel="2" x14ac:dyDescent="0.3">
      <c r="A63" s="6"/>
      <c r="B63" s="8"/>
      <c r="C63" s="6"/>
      <c r="D63" s="8" t="s">
        <v>114</v>
      </c>
      <c r="E63" s="8" t="s">
        <v>112</v>
      </c>
      <c r="F63" s="8" t="s">
        <v>260</v>
      </c>
      <c r="G63" s="4">
        <f t="shared" ref="G63" si="110">I63*0.2</f>
        <v>24</v>
      </c>
      <c r="H63" s="4">
        <f t="shared" ref="H63" si="111">I63*0.2</f>
        <v>24</v>
      </c>
      <c r="I63" s="9">
        <v>120</v>
      </c>
      <c r="J63" s="4">
        <f t="shared" ref="J63" si="112">I63*0.15</f>
        <v>18</v>
      </c>
      <c r="K63" s="4">
        <f t="shared" ref="K63" si="113">I63*0.2</f>
        <v>24</v>
      </c>
      <c r="L63" s="5">
        <f t="shared" ref="L63" si="114">SUM(G63:K63)</f>
        <v>210</v>
      </c>
      <c r="M63" s="6">
        <f t="shared" ref="M63" si="115">L63/40</f>
        <v>5.25</v>
      </c>
    </row>
    <row r="64" spans="1:13" ht="41.4" outlineLevel="2" x14ac:dyDescent="0.3">
      <c r="A64" s="6"/>
      <c r="B64" s="8"/>
      <c r="C64" s="6"/>
      <c r="D64" s="8" t="s">
        <v>115</v>
      </c>
      <c r="E64" s="8" t="s">
        <v>310</v>
      </c>
      <c r="F64" s="8" t="s">
        <v>255</v>
      </c>
      <c r="G64" s="4">
        <f t="shared" ref="G64" si="116">I64*0.2</f>
        <v>8</v>
      </c>
      <c r="H64" s="4">
        <f t="shared" ref="H64" si="117">I64*0.2</f>
        <v>8</v>
      </c>
      <c r="I64" s="9">
        <v>40</v>
      </c>
      <c r="J64" s="4">
        <f t="shared" ref="J64" si="118">I64*0.15</f>
        <v>6</v>
      </c>
      <c r="K64" s="4">
        <f t="shared" ref="K64" si="119">I64*0.2</f>
        <v>8</v>
      </c>
      <c r="L64" s="5">
        <f t="shared" ref="L64" si="120">SUM(G64:K64)</f>
        <v>70</v>
      </c>
      <c r="M64" s="6">
        <f t="shared" ref="M64" si="121">L64/40</f>
        <v>1.75</v>
      </c>
    </row>
    <row r="65" spans="1:13" ht="138" outlineLevel="2" x14ac:dyDescent="0.3">
      <c r="A65" s="6"/>
      <c r="B65" s="8"/>
      <c r="C65" s="6"/>
      <c r="D65" s="8" t="s">
        <v>116</v>
      </c>
      <c r="E65" s="8" t="s">
        <v>311</v>
      </c>
      <c r="F65" s="8" t="s">
        <v>262</v>
      </c>
      <c r="G65" s="4">
        <f t="shared" ref="G65" si="122">I65*0.2</f>
        <v>28</v>
      </c>
      <c r="H65" s="4">
        <f t="shared" ref="H65" si="123">I65*0.2</f>
        <v>28</v>
      </c>
      <c r="I65" s="9">
        <v>140</v>
      </c>
      <c r="J65" s="4">
        <f t="shared" ref="J65" si="124">I65*0.15</f>
        <v>21</v>
      </c>
      <c r="K65" s="4">
        <f t="shared" ref="K65" si="125">I65*0.2</f>
        <v>28</v>
      </c>
      <c r="L65" s="5">
        <f t="shared" ref="L65" si="126">SUM(G65:K65)</f>
        <v>245</v>
      </c>
      <c r="M65" s="6">
        <f t="shared" ref="M65" si="127">L65/40</f>
        <v>6.125</v>
      </c>
    </row>
    <row r="66" spans="1:13" ht="138" outlineLevel="2" x14ac:dyDescent="0.3">
      <c r="A66" s="6"/>
      <c r="B66" s="8"/>
      <c r="C66" s="6"/>
      <c r="D66" s="8" t="s">
        <v>117</v>
      </c>
      <c r="E66" s="8" t="s">
        <v>312</v>
      </c>
      <c r="F66" s="8" t="s">
        <v>262</v>
      </c>
      <c r="G66" s="4">
        <f t="shared" ref="G66:G68" si="128">I66*0.2</f>
        <v>32</v>
      </c>
      <c r="H66" s="4">
        <f t="shared" ref="H66:H68" si="129">I66*0.2</f>
        <v>32</v>
      </c>
      <c r="I66" s="9">
        <v>160</v>
      </c>
      <c r="J66" s="4">
        <f t="shared" ref="J66:J68" si="130">I66*0.15</f>
        <v>24</v>
      </c>
      <c r="K66" s="4">
        <f t="shared" ref="K66:K68" si="131">I66*0.2</f>
        <v>32</v>
      </c>
      <c r="L66" s="5">
        <f t="shared" ref="L66:L68" si="132">SUM(G66:K66)</f>
        <v>280</v>
      </c>
      <c r="M66" s="6">
        <f t="shared" ref="M66:M68" si="133">L66/40</f>
        <v>7</v>
      </c>
    </row>
    <row r="67" spans="1:13" ht="41.4" outlineLevel="2" x14ac:dyDescent="0.3">
      <c r="A67" s="6"/>
      <c r="B67" s="8"/>
      <c r="C67" s="6"/>
      <c r="D67" s="8" t="s">
        <v>176</v>
      </c>
      <c r="E67" s="8" t="s">
        <v>457</v>
      </c>
      <c r="F67" s="8" t="s">
        <v>456</v>
      </c>
      <c r="G67" s="4">
        <f t="shared" ref="G67" si="134">I67*0.2</f>
        <v>0</v>
      </c>
      <c r="H67" s="4">
        <f t="shared" ref="H67" si="135">I67*0.2</f>
        <v>0</v>
      </c>
      <c r="I67" s="9">
        <v>0</v>
      </c>
      <c r="J67" s="4">
        <f t="shared" ref="J67" si="136">I67*0.15</f>
        <v>0</v>
      </c>
      <c r="K67" s="4">
        <f t="shared" ref="K67" si="137">I67*0.2</f>
        <v>0</v>
      </c>
      <c r="L67" s="5">
        <f t="shared" ref="L67" si="138">SUM(G67:K67)</f>
        <v>0</v>
      </c>
      <c r="M67" s="6">
        <f t="shared" ref="M67" si="139">L67/40</f>
        <v>0</v>
      </c>
    </row>
    <row r="68" spans="1:13" ht="41.4" outlineLevel="2" x14ac:dyDescent="0.3">
      <c r="A68" s="6"/>
      <c r="B68" s="8"/>
      <c r="C68" s="6"/>
      <c r="D68" s="8" t="s">
        <v>406</v>
      </c>
      <c r="E68" s="8" t="s">
        <v>264</v>
      </c>
      <c r="F68" s="8" t="s">
        <v>265</v>
      </c>
      <c r="G68" s="4">
        <f t="shared" si="128"/>
        <v>3.2</v>
      </c>
      <c r="H68" s="4">
        <f t="shared" si="129"/>
        <v>3.2</v>
      </c>
      <c r="I68" s="9">
        <v>16</v>
      </c>
      <c r="J68" s="4">
        <f t="shared" si="130"/>
        <v>2.4</v>
      </c>
      <c r="K68" s="4">
        <f t="shared" si="131"/>
        <v>3.2</v>
      </c>
      <c r="L68" s="5">
        <f t="shared" si="132"/>
        <v>27.999999999999996</v>
      </c>
      <c r="M68" s="6">
        <f t="shared" si="133"/>
        <v>0.7</v>
      </c>
    </row>
    <row r="69" spans="1:13" ht="96.6" outlineLevel="2" x14ac:dyDescent="0.3">
      <c r="A69" s="6"/>
      <c r="B69" s="8"/>
      <c r="C69" s="6"/>
      <c r="D69" s="8" t="s">
        <v>220</v>
      </c>
      <c r="E69" s="6" t="s">
        <v>221</v>
      </c>
      <c r="F69" s="8" t="s">
        <v>266</v>
      </c>
      <c r="G69" s="4">
        <f t="shared" ref="G69" si="140">I69*0.2</f>
        <v>8</v>
      </c>
      <c r="H69" s="4">
        <f t="shared" ref="H69" si="141">I69*0.2</f>
        <v>8</v>
      </c>
      <c r="I69" s="9">
        <v>40</v>
      </c>
      <c r="J69" s="4">
        <f t="shared" ref="J69" si="142">I69*0.15</f>
        <v>6</v>
      </c>
      <c r="K69" s="4">
        <f t="shared" ref="K69" si="143">I69*0.2</f>
        <v>8</v>
      </c>
      <c r="L69" s="5">
        <f t="shared" ref="L69" si="144">SUM(G69:K69)</f>
        <v>70</v>
      </c>
      <c r="M69" s="6">
        <f t="shared" ref="M69" si="145">L69/40</f>
        <v>1.75</v>
      </c>
    </row>
    <row r="70" spans="1:13" ht="69" outlineLevel="2" x14ac:dyDescent="0.3">
      <c r="A70" s="6"/>
      <c r="B70" s="8"/>
      <c r="C70" s="6"/>
      <c r="D70" s="8" t="s">
        <v>267</v>
      </c>
      <c r="E70" s="8" t="s">
        <v>268</v>
      </c>
      <c r="F70" s="8" t="s">
        <v>269</v>
      </c>
      <c r="G70" s="4">
        <f t="shared" ref="G70" si="146">I70*0.2</f>
        <v>8</v>
      </c>
      <c r="H70" s="4">
        <f t="shared" ref="H70" si="147">I70*0.2</f>
        <v>8</v>
      </c>
      <c r="I70" s="9">
        <v>40</v>
      </c>
      <c r="J70" s="4">
        <f t="shared" ref="J70" si="148">I70*0.15</f>
        <v>6</v>
      </c>
      <c r="K70" s="4">
        <f t="shared" ref="K70" si="149">I70*0.2</f>
        <v>8</v>
      </c>
      <c r="L70" s="5">
        <f t="shared" ref="L70" si="150">SUM(G70:K70)</f>
        <v>70</v>
      </c>
      <c r="M70" s="6">
        <f t="shared" ref="M70" si="151">L70/40</f>
        <v>1.75</v>
      </c>
    </row>
    <row r="71" spans="1:13" ht="69" outlineLevel="2" x14ac:dyDescent="0.3">
      <c r="A71" s="6"/>
      <c r="B71" s="8"/>
      <c r="C71" s="6"/>
      <c r="D71" s="8" t="s">
        <v>271</v>
      </c>
      <c r="E71" s="8" t="s">
        <v>272</v>
      </c>
      <c r="F71" s="8" t="s">
        <v>273</v>
      </c>
      <c r="G71" s="4">
        <f t="shared" ref="G71" si="152">I71*0.2</f>
        <v>3.2</v>
      </c>
      <c r="H71" s="4">
        <f t="shared" ref="H71" si="153">I71*0.2</f>
        <v>3.2</v>
      </c>
      <c r="I71" s="9">
        <v>16</v>
      </c>
      <c r="J71" s="4">
        <f t="shared" ref="J71" si="154">I71*0.15</f>
        <v>2.4</v>
      </c>
      <c r="K71" s="4">
        <f t="shared" ref="K71" si="155">I71*0.2</f>
        <v>3.2</v>
      </c>
      <c r="L71" s="5">
        <f t="shared" ref="L71" si="156">SUM(G71:K71)</f>
        <v>27.999999999999996</v>
      </c>
      <c r="M71" s="6">
        <f t="shared" ref="M71" si="157">L71/40</f>
        <v>0.7</v>
      </c>
    </row>
    <row r="72" spans="1:13" ht="220.8" outlineLevel="2" x14ac:dyDescent="0.3">
      <c r="A72" s="6"/>
      <c r="B72" s="8"/>
      <c r="C72" s="6"/>
      <c r="D72" s="8" t="s">
        <v>218</v>
      </c>
      <c r="E72" s="8" t="s">
        <v>284</v>
      </c>
      <c r="F72" s="8" t="s">
        <v>274</v>
      </c>
      <c r="G72" s="4">
        <f t="shared" ref="G72" si="158">I72*0.2</f>
        <v>32</v>
      </c>
      <c r="H72" s="4">
        <f t="shared" ref="H72" si="159">I72*0.2</f>
        <v>32</v>
      </c>
      <c r="I72" s="9">
        <v>160</v>
      </c>
      <c r="J72" s="4">
        <f t="shared" ref="J72" si="160">I72*0.15</f>
        <v>24</v>
      </c>
      <c r="K72" s="4">
        <f t="shared" ref="K72" si="161">I72*0.2</f>
        <v>32</v>
      </c>
      <c r="L72" s="5">
        <f t="shared" ref="L72" si="162">SUM(G72:K72)</f>
        <v>280</v>
      </c>
      <c r="M72" s="6">
        <f t="shared" ref="M72" si="163">L72/40</f>
        <v>7</v>
      </c>
    </row>
    <row r="73" spans="1:13" outlineLevel="2" x14ac:dyDescent="0.3">
      <c r="A73" s="6"/>
      <c r="B73" s="8"/>
      <c r="C73" s="6"/>
      <c r="D73" s="8" t="s">
        <v>279</v>
      </c>
      <c r="E73" s="8" t="s">
        <v>277</v>
      </c>
      <c r="F73" s="8"/>
      <c r="G73" s="4">
        <f t="shared" ref="G73:G74" si="164">I73*0.2</f>
        <v>0</v>
      </c>
      <c r="H73" s="4">
        <f t="shared" ref="H73:H74" si="165">I73*0.2</f>
        <v>0</v>
      </c>
      <c r="I73" s="9">
        <v>0</v>
      </c>
      <c r="J73" s="4">
        <f t="shared" ref="J73:J74" si="166">I73*0.15</f>
        <v>0</v>
      </c>
      <c r="K73" s="4">
        <f t="shared" ref="K73:K74" si="167">I73*0.2</f>
        <v>0</v>
      </c>
      <c r="L73" s="5">
        <f t="shared" ref="L73:L74" si="168">SUM(G73:K73)</f>
        <v>0</v>
      </c>
      <c r="M73" s="6">
        <f t="shared" ref="M73:M74" si="169">L73/40</f>
        <v>0</v>
      </c>
    </row>
    <row r="74" spans="1:13" ht="69" outlineLevel="2" x14ac:dyDescent="0.3">
      <c r="A74" s="6"/>
      <c r="B74" s="8"/>
      <c r="C74" s="6"/>
      <c r="D74" s="8" t="s">
        <v>280</v>
      </c>
      <c r="E74" s="8" t="s">
        <v>285</v>
      </c>
      <c r="F74" s="8" t="s">
        <v>281</v>
      </c>
      <c r="G74" s="4">
        <f t="shared" si="164"/>
        <v>20</v>
      </c>
      <c r="H74" s="4">
        <f t="shared" si="165"/>
        <v>20</v>
      </c>
      <c r="I74" s="9">
        <v>100</v>
      </c>
      <c r="J74" s="4">
        <f t="shared" si="166"/>
        <v>15</v>
      </c>
      <c r="K74" s="4">
        <f t="shared" si="167"/>
        <v>20</v>
      </c>
      <c r="L74" s="5">
        <f t="shared" si="168"/>
        <v>175</v>
      </c>
      <c r="M74" s="6">
        <f t="shared" si="169"/>
        <v>4.375</v>
      </c>
    </row>
    <row r="75" spans="1:13" outlineLevel="2" x14ac:dyDescent="0.3">
      <c r="A75" s="6"/>
      <c r="B75" s="8"/>
      <c r="C75" s="6"/>
      <c r="D75" s="8" t="s">
        <v>36</v>
      </c>
      <c r="E75" s="8" t="s">
        <v>474</v>
      </c>
      <c r="F75" s="8"/>
      <c r="G75" s="4">
        <f t="shared" ref="G75" si="170">I75*0.2</f>
        <v>0</v>
      </c>
      <c r="H75" s="4">
        <f t="shared" ref="H75" si="171">I75*0.2</f>
        <v>0</v>
      </c>
      <c r="I75" s="9">
        <v>0</v>
      </c>
      <c r="J75" s="4">
        <f t="shared" ref="J75" si="172">I75*0.15</f>
        <v>0</v>
      </c>
      <c r="K75" s="4">
        <f t="shared" ref="K75" si="173">I75*0.2</f>
        <v>0</v>
      </c>
      <c r="L75" s="5">
        <f t="shared" ref="L75" si="174">SUM(G75:K75)</f>
        <v>0</v>
      </c>
      <c r="M75" s="6">
        <f t="shared" ref="M75" si="175">L75/40</f>
        <v>0</v>
      </c>
    </row>
    <row r="76" spans="1:13" ht="69" outlineLevel="2" x14ac:dyDescent="0.3">
      <c r="A76" s="6"/>
      <c r="B76" s="8"/>
      <c r="C76" s="6"/>
      <c r="D76" s="8" t="s">
        <v>405</v>
      </c>
      <c r="E76" s="8" t="s">
        <v>286</v>
      </c>
      <c r="F76" s="8" t="s">
        <v>287</v>
      </c>
      <c r="G76" s="4">
        <f t="shared" ref="G76" si="176">I76*0.2</f>
        <v>12</v>
      </c>
      <c r="H76" s="4">
        <f t="shared" ref="H76" si="177">I76*0.2</f>
        <v>12</v>
      </c>
      <c r="I76" s="9">
        <v>60</v>
      </c>
      <c r="J76" s="4">
        <f t="shared" ref="J76" si="178">I76*0.15</f>
        <v>9</v>
      </c>
      <c r="K76" s="4">
        <f t="shared" ref="K76" si="179">I76*0.2</f>
        <v>12</v>
      </c>
      <c r="L76" s="5">
        <f t="shared" ref="L76" si="180">SUM(G76:K76)</f>
        <v>105</v>
      </c>
      <c r="M76" s="6">
        <f t="shared" ref="M76" si="181">L76/40</f>
        <v>2.625</v>
      </c>
    </row>
    <row r="77" spans="1:13" ht="41.4" outlineLevel="2" x14ac:dyDescent="0.3">
      <c r="A77" s="6"/>
      <c r="B77" s="8"/>
      <c r="C77" s="6"/>
      <c r="D77" s="8" t="s">
        <v>404</v>
      </c>
      <c r="E77" s="8" t="s">
        <v>288</v>
      </c>
      <c r="F77" s="8" t="s">
        <v>289</v>
      </c>
      <c r="G77" s="4">
        <f t="shared" ref="G77" si="182">I77*0.2</f>
        <v>7.2</v>
      </c>
      <c r="H77" s="4">
        <f t="shared" ref="H77" si="183">I77*0.2</f>
        <v>7.2</v>
      </c>
      <c r="I77" s="9">
        <v>36</v>
      </c>
      <c r="J77" s="4">
        <f t="shared" ref="J77" si="184">I77*0.15</f>
        <v>5.3999999999999995</v>
      </c>
      <c r="K77" s="4">
        <f t="shared" ref="K77" si="185">I77*0.2</f>
        <v>7.2</v>
      </c>
      <c r="L77" s="5">
        <f t="shared" ref="L77" si="186">SUM(G77:K77)</f>
        <v>63</v>
      </c>
      <c r="M77" s="6">
        <f t="shared" ref="M77" si="187">L77/40</f>
        <v>1.575</v>
      </c>
    </row>
    <row r="78" spans="1:13" ht="41.4" outlineLevel="2" x14ac:dyDescent="0.3">
      <c r="A78" s="6"/>
      <c r="B78" s="8"/>
      <c r="C78" s="6"/>
      <c r="D78" s="8" t="s">
        <v>291</v>
      </c>
      <c r="E78" s="8" t="s">
        <v>290</v>
      </c>
      <c r="F78" s="8" t="s">
        <v>397</v>
      </c>
      <c r="G78" s="4">
        <f t="shared" ref="G78:G79" si="188">I78*0.2</f>
        <v>24</v>
      </c>
      <c r="H78" s="4">
        <f t="shared" ref="H78" si="189">I78*0.2</f>
        <v>24</v>
      </c>
      <c r="I78" s="9">
        <v>120</v>
      </c>
      <c r="J78" s="4">
        <f t="shared" ref="J78" si="190">I78*0.15</f>
        <v>18</v>
      </c>
      <c r="K78" s="4">
        <f t="shared" ref="K78" si="191">I78*0.2</f>
        <v>24</v>
      </c>
      <c r="L78" s="5">
        <f t="shared" ref="L78" si="192">SUM(G78:K78)</f>
        <v>210</v>
      </c>
      <c r="M78" s="6">
        <f t="shared" ref="M78" si="193">L78/40</f>
        <v>5.25</v>
      </c>
    </row>
    <row r="79" spans="1:13" ht="41.4" outlineLevel="2" x14ac:dyDescent="0.3">
      <c r="A79" s="6"/>
      <c r="B79" s="8"/>
      <c r="C79" s="6"/>
      <c r="D79" s="8" t="s">
        <v>394</v>
      </c>
      <c r="E79" s="8" t="s">
        <v>395</v>
      </c>
      <c r="F79" s="8" t="s">
        <v>396</v>
      </c>
      <c r="G79" s="4">
        <f t="shared" si="188"/>
        <v>8</v>
      </c>
      <c r="H79" s="4">
        <f t="shared" ref="H79:H80" si="194">I79*0.2</f>
        <v>8</v>
      </c>
      <c r="I79" s="9">
        <v>40</v>
      </c>
      <c r="J79" s="4">
        <f t="shared" ref="J79" si="195">I79*0.15</f>
        <v>6</v>
      </c>
      <c r="K79" s="4">
        <f t="shared" ref="K79" si="196">I79*0.2</f>
        <v>8</v>
      </c>
      <c r="L79" s="5">
        <f t="shared" ref="L79" si="197">SUM(G79:K79)</f>
        <v>70</v>
      </c>
      <c r="M79" s="6">
        <f t="shared" ref="M79" si="198">L79/40</f>
        <v>1.75</v>
      </c>
    </row>
    <row r="80" spans="1:13" ht="41.4" outlineLevel="2" x14ac:dyDescent="0.3">
      <c r="A80" s="6"/>
      <c r="B80" s="8"/>
      <c r="C80" s="6"/>
      <c r="D80" s="8" t="s">
        <v>398</v>
      </c>
      <c r="E80" s="8" t="s">
        <v>399</v>
      </c>
      <c r="F80" s="8" t="s">
        <v>400</v>
      </c>
      <c r="G80" s="4">
        <f t="shared" ref="G80" si="199">I80*0.2</f>
        <v>12</v>
      </c>
      <c r="H80" s="4">
        <f t="shared" si="194"/>
        <v>12</v>
      </c>
      <c r="I80" s="9">
        <v>60</v>
      </c>
      <c r="J80" s="4">
        <f t="shared" ref="J80" si="200">I80*0.15</f>
        <v>9</v>
      </c>
      <c r="K80" s="4">
        <f t="shared" ref="K80" si="201">I80*0.2</f>
        <v>12</v>
      </c>
      <c r="L80" s="5">
        <f t="shared" ref="L80" si="202">SUM(G80:K80)</f>
        <v>105</v>
      </c>
      <c r="M80" s="6">
        <f t="shared" ref="M80" si="203">L80/40</f>
        <v>2.625</v>
      </c>
    </row>
    <row r="81" spans="1:13" outlineLevel="2" x14ac:dyDescent="0.3">
      <c r="A81" s="6"/>
      <c r="B81" s="8"/>
      <c r="C81" s="6"/>
      <c r="D81" s="8"/>
      <c r="E81" s="8"/>
      <c r="F81" s="8"/>
      <c r="G81" s="4"/>
      <c r="H81" s="4"/>
      <c r="I81" s="9"/>
      <c r="J81" s="4"/>
      <c r="K81" s="4"/>
      <c r="L81" s="5"/>
      <c r="M81" s="6"/>
    </row>
    <row r="82" spans="1:13" outlineLevel="2" x14ac:dyDescent="0.3">
      <c r="A82" s="6"/>
      <c r="B82" s="8"/>
      <c r="C82" s="6"/>
      <c r="D82" s="8" t="s">
        <v>132</v>
      </c>
      <c r="E82" s="8" t="s">
        <v>425</v>
      </c>
      <c r="F82" s="8"/>
      <c r="G82" s="4">
        <f t="shared" ref="G82" si="204">I82*0.2</f>
        <v>3.2</v>
      </c>
      <c r="H82" s="4">
        <f t="shared" ref="H82" si="205">I82*0.2</f>
        <v>3.2</v>
      </c>
      <c r="I82" s="9">
        <v>16</v>
      </c>
      <c r="J82" s="4">
        <f t="shared" ref="J82" si="206">I82*0.15</f>
        <v>2.4</v>
      </c>
      <c r="K82" s="4">
        <f t="shared" ref="K82" si="207">I82*0.2</f>
        <v>3.2</v>
      </c>
      <c r="L82" s="5">
        <f t="shared" ref="L82" si="208">SUM(G82:K82)</f>
        <v>27.999999999999996</v>
      </c>
      <c r="M82" s="6">
        <f t="shared" ref="M82" si="209">L82/40</f>
        <v>0.7</v>
      </c>
    </row>
    <row r="83" spans="1:13" ht="372.6" outlineLevel="2" x14ac:dyDescent="0.3">
      <c r="A83" s="6"/>
      <c r="B83" s="8"/>
      <c r="C83" s="6"/>
      <c r="D83" s="8" t="s">
        <v>462</v>
      </c>
      <c r="E83" s="8" t="s">
        <v>461</v>
      </c>
      <c r="F83" s="8" t="s">
        <v>470</v>
      </c>
      <c r="G83" s="4">
        <f t="shared" ref="G83" si="210">I83*0.2</f>
        <v>0</v>
      </c>
      <c r="H83" s="4">
        <f t="shared" ref="H83" si="211">I83*0.2</f>
        <v>0</v>
      </c>
      <c r="I83" s="9">
        <v>0</v>
      </c>
      <c r="J83" s="4">
        <f t="shared" ref="J83" si="212">I83*0.15</f>
        <v>0</v>
      </c>
      <c r="K83" s="4">
        <f t="shared" ref="K83" si="213">I83*0.2</f>
        <v>0</v>
      </c>
      <c r="L83" s="5">
        <f t="shared" ref="L83" si="214">SUM(G83:K83)</f>
        <v>0</v>
      </c>
      <c r="M83" s="6">
        <f t="shared" ref="M83" si="215">L83/40</f>
        <v>0</v>
      </c>
    </row>
    <row r="84" spans="1:13" outlineLevel="2" x14ac:dyDescent="0.3">
      <c r="A84" s="6"/>
      <c r="B84" s="8"/>
      <c r="C84" s="6"/>
      <c r="D84" s="8"/>
      <c r="E84" s="8"/>
      <c r="F84" s="8"/>
      <c r="G84" s="4"/>
      <c r="H84" s="4"/>
      <c r="I84" s="9"/>
      <c r="J84" s="4"/>
      <c r="K84" s="4"/>
      <c r="L84" s="5"/>
      <c r="M84" s="6"/>
    </row>
    <row r="85" spans="1:13" outlineLevel="2" x14ac:dyDescent="0.3">
      <c r="A85" s="6"/>
      <c r="B85" s="8"/>
      <c r="C85" s="6"/>
      <c r="D85" s="8"/>
      <c r="E85" s="8"/>
      <c r="F85" s="8"/>
      <c r="G85" s="4"/>
      <c r="H85" s="4"/>
      <c r="I85" s="9"/>
      <c r="J85" s="4"/>
      <c r="K85" s="4"/>
      <c r="L85" s="5"/>
      <c r="M85" s="6"/>
    </row>
    <row r="86" spans="1:13" outlineLevel="2" x14ac:dyDescent="0.3">
      <c r="A86" s="6"/>
      <c r="B86" s="8"/>
      <c r="C86" s="6"/>
      <c r="D86" s="8"/>
      <c r="E86" s="8"/>
      <c r="F86" s="8"/>
      <c r="G86" s="4"/>
      <c r="H86" s="4"/>
      <c r="I86" s="9"/>
      <c r="J86" s="4"/>
      <c r="K86" s="4"/>
      <c r="L86" s="5"/>
      <c r="M86" s="6"/>
    </row>
    <row r="87" spans="1:13" outlineLevel="2" x14ac:dyDescent="0.3">
      <c r="A87" s="6"/>
      <c r="B87" s="8"/>
      <c r="C87" s="6"/>
      <c r="D87" s="8"/>
      <c r="E87" s="8"/>
      <c r="F87" s="8"/>
      <c r="G87" s="4"/>
      <c r="H87" s="4"/>
      <c r="I87" s="9"/>
      <c r="J87" s="4"/>
      <c r="K87" s="4"/>
      <c r="L87" s="5"/>
      <c r="M87" s="6"/>
    </row>
    <row r="88" spans="1:13" outlineLevel="2" x14ac:dyDescent="0.3">
      <c r="A88" s="6"/>
      <c r="B88" s="8"/>
      <c r="C88" s="6"/>
      <c r="D88" s="8"/>
      <c r="E88" s="8"/>
      <c r="F88" s="8"/>
      <c r="G88" s="4"/>
      <c r="H88" s="4"/>
      <c r="I88" s="9"/>
      <c r="J88" s="4"/>
      <c r="K88" s="4"/>
      <c r="L88" s="5"/>
      <c r="M88" s="6"/>
    </row>
    <row r="89" spans="1:13" ht="69" outlineLevel="2" x14ac:dyDescent="0.3">
      <c r="A89" s="6"/>
      <c r="B89" s="8"/>
      <c r="C89" s="6"/>
      <c r="D89" s="8" t="s">
        <v>410</v>
      </c>
      <c r="E89" s="8"/>
      <c r="F89" s="8" t="s">
        <v>411</v>
      </c>
      <c r="G89" s="4">
        <f t="shared" ref="G89:G90" si="216">I89*0.2</f>
        <v>32</v>
      </c>
      <c r="H89" s="4">
        <f t="shared" ref="H89:H90" si="217">I89*0.2</f>
        <v>32</v>
      </c>
      <c r="I89" s="9">
        <v>160</v>
      </c>
      <c r="J89" s="4">
        <f t="shared" ref="J89:J90" si="218">I89*0.15</f>
        <v>24</v>
      </c>
      <c r="K89" s="4">
        <f t="shared" ref="K89:K90" si="219">I89*0.2</f>
        <v>32</v>
      </c>
      <c r="L89" s="5">
        <f t="shared" ref="L89:L90" si="220">SUM(G89:K89)</f>
        <v>280</v>
      </c>
      <c r="M89" s="6">
        <f t="shared" ref="M89:M90" si="221">L89/40</f>
        <v>7</v>
      </c>
    </row>
    <row r="90" spans="1:13" ht="82.8" outlineLevel="2" x14ac:dyDescent="0.3">
      <c r="A90" s="6"/>
      <c r="B90" s="8"/>
      <c r="C90" s="6"/>
      <c r="D90" s="8" t="s">
        <v>427</v>
      </c>
      <c r="E90" s="8"/>
      <c r="F90" s="8" t="s">
        <v>480</v>
      </c>
      <c r="G90" s="4">
        <f t="shared" si="216"/>
        <v>24</v>
      </c>
      <c r="H90" s="4">
        <f t="shared" si="217"/>
        <v>24</v>
      </c>
      <c r="I90" s="9">
        <v>120</v>
      </c>
      <c r="J90" s="4">
        <f t="shared" si="218"/>
        <v>18</v>
      </c>
      <c r="K90" s="4">
        <f t="shared" si="219"/>
        <v>24</v>
      </c>
      <c r="L90" s="5">
        <f t="shared" si="220"/>
        <v>210</v>
      </c>
      <c r="M90" s="6">
        <f t="shared" si="221"/>
        <v>5.25</v>
      </c>
    </row>
    <row r="91" spans="1:13" outlineLevel="2" x14ac:dyDescent="0.3">
      <c r="A91" s="6"/>
      <c r="B91" s="8"/>
      <c r="C91" s="6"/>
      <c r="D91" s="8"/>
      <c r="E91" s="8"/>
      <c r="F91" s="8"/>
      <c r="G91" s="4"/>
      <c r="H91" s="4"/>
      <c r="I91" s="9"/>
      <c r="J91" s="4"/>
      <c r="K91" s="4"/>
      <c r="L91" s="5"/>
      <c r="M91" s="6"/>
    </row>
    <row r="92" spans="1:13" outlineLevel="1" x14ac:dyDescent="0.3">
      <c r="A92" s="12"/>
      <c r="B92" s="13"/>
      <c r="C92" s="12"/>
      <c r="D92" s="12"/>
      <c r="E92" s="13"/>
      <c r="F92" s="13"/>
      <c r="G92" s="12"/>
      <c r="H92" s="12"/>
      <c r="I92" s="12"/>
      <c r="J92" s="12"/>
      <c r="K92" s="12"/>
      <c r="L92" s="12">
        <f>SUBTOTAL(9,L56:L91)</f>
        <v>3304</v>
      </c>
      <c r="M92" s="12">
        <f>SUBTOTAL(9,M57:M79)</f>
        <v>67.025000000000006</v>
      </c>
    </row>
    <row r="93" spans="1:13" ht="165.6" outlineLevel="2" x14ac:dyDescent="0.3">
      <c r="A93" s="6"/>
      <c r="B93" s="8" t="s">
        <v>118</v>
      </c>
      <c r="C93" s="6"/>
      <c r="D93" s="6" t="s">
        <v>258</v>
      </c>
      <c r="E93" s="6" t="s">
        <v>125</v>
      </c>
      <c r="F93" s="8" t="s">
        <v>455</v>
      </c>
      <c r="G93" s="4">
        <f t="shared" ref="G93" si="222">I93*0.2</f>
        <v>16</v>
      </c>
      <c r="H93" s="4">
        <f t="shared" ref="H93" si="223">I93*0.2</f>
        <v>16</v>
      </c>
      <c r="I93" s="9">
        <v>80</v>
      </c>
      <c r="J93" s="4">
        <f t="shared" ref="J93" si="224">I93*0.15</f>
        <v>12</v>
      </c>
      <c r="K93" s="4">
        <f t="shared" ref="K93" si="225">I93*0.2</f>
        <v>16</v>
      </c>
      <c r="L93" s="5">
        <f t="shared" ref="L93" si="226">SUM(G93:K93)</f>
        <v>140</v>
      </c>
      <c r="M93" s="6">
        <f t="shared" ref="M93" si="227">L93/40</f>
        <v>3.5</v>
      </c>
    </row>
    <row r="94" spans="1:13" ht="82.8" outlineLevel="2" x14ac:dyDescent="0.3">
      <c r="A94" s="6"/>
      <c r="B94" s="8"/>
      <c r="C94" s="6"/>
      <c r="D94" s="6" t="s">
        <v>254</v>
      </c>
      <c r="E94" s="6" t="s">
        <v>126</v>
      </c>
      <c r="F94" s="8" t="s">
        <v>253</v>
      </c>
      <c r="G94" s="4">
        <f t="shared" ref="G94" si="228">I94*0.2</f>
        <v>8</v>
      </c>
      <c r="H94" s="4">
        <f t="shared" ref="H94" si="229">I94*0.2</f>
        <v>8</v>
      </c>
      <c r="I94" s="9">
        <v>40</v>
      </c>
      <c r="J94" s="4">
        <f t="shared" ref="J94" si="230">I94*0.15</f>
        <v>6</v>
      </c>
      <c r="K94" s="4">
        <f t="shared" ref="K94" si="231">I94*0.2</f>
        <v>8</v>
      </c>
      <c r="L94" s="5">
        <f t="shared" ref="L94" si="232">SUM(G94:K94)</f>
        <v>70</v>
      </c>
      <c r="M94" s="6">
        <f t="shared" ref="M94" si="233">L94/40</f>
        <v>1.75</v>
      </c>
    </row>
    <row r="95" spans="1:13" outlineLevel="2" x14ac:dyDescent="0.3">
      <c r="A95" s="6"/>
      <c r="B95" s="8"/>
      <c r="C95" s="6"/>
      <c r="D95" s="6" t="s">
        <v>72</v>
      </c>
      <c r="E95" s="6" t="s">
        <v>127</v>
      </c>
      <c r="F95" s="6"/>
      <c r="G95" s="4"/>
      <c r="H95" s="4"/>
      <c r="I95" s="9"/>
      <c r="J95" s="4"/>
      <c r="K95" s="4"/>
      <c r="L95" s="5"/>
      <c r="M95" s="6"/>
    </row>
    <row r="96" spans="1:13" outlineLevel="2" x14ac:dyDescent="0.3">
      <c r="A96" s="6"/>
      <c r="B96" s="8"/>
      <c r="C96" s="6" t="s">
        <v>257</v>
      </c>
      <c r="D96" s="6" t="s">
        <v>128</v>
      </c>
      <c r="E96" s="6" t="s">
        <v>129</v>
      </c>
      <c r="F96" s="6" t="s">
        <v>463</v>
      </c>
      <c r="G96" s="4">
        <f t="shared" ref="G96" si="234">I96*0.2</f>
        <v>0</v>
      </c>
      <c r="H96" s="4">
        <f t="shared" ref="H96" si="235">I96*0.2</f>
        <v>0</v>
      </c>
      <c r="I96" s="9">
        <v>0</v>
      </c>
      <c r="J96" s="4">
        <f t="shared" ref="J96" si="236">I96*0.15</f>
        <v>0</v>
      </c>
      <c r="K96" s="4">
        <f t="shared" ref="K96" si="237">I96*0.2</f>
        <v>0</v>
      </c>
      <c r="L96" s="5">
        <f t="shared" ref="L96" si="238">SUM(G96:K96)</f>
        <v>0</v>
      </c>
      <c r="M96" s="6">
        <f t="shared" ref="M96" si="239">L96/40</f>
        <v>0</v>
      </c>
    </row>
    <row r="97" spans="1:13" outlineLevel="2" x14ac:dyDescent="0.3">
      <c r="A97" s="6"/>
      <c r="B97" s="8"/>
      <c r="C97" s="6" t="s">
        <v>257</v>
      </c>
      <c r="D97" s="6" t="s">
        <v>130</v>
      </c>
      <c r="E97" s="6" t="s">
        <v>131</v>
      </c>
      <c r="F97" s="6" t="s">
        <v>463</v>
      </c>
      <c r="G97" s="4"/>
      <c r="H97" s="4"/>
      <c r="I97" s="9"/>
      <c r="J97" s="4"/>
      <c r="K97" s="4"/>
      <c r="L97" s="5"/>
      <c r="M97" s="6"/>
    </row>
    <row r="98" spans="1:13" ht="138" outlineLevel="2" x14ac:dyDescent="0.3">
      <c r="A98" s="6"/>
      <c r="B98" s="8"/>
      <c r="C98" s="6"/>
      <c r="D98" s="6" t="s">
        <v>259</v>
      </c>
      <c r="E98" s="6"/>
      <c r="F98" s="8" t="s">
        <v>260</v>
      </c>
      <c r="G98" s="4">
        <f t="shared" ref="G98" si="240">I98*0.2</f>
        <v>12</v>
      </c>
      <c r="H98" s="4">
        <f t="shared" ref="H98" si="241">I98*0.2</f>
        <v>12</v>
      </c>
      <c r="I98" s="9">
        <v>60</v>
      </c>
      <c r="J98" s="4">
        <f t="shared" ref="J98" si="242">I98*0.15</f>
        <v>9</v>
      </c>
      <c r="K98" s="4">
        <f t="shared" ref="K98" si="243">I98*0.2</f>
        <v>12</v>
      </c>
      <c r="L98" s="5">
        <f t="shared" ref="L98" si="244">SUM(G98:K98)</f>
        <v>105</v>
      </c>
      <c r="M98" s="6">
        <f t="shared" ref="M98" si="245">L98/40</f>
        <v>2.625</v>
      </c>
    </row>
    <row r="99" spans="1:13" outlineLevel="2" x14ac:dyDescent="0.3">
      <c r="A99" s="6"/>
      <c r="B99" s="8"/>
      <c r="C99" s="6"/>
      <c r="D99" s="6" t="s">
        <v>17</v>
      </c>
      <c r="E99" s="6" t="s">
        <v>133</v>
      </c>
      <c r="F99" s="6" t="s">
        <v>401</v>
      </c>
      <c r="G99" s="4">
        <f t="shared" ref="G99" si="246">I99*0.2</f>
        <v>0</v>
      </c>
      <c r="H99" s="4">
        <f t="shared" ref="H99" si="247">I99*0.2</f>
        <v>0</v>
      </c>
      <c r="I99" s="9">
        <v>0</v>
      </c>
      <c r="J99" s="4">
        <f t="shared" ref="J99" si="248">I99*0.15</f>
        <v>0</v>
      </c>
      <c r="K99" s="4">
        <f t="shared" ref="K99" si="249">I99*0.2</f>
        <v>0</v>
      </c>
      <c r="L99" s="5">
        <f t="shared" ref="L99" si="250">SUM(G99:K99)</f>
        <v>0</v>
      </c>
      <c r="M99" s="6">
        <f t="shared" ref="M99" si="251">L99/40</f>
        <v>0</v>
      </c>
    </row>
    <row r="100" spans="1:13" ht="96.6" outlineLevel="2" x14ac:dyDescent="0.3">
      <c r="A100" s="6"/>
      <c r="B100" s="8"/>
      <c r="C100" s="6"/>
      <c r="D100" s="6" t="s">
        <v>138</v>
      </c>
      <c r="E100" s="6" t="s">
        <v>134</v>
      </c>
      <c r="F100" s="8" t="s">
        <v>478</v>
      </c>
      <c r="G100" s="4">
        <f t="shared" ref="G100" si="252">I100*0.2</f>
        <v>16</v>
      </c>
      <c r="H100" s="4">
        <f t="shared" ref="H100" si="253">I100*0.2</f>
        <v>16</v>
      </c>
      <c r="I100" s="9">
        <v>80</v>
      </c>
      <c r="J100" s="4">
        <f t="shared" ref="J100" si="254">I100*0.15</f>
        <v>12</v>
      </c>
      <c r="K100" s="4">
        <f t="shared" ref="K100" si="255">I100*0.2</f>
        <v>16</v>
      </c>
      <c r="L100" s="5">
        <f t="shared" ref="L100" si="256">SUM(G100:K100)</f>
        <v>140</v>
      </c>
      <c r="M100" s="6">
        <f t="shared" ref="M100" si="257">L100/40</f>
        <v>3.5</v>
      </c>
    </row>
    <row r="101" spans="1:13" outlineLevel="2" x14ac:dyDescent="0.3">
      <c r="A101" s="6"/>
      <c r="B101" s="8"/>
      <c r="C101" s="6"/>
      <c r="D101" s="6" t="s">
        <v>137</v>
      </c>
      <c r="E101" s="6" t="s">
        <v>135</v>
      </c>
      <c r="F101" s="6" t="s">
        <v>479</v>
      </c>
      <c r="G101" s="4">
        <f t="shared" ref="G101" si="258">I101*0.2</f>
        <v>16</v>
      </c>
      <c r="H101" s="4">
        <f t="shared" ref="H101" si="259">I101*0.2</f>
        <v>16</v>
      </c>
      <c r="I101" s="9">
        <v>80</v>
      </c>
      <c r="J101" s="4">
        <f t="shared" ref="J101" si="260">I101*0.15</f>
        <v>12</v>
      </c>
      <c r="K101" s="4">
        <f t="shared" ref="K101" si="261">I101*0.2</f>
        <v>16</v>
      </c>
      <c r="L101" s="5">
        <f t="shared" ref="L101" si="262">SUM(G101:K101)</f>
        <v>140</v>
      </c>
      <c r="M101" s="6">
        <f t="shared" ref="M101" si="263">L101/40</f>
        <v>3.5</v>
      </c>
    </row>
    <row r="102" spans="1:13" outlineLevel="2" x14ac:dyDescent="0.3">
      <c r="A102" s="6"/>
      <c r="B102" s="8"/>
      <c r="C102" s="6"/>
      <c r="D102" s="6" t="s">
        <v>119</v>
      </c>
      <c r="E102" s="6" t="s">
        <v>120</v>
      </c>
      <c r="F102" s="6"/>
      <c r="G102" s="4"/>
      <c r="H102" s="4"/>
      <c r="I102" s="9"/>
      <c r="J102" s="4"/>
      <c r="K102" s="4"/>
      <c r="L102" s="5"/>
      <c r="M102" s="6"/>
    </row>
    <row r="103" spans="1:13" outlineLevel="2" x14ac:dyDescent="0.3">
      <c r="A103" s="6"/>
      <c r="B103" s="8"/>
      <c r="C103" s="6" t="s">
        <v>136</v>
      </c>
      <c r="D103" s="6" t="s">
        <v>121</v>
      </c>
      <c r="E103" s="6" t="s">
        <v>139</v>
      </c>
      <c r="F103" s="6" t="s">
        <v>476</v>
      </c>
      <c r="G103" s="4"/>
      <c r="H103" s="4"/>
      <c r="I103" s="9"/>
      <c r="J103" s="4"/>
      <c r="K103" s="4"/>
      <c r="L103" s="5"/>
      <c r="M103" s="6"/>
    </row>
    <row r="104" spans="1:13" outlineLevel="2" x14ac:dyDescent="0.3">
      <c r="A104" s="6"/>
      <c r="B104" s="8"/>
      <c r="C104" s="6"/>
      <c r="D104" s="25" t="s">
        <v>122</v>
      </c>
      <c r="E104" s="6" t="s">
        <v>122</v>
      </c>
      <c r="F104" s="6"/>
      <c r="G104" s="4"/>
      <c r="H104" s="4"/>
      <c r="I104" s="9"/>
      <c r="J104" s="4"/>
      <c r="K104" s="4"/>
      <c r="L104" s="5"/>
      <c r="M104" s="6"/>
    </row>
    <row r="105" spans="1:13" outlineLevel="2" x14ac:dyDescent="0.3">
      <c r="A105" s="6"/>
      <c r="B105" s="8"/>
      <c r="C105" s="6"/>
      <c r="D105" s="6" t="s">
        <v>123</v>
      </c>
      <c r="E105" s="6" t="s">
        <v>124</v>
      </c>
      <c r="F105" s="6"/>
      <c r="G105" s="4">
        <f t="shared" ref="G105" si="264">I105*0.2</f>
        <v>16</v>
      </c>
      <c r="H105" s="4">
        <f t="shared" ref="H105" si="265">I105*0.2</f>
        <v>16</v>
      </c>
      <c r="I105" s="9">
        <v>80</v>
      </c>
      <c r="J105" s="4">
        <f t="shared" ref="J105" si="266">I105*0.15</f>
        <v>12</v>
      </c>
      <c r="K105" s="4">
        <f t="shared" ref="K105" si="267">I105*0.2</f>
        <v>16</v>
      </c>
      <c r="L105" s="5">
        <f t="shared" ref="L105" si="268">SUM(G105:K105)</f>
        <v>140</v>
      </c>
      <c r="M105" s="6">
        <f t="shared" ref="M105" si="269">L105/40</f>
        <v>3.5</v>
      </c>
    </row>
    <row r="106" spans="1:13" outlineLevel="2" x14ac:dyDescent="0.3">
      <c r="A106" s="6"/>
      <c r="B106" s="8"/>
      <c r="C106" s="6"/>
      <c r="D106" s="6" t="s">
        <v>140</v>
      </c>
      <c r="E106" s="6" t="s">
        <v>141</v>
      </c>
      <c r="F106" s="6" t="s">
        <v>407</v>
      </c>
      <c r="G106" s="4">
        <f t="shared" ref="G106" si="270">I106*0.2</f>
        <v>0</v>
      </c>
      <c r="H106" s="4">
        <f t="shared" ref="H106" si="271">I106*0.2</f>
        <v>0</v>
      </c>
      <c r="I106" s="9">
        <v>0</v>
      </c>
      <c r="J106" s="4">
        <f t="shared" ref="J106" si="272">I106*0.15</f>
        <v>0</v>
      </c>
      <c r="K106" s="4">
        <f t="shared" ref="K106" si="273">I106*0.2</f>
        <v>0</v>
      </c>
      <c r="L106" s="5">
        <f t="shared" ref="L106" si="274">SUM(G106:K106)</f>
        <v>0</v>
      </c>
      <c r="M106" s="6">
        <f t="shared" ref="M106" si="275">L106/40</f>
        <v>0</v>
      </c>
    </row>
    <row r="107" spans="1:13" outlineLevel="2" x14ac:dyDescent="0.3">
      <c r="A107" s="6"/>
      <c r="B107" s="8"/>
      <c r="C107" s="6"/>
      <c r="D107" s="6" t="s">
        <v>142</v>
      </c>
      <c r="E107" s="6" t="s">
        <v>143</v>
      </c>
      <c r="F107" s="6" t="s">
        <v>407</v>
      </c>
      <c r="G107" s="4">
        <f t="shared" ref="G107:G109" si="276">I107*0.2</f>
        <v>0</v>
      </c>
      <c r="H107" s="4">
        <f t="shared" ref="H107:H109" si="277">I107*0.2</f>
        <v>0</v>
      </c>
      <c r="I107" s="9">
        <v>0</v>
      </c>
      <c r="J107" s="4">
        <f t="shared" ref="J107:J109" si="278">I107*0.15</f>
        <v>0</v>
      </c>
      <c r="K107" s="4">
        <f t="shared" ref="K107:K109" si="279">I107*0.2</f>
        <v>0</v>
      </c>
      <c r="L107" s="5">
        <f t="shared" ref="L107:L109" si="280">SUM(G107:K107)</f>
        <v>0</v>
      </c>
      <c r="M107" s="6">
        <f t="shared" ref="M107:M109" si="281">L107/40</f>
        <v>0</v>
      </c>
    </row>
    <row r="108" spans="1:13" outlineLevel="2" x14ac:dyDescent="0.3">
      <c r="A108" s="6"/>
      <c r="B108" s="8"/>
      <c r="C108" s="6"/>
      <c r="D108" s="6" t="s">
        <v>144</v>
      </c>
      <c r="E108" s="6" t="s">
        <v>153</v>
      </c>
      <c r="F108" s="6" t="s">
        <v>407</v>
      </c>
      <c r="G108" s="4">
        <f t="shared" si="276"/>
        <v>0</v>
      </c>
      <c r="H108" s="4">
        <f t="shared" si="277"/>
        <v>0</v>
      </c>
      <c r="I108" s="9">
        <v>0</v>
      </c>
      <c r="J108" s="4">
        <f t="shared" si="278"/>
        <v>0</v>
      </c>
      <c r="K108" s="4">
        <f t="shared" si="279"/>
        <v>0</v>
      </c>
      <c r="L108" s="5">
        <f t="shared" si="280"/>
        <v>0</v>
      </c>
      <c r="M108" s="6">
        <f t="shared" si="281"/>
        <v>0</v>
      </c>
    </row>
    <row r="109" spans="1:13" outlineLevel="2" x14ac:dyDescent="0.3">
      <c r="A109" s="6"/>
      <c r="B109" s="8"/>
      <c r="C109" s="6"/>
      <c r="D109" s="6" t="s">
        <v>152</v>
      </c>
      <c r="E109" s="6" t="s">
        <v>154</v>
      </c>
      <c r="F109" s="6" t="s">
        <v>407</v>
      </c>
      <c r="G109" s="4">
        <f t="shared" si="276"/>
        <v>0</v>
      </c>
      <c r="H109" s="4">
        <f t="shared" si="277"/>
        <v>0</v>
      </c>
      <c r="I109" s="9">
        <v>0</v>
      </c>
      <c r="J109" s="4">
        <f t="shared" si="278"/>
        <v>0</v>
      </c>
      <c r="K109" s="4">
        <f t="shared" si="279"/>
        <v>0</v>
      </c>
      <c r="L109" s="5">
        <f t="shared" si="280"/>
        <v>0</v>
      </c>
      <c r="M109" s="6">
        <f t="shared" si="281"/>
        <v>0</v>
      </c>
    </row>
    <row r="110" spans="1:13" outlineLevel="2" x14ac:dyDescent="0.3">
      <c r="A110" s="6"/>
      <c r="B110" s="8"/>
      <c r="C110" s="6"/>
      <c r="D110" s="6" t="s">
        <v>145</v>
      </c>
      <c r="E110" s="6" t="s">
        <v>146</v>
      </c>
      <c r="F110" s="6"/>
      <c r="G110" s="4"/>
      <c r="H110" s="4"/>
      <c r="I110" s="9"/>
      <c r="J110" s="4"/>
      <c r="K110" s="4"/>
      <c r="L110" s="5"/>
      <c r="M110" s="6"/>
    </row>
    <row r="111" spans="1:13" outlineLevel="2" x14ac:dyDescent="0.3">
      <c r="A111" s="6"/>
      <c r="B111" s="8"/>
      <c r="C111" s="6"/>
      <c r="D111" s="6" t="s">
        <v>148</v>
      </c>
      <c r="E111" s="6" t="s">
        <v>149</v>
      </c>
      <c r="F111" s="6" t="s">
        <v>475</v>
      </c>
      <c r="G111" s="4">
        <f t="shared" ref="G111:G112" si="282">I111*0.2</f>
        <v>0</v>
      </c>
      <c r="H111" s="4">
        <f t="shared" ref="H111:H112" si="283">I111*0.2</f>
        <v>0</v>
      </c>
      <c r="I111" s="9">
        <v>0</v>
      </c>
      <c r="J111" s="4">
        <f t="shared" ref="J111:J112" si="284">I111*0.15</f>
        <v>0</v>
      </c>
      <c r="K111" s="4">
        <f t="shared" ref="K111:K112" si="285">I111*0.2</f>
        <v>0</v>
      </c>
      <c r="L111" s="5">
        <f t="shared" ref="L111:L112" si="286">SUM(G111:K111)</f>
        <v>0</v>
      </c>
      <c r="M111" s="6">
        <f t="shared" ref="M111:M112" si="287">L111/40</f>
        <v>0</v>
      </c>
    </row>
    <row r="112" spans="1:13" outlineLevel="2" x14ac:dyDescent="0.3">
      <c r="A112" s="6"/>
      <c r="B112" s="8"/>
      <c r="C112" s="6"/>
      <c r="D112" s="6" t="s">
        <v>150</v>
      </c>
      <c r="E112" s="6" t="s">
        <v>151</v>
      </c>
      <c r="F112" s="6" t="s">
        <v>407</v>
      </c>
      <c r="G112" s="4">
        <f t="shared" si="282"/>
        <v>0</v>
      </c>
      <c r="H112" s="4">
        <f t="shared" si="283"/>
        <v>0</v>
      </c>
      <c r="I112" s="9">
        <v>0</v>
      </c>
      <c r="J112" s="4">
        <f t="shared" si="284"/>
        <v>0</v>
      </c>
      <c r="K112" s="4">
        <f t="shared" si="285"/>
        <v>0</v>
      </c>
      <c r="L112" s="5">
        <f t="shared" si="286"/>
        <v>0</v>
      </c>
      <c r="M112" s="6">
        <f t="shared" si="287"/>
        <v>0</v>
      </c>
    </row>
    <row r="113" spans="1:13" outlineLevel="2" x14ac:dyDescent="0.3">
      <c r="A113" s="6"/>
      <c r="B113" s="8"/>
      <c r="C113" s="6" t="s">
        <v>16</v>
      </c>
      <c r="D113" s="6" t="s">
        <v>155</v>
      </c>
      <c r="E113" s="6" t="s">
        <v>156</v>
      </c>
      <c r="F113" s="6"/>
      <c r="G113" s="4">
        <f t="shared" ref="G113" si="288">I113*0.2</f>
        <v>7.2</v>
      </c>
      <c r="H113" s="4">
        <f t="shared" ref="H113" si="289">I113*0.2</f>
        <v>7.2</v>
      </c>
      <c r="I113" s="9">
        <v>36</v>
      </c>
      <c r="J113" s="4">
        <f t="shared" ref="J113" si="290">I113*0.15</f>
        <v>5.3999999999999995</v>
      </c>
      <c r="K113" s="4">
        <f t="shared" ref="K113" si="291">I113*0.2</f>
        <v>7.2</v>
      </c>
      <c r="L113" s="5">
        <f t="shared" ref="L113" si="292">SUM(G113:K113)</f>
        <v>63</v>
      </c>
      <c r="M113" s="6">
        <f t="shared" ref="M113" si="293">L113/40</f>
        <v>1.575</v>
      </c>
    </row>
    <row r="114" spans="1:13" outlineLevel="2" x14ac:dyDescent="0.3">
      <c r="A114" s="6"/>
      <c r="B114" s="8"/>
      <c r="C114" s="6" t="s">
        <v>16</v>
      </c>
      <c r="D114" s="6" t="s">
        <v>181</v>
      </c>
      <c r="E114" s="6" t="s">
        <v>157</v>
      </c>
      <c r="F114" s="6"/>
      <c r="G114" s="4"/>
      <c r="H114" s="4"/>
      <c r="I114" s="9"/>
      <c r="J114" s="4"/>
      <c r="K114" s="4"/>
      <c r="L114" s="5"/>
      <c r="M114" s="6"/>
    </row>
    <row r="115" spans="1:13" outlineLevel="2" x14ac:dyDescent="0.3">
      <c r="A115" s="6"/>
      <c r="B115" s="8"/>
      <c r="C115" s="6" t="s">
        <v>16</v>
      </c>
      <c r="D115" s="6" t="s">
        <v>147</v>
      </c>
      <c r="E115" s="6" t="s">
        <v>158</v>
      </c>
      <c r="F115" s="6" t="s">
        <v>407</v>
      </c>
      <c r="G115" s="4">
        <f t="shared" ref="G115" si="294">I115*0.2</f>
        <v>0</v>
      </c>
      <c r="H115" s="4">
        <f t="shared" ref="H115" si="295">I115*0.2</f>
        <v>0</v>
      </c>
      <c r="I115" s="9">
        <v>0</v>
      </c>
      <c r="J115" s="4">
        <f t="shared" ref="J115" si="296">I115*0.15</f>
        <v>0</v>
      </c>
      <c r="K115" s="4">
        <f t="shared" ref="K115" si="297">I115*0.2</f>
        <v>0</v>
      </c>
      <c r="L115" s="5">
        <f t="shared" ref="L115" si="298">SUM(G115:K115)</f>
        <v>0</v>
      </c>
      <c r="M115" s="6">
        <f t="shared" ref="M115" si="299">L115/40</f>
        <v>0</v>
      </c>
    </row>
    <row r="116" spans="1:13" outlineLevel="2" x14ac:dyDescent="0.3">
      <c r="A116" s="6"/>
      <c r="B116" s="8"/>
      <c r="C116" s="6" t="s">
        <v>15</v>
      </c>
      <c r="D116" s="6" t="s">
        <v>159</v>
      </c>
      <c r="E116" s="6" t="s">
        <v>160</v>
      </c>
      <c r="F116" s="6"/>
      <c r="G116" s="4"/>
      <c r="H116" s="4"/>
      <c r="I116" s="9"/>
      <c r="J116" s="4"/>
      <c r="K116" s="4"/>
      <c r="L116" s="5"/>
      <c r="M116" s="6"/>
    </row>
    <row r="117" spans="1:13" outlineLevel="2" x14ac:dyDescent="0.3">
      <c r="A117" s="6"/>
      <c r="B117" s="8"/>
      <c r="C117" s="6" t="s">
        <v>15</v>
      </c>
      <c r="D117" s="6" t="s">
        <v>161</v>
      </c>
      <c r="E117" s="6" t="s">
        <v>162</v>
      </c>
      <c r="F117" s="6"/>
      <c r="G117" s="4"/>
      <c r="H117" s="4"/>
      <c r="I117" s="9"/>
      <c r="J117" s="4"/>
      <c r="K117" s="4"/>
      <c r="L117" s="5"/>
      <c r="M117" s="6"/>
    </row>
    <row r="118" spans="1:13" outlineLevel="2" x14ac:dyDescent="0.3">
      <c r="A118" s="6"/>
      <c r="B118" s="8"/>
      <c r="C118" s="6" t="s">
        <v>15</v>
      </c>
      <c r="D118" s="6" t="s">
        <v>270</v>
      </c>
      <c r="E118" s="6" t="s">
        <v>163</v>
      </c>
      <c r="F118" s="6"/>
      <c r="G118" s="4">
        <f t="shared" ref="G118" si="300">I118*0.2</f>
        <v>12</v>
      </c>
      <c r="H118" s="4">
        <f t="shared" ref="H118" si="301">I118*0.2</f>
        <v>12</v>
      </c>
      <c r="I118" s="9">
        <v>60</v>
      </c>
      <c r="J118" s="4">
        <f t="shared" ref="J118" si="302">I118*0.15</f>
        <v>9</v>
      </c>
      <c r="K118" s="4">
        <f t="shared" ref="K118" si="303">I118*0.2</f>
        <v>12</v>
      </c>
      <c r="L118" s="5">
        <f t="shared" ref="L118" si="304">SUM(G118:K118)</f>
        <v>105</v>
      </c>
      <c r="M118" s="6">
        <f t="shared" ref="M118" si="305">L118/40</f>
        <v>2.625</v>
      </c>
    </row>
    <row r="119" spans="1:13" outlineLevel="2" x14ac:dyDescent="0.3">
      <c r="A119" s="6"/>
      <c r="B119" s="8"/>
      <c r="C119" s="6" t="s">
        <v>15</v>
      </c>
      <c r="D119" s="6" t="s">
        <v>164</v>
      </c>
      <c r="E119" s="6" t="s">
        <v>165</v>
      </c>
      <c r="F119" s="6"/>
      <c r="G119" s="4"/>
      <c r="H119" s="4"/>
      <c r="I119" s="9"/>
      <c r="J119" s="4"/>
      <c r="K119" s="4"/>
      <c r="L119" s="5"/>
      <c r="M119" s="6"/>
    </row>
    <row r="120" spans="1:13" outlineLevel="2" x14ac:dyDescent="0.3">
      <c r="A120" s="6"/>
      <c r="B120" s="8"/>
      <c r="C120" s="6" t="s">
        <v>15</v>
      </c>
      <c r="D120" s="6" t="s">
        <v>166</v>
      </c>
      <c r="E120" s="6" t="s">
        <v>167</v>
      </c>
      <c r="F120" s="6"/>
      <c r="G120" s="4"/>
      <c r="H120" s="4"/>
      <c r="I120" s="9"/>
      <c r="J120" s="4"/>
      <c r="K120" s="4"/>
      <c r="L120" s="5"/>
      <c r="M120" s="6"/>
    </row>
    <row r="121" spans="1:13" outlineLevel="2" x14ac:dyDescent="0.3">
      <c r="A121" s="6"/>
      <c r="B121" s="8"/>
      <c r="C121" s="6" t="s">
        <v>16</v>
      </c>
      <c r="D121" s="6" t="s">
        <v>168</v>
      </c>
      <c r="E121" s="6" t="s">
        <v>169</v>
      </c>
      <c r="F121" s="6"/>
      <c r="G121" s="4"/>
      <c r="H121" s="4"/>
      <c r="I121" s="9"/>
      <c r="J121" s="4"/>
      <c r="K121" s="4"/>
      <c r="L121" s="5"/>
      <c r="M121" s="6"/>
    </row>
    <row r="122" spans="1:13" outlineLevel="2" x14ac:dyDescent="0.3">
      <c r="A122" s="6"/>
      <c r="B122" s="8"/>
      <c r="C122" s="6" t="s">
        <v>16</v>
      </c>
      <c r="D122" s="6" t="s">
        <v>170</v>
      </c>
      <c r="E122" s="6" t="s">
        <v>171</v>
      </c>
      <c r="F122" s="6"/>
      <c r="G122" s="4">
        <f t="shared" ref="G122:G123" si="306">I122*0.2</f>
        <v>4.8000000000000007</v>
      </c>
      <c r="H122" s="4">
        <f t="shared" ref="H122" si="307">I122*0.2</f>
        <v>4.8000000000000007</v>
      </c>
      <c r="I122" s="9">
        <v>24</v>
      </c>
      <c r="J122" s="4">
        <f t="shared" ref="J122" si="308">I122*0.15</f>
        <v>3.5999999999999996</v>
      </c>
      <c r="K122" s="4">
        <f t="shared" ref="K122" si="309">I122*0.2</f>
        <v>4.8000000000000007</v>
      </c>
      <c r="L122" s="5">
        <f t="shared" ref="L122" si="310">SUM(G122:K122)</f>
        <v>42</v>
      </c>
      <c r="M122" s="6">
        <f t="shared" ref="M122" si="311">L122/40</f>
        <v>1.05</v>
      </c>
    </row>
    <row r="123" spans="1:13" outlineLevel="2" x14ac:dyDescent="0.3">
      <c r="A123" s="6"/>
      <c r="B123" s="8"/>
      <c r="C123" s="6" t="s">
        <v>16</v>
      </c>
      <c r="D123" s="6" t="s">
        <v>172</v>
      </c>
      <c r="E123" s="6" t="s">
        <v>173</v>
      </c>
      <c r="F123" s="6"/>
      <c r="G123" s="4">
        <f t="shared" si="306"/>
        <v>12</v>
      </c>
      <c r="H123" s="4">
        <f t="shared" ref="H123" si="312">I123*0.2</f>
        <v>12</v>
      </c>
      <c r="I123" s="9">
        <v>60</v>
      </c>
      <c r="J123" s="4">
        <f t="shared" ref="J123" si="313">I123*0.15</f>
        <v>9</v>
      </c>
      <c r="K123" s="4">
        <f t="shared" ref="K123" si="314">I123*0.2</f>
        <v>12</v>
      </c>
      <c r="L123" s="5">
        <f t="shared" ref="L123" si="315">SUM(G123:K123)</f>
        <v>105</v>
      </c>
      <c r="M123" s="6">
        <f t="shared" ref="M123" si="316">L123/40</f>
        <v>2.625</v>
      </c>
    </row>
    <row r="124" spans="1:13" outlineLevel="2" x14ac:dyDescent="0.3">
      <c r="A124" s="6"/>
      <c r="B124" s="8"/>
      <c r="C124" s="6" t="s">
        <v>16</v>
      </c>
      <c r="D124" s="6" t="s">
        <v>174</v>
      </c>
      <c r="E124" s="6" t="s">
        <v>175</v>
      </c>
      <c r="F124" s="6"/>
      <c r="G124" s="4">
        <f t="shared" ref="G124" si="317">I124*0.2</f>
        <v>4.8000000000000007</v>
      </c>
      <c r="H124" s="4">
        <f t="shared" ref="H124" si="318">I124*0.2</f>
        <v>4.8000000000000007</v>
      </c>
      <c r="I124" s="9">
        <v>24</v>
      </c>
      <c r="J124" s="4">
        <f t="shared" ref="J124" si="319">I124*0.15</f>
        <v>3.5999999999999996</v>
      </c>
      <c r="K124" s="4">
        <f t="shared" ref="K124" si="320">I124*0.2</f>
        <v>4.8000000000000007</v>
      </c>
      <c r="L124" s="5">
        <f t="shared" ref="L124" si="321">SUM(G124:K124)</f>
        <v>42</v>
      </c>
      <c r="M124" s="6">
        <f t="shared" ref="M124" si="322">L124/40</f>
        <v>1.05</v>
      </c>
    </row>
    <row r="125" spans="1:13" outlineLevel="2" x14ac:dyDescent="0.3">
      <c r="A125" s="6"/>
      <c r="B125" s="8"/>
      <c r="C125" s="6"/>
      <c r="D125" s="6" t="s">
        <v>458</v>
      </c>
      <c r="E125" s="6" t="s">
        <v>459</v>
      </c>
      <c r="F125" s="6"/>
      <c r="G125" s="4">
        <f t="shared" ref="G125" si="323">I125*0.2</f>
        <v>2.4000000000000004</v>
      </c>
      <c r="H125" s="4">
        <f t="shared" ref="H125" si="324">I125*0.2</f>
        <v>2.4000000000000004</v>
      </c>
      <c r="I125" s="9">
        <v>12</v>
      </c>
      <c r="J125" s="4">
        <f t="shared" ref="J125" si="325">I125*0.15</f>
        <v>1.7999999999999998</v>
      </c>
      <c r="K125" s="4">
        <f t="shared" ref="K125" si="326">I125*0.2</f>
        <v>2.4000000000000004</v>
      </c>
      <c r="L125" s="5">
        <f t="shared" ref="L125" si="327">SUM(G125:K125)</f>
        <v>21</v>
      </c>
      <c r="M125" s="6">
        <f t="shared" ref="M125" si="328">L125/40</f>
        <v>0.52500000000000002</v>
      </c>
    </row>
    <row r="126" spans="1:13" outlineLevel="2" x14ac:dyDescent="0.3">
      <c r="A126" s="6"/>
      <c r="B126" s="8"/>
      <c r="C126" s="6" t="s">
        <v>16</v>
      </c>
      <c r="D126" s="6" t="s">
        <v>176</v>
      </c>
      <c r="E126" s="6" t="s">
        <v>177</v>
      </c>
      <c r="F126" s="6"/>
      <c r="G126" s="4">
        <f t="shared" ref="G126" si="329">I126*0.2</f>
        <v>4.8000000000000007</v>
      </c>
      <c r="H126" s="4">
        <f t="shared" ref="H126" si="330">I126*0.2</f>
        <v>4.8000000000000007</v>
      </c>
      <c r="I126" s="9">
        <v>24</v>
      </c>
      <c r="J126" s="4">
        <f t="shared" ref="J126" si="331">I126*0.15</f>
        <v>3.5999999999999996</v>
      </c>
      <c r="K126" s="4">
        <f t="shared" ref="K126" si="332">I126*0.2</f>
        <v>4.8000000000000007</v>
      </c>
      <c r="L126" s="5">
        <f t="shared" ref="L126" si="333">SUM(G126:K126)</f>
        <v>42</v>
      </c>
      <c r="M126" s="6">
        <f t="shared" ref="M126" si="334">L126/40</f>
        <v>1.05</v>
      </c>
    </row>
    <row r="127" spans="1:13" outlineLevel="2" x14ac:dyDescent="0.3">
      <c r="A127" s="6"/>
      <c r="B127" s="8"/>
      <c r="C127" s="6" t="s">
        <v>16</v>
      </c>
      <c r="D127" s="6" t="s">
        <v>178</v>
      </c>
      <c r="E127" s="6" t="s">
        <v>426</v>
      </c>
      <c r="F127" s="6"/>
      <c r="G127" s="4">
        <f t="shared" ref="G127" si="335">I127*0.2</f>
        <v>8</v>
      </c>
      <c r="H127" s="4">
        <f t="shared" ref="H127" si="336">I127*0.2</f>
        <v>8</v>
      </c>
      <c r="I127" s="9">
        <v>40</v>
      </c>
      <c r="J127" s="4">
        <f t="shared" ref="J127" si="337">I127*0.15</f>
        <v>6</v>
      </c>
      <c r="K127" s="4">
        <f t="shared" ref="K127" si="338">I127*0.2</f>
        <v>8</v>
      </c>
      <c r="L127" s="5">
        <f t="shared" ref="L127" si="339">SUM(G127:K127)</f>
        <v>70</v>
      </c>
      <c r="M127" s="6">
        <f t="shared" ref="M127" si="340">L127/40</f>
        <v>1.75</v>
      </c>
    </row>
    <row r="128" spans="1:13" outlineLevel="2" x14ac:dyDescent="0.3">
      <c r="A128" s="6"/>
      <c r="B128" s="8"/>
      <c r="C128" s="6" t="s">
        <v>16</v>
      </c>
      <c r="D128" s="6" t="s">
        <v>179</v>
      </c>
      <c r="E128" s="6" t="s">
        <v>180</v>
      </c>
      <c r="F128" s="6"/>
      <c r="G128" s="4"/>
      <c r="H128" s="4"/>
      <c r="I128" s="9"/>
      <c r="J128" s="4"/>
      <c r="K128" s="4"/>
      <c r="L128" s="5"/>
      <c r="M128" s="6"/>
    </row>
    <row r="129" spans="1:13" outlineLevel="2" x14ac:dyDescent="0.3">
      <c r="A129" s="6"/>
      <c r="B129" s="8"/>
      <c r="C129" s="6" t="s">
        <v>182</v>
      </c>
      <c r="D129" s="6" t="s">
        <v>183</v>
      </c>
      <c r="E129" s="6" t="s">
        <v>184</v>
      </c>
      <c r="F129" s="6"/>
      <c r="G129" s="4"/>
      <c r="H129" s="4"/>
      <c r="I129" s="9"/>
      <c r="J129" s="4"/>
      <c r="K129" s="4"/>
      <c r="L129" s="5"/>
      <c r="M129" s="6"/>
    </row>
    <row r="130" spans="1:13" outlineLevel="2" x14ac:dyDescent="0.3">
      <c r="A130" s="6"/>
      <c r="B130" s="8"/>
      <c r="C130" s="6" t="s">
        <v>16</v>
      </c>
      <c r="D130" s="6" t="s">
        <v>185</v>
      </c>
      <c r="E130" s="6" t="s">
        <v>186</v>
      </c>
      <c r="F130" s="6"/>
      <c r="G130" s="4">
        <f t="shared" ref="G130" si="341">I130*0.2</f>
        <v>3.2</v>
      </c>
      <c r="H130" s="4">
        <f t="shared" ref="H130" si="342">I130*0.2</f>
        <v>3.2</v>
      </c>
      <c r="I130" s="9">
        <v>16</v>
      </c>
      <c r="J130" s="4">
        <f t="shared" ref="J130" si="343">I130*0.15</f>
        <v>2.4</v>
      </c>
      <c r="K130" s="4">
        <f t="shared" ref="K130" si="344">I130*0.2</f>
        <v>3.2</v>
      </c>
      <c r="L130" s="5">
        <f t="shared" ref="L130" si="345">SUM(G130:K130)</f>
        <v>27.999999999999996</v>
      </c>
      <c r="M130" s="6">
        <f t="shared" ref="M130" si="346">L130/40</f>
        <v>0.7</v>
      </c>
    </row>
    <row r="131" spans="1:13" outlineLevel="2" x14ac:dyDescent="0.3">
      <c r="A131" s="6"/>
      <c r="B131" s="8"/>
      <c r="C131" s="6" t="s">
        <v>16</v>
      </c>
      <c r="D131" s="6" t="s">
        <v>187</v>
      </c>
      <c r="E131" s="6" t="s">
        <v>188</v>
      </c>
      <c r="F131" s="6"/>
      <c r="G131" s="4">
        <f t="shared" ref="G131:G141" si="347">I131*0.2</f>
        <v>3.2</v>
      </c>
      <c r="H131" s="4">
        <f t="shared" ref="H131:H141" si="348">I131*0.2</f>
        <v>3.2</v>
      </c>
      <c r="I131" s="9">
        <v>16</v>
      </c>
      <c r="J131" s="4">
        <f t="shared" ref="J131:J141" si="349">I131*0.15</f>
        <v>2.4</v>
      </c>
      <c r="K131" s="4">
        <f t="shared" ref="K131:K141" si="350">I131*0.2</f>
        <v>3.2</v>
      </c>
      <c r="L131" s="5">
        <f t="shared" ref="L131:L141" si="351">SUM(G131:K131)</f>
        <v>27.999999999999996</v>
      </c>
      <c r="M131" s="6">
        <f t="shared" ref="M131:M141" si="352">L131/40</f>
        <v>0.7</v>
      </c>
    </row>
    <row r="132" spans="1:13" outlineLevel="2" x14ac:dyDescent="0.3">
      <c r="A132" s="6"/>
      <c r="B132" s="8"/>
      <c r="C132" s="6" t="s">
        <v>16</v>
      </c>
      <c r="D132" s="6" t="s">
        <v>189</v>
      </c>
      <c r="E132" s="6" t="s">
        <v>190</v>
      </c>
      <c r="F132" s="6"/>
      <c r="G132" s="4">
        <f t="shared" si="347"/>
        <v>3.2</v>
      </c>
      <c r="H132" s="4">
        <f t="shared" si="348"/>
        <v>3.2</v>
      </c>
      <c r="I132" s="9">
        <v>16</v>
      </c>
      <c r="J132" s="4">
        <f t="shared" si="349"/>
        <v>2.4</v>
      </c>
      <c r="K132" s="4">
        <f t="shared" si="350"/>
        <v>3.2</v>
      </c>
      <c r="L132" s="5">
        <f t="shared" si="351"/>
        <v>27.999999999999996</v>
      </c>
      <c r="M132" s="6">
        <f t="shared" si="352"/>
        <v>0.7</v>
      </c>
    </row>
    <row r="133" spans="1:13" outlineLevel="2" x14ac:dyDescent="0.3">
      <c r="A133" s="6"/>
      <c r="B133" s="8"/>
      <c r="C133" s="6"/>
      <c r="D133" s="6" t="s">
        <v>466</v>
      </c>
      <c r="E133" s="6" t="s">
        <v>467</v>
      </c>
      <c r="F133" s="6"/>
      <c r="G133" s="4">
        <f t="shared" ref="G133:G134" si="353">I133*0.2</f>
        <v>3.2</v>
      </c>
      <c r="H133" s="4">
        <f t="shared" ref="H133:H134" si="354">I133*0.2</f>
        <v>3.2</v>
      </c>
      <c r="I133" s="9">
        <v>16</v>
      </c>
      <c r="J133" s="4">
        <f t="shared" ref="J133:J134" si="355">I133*0.15</f>
        <v>2.4</v>
      </c>
      <c r="K133" s="4">
        <f t="shared" ref="K133:K134" si="356">I133*0.2</f>
        <v>3.2</v>
      </c>
      <c r="L133" s="5">
        <f t="shared" ref="L133:L134" si="357">SUM(G133:K133)</f>
        <v>27.999999999999996</v>
      </c>
      <c r="M133" s="6">
        <f t="shared" ref="M133:M134" si="358">L133/40</f>
        <v>0.7</v>
      </c>
    </row>
    <row r="134" spans="1:13" outlineLevel="2" x14ac:dyDescent="0.3">
      <c r="A134" s="6"/>
      <c r="B134" s="8"/>
      <c r="C134" s="6"/>
      <c r="D134" s="6" t="s">
        <v>465</v>
      </c>
      <c r="E134" s="6" t="s">
        <v>468</v>
      </c>
      <c r="F134" s="6"/>
      <c r="G134" s="4">
        <f t="shared" si="353"/>
        <v>3.2</v>
      </c>
      <c r="H134" s="4">
        <f t="shared" si="354"/>
        <v>3.2</v>
      </c>
      <c r="I134" s="9">
        <v>16</v>
      </c>
      <c r="J134" s="4">
        <f t="shared" si="355"/>
        <v>2.4</v>
      </c>
      <c r="K134" s="4">
        <f t="shared" si="356"/>
        <v>3.2</v>
      </c>
      <c r="L134" s="5">
        <f t="shared" si="357"/>
        <v>27.999999999999996</v>
      </c>
      <c r="M134" s="6">
        <f t="shared" si="358"/>
        <v>0.7</v>
      </c>
    </row>
    <row r="135" spans="1:13" outlineLevel="2" x14ac:dyDescent="0.3">
      <c r="A135" s="6"/>
      <c r="B135" s="8"/>
      <c r="C135" s="6" t="s">
        <v>16</v>
      </c>
      <c r="D135" s="6" t="s">
        <v>191</v>
      </c>
      <c r="E135" s="6" t="s">
        <v>192</v>
      </c>
      <c r="F135" s="6"/>
      <c r="G135" s="4">
        <f t="shared" si="347"/>
        <v>3.2</v>
      </c>
      <c r="H135" s="4">
        <f t="shared" si="348"/>
        <v>3.2</v>
      </c>
      <c r="I135" s="9">
        <v>16</v>
      </c>
      <c r="J135" s="4">
        <f t="shared" si="349"/>
        <v>2.4</v>
      </c>
      <c r="K135" s="4">
        <f t="shared" si="350"/>
        <v>3.2</v>
      </c>
      <c r="L135" s="5">
        <f t="shared" si="351"/>
        <v>27.999999999999996</v>
      </c>
      <c r="M135" s="6">
        <f t="shared" si="352"/>
        <v>0.7</v>
      </c>
    </row>
    <row r="136" spans="1:13" outlineLevel="2" x14ac:dyDescent="0.3">
      <c r="A136" s="6"/>
      <c r="B136" s="8"/>
      <c r="C136" s="6" t="s">
        <v>16</v>
      </c>
      <c r="D136" s="6" t="s">
        <v>193</v>
      </c>
      <c r="E136" s="6" t="s">
        <v>194</v>
      </c>
      <c r="F136" s="6"/>
      <c r="G136" s="4">
        <f t="shared" si="347"/>
        <v>3.2</v>
      </c>
      <c r="H136" s="4">
        <f t="shared" si="348"/>
        <v>3.2</v>
      </c>
      <c r="I136" s="9">
        <v>16</v>
      </c>
      <c r="J136" s="4">
        <f t="shared" si="349"/>
        <v>2.4</v>
      </c>
      <c r="K136" s="4">
        <f t="shared" si="350"/>
        <v>3.2</v>
      </c>
      <c r="L136" s="5">
        <f t="shared" si="351"/>
        <v>27.999999999999996</v>
      </c>
      <c r="M136" s="6">
        <f t="shared" si="352"/>
        <v>0.7</v>
      </c>
    </row>
    <row r="137" spans="1:13" outlineLevel="2" x14ac:dyDescent="0.3">
      <c r="A137" s="6"/>
      <c r="B137" s="8"/>
      <c r="C137" s="6" t="s">
        <v>16</v>
      </c>
      <c r="D137" s="6" t="s">
        <v>195</v>
      </c>
      <c r="E137" s="6" t="s">
        <v>196</v>
      </c>
      <c r="F137" s="6"/>
      <c r="G137" s="4">
        <f t="shared" si="347"/>
        <v>3.2</v>
      </c>
      <c r="H137" s="4">
        <f t="shared" si="348"/>
        <v>3.2</v>
      </c>
      <c r="I137" s="9">
        <v>16</v>
      </c>
      <c r="J137" s="4">
        <f t="shared" si="349"/>
        <v>2.4</v>
      </c>
      <c r="K137" s="4">
        <f t="shared" si="350"/>
        <v>3.2</v>
      </c>
      <c r="L137" s="5">
        <f t="shared" si="351"/>
        <v>27.999999999999996</v>
      </c>
      <c r="M137" s="6">
        <f t="shared" si="352"/>
        <v>0.7</v>
      </c>
    </row>
    <row r="138" spans="1:13" outlineLevel="2" x14ac:dyDescent="0.3">
      <c r="A138" s="6"/>
      <c r="B138" s="8"/>
      <c r="C138" s="6" t="s">
        <v>16</v>
      </c>
      <c r="D138" s="3" t="s">
        <v>460</v>
      </c>
      <c r="E138" s="6" t="s">
        <v>197</v>
      </c>
      <c r="F138" s="6"/>
      <c r="G138" s="4">
        <f t="shared" si="347"/>
        <v>3.2</v>
      </c>
      <c r="H138" s="4">
        <f t="shared" si="348"/>
        <v>3.2</v>
      </c>
      <c r="I138" s="9">
        <v>16</v>
      </c>
      <c r="J138" s="4">
        <f t="shared" si="349"/>
        <v>2.4</v>
      </c>
      <c r="K138" s="4">
        <f t="shared" si="350"/>
        <v>3.2</v>
      </c>
      <c r="L138" s="5">
        <f t="shared" si="351"/>
        <v>27.999999999999996</v>
      </c>
      <c r="M138" s="6">
        <f t="shared" si="352"/>
        <v>0.7</v>
      </c>
    </row>
    <row r="139" spans="1:13" outlineLevel="2" x14ac:dyDescent="0.3">
      <c r="A139" s="6"/>
      <c r="B139" s="8"/>
      <c r="C139" s="6" t="s">
        <v>16</v>
      </c>
      <c r="D139" s="6" t="s">
        <v>198</v>
      </c>
      <c r="E139" s="6" t="s">
        <v>199</v>
      </c>
      <c r="F139" s="6"/>
      <c r="G139" s="4">
        <f t="shared" si="347"/>
        <v>3.2</v>
      </c>
      <c r="H139" s="4">
        <f t="shared" si="348"/>
        <v>3.2</v>
      </c>
      <c r="I139" s="9">
        <v>16</v>
      </c>
      <c r="J139" s="4">
        <f t="shared" si="349"/>
        <v>2.4</v>
      </c>
      <c r="K139" s="4">
        <f t="shared" si="350"/>
        <v>3.2</v>
      </c>
      <c r="L139" s="5">
        <f t="shared" si="351"/>
        <v>27.999999999999996</v>
      </c>
      <c r="M139" s="6">
        <f t="shared" si="352"/>
        <v>0.7</v>
      </c>
    </row>
    <row r="140" spans="1:13" outlineLevel="2" x14ac:dyDescent="0.3">
      <c r="A140" s="6"/>
      <c r="B140" s="8"/>
      <c r="C140" s="6" t="s">
        <v>16</v>
      </c>
      <c r="D140" s="6" t="s">
        <v>200</v>
      </c>
      <c r="E140" s="6" t="s">
        <v>201</v>
      </c>
      <c r="F140" s="6"/>
      <c r="G140" s="4">
        <f t="shared" si="347"/>
        <v>3.2</v>
      </c>
      <c r="H140" s="4">
        <f t="shared" si="348"/>
        <v>3.2</v>
      </c>
      <c r="I140" s="9">
        <v>16</v>
      </c>
      <c r="J140" s="4">
        <f t="shared" si="349"/>
        <v>2.4</v>
      </c>
      <c r="K140" s="4">
        <f t="shared" si="350"/>
        <v>3.2</v>
      </c>
      <c r="L140" s="5">
        <f t="shared" si="351"/>
        <v>27.999999999999996</v>
      </c>
      <c r="M140" s="6">
        <f t="shared" si="352"/>
        <v>0.7</v>
      </c>
    </row>
    <row r="141" spans="1:13" outlineLevel="2" x14ac:dyDescent="0.3">
      <c r="A141" s="6"/>
      <c r="B141" s="8"/>
      <c r="C141" s="6" t="s">
        <v>16</v>
      </c>
      <c r="D141" s="6" t="s">
        <v>202</v>
      </c>
      <c r="E141" s="6" t="s">
        <v>203</v>
      </c>
      <c r="F141" s="6"/>
      <c r="G141" s="4">
        <f t="shared" si="347"/>
        <v>3.2</v>
      </c>
      <c r="H141" s="4">
        <f t="shared" si="348"/>
        <v>3.2</v>
      </c>
      <c r="I141" s="9">
        <v>16</v>
      </c>
      <c r="J141" s="4">
        <f t="shared" si="349"/>
        <v>2.4</v>
      </c>
      <c r="K141" s="4">
        <f t="shared" si="350"/>
        <v>3.2</v>
      </c>
      <c r="L141" s="5">
        <f t="shared" si="351"/>
        <v>27.999999999999996</v>
      </c>
      <c r="M141" s="6">
        <f t="shared" si="352"/>
        <v>0.7</v>
      </c>
    </row>
    <row r="142" spans="1:13" outlineLevel="2" x14ac:dyDescent="0.3">
      <c r="A142" s="6"/>
      <c r="B142" s="8"/>
      <c r="C142" s="6" t="s">
        <v>16</v>
      </c>
      <c r="D142" s="6" t="s">
        <v>204</v>
      </c>
      <c r="E142" s="6" t="s">
        <v>205</v>
      </c>
      <c r="F142" s="6"/>
      <c r="G142" s="4">
        <f t="shared" ref="G142:G143" si="359">I142*0.2</f>
        <v>3.2</v>
      </c>
      <c r="H142" s="4">
        <f t="shared" ref="H142:H143" si="360">I142*0.2</f>
        <v>3.2</v>
      </c>
      <c r="I142" s="9">
        <v>16</v>
      </c>
      <c r="J142" s="4">
        <f t="shared" ref="J142:J143" si="361">I142*0.15</f>
        <v>2.4</v>
      </c>
      <c r="K142" s="4">
        <f t="shared" ref="K142:K143" si="362">I142*0.2</f>
        <v>3.2</v>
      </c>
      <c r="L142" s="5">
        <f t="shared" ref="L142:L143" si="363">SUM(G142:K142)</f>
        <v>27.999999999999996</v>
      </c>
      <c r="M142" s="6">
        <f t="shared" ref="M142:M143" si="364">L142/40</f>
        <v>0.7</v>
      </c>
    </row>
    <row r="143" spans="1:13" outlineLevel="2" x14ac:dyDescent="0.3">
      <c r="A143" s="6"/>
      <c r="B143" s="8"/>
      <c r="C143" s="6" t="s">
        <v>16</v>
      </c>
      <c r="D143" s="6" t="s">
        <v>206</v>
      </c>
      <c r="E143" s="6" t="s">
        <v>207</v>
      </c>
      <c r="F143" s="6"/>
      <c r="G143" s="4">
        <f t="shared" si="359"/>
        <v>3.2</v>
      </c>
      <c r="H143" s="4">
        <f t="shared" si="360"/>
        <v>3.2</v>
      </c>
      <c r="I143" s="9">
        <v>16</v>
      </c>
      <c r="J143" s="4">
        <f t="shared" si="361"/>
        <v>2.4</v>
      </c>
      <c r="K143" s="4">
        <f t="shared" si="362"/>
        <v>3.2</v>
      </c>
      <c r="L143" s="5">
        <f t="shared" si="363"/>
        <v>27.999999999999996</v>
      </c>
      <c r="M143" s="6">
        <f t="shared" si="364"/>
        <v>0.7</v>
      </c>
    </row>
    <row r="144" spans="1:13" outlineLevel="2" x14ac:dyDescent="0.3">
      <c r="A144" s="6"/>
      <c r="B144" s="8"/>
      <c r="C144" s="6" t="s">
        <v>19</v>
      </c>
      <c r="D144" s="6" t="s">
        <v>20</v>
      </c>
      <c r="E144" s="6" t="s">
        <v>21</v>
      </c>
      <c r="F144" s="6"/>
      <c r="G144" s="4">
        <f t="shared" ref="G144:G145" si="365">I144*0.2</f>
        <v>8</v>
      </c>
      <c r="H144" s="4">
        <f t="shared" ref="H144:H145" si="366">I144*0.2</f>
        <v>8</v>
      </c>
      <c r="I144" s="9">
        <v>40</v>
      </c>
      <c r="J144" s="4">
        <f t="shared" ref="J144:J145" si="367">I144*0.15</f>
        <v>6</v>
      </c>
      <c r="K144" s="4">
        <f t="shared" ref="K144:K145" si="368">I144*0.2</f>
        <v>8</v>
      </c>
      <c r="L144" s="5">
        <f t="shared" ref="L144:L145" si="369">SUM(G144:K144)</f>
        <v>70</v>
      </c>
      <c r="M144" s="6">
        <f t="shared" ref="M144:M145" si="370">L144/40</f>
        <v>1.75</v>
      </c>
    </row>
    <row r="145" spans="1:13" outlineLevel="2" x14ac:dyDescent="0.3">
      <c r="A145" s="6"/>
      <c r="B145" s="8"/>
      <c r="C145" s="6" t="s">
        <v>19</v>
      </c>
      <c r="D145" s="6" t="s">
        <v>22</v>
      </c>
      <c r="E145" s="6" t="s">
        <v>23</v>
      </c>
      <c r="F145" s="6"/>
      <c r="G145" s="4">
        <f t="shared" si="365"/>
        <v>12</v>
      </c>
      <c r="H145" s="4">
        <f t="shared" si="366"/>
        <v>12</v>
      </c>
      <c r="I145" s="9">
        <v>60</v>
      </c>
      <c r="J145" s="4">
        <f t="shared" si="367"/>
        <v>9</v>
      </c>
      <c r="K145" s="4">
        <f t="shared" si="368"/>
        <v>12</v>
      </c>
      <c r="L145" s="5">
        <f t="shared" si="369"/>
        <v>105</v>
      </c>
      <c r="M145" s="6">
        <f t="shared" si="370"/>
        <v>2.625</v>
      </c>
    </row>
    <row r="146" spans="1:13" outlineLevel="2" x14ac:dyDescent="0.3">
      <c r="A146" s="6"/>
      <c r="B146" s="8"/>
      <c r="C146" s="6" t="s">
        <v>16</v>
      </c>
      <c r="D146" s="6" t="s">
        <v>132</v>
      </c>
      <c r="E146" s="6" t="s">
        <v>208</v>
      </c>
      <c r="F146" s="6"/>
      <c r="G146" s="4">
        <f t="shared" ref="G146" si="371">I146*0.2</f>
        <v>8</v>
      </c>
      <c r="H146" s="4">
        <f t="shared" ref="H146" si="372">I146*0.2</f>
        <v>8</v>
      </c>
      <c r="I146" s="9">
        <v>40</v>
      </c>
      <c r="J146" s="4">
        <f t="shared" ref="J146" si="373">I146*0.15</f>
        <v>6</v>
      </c>
      <c r="K146" s="4">
        <f t="shared" ref="K146" si="374">I146*0.2</f>
        <v>8</v>
      </c>
      <c r="L146" s="5">
        <f t="shared" ref="L146" si="375">SUM(G146:K146)</f>
        <v>70</v>
      </c>
      <c r="M146" s="6">
        <f t="shared" ref="M146" si="376">L146/40</f>
        <v>1.75</v>
      </c>
    </row>
    <row r="147" spans="1:13" outlineLevel="2" x14ac:dyDescent="0.3">
      <c r="A147" s="6"/>
      <c r="B147" s="8"/>
      <c r="C147" s="6" t="s">
        <v>16</v>
      </c>
      <c r="D147" s="6" t="s">
        <v>209</v>
      </c>
      <c r="E147" s="6" t="s">
        <v>210</v>
      </c>
      <c r="F147" s="6"/>
      <c r="G147" s="4"/>
      <c r="H147" s="4"/>
      <c r="I147" s="9"/>
      <c r="J147" s="4"/>
      <c r="K147" s="4"/>
      <c r="L147" s="5"/>
      <c r="M147" s="6"/>
    </row>
    <row r="148" spans="1:13" outlineLevel="2" x14ac:dyDescent="0.3">
      <c r="A148" s="6"/>
      <c r="B148" s="8"/>
      <c r="C148" s="6" t="s">
        <v>16</v>
      </c>
      <c r="D148" s="6" t="s">
        <v>211</v>
      </c>
      <c r="E148" s="6" t="s">
        <v>212</v>
      </c>
      <c r="F148" s="6"/>
      <c r="G148" s="4"/>
      <c r="H148" s="4"/>
      <c r="I148" s="9"/>
      <c r="J148" s="4"/>
      <c r="K148" s="4"/>
      <c r="L148" s="5"/>
      <c r="M148" s="6"/>
    </row>
    <row r="149" spans="1:13" outlineLevel="2" x14ac:dyDescent="0.3">
      <c r="A149" s="6"/>
      <c r="B149" s="8"/>
      <c r="C149" s="6" t="s">
        <v>16</v>
      </c>
      <c r="D149" s="6" t="s">
        <v>213</v>
      </c>
      <c r="E149" s="6" t="s">
        <v>214</v>
      </c>
      <c r="F149" s="6"/>
      <c r="G149" s="4"/>
      <c r="H149" s="4"/>
      <c r="I149" s="9"/>
      <c r="J149" s="4"/>
      <c r="K149" s="4"/>
      <c r="L149" s="5"/>
      <c r="M149" s="6"/>
    </row>
    <row r="150" spans="1:13" outlineLevel="2" x14ac:dyDescent="0.3">
      <c r="A150" s="6"/>
      <c r="B150" s="8"/>
      <c r="C150" s="6" t="s">
        <v>16</v>
      </c>
      <c r="D150" s="6" t="s">
        <v>215</v>
      </c>
      <c r="E150" s="6" t="s">
        <v>216</v>
      </c>
      <c r="F150" s="6"/>
      <c r="G150" s="4"/>
      <c r="H150" s="4"/>
      <c r="I150" s="9"/>
      <c r="J150" s="4"/>
      <c r="K150" s="4"/>
      <c r="L150" s="5"/>
      <c r="M150" s="6"/>
    </row>
    <row r="151" spans="1:13" outlineLevel="2" x14ac:dyDescent="0.3">
      <c r="A151" s="6"/>
      <c r="B151" s="8"/>
      <c r="C151" s="6" t="s">
        <v>16</v>
      </c>
      <c r="D151" s="6" t="s">
        <v>263</v>
      </c>
      <c r="E151" s="6" t="s">
        <v>217</v>
      </c>
      <c r="F151" s="6"/>
      <c r="G151" s="4">
        <f t="shared" ref="G151:G152" si="377">I151*0.2</f>
        <v>16</v>
      </c>
      <c r="H151" s="4">
        <f t="shared" ref="H151:H152" si="378">I151*0.2</f>
        <v>16</v>
      </c>
      <c r="I151" s="9">
        <v>80</v>
      </c>
      <c r="J151" s="4">
        <f t="shared" ref="J151:J152" si="379">I151*0.15</f>
        <v>12</v>
      </c>
      <c r="K151" s="4">
        <f t="shared" ref="K151:K152" si="380">I151*0.2</f>
        <v>16</v>
      </c>
      <c r="L151" s="5">
        <f t="shared" ref="L151:L152" si="381">SUM(G151:K151)</f>
        <v>140</v>
      </c>
      <c r="M151" s="6">
        <f t="shared" ref="M151:M152" si="382">L151/40</f>
        <v>3.5</v>
      </c>
    </row>
    <row r="152" spans="1:13" outlineLevel="2" x14ac:dyDescent="0.3">
      <c r="A152" s="6"/>
      <c r="B152" s="8"/>
      <c r="C152" s="6" t="s">
        <v>16</v>
      </c>
      <c r="D152" s="6" t="s">
        <v>218</v>
      </c>
      <c r="E152" s="6" t="s">
        <v>219</v>
      </c>
      <c r="F152" s="6"/>
      <c r="G152" s="4">
        <f t="shared" si="377"/>
        <v>8</v>
      </c>
      <c r="H152" s="4">
        <f t="shared" si="378"/>
        <v>8</v>
      </c>
      <c r="I152" s="9">
        <v>40</v>
      </c>
      <c r="J152" s="4">
        <f t="shared" si="379"/>
        <v>6</v>
      </c>
      <c r="K152" s="4">
        <f t="shared" si="380"/>
        <v>8</v>
      </c>
      <c r="L152" s="5">
        <f t="shared" si="381"/>
        <v>70</v>
      </c>
      <c r="M152" s="6">
        <f t="shared" si="382"/>
        <v>1.75</v>
      </c>
    </row>
    <row r="153" spans="1:13" outlineLevel="2" x14ac:dyDescent="0.3">
      <c r="A153" s="6"/>
      <c r="B153" s="8"/>
      <c r="C153" s="6" t="s">
        <v>16</v>
      </c>
      <c r="D153" s="6" t="s">
        <v>220</v>
      </c>
      <c r="E153" s="6" t="s">
        <v>221</v>
      </c>
      <c r="F153" s="6"/>
      <c r="G153" s="4">
        <f t="shared" ref="G153:G154" si="383">I153*0.2</f>
        <v>3.2</v>
      </c>
      <c r="H153" s="4">
        <f t="shared" ref="H153:H154" si="384">I153*0.2</f>
        <v>3.2</v>
      </c>
      <c r="I153" s="9">
        <v>16</v>
      </c>
      <c r="J153" s="4">
        <f t="shared" ref="J153:J154" si="385">I153*0.15</f>
        <v>2.4</v>
      </c>
      <c r="K153" s="4">
        <f t="shared" ref="K153:K154" si="386">I153*0.2</f>
        <v>3.2</v>
      </c>
      <c r="L153" s="5">
        <f t="shared" ref="L153:L154" si="387">SUM(G153:K153)</f>
        <v>27.999999999999996</v>
      </c>
      <c r="M153" s="6">
        <f t="shared" ref="M153:M154" si="388">L153/40</f>
        <v>0.7</v>
      </c>
    </row>
    <row r="154" spans="1:13" outlineLevel="2" x14ac:dyDescent="0.3">
      <c r="A154" s="6"/>
      <c r="B154" s="8"/>
      <c r="C154" s="6" t="s">
        <v>16</v>
      </c>
      <c r="D154" s="6" t="s">
        <v>292</v>
      </c>
      <c r="E154" s="6" t="s">
        <v>222</v>
      </c>
      <c r="F154" s="6"/>
      <c r="G154" s="4">
        <f t="shared" si="383"/>
        <v>4.8000000000000007</v>
      </c>
      <c r="H154" s="4">
        <f t="shared" si="384"/>
        <v>4.8000000000000007</v>
      </c>
      <c r="I154" s="9">
        <v>24</v>
      </c>
      <c r="J154" s="4">
        <f t="shared" si="385"/>
        <v>3.5999999999999996</v>
      </c>
      <c r="K154" s="4">
        <f t="shared" si="386"/>
        <v>4.8000000000000007</v>
      </c>
      <c r="L154" s="5">
        <f t="shared" si="387"/>
        <v>42</v>
      </c>
      <c r="M154" s="6">
        <f t="shared" si="388"/>
        <v>1.05</v>
      </c>
    </row>
    <row r="155" spans="1:13" ht="96.6" outlineLevel="2" x14ac:dyDescent="0.3">
      <c r="A155" s="6"/>
      <c r="B155" s="8"/>
      <c r="C155" s="6" t="s">
        <v>16</v>
      </c>
      <c r="D155" s="6" t="s">
        <v>282</v>
      </c>
      <c r="E155" s="6" t="s">
        <v>223</v>
      </c>
      <c r="F155" s="8" t="s">
        <v>283</v>
      </c>
      <c r="G155" s="4">
        <f t="shared" ref="G155" si="389">I155*0.2</f>
        <v>4.8000000000000007</v>
      </c>
      <c r="H155" s="4">
        <f t="shared" ref="H155" si="390">I155*0.2</f>
        <v>4.8000000000000007</v>
      </c>
      <c r="I155" s="9">
        <v>24</v>
      </c>
      <c r="J155" s="4">
        <f t="shared" ref="J155" si="391">I155*0.15</f>
        <v>3.5999999999999996</v>
      </c>
      <c r="K155" s="4">
        <f t="shared" ref="K155" si="392">I155*0.2</f>
        <v>4.8000000000000007</v>
      </c>
      <c r="L155" s="5">
        <f t="shared" ref="L155" si="393">SUM(G155:K155)</f>
        <v>42</v>
      </c>
      <c r="M155" s="6">
        <f t="shared" ref="M155" si="394">L155/40</f>
        <v>1.05</v>
      </c>
    </row>
    <row r="156" spans="1:13" outlineLevel="2" x14ac:dyDescent="0.3">
      <c r="A156" s="6"/>
      <c r="B156" s="8"/>
      <c r="C156" s="6" t="s">
        <v>16</v>
      </c>
      <c r="D156" s="6" t="s">
        <v>224</v>
      </c>
      <c r="E156" s="6" t="s">
        <v>225</v>
      </c>
      <c r="F156" s="6"/>
      <c r="G156" s="4"/>
      <c r="H156" s="4"/>
      <c r="I156" s="9"/>
      <c r="J156" s="4"/>
      <c r="K156" s="4"/>
      <c r="L156" s="5"/>
      <c r="M156" s="6"/>
    </row>
    <row r="157" spans="1:13" outlineLevel="2" x14ac:dyDescent="0.3">
      <c r="A157" s="6"/>
      <c r="B157" s="8"/>
      <c r="C157" s="6" t="s">
        <v>16</v>
      </c>
      <c r="D157" s="6" t="s">
        <v>226</v>
      </c>
      <c r="E157" s="6" t="s">
        <v>227</v>
      </c>
      <c r="F157" s="6"/>
      <c r="G157" s="4"/>
      <c r="H157" s="4"/>
      <c r="I157" s="9"/>
      <c r="J157" s="4"/>
      <c r="K157" s="4"/>
      <c r="L157" s="5"/>
      <c r="M157" s="6"/>
    </row>
    <row r="158" spans="1:13" outlineLevel="2" x14ac:dyDescent="0.3">
      <c r="A158" s="6"/>
      <c r="B158" s="8"/>
      <c r="C158" s="6" t="s">
        <v>16</v>
      </c>
      <c r="D158" s="6" t="s">
        <v>228</v>
      </c>
      <c r="E158" s="6" t="s">
        <v>229</v>
      </c>
      <c r="F158" s="6"/>
      <c r="G158" s="4"/>
      <c r="H158" s="4"/>
      <c r="I158" s="9"/>
      <c r="J158" s="4"/>
      <c r="K158" s="4"/>
      <c r="L158" s="5"/>
      <c r="M158" s="6"/>
    </row>
    <row r="159" spans="1:13" outlineLevel="2" x14ac:dyDescent="0.3">
      <c r="A159" s="6"/>
      <c r="B159" s="8"/>
      <c r="C159" s="6" t="s">
        <v>16</v>
      </c>
      <c r="D159" s="6" t="s">
        <v>230</v>
      </c>
      <c r="E159" s="6" t="s">
        <v>231</v>
      </c>
      <c r="F159" s="6"/>
      <c r="G159" s="4"/>
      <c r="H159" s="4"/>
      <c r="I159" s="9"/>
      <c r="J159" s="4"/>
      <c r="K159" s="4"/>
      <c r="L159" s="5"/>
      <c r="M159" s="6"/>
    </row>
    <row r="160" spans="1:13" outlineLevel="2" x14ac:dyDescent="0.3">
      <c r="A160" s="6"/>
      <c r="B160" s="8"/>
      <c r="C160" s="6" t="s">
        <v>16</v>
      </c>
      <c r="D160" s="6" t="s">
        <v>232</v>
      </c>
      <c r="E160" s="6" t="s">
        <v>233</v>
      </c>
      <c r="F160" s="6"/>
      <c r="G160" s="4">
        <f t="shared" ref="G160" si="395">I160*0.2</f>
        <v>3.2</v>
      </c>
      <c r="H160" s="4">
        <f t="shared" ref="H160" si="396">I160*0.2</f>
        <v>3.2</v>
      </c>
      <c r="I160" s="9">
        <v>16</v>
      </c>
      <c r="J160" s="4">
        <f t="shared" ref="J160" si="397">I160*0.15</f>
        <v>2.4</v>
      </c>
      <c r="K160" s="4">
        <f t="shared" ref="K160" si="398">I160*0.2</f>
        <v>3.2</v>
      </c>
      <c r="L160" s="5">
        <f t="shared" ref="L160" si="399">SUM(G160:K160)</f>
        <v>27.999999999999996</v>
      </c>
      <c r="M160" s="6">
        <f t="shared" ref="M160" si="400">L160/40</f>
        <v>0.7</v>
      </c>
    </row>
    <row r="161" spans="1:13" outlineLevel="2" x14ac:dyDescent="0.3">
      <c r="A161" s="6"/>
      <c r="B161" s="8"/>
      <c r="C161" s="6" t="s">
        <v>16</v>
      </c>
      <c r="D161" s="6" t="s">
        <v>234</v>
      </c>
      <c r="E161" s="6" t="s">
        <v>235</v>
      </c>
      <c r="F161" s="6"/>
      <c r="G161" s="4"/>
      <c r="H161" s="4"/>
      <c r="I161" s="9"/>
      <c r="J161" s="4"/>
      <c r="K161" s="4"/>
      <c r="L161" s="5"/>
      <c r="M161" s="6"/>
    </row>
    <row r="162" spans="1:13" outlineLevel="2" x14ac:dyDescent="0.3">
      <c r="A162" s="6"/>
      <c r="B162" s="8"/>
      <c r="C162" s="6" t="s">
        <v>16</v>
      </c>
      <c r="D162" s="6" t="s">
        <v>236</v>
      </c>
      <c r="E162" s="6" t="s">
        <v>237</v>
      </c>
      <c r="F162" s="6"/>
      <c r="G162" s="4"/>
      <c r="H162" s="4"/>
      <c r="I162" s="9"/>
      <c r="J162" s="4"/>
      <c r="K162" s="4"/>
      <c r="L162" s="5"/>
      <c r="M162" s="6"/>
    </row>
    <row r="163" spans="1:13" outlineLevel="2" x14ac:dyDescent="0.3">
      <c r="A163" s="6"/>
      <c r="B163" s="8"/>
      <c r="C163" s="6" t="s">
        <v>16</v>
      </c>
      <c r="D163" s="6" t="s">
        <v>238</v>
      </c>
      <c r="E163" s="6" t="s">
        <v>239</v>
      </c>
      <c r="F163" s="6"/>
      <c r="G163" s="4">
        <f t="shared" ref="G163:G164" si="401">I163*0.2</f>
        <v>3.2</v>
      </c>
      <c r="H163" s="4">
        <f t="shared" ref="H163:H164" si="402">I163*0.2</f>
        <v>3.2</v>
      </c>
      <c r="I163" s="9">
        <v>16</v>
      </c>
      <c r="J163" s="4">
        <f t="shared" ref="J163:J164" si="403">I163*0.15</f>
        <v>2.4</v>
      </c>
      <c r="K163" s="4">
        <f t="shared" ref="K163:K164" si="404">I163*0.2</f>
        <v>3.2</v>
      </c>
      <c r="L163" s="5">
        <f t="shared" ref="L163:L164" si="405">SUM(G163:K163)</f>
        <v>27.999999999999996</v>
      </c>
      <c r="M163" s="6">
        <f t="shared" ref="M163:M164" si="406">L163/40</f>
        <v>0.7</v>
      </c>
    </row>
    <row r="164" spans="1:13" outlineLevel="2" x14ac:dyDescent="0.3">
      <c r="A164" s="6"/>
      <c r="B164" s="8"/>
      <c r="C164" s="6" t="s">
        <v>16</v>
      </c>
      <c r="D164" s="6" t="s">
        <v>240</v>
      </c>
      <c r="E164" s="6" t="s">
        <v>241</v>
      </c>
      <c r="F164" s="6"/>
      <c r="G164" s="4">
        <f t="shared" si="401"/>
        <v>3.2</v>
      </c>
      <c r="H164" s="4">
        <f t="shared" si="402"/>
        <v>3.2</v>
      </c>
      <c r="I164" s="9">
        <v>16</v>
      </c>
      <c r="J164" s="4">
        <f t="shared" si="403"/>
        <v>2.4</v>
      </c>
      <c r="K164" s="4">
        <f t="shared" si="404"/>
        <v>3.2</v>
      </c>
      <c r="L164" s="5">
        <f t="shared" si="405"/>
        <v>27.999999999999996</v>
      </c>
      <c r="M164" s="6">
        <f t="shared" si="406"/>
        <v>0.7</v>
      </c>
    </row>
    <row r="165" spans="1:13" outlineLevel="2" x14ac:dyDescent="0.3">
      <c r="A165" s="6"/>
      <c r="B165" s="8"/>
      <c r="C165" s="6" t="s">
        <v>16</v>
      </c>
      <c r="D165" s="6" t="s">
        <v>242</v>
      </c>
      <c r="E165" s="6" t="s">
        <v>243</v>
      </c>
      <c r="F165" s="6"/>
      <c r="G165" s="4"/>
      <c r="H165" s="4"/>
      <c r="I165" s="9"/>
      <c r="J165" s="4"/>
      <c r="K165" s="4"/>
      <c r="L165" s="5"/>
      <c r="M165" s="6"/>
    </row>
    <row r="166" spans="1:13" outlineLevel="2" x14ac:dyDescent="0.3">
      <c r="A166" s="6"/>
      <c r="B166" s="8"/>
      <c r="C166" s="6" t="s">
        <v>16</v>
      </c>
      <c r="D166" s="6" t="s">
        <v>244</v>
      </c>
      <c r="E166" s="6" t="s">
        <v>245</v>
      </c>
      <c r="F166" s="6"/>
      <c r="G166" s="4">
        <f t="shared" ref="G166" si="407">I166*0.2</f>
        <v>0</v>
      </c>
      <c r="H166" s="4">
        <f t="shared" ref="H166" si="408">I166*0.2</f>
        <v>0</v>
      </c>
      <c r="I166" s="9">
        <v>0</v>
      </c>
      <c r="J166" s="4">
        <f t="shared" ref="J166" si="409">I166*0.15</f>
        <v>0</v>
      </c>
      <c r="K166" s="4">
        <f t="shared" ref="K166" si="410">I166*0.2</f>
        <v>0</v>
      </c>
      <c r="L166" s="5">
        <f t="shared" ref="L166" si="411">SUM(G166:K166)</f>
        <v>0</v>
      </c>
      <c r="M166" s="6">
        <f t="shared" ref="M166" si="412">L166/40</f>
        <v>0</v>
      </c>
    </row>
    <row r="167" spans="1:13" outlineLevel="2" x14ac:dyDescent="0.3">
      <c r="A167" s="6"/>
      <c r="B167" s="8"/>
      <c r="C167" s="6" t="s">
        <v>16</v>
      </c>
      <c r="D167" s="6" t="s">
        <v>246</v>
      </c>
      <c r="E167" s="6" t="s">
        <v>247</v>
      </c>
      <c r="F167" s="6"/>
      <c r="G167" s="4">
        <f t="shared" ref="G167" si="413">I167*0.2</f>
        <v>8</v>
      </c>
      <c r="H167" s="4">
        <f t="shared" ref="H167" si="414">I167*0.2</f>
        <v>8</v>
      </c>
      <c r="I167" s="9">
        <v>40</v>
      </c>
      <c r="J167" s="4">
        <f t="shared" ref="J167" si="415">I167*0.15</f>
        <v>6</v>
      </c>
      <c r="K167" s="4">
        <f t="shared" ref="K167" si="416">I167*0.2</f>
        <v>8</v>
      </c>
      <c r="L167" s="5">
        <f t="shared" ref="L167" si="417">SUM(G167:K167)</f>
        <v>70</v>
      </c>
      <c r="M167" s="6">
        <f t="shared" ref="M167" si="418">L167/40</f>
        <v>1.75</v>
      </c>
    </row>
    <row r="168" spans="1:13" outlineLevel="2" x14ac:dyDescent="0.3">
      <c r="A168" s="6"/>
      <c r="B168" s="8"/>
      <c r="C168" s="6" t="s">
        <v>16</v>
      </c>
      <c r="D168" s="6" t="s">
        <v>248</v>
      </c>
      <c r="E168" s="6" t="s">
        <v>249</v>
      </c>
      <c r="F168" s="6"/>
      <c r="G168" s="4"/>
      <c r="H168" s="4"/>
      <c r="I168" s="9"/>
      <c r="J168" s="4"/>
      <c r="K168" s="4"/>
      <c r="L168" s="5"/>
      <c r="M168" s="6"/>
    </row>
    <row r="169" spans="1:13" outlineLevel="2" x14ac:dyDescent="0.3">
      <c r="A169" s="6"/>
      <c r="B169" s="8"/>
      <c r="C169" s="6" t="s">
        <v>16</v>
      </c>
      <c r="D169" s="6" t="s">
        <v>250</v>
      </c>
      <c r="E169" s="6" t="s">
        <v>251</v>
      </c>
      <c r="F169" s="6"/>
      <c r="G169" s="4">
        <f t="shared" ref="G169" si="419">I169*0.2</f>
        <v>4</v>
      </c>
      <c r="H169" s="4">
        <f t="shared" ref="H169" si="420">I169*0.2</f>
        <v>4</v>
      </c>
      <c r="I169" s="9">
        <v>20</v>
      </c>
      <c r="J169" s="4">
        <f t="shared" ref="J169" si="421">I169*0.15</f>
        <v>3</v>
      </c>
      <c r="K169" s="4">
        <f t="shared" ref="K169" si="422">I169*0.2</f>
        <v>4</v>
      </c>
      <c r="L169" s="5">
        <f t="shared" ref="L169" si="423">SUM(G169:K169)</f>
        <v>35</v>
      </c>
      <c r="M169" s="6">
        <f t="shared" ref="M169" si="424">L169/40</f>
        <v>0.875</v>
      </c>
    </row>
    <row r="170" spans="1:13" outlineLevel="2" x14ac:dyDescent="0.3">
      <c r="A170" s="6"/>
      <c r="B170" s="6"/>
      <c r="C170" s="6" t="s">
        <v>15</v>
      </c>
      <c r="D170" s="6" t="s">
        <v>278</v>
      </c>
      <c r="E170" s="6" t="s">
        <v>24</v>
      </c>
      <c r="F170" s="6"/>
      <c r="G170" s="4">
        <f t="shared" ref="G170" si="425">I170*0.2</f>
        <v>0</v>
      </c>
      <c r="H170" s="4">
        <f t="shared" ref="H170" si="426">I170*0.2</f>
        <v>0</v>
      </c>
      <c r="I170" s="9">
        <v>0</v>
      </c>
      <c r="J170" s="4">
        <f t="shared" ref="J170" si="427">I170*0.15</f>
        <v>0</v>
      </c>
      <c r="K170" s="4">
        <f t="shared" ref="K170" si="428">I170*0.2</f>
        <v>0</v>
      </c>
      <c r="L170" s="5">
        <f t="shared" ref="L170" si="429">SUM(G170:K170)</f>
        <v>0</v>
      </c>
      <c r="M170" s="6">
        <f t="shared" ref="M170" si="430">L170/40</f>
        <v>0</v>
      </c>
    </row>
    <row r="171" spans="1:13" outlineLevel="2" x14ac:dyDescent="0.3">
      <c r="A171" s="6"/>
      <c r="B171" s="6"/>
      <c r="C171" s="6" t="s">
        <v>18</v>
      </c>
      <c r="D171" s="6" t="s">
        <v>25</v>
      </c>
      <c r="E171" s="6" t="s">
        <v>26</v>
      </c>
      <c r="F171" s="6"/>
      <c r="G171" s="4"/>
      <c r="H171" s="4"/>
      <c r="I171" s="9"/>
      <c r="J171" s="4"/>
      <c r="K171" s="4"/>
      <c r="L171" s="5"/>
      <c r="M171" s="6"/>
    </row>
    <row r="172" spans="1:13" outlineLevel="2" x14ac:dyDescent="0.3">
      <c r="A172" s="6"/>
      <c r="B172" s="6"/>
      <c r="C172" s="6" t="s">
        <v>18</v>
      </c>
      <c r="D172" s="6" t="s">
        <v>27</v>
      </c>
      <c r="E172" s="6" t="s">
        <v>28</v>
      </c>
      <c r="F172" s="6"/>
      <c r="G172" s="4"/>
      <c r="H172" s="4"/>
      <c r="I172" s="9"/>
      <c r="J172" s="4"/>
      <c r="K172" s="4"/>
      <c r="L172" s="5"/>
      <c r="M172" s="6"/>
    </row>
    <row r="173" spans="1:13" outlineLevel="2" x14ac:dyDescent="0.3">
      <c r="A173" s="6"/>
      <c r="B173" s="6"/>
      <c r="C173" s="6" t="s">
        <v>18</v>
      </c>
      <c r="D173" s="6" t="s">
        <v>29</v>
      </c>
      <c r="E173" s="6" t="s">
        <v>30</v>
      </c>
      <c r="F173" s="6"/>
      <c r="G173" s="4"/>
      <c r="H173" s="4"/>
      <c r="I173" s="9"/>
      <c r="J173" s="4"/>
      <c r="K173" s="4"/>
      <c r="L173" s="5"/>
      <c r="M173" s="6"/>
    </row>
    <row r="174" spans="1:13" outlineLevel="2" x14ac:dyDescent="0.3">
      <c r="A174" s="6"/>
      <c r="B174" s="6"/>
      <c r="C174" s="6" t="s">
        <v>19</v>
      </c>
      <c r="D174" s="6" t="s">
        <v>31</v>
      </c>
      <c r="E174" s="6" t="s">
        <v>32</v>
      </c>
      <c r="F174" s="6"/>
      <c r="G174" s="4">
        <f t="shared" ref="G174" si="431">I174*0.2</f>
        <v>2.4000000000000004</v>
      </c>
      <c r="H174" s="4">
        <f t="shared" ref="H174" si="432">I174*0.2</f>
        <v>2.4000000000000004</v>
      </c>
      <c r="I174" s="9">
        <v>12</v>
      </c>
      <c r="J174" s="4">
        <f t="shared" ref="J174" si="433">I174*0.15</f>
        <v>1.7999999999999998</v>
      </c>
      <c r="K174" s="4">
        <f t="shared" ref="K174" si="434">I174*0.2</f>
        <v>2.4000000000000004</v>
      </c>
      <c r="L174" s="5">
        <f t="shared" ref="L174" si="435">SUM(G174:K174)</f>
        <v>21</v>
      </c>
      <c r="M174" s="6">
        <f t="shared" ref="M174" si="436">L174/40</f>
        <v>0.52500000000000002</v>
      </c>
    </row>
    <row r="175" spans="1:13" outlineLevel="2" x14ac:dyDescent="0.3">
      <c r="A175" s="6"/>
      <c r="B175" s="6"/>
      <c r="C175" s="6" t="s">
        <v>19</v>
      </c>
      <c r="D175" s="6" t="s">
        <v>29</v>
      </c>
      <c r="E175" s="6" t="s">
        <v>33</v>
      </c>
      <c r="F175" s="6"/>
      <c r="G175" s="4"/>
      <c r="H175" s="4"/>
      <c r="I175" s="9"/>
      <c r="J175" s="4"/>
      <c r="K175" s="4"/>
      <c r="L175" s="5"/>
      <c r="M175" s="6"/>
    </row>
    <row r="176" spans="1:13" outlineLevel="2" x14ac:dyDescent="0.3">
      <c r="A176" s="6"/>
      <c r="B176" s="6"/>
      <c r="C176" s="6" t="s">
        <v>34</v>
      </c>
      <c r="D176" s="6" t="s">
        <v>35</v>
      </c>
      <c r="E176" s="6" t="s">
        <v>477</v>
      </c>
      <c r="F176" s="6"/>
      <c r="G176" s="4">
        <f t="shared" ref="G176" si="437">I176*0.2</f>
        <v>0</v>
      </c>
      <c r="H176" s="4">
        <f t="shared" ref="H176" si="438">I176*0.2</f>
        <v>0</v>
      </c>
      <c r="I176" s="9">
        <v>0</v>
      </c>
      <c r="J176" s="4">
        <f t="shared" ref="J176" si="439">I176*0.15</f>
        <v>0</v>
      </c>
      <c r="K176" s="4">
        <f t="shared" ref="K176" si="440">I176*0.2</f>
        <v>0</v>
      </c>
      <c r="L176" s="5">
        <f t="shared" ref="L176" si="441">SUM(G176:K176)</f>
        <v>0</v>
      </c>
      <c r="M176" s="6">
        <f t="shared" ref="M176" si="442">L176/40</f>
        <v>0</v>
      </c>
    </row>
    <row r="177" spans="1:13" outlineLevel="2" x14ac:dyDescent="0.3">
      <c r="A177" s="6"/>
      <c r="B177" s="6"/>
      <c r="C177" s="6" t="s">
        <v>16</v>
      </c>
      <c r="D177" s="6" t="s">
        <v>36</v>
      </c>
      <c r="E177" s="6" t="s">
        <v>473</v>
      </c>
      <c r="F177" s="6"/>
      <c r="G177" s="4">
        <f t="shared" ref="G177" si="443">I177*0.2</f>
        <v>0</v>
      </c>
      <c r="H177" s="4">
        <f t="shared" ref="H177" si="444">I177*0.2</f>
        <v>0</v>
      </c>
      <c r="I177" s="9">
        <v>0</v>
      </c>
      <c r="J177" s="4">
        <f t="shared" ref="J177" si="445">I177*0.15</f>
        <v>0</v>
      </c>
      <c r="K177" s="4">
        <f t="shared" ref="K177" si="446">I177*0.2</f>
        <v>0</v>
      </c>
      <c r="L177" s="5">
        <f t="shared" ref="L177" si="447">SUM(G177:K177)</f>
        <v>0</v>
      </c>
      <c r="M177" s="6">
        <f t="shared" ref="M177" si="448">L177/40</f>
        <v>0</v>
      </c>
    </row>
    <row r="178" spans="1:13" ht="386.4" outlineLevel="2" x14ac:dyDescent="0.3">
      <c r="A178" s="6"/>
      <c r="B178" s="8" t="s">
        <v>408</v>
      </c>
      <c r="C178" s="6" t="s">
        <v>402</v>
      </c>
      <c r="D178" s="6" t="s">
        <v>409</v>
      </c>
      <c r="E178" s="6" t="s">
        <v>403</v>
      </c>
      <c r="F178" s="8" t="s">
        <v>471</v>
      </c>
      <c r="G178" s="4">
        <f t="shared" ref="G178" si="449">I178*0.2</f>
        <v>16</v>
      </c>
      <c r="H178" s="4">
        <f t="shared" ref="H178" si="450">I178*0.2</f>
        <v>16</v>
      </c>
      <c r="I178" s="9">
        <v>80</v>
      </c>
      <c r="J178" s="4">
        <f t="shared" ref="J178" si="451">I178*0.15</f>
        <v>12</v>
      </c>
      <c r="K178" s="4">
        <f t="shared" ref="K178" si="452">I178*0.2</f>
        <v>16</v>
      </c>
      <c r="L178" s="5">
        <f t="shared" ref="L178" si="453">SUM(G178:K178)</f>
        <v>140</v>
      </c>
      <c r="M178" s="6">
        <f t="shared" ref="M178" si="454">L178/40</f>
        <v>3.5</v>
      </c>
    </row>
    <row r="179" spans="1:13" outlineLevel="2" x14ac:dyDescent="0.3">
      <c r="A179" s="6"/>
      <c r="B179" s="8"/>
      <c r="C179" s="6"/>
      <c r="D179" s="6"/>
      <c r="E179" s="6"/>
      <c r="F179" s="6"/>
      <c r="G179" s="4"/>
      <c r="H179" s="4"/>
      <c r="I179" s="9"/>
      <c r="J179" s="4"/>
      <c r="K179" s="4"/>
      <c r="L179" s="5"/>
      <c r="M179" s="6"/>
    </row>
    <row r="180" spans="1:13" outlineLevel="2" x14ac:dyDescent="0.3">
      <c r="A180" s="6"/>
      <c r="B180" s="8"/>
      <c r="C180" s="6"/>
      <c r="D180" s="6"/>
      <c r="E180" s="6"/>
      <c r="F180" s="6"/>
      <c r="G180" s="4"/>
      <c r="H180" s="4"/>
      <c r="I180" s="9"/>
      <c r="J180" s="4"/>
      <c r="K180" s="4"/>
      <c r="L180" s="5"/>
      <c r="M180" s="6"/>
    </row>
    <row r="181" spans="1:13" outlineLevel="2" x14ac:dyDescent="0.3">
      <c r="A181" s="6"/>
      <c r="B181" s="8"/>
      <c r="C181" s="6"/>
      <c r="D181" s="6"/>
      <c r="E181" s="6"/>
      <c r="F181" s="6"/>
      <c r="G181" s="4"/>
      <c r="H181" s="4"/>
      <c r="I181" s="9"/>
      <c r="J181" s="4"/>
      <c r="K181" s="4"/>
      <c r="L181" s="5"/>
      <c r="M181" s="6"/>
    </row>
    <row r="182" spans="1:13" outlineLevel="2" x14ac:dyDescent="0.3">
      <c r="A182" s="6"/>
      <c r="B182" s="8"/>
      <c r="C182" s="6"/>
      <c r="D182" s="6"/>
      <c r="E182" s="6"/>
      <c r="F182" s="8"/>
      <c r="G182" s="4"/>
      <c r="H182" s="4"/>
      <c r="I182" s="9"/>
      <c r="J182" s="4"/>
      <c r="K182" s="4"/>
      <c r="L182" s="5"/>
      <c r="M182" s="6"/>
    </row>
    <row r="183" spans="1:13" outlineLevel="1" x14ac:dyDescent="0.3">
      <c r="A183" s="12"/>
      <c r="B183" s="13"/>
      <c r="C183" s="12"/>
      <c r="D183" s="12"/>
      <c r="E183" s="12"/>
      <c r="F183" s="13"/>
      <c r="G183" s="12"/>
      <c r="H183" s="12"/>
      <c r="I183" s="12"/>
      <c r="J183" s="12"/>
      <c r="K183" s="12"/>
      <c r="L183" s="12">
        <f>SUBTOTAL(9,L93:L182)</f>
        <v>2534</v>
      </c>
      <c r="M183" s="12">
        <f>SUBTOTAL(9,M93:M182)</f>
        <v>63.350000000000037</v>
      </c>
    </row>
    <row r="184" spans="1:13" outlineLevel="2" x14ac:dyDescent="0.3">
      <c r="A184" s="6"/>
      <c r="B184" s="8"/>
      <c r="C184" s="6"/>
      <c r="D184" s="25"/>
      <c r="E184" s="25"/>
      <c r="F184" s="8"/>
      <c r="G184" s="4"/>
      <c r="H184" s="4"/>
      <c r="I184" s="9"/>
      <c r="J184" s="4"/>
      <c r="K184" s="4"/>
      <c r="L184" s="5"/>
      <c r="M184" s="6"/>
    </row>
    <row r="185" spans="1:13" outlineLevel="1" x14ac:dyDescent="0.3">
      <c r="A185" s="12"/>
      <c r="B185" s="13"/>
      <c r="C185" s="12"/>
      <c r="D185" s="12"/>
      <c r="E185" s="13"/>
      <c r="F185" s="13"/>
      <c r="G185" s="12"/>
      <c r="H185" s="12"/>
      <c r="I185" s="12"/>
      <c r="J185" s="12"/>
      <c r="K185" s="12"/>
      <c r="L185" s="12">
        <f>SUBTOTAL(9,L184:L184)</f>
        <v>0</v>
      </c>
      <c r="M185" s="12">
        <f>SUBTOTAL(9,M184:M184)</f>
        <v>0</v>
      </c>
    </row>
    <row r="186" spans="1:13" outlineLevel="2" x14ac:dyDescent="0.3">
      <c r="A186" s="6"/>
      <c r="B186" s="6" t="s">
        <v>309</v>
      </c>
      <c r="C186" s="6"/>
      <c r="D186" s="8" t="s">
        <v>301</v>
      </c>
      <c r="E186" s="8"/>
      <c r="F186" s="8"/>
      <c r="G186" s="4">
        <f t="shared" ref="G186" si="455">I186*0.2</f>
        <v>4</v>
      </c>
      <c r="H186" s="4">
        <f t="shared" ref="H186" si="456">I186*0.2</f>
        <v>4</v>
      </c>
      <c r="I186" s="9">
        <v>20</v>
      </c>
      <c r="J186" s="4">
        <f t="shared" ref="J186" si="457">I186*0.15</f>
        <v>3</v>
      </c>
      <c r="K186" s="4">
        <f t="shared" ref="K186" si="458">I186*0.2</f>
        <v>4</v>
      </c>
      <c r="L186" s="5">
        <f t="shared" ref="L186" si="459">SUM(G186:K186)</f>
        <v>35</v>
      </c>
      <c r="M186" s="6">
        <f t="shared" ref="M186" si="460">L186/40</f>
        <v>0.875</v>
      </c>
    </row>
    <row r="187" spans="1:13" outlineLevel="2" x14ac:dyDescent="0.3">
      <c r="A187" s="6"/>
      <c r="B187" s="6"/>
      <c r="C187" s="6"/>
      <c r="D187" s="8" t="s">
        <v>302</v>
      </c>
      <c r="E187" s="8"/>
      <c r="F187" s="6"/>
      <c r="G187" s="4">
        <f t="shared" ref="G187:G193" si="461">I187*0.2</f>
        <v>8</v>
      </c>
      <c r="H187" s="4">
        <f t="shared" ref="H187:H193" si="462">I187*0.2</f>
        <v>8</v>
      </c>
      <c r="I187" s="9">
        <v>40</v>
      </c>
      <c r="J187" s="4">
        <f t="shared" ref="J187:J193" si="463">I187*0.15</f>
        <v>6</v>
      </c>
      <c r="K187" s="4">
        <f t="shared" ref="K187:K193" si="464">I187*0.2</f>
        <v>8</v>
      </c>
      <c r="L187" s="5">
        <f t="shared" ref="L187:L193" si="465">SUM(G187:K187)</f>
        <v>70</v>
      </c>
      <c r="M187" s="6">
        <f t="shared" ref="M187:M193" si="466">L187/40</f>
        <v>1.75</v>
      </c>
    </row>
    <row r="188" spans="1:13" outlineLevel="2" x14ac:dyDescent="0.3">
      <c r="A188" s="6"/>
      <c r="B188" s="6"/>
      <c r="C188" s="6"/>
      <c r="D188" s="8" t="s">
        <v>303</v>
      </c>
      <c r="E188" s="8"/>
      <c r="F188" s="6"/>
      <c r="G188" s="4">
        <f t="shared" si="461"/>
        <v>4</v>
      </c>
      <c r="H188" s="4">
        <f t="shared" si="462"/>
        <v>4</v>
      </c>
      <c r="I188" s="9">
        <v>20</v>
      </c>
      <c r="J188" s="4">
        <f t="shared" si="463"/>
        <v>3</v>
      </c>
      <c r="K188" s="4">
        <f t="shared" si="464"/>
        <v>4</v>
      </c>
      <c r="L188" s="5">
        <f t="shared" si="465"/>
        <v>35</v>
      </c>
      <c r="M188" s="6">
        <f t="shared" si="466"/>
        <v>0.875</v>
      </c>
    </row>
    <row r="189" spans="1:13" outlineLevel="2" x14ac:dyDescent="0.3">
      <c r="A189" s="6"/>
      <c r="B189" s="6"/>
      <c r="C189" s="6"/>
      <c r="D189" s="8" t="s">
        <v>304</v>
      </c>
      <c r="E189" s="8"/>
      <c r="F189" s="6"/>
      <c r="G189" s="4">
        <f t="shared" si="461"/>
        <v>16</v>
      </c>
      <c r="H189" s="4">
        <f t="shared" si="462"/>
        <v>16</v>
      </c>
      <c r="I189" s="9">
        <v>80</v>
      </c>
      <c r="J189" s="4">
        <f t="shared" si="463"/>
        <v>12</v>
      </c>
      <c r="K189" s="4">
        <f t="shared" si="464"/>
        <v>16</v>
      </c>
      <c r="L189" s="5">
        <f t="shared" si="465"/>
        <v>140</v>
      </c>
      <c r="M189" s="6">
        <f t="shared" si="466"/>
        <v>3.5</v>
      </c>
    </row>
    <row r="190" spans="1:13" outlineLevel="2" x14ac:dyDescent="0.3">
      <c r="A190" s="6"/>
      <c r="B190" s="6"/>
      <c r="C190" s="6"/>
      <c r="D190" s="8" t="s">
        <v>305</v>
      </c>
      <c r="E190" s="8"/>
      <c r="F190" s="6"/>
      <c r="G190" s="4">
        <f t="shared" si="461"/>
        <v>16</v>
      </c>
      <c r="H190" s="4">
        <f t="shared" si="462"/>
        <v>16</v>
      </c>
      <c r="I190" s="9">
        <v>80</v>
      </c>
      <c r="J190" s="4">
        <f t="shared" si="463"/>
        <v>12</v>
      </c>
      <c r="K190" s="4">
        <f t="shared" si="464"/>
        <v>16</v>
      </c>
      <c r="L190" s="5">
        <f t="shared" si="465"/>
        <v>140</v>
      </c>
      <c r="M190" s="6">
        <f t="shared" si="466"/>
        <v>3.5</v>
      </c>
    </row>
    <row r="191" spans="1:13" outlineLevel="2" x14ac:dyDescent="0.3">
      <c r="A191" s="6"/>
      <c r="B191" s="6"/>
      <c r="C191" s="6"/>
      <c r="D191" s="8" t="s">
        <v>306</v>
      </c>
      <c r="E191" s="8"/>
      <c r="F191" s="6"/>
      <c r="G191" s="4">
        <f t="shared" si="461"/>
        <v>16</v>
      </c>
      <c r="H191" s="4">
        <f t="shared" si="462"/>
        <v>16</v>
      </c>
      <c r="I191" s="9">
        <v>80</v>
      </c>
      <c r="J191" s="4">
        <f t="shared" si="463"/>
        <v>12</v>
      </c>
      <c r="K191" s="4">
        <f t="shared" si="464"/>
        <v>16</v>
      </c>
      <c r="L191" s="5">
        <f t="shared" si="465"/>
        <v>140</v>
      </c>
      <c r="M191" s="6">
        <f t="shared" si="466"/>
        <v>3.5</v>
      </c>
    </row>
    <row r="192" spans="1:13" outlineLevel="2" x14ac:dyDescent="0.3">
      <c r="A192" s="6"/>
      <c r="B192" s="6"/>
      <c r="C192" s="6"/>
      <c r="D192" s="8" t="s">
        <v>307</v>
      </c>
      <c r="E192" s="8"/>
      <c r="F192" s="6"/>
      <c r="G192" s="4">
        <f t="shared" si="461"/>
        <v>16</v>
      </c>
      <c r="H192" s="4">
        <f t="shared" si="462"/>
        <v>16</v>
      </c>
      <c r="I192" s="9">
        <v>80</v>
      </c>
      <c r="J192" s="4">
        <f t="shared" si="463"/>
        <v>12</v>
      </c>
      <c r="K192" s="4">
        <f t="shared" si="464"/>
        <v>16</v>
      </c>
      <c r="L192" s="5">
        <f t="shared" si="465"/>
        <v>140</v>
      </c>
      <c r="M192" s="6">
        <f t="shared" si="466"/>
        <v>3.5</v>
      </c>
    </row>
    <row r="193" spans="1:13" outlineLevel="2" x14ac:dyDescent="0.3">
      <c r="A193" s="6"/>
      <c r="B193" s="6"/>
      <c r="C193" s="6"/>
      <c r="D193" s="8" t="s">
        <v>308</v>
      </c>
      <c r="E193" s="8"/>
      <c r="F193" s="6"/>
      <c r="G193" s="4">
        <f t="shared" si="461"/>
        <v>12</v>
      </c>
      <c r="H193" s="4">
        <f t="shared" si="462"/>
        <v>12</v>
      </c>
      <c r="I193" s="9">
        <v>60</v>
      </c>
      <c r="J193" s="4">
        <f t="shared" si="463"/>
        <v>9</v>
      </c>
      <c r="K193" s="4">
        <f t="shared" si="464"/>
        <v>12</v>
      </c>
      <c r="L193" s="5">
        <f t="shared" si="465"/>
        <v>105</v>
      </c>
      <c r="M193" s="6">
        <f t="shared" si="466"/>
        <v>2.625</v>
      </c>
    </row>
    <row r="194" spans="1:13" outlineLevel="1" x14ac:dyDescent="0.3">
      <c r="A194" s="12"/>
      <c r="B194" s="13"/>
      <c r="C194" s="12"/>
      <c r="D194" s="12"/>
      <c r="E194" s="13"/>
      <c r="F194" s="13"/>
      <c r="G194" s="12"/>
      <c r="H194" s="12"/>
      <c r="I194" s="12"/>
      <c r="J194" s="12"/>
      <c r="K194" s="12"/>
      <c r="L194" s="12">
        <f>SUBTOTAL(9,L186:L193)</f>
        <v>805</v>
      </c>
      <c r="M194" s="12">
        <f>SUBTOTAL(9,M186:M193)</f>
        <v>20.125</v>
      </c>
    </row>
    <row r="195" spans="1:13" outlineLevel="1" x14ac:dyDescent="0.3">
      <c r="A195" s="14"/>
      <c r="B195" s="15" t="s">
        <v>37</v>
      </c>
      <c r="C195" s="14"/>
      <c r="D195" s="14"/>
      <c r="E195" s="15"/>
      <c r="F195" s="15"/>
      <c r="G195" s="14"/>
      <c r="H195" s="14"/>
      <c r="I195" s="14"/>
      <c r="J195" s="14"/>
      <c r="K195" s="14"/>
      <c r="L195" s="14">
        <f>SUBTOTAL(9,L2:L194)</f>
        <v>16238.25</v>
      </c>
      <c r="M195" s="14">
        <f>SUBTOTAL(9,M2:M194)</f>
        <v>405.95624999999978</v>
      </c>
    </row>
    <row r="198" spans="1:13" x14ac:dyDescent="0.3">
      <c r="J198" s="11" t="s">
        <v>38</v>
      </c>
      <c r="K198" s="11" t="s">
        <v>39</v>
      </c>
    </row>
    <row r="199" spans="1:13" x14ac:dyDescent="0.3">
      <c r="J199" s="22">
        <v>5</v>
      </c>
      <c r="K199" s="23">
        <f>(M195/4)/J199</f>
        <v>20.297812499999988</v>
      </c>
    </row>
    <row r="203" spans="1:13" x14ac:dyDescent="0.3">
      <c r="J203" s="27" t="s">
        <v>40</v>
      </c>
      <c r="K203" s="28"/>
    </row>
    <row r="204" spans="1:13" x14ac:dyDescent="0.3">
      <c r="F204" s="17"/>
      <c r="G204" s="17"/>
      <c r="H204" s="17"/>
      <c r="I204" s="17"/>
      <c r="J204" s="18" t="s">
        <v>52</v>
      </c>
      <c r="K204" s="19">
        <f>M13/4</f>
        <v>7.7</v>
      </c>
    </row>
    <row r="205" spans="1:13" x14ac:dyDescent="0.3">
      <c r="J205" s="20" t="s">
        <v>53</v>
      </c>
      <c r="K205" s="21">
        <f>M17/4</f>
        <v>2.625</v>
      </c>
    </row>
    <row r="206" spans="1:13" x14ac:dyDescent="0.3">
      <c r="J206" s="20" t="s">
        <v>60</v>
      </c>
      <c r="K206" s="21">
        <f>+M25/4</f>
        <v>26.457812499999999</v>
      </c>
    </row>
    <row r="207" spans="1:13" x14ac:dyDescent="0.3">
      <c r="J207" s="20" t="s">
        <v>69</v>
      </c>
      <c r="K207" s="21">
        <f>M44/4</f>
        <v>17.71875</v>
      </c>
    </row>
    <row r="208" spans="1:13" x14ac:dyDescent="0.3">
      <c r="J208" s="20" t="s">
        <v>87</v>
      </c>
      <c r="K208" s="21" t="e">
        <f>#REF!/4</f>
        <v>#REF!</v>
      </c>
    </row>
    <row r="209" spans="10:11" x14ac:dyDescent="0.3">
      <c r="J209" s="20" t="s">
        <v>95</v>
      </c>
      <c r="K209" s="21">
        <f>M185/4</f>
        <v>0</v>
      </c>
    </row>
    <row r="210" spans="10:11" x14ac:dyDescent="0.3">
      <c r="J210" s="21" t="s">
        <v>102</v>
      </c>
      <c r="K210" s="21"/>
    </row>
    <row r="211" spans="10:11" x14ac:dyDescent="0.3">
      <c r="J211" s="21" t="s">
        <v>118</v>
      </c>
      <c r="K211" s="21"/>
    </row>
    <row r="212" spans="10:11" x14ac:dyDescent="0.3">
      <c r="J212" s="21"/>
      <c r="K212" s="21"/>
    </row>
    <row r="213" spans="10:11" x14ac:dyDescent="0.3">
      <c r="J213" s="21"/>
      <c r="K213" s="21"/>
    </row>
    <row r="215" spans="10:11" x14ac:dyDescent="0.3">
      <c r="J215" s="24" t="s">
        <v>41</v>
      </c>
      <c r="K215" s="16" t="e">
        <f>SUM(K204:K209)</f>
        <v>#REF!</v>
      </c>
    </row>
  </sheetData>
  <autoFilter ref="A1:M78" xr:uid="{C8393F05-2B2E-42FC-AABA-77633DEF30BA}"/>
  <sortState xmlns:xlrd2="http://schemas.microsoft.com/office/spreadsheetml/2017/richdata2" ref="A2:M185">
    <sortCondition ref="B2:B185"/>
    <sortCondition ref="C2:C185"/>
  </sortState>
  <mergeCells count="1">
    <mergeCell ref="J203:K203"/>
  </mergeCells>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AEECDE-C9D0-4B61-A8C2-AC7E26DC9AC1}">
  <dimension ref="D2:L17"/>
  <sheetViews>
    <sheetView workbookViewId="0">
      <selection activeCell="H20" sqref="H20"/>
    </sheetView>
  </sheetViews>
  <sheetFormatPr defaultRowHeight="14.4" x14ac:dyDescent="0.3"/>
  <cols>
    <col min="4" max="4" width="35.44140625" bestFit="1" customWidth="1"/>
    <col min="8" max="8" width="39.33203125" bestFit="1" customWidth="1"/>
    <col min="12" max="12" width="29.6640625" customWidth="1"/>
  </cols>
  <sheetData>
    <row r="2" spans="4:12" x14ac:dyDescent="0.3">
      <c r="D2" s="26" t="s">
        <v>412</v>
      </c>
      <c r="E2" s="26"/>
      <c r="F2" s="26"/>
      <c r="G2" s="26"/>
      <c r="H2" s="26" t="s">
        <v>414</v>
      </c>
      <c r="I2" s="26"/>
      <c r="J2" s="26"/>
      <c r="K2" s="26"/>
      <c r="L2" s="26" t="s">
        <v>415</v>
      </c>
    </row>
    <row r="3" spans="4:12" x14ac:dyDescent="0.3">
      <c r="D3" t="s">
        <v>413</v>
      </c>
      <c r="H3" t="s">
        <v>451</v>
      </c>
      <c r="L3" t="s">
        <v>449</v>
      </c>
    </row>
    <row r="4" spans="4:12" x14ac:dyDescent="0.3">
      <c r="D4" t="s">
        <v>79</v>
      </c>
      <c r="H4" t="s">
        <v>79</v>
      </c>
    </row>
    <row r="5" spans="4:12" x14ac:dyDescent="0.3">
      <c r="D5" t="s">
        <v>418</v>
      </c>
      <c r="H5" t="s">
        <v>429</v>
      </c>
    </row>
    <row r="6" spans="4:12" x14ac:dyDescent="0.3">
      <c r="D6" t="s">
        <v>416</v>
      </c>
      <c r="H6" t="s">
        <v>430</v>
      </c>
    </row>
    <row r="7" spans="4:12" x14ac:dyDescent="0.3">
      <c r="D7" t="s">
        <v>422</v>
      </c>
      <c r="H7" t="s">
        <v>437</v>
      </c>
    </row>
    <row r="8" spans="4:12" x14ac:dyDescent="0.3">
      <c r="D8" t="s">
        <v>436</v>
      </c>
      <c r="H8" t="s">
        <v>101</v>
      </c>
    </row>
    <row r="9" spans="4:12" x14ac:dyDescent="0.3">
      <c r="D9" t="s">
        <v>435</v>
      </c>
      <c r="H9" t="s">
        <v>431</v>
      </c>
    </row>
    <row r="10" spans="4:12" x14ac:dyDescent="0.3">
      <c r="D10" t="s">
        <v>417</v>
      </c>
      <c r="H10" t="s">
        <v>432</v>
      </c>
    </row>
    <row r="11" spans="4:12" x14ac:dyDescent="0.3">
      <c r="D11" t="s">
        <v>419</v>
      </c>
      <c r="H11" t="s">
        <v>433</v>
      </c>
    </row>
    <row r="12" spans="4:12" x14ac:dyDescent="0.3">
      <c r="D12" t="s">
        <v>421</v>
      </c>
      <c r="H12" t="s">
        <v>434</v>
      </c>
    </row>
    <row r="13" spans="4:12" x14ac:dyDescent="0.3">
      <c r="D13" t="s">
        <v>420</v>
      </c>
      <c r="H13" t="s">
        <v>452</v>
      </c>
    </row>
    <row r="14" spans="4:12" x14ac:dyDescent="0.3">
      <c r="D14" t="s">
        <v>72</v>
      </c>
      <c r="H14" t="s">
        <v>450</v>
      </c>
    </row>
    <row r="15" spans="4:12" x14ac:dyDescent="0.3">
      <c r="D15" t="s">
        <v>423</v>
      </c>
    </row>
    <row r="16" spans="4:12" x14ac:dyDescent="0.3">
      <c r="D16" t="s">
        <v>424</v>
      </c>
    </row>
    <row r="17" spans="4:4" x14ac:dyDescent="0.3">
      <c r="D17" t="s">
        <v>87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6F78FA-80D8-4537-90CF-C774E6D4BB63}">
  <dimension ref="F3:F14"/>
  <sheetViews>
    <sheetView workbookViewId="0">
      <selection activeCell="H22" sqref="H22"/>
    </sheetView>
  </sheetViews>
  <sheetFormatPr defaultRowHeight="14.4" x14ac:dyDescent="0.3"/>
  <cols>
    <col min="6" max="6" width="37.109375" bestFit="1" customWidth="1"/>
  </cols>
  <sheetData>
    <row r="3" spans="6:6" x14ac:dyDescent="0.3">
      <c r="F3" s="26" t="s">
        <v>453</v>
      </c>
    </row>
    <row r="4" spans="6:6" x14ac:dyDescent="0.3">
      <c r="F4" t="s">
        <v>440</v>
      </c>
    </row>
    <row r="5" spans="6:6" x14ac:dyDescent="0.3">
      <c r="F5" t="s">
        <v>438</v>
      </c>
    </row>
    <row r="6" spans="6:6" x14ac:dyDescent="0.3">
      <c r="F6" t="s">
        <v>442</v>
      </c>
    </row>
    <row r="7" spans="6:6" x14ac:dyDescent="0.3">
      <c r="F7" t="s">
        <v>443</v>
      </c>
    </row>
    <row r="8" spans="6:6" x14ac:dyDescent="0.3">
      <c r="F8" t="s">
        <v>439</v>
      </c>
    </row>
    <row r="9" spans="6:6" x14ac:dyDescent="0.3">
      <c r="F9" t="s">
        <v>446</v>
      </c>
    </row>
    <row r="10" spans="6:6" x14ac:dyDescent="0.3">
      <c r="F10" t="s">
        <v>441</v>
      </c>
    </row>
    <row r="11" spans="6:6" x14ac:dyDescent="0.3">
      <c r="F11" t="s">
        <v>444</v>
      </c>
    </row>
    <row r="12" spans="6:6" x14ac:dyDescent="0.3">
      <c r="F12" t="s">
        <v>445</v>
      </c>
    </row>
    <row r="13" spans="6:6" x14ac:dyDescent="0.3">
      <c r="F13" t="s">
        <v>448</v>
      </c>
    </row>
    <row r="14" spans="6:6" x14ac:dyDescent="0.3">
      <c r="F14" t="s">
        <v>447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F403E59BF02B94DBA24486550A4B358" ma:contentTypeVersion="6" ma:contentTypeDescription="Create a new document." ma:contentTypeScope="" ma:versionID="bdfd9243057ca33189e109d639367847">
  <xsd:schema xmlns:xsd="http://www.w3.org/2001/XMLSchema" xmlns:xs="http://www.w3.org/2001/XMLSchema" xmlns:p="http://schemas.microsoft.com/office/2006/metadata/properties" xmlns:ns2="681560ee-ac2a-48b9-aeed-dd747c5a926b" xmlns:ns3="508a0519-5412-4d78-8a60-3f44d6b3467f" targetNamespace="http://schemas.microsoft.com/office/2006/metadata/properties" ma:root="true" ma:fieldsID="e3d9dbd24fa3e1265773163112001660" ns2:_="" ns3:_="">
    <xsd:import namespace="681560ee-ac2a-48b9-aeed-dd747c5a926b"/>
    <xsd:import namespace="508a0519-5412-4d78-8a60-3f44d6b3467f"/>
    <xsd:element name="properties">
      <xsd:complexType>
        <xsd:sequence>
          <xsd:element name="documentManagement">
            <xsd:complexType>
              <xsd:all>
                <xsd:element ref="ns2:MediaServiceMetadata" minOccurs="0"/>
                <xsd:element ref="ns2:MediaServiceFastMetadata" minOccurs="0"/>
                <xsd:element ref="ns2:MediaLengthInSeconds" minOccurs="0"/>
                <xsd:element ref="ns3:SharedWithUsers" minOccurs="0"/>
                <xsd:element ref="ns3:SharedWithDetail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81560ee-ac2a-48b9-aeed-dd747c5a926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LengthInSeconds" ma:index="10" nillable="true" ma:displayName="MediaLengthInSeconds" ma:hidden="true" ma:internalName="MediaLengthInSeconds" ma:readOnly="true">
      <xsd:simpleType>
        <xsd:restriction base="dms:Unknown"/>
      </xsd:simpleType>
    </xsd:element>
    <xsd:element name="MediaServiceDateTaken" ma:index="13"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08a0519-5412-4d78-8a60-3f44d6b3467f"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844651A-A046-4B10-9F97-181C62F8828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81560ee-ac2a-48b9-aeed-dd747c5a926b"/>
    <ds:schemaRef ds:uri="508a0519-5412-4d78-8a60-3f44d6b3467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5FA52E8-8441-42C7-A333-BE76EB8CD0E0}">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40A4833F-2191-4733-B921-1D62948832A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Summary</vt:lpstr>
      <vt:lpstr>CPQ Estimates</vt:lpstr>
      <vt:lpstr>High Level Scope Activities</vt:lpstr>
      <vt:lpstr>Out Of Scope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Patrick King</dc:creator>
  <cp:keywords/>
  <dc:description/>
  <cp:lastModifiedBy>Piyush Lohani</cp:lastModifiedBy>
  <cp:revision/>
  <dcterms:created xsi:type="dcterms:W3CDTF">2020-01-16T17:22:55Z</dcterms:created>
  <dcterms:modified xsi:type="dcterms:W3CDTF">2023-03-08T05:54:19Z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0x010100AF403E59BF02B94DBA24486550A4B358</vt:lpwstr>
  </property>
</Properties>
</file>