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Lohani\Desktop\"/>
    </mc:Choice>
  </mc:AlternateContent>
  <xr:revisionPtr revIDLastSave="0" documentId="13_ncr:1_{F9249DC6-B07B-4177-B240-998917276138}" xr6:coauthVersionLast="47" xr6:coauthVersionMax="47" xr10:uidLastSave="{00000000-0000-0000-0000-000000000000}"/>
  <bookViews>
    <workbookView xWindow="-108" yWindow="-108" windowWidth="23256" windowHeight="12576" firstSheet="1" activeTab="1" xr2:uid="{CDED2E77-3952-4361-BAE5-FD10FBAC1489}"/>
  </bookViews>
  <sheets>
    <sheet name="Summary" sheetId="3" r:id="rId1"/>
    <sheet name="CPQ Estimates" sheetId="4" r:id="rId2"/>
  </sheets>
  <definedNames>
    <definedName name="_xlnm._FilterDatabase" localSheetId="1" hidden="1">'CPQ Estimates'!$A$1:$M$173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9" i="4" l="1"/>
  <c r="L169" i="4"/>
  <c r="M173" i="4"/>
  <c r="L173" i="4"/>
  <c r="K181" i="4"/>
  <c r="J181" i="4"/>
  <c r="H181" i="4"/>
  <c r="G181" i="4"/>
  <c r="K180" i="4"/>
  <c r="J180" i="4"/>
  <c r="H180" i="4"/>
  <c r="L180" i="4" s="1"/>
  <c r="M180" i="4" s="1"/>
  <c r="G180" i="4"/>
  <c r="K179" i="4"/>
  <c r="J179" i="4"/>
  <c r="H179" i="4"/>
  <c r="G179" i="4"/>
  <c r="K178" i="4"/>
  <c r="J178" i="4"/>
  <c r="H178" i="4"/>
  <c r="G178" i="4"/>
  <c r="K177" i="4"/>
  <c r="J177" i="4"/>
  <c r="H177" i="4"/>
  <c r="G177" i="4"/>
  <c r="K176" i="4"/>
  <c r="J176" i="4"/>
  <c r="H176" i="4"/>
  <c r="G176" i="4"/>
  <c r="L176" i="4" s="1"/>
  <c r="M176" i="4" s="1"/>
  <c r="K175" i="4"/>
  <c r="J175" i="4"/>
  <c r="H175" i="4"/>
  <c r="G175" i="4"/>
  <c r="L175" i="4" s="1"/>
  <c r="M175" i="4" s="1"/>
  <c r="K174" i="4"/>
  <c r="J174" i="4"/>
  <c r="H174" i="4"/>
  <c r="G174" i="4"/>
  <c r="G156" i="4"/>
  <c r="K140" i="4"/>
  <c r="J140" i="4"/>
  <c r="H140" i="4"/>
  <c r="G140" i="4"/>
  <c r="K76" i="4"/>
  <c r="J76" i="4"/>
  <c r="H76" i="4"/>
  <c r="G76" i="4"/>
  <c r="K75" i="4"/>
  <c r="J75" i="4"/>
  <c r="H75" i="4"/>
  <c r="G75" i="4"/>
  <c r="K141" i="4"/>
  <c r="J141" i="4"/>
  <c r="H141" i="4"/>
  <c r="G141" i="4"/>
  <c r="K73" i="4"/>
  <c r="J73" i="4"/>
  <c r="H73" i="4"/>
  <c r="G73" i="4"/>
  <c r="K156" i="4"/>
  <c r="J156" i="4"/>
  <c r="H156" i="4"/>
  <c r="K72" i="4"/>
  <c r="J72" i="4"/>
  <c r="H72" i="4"/>
  <c r="G72" i="4"/>
  <c r="K138" i="4"/>
  <c r="J138" i="4"/>
  <c r="H138" i="4"/>
  <c r="G138" i="4"/>
  <c r="K71" i="4"/>
  <c r="J71" i="4"/>
  <c r="H71" i="4"/>
  <c r="G71" i="4"/>
  <c r="G65" i="4"/>
  <c r="K69" i="4"/>
  <c r="J69" i="4"/>
  <c r="H69" i="4"/>
  <c r="G69" i="4"/>
  <c r="K107" i="4"/>
  <c r="J107" i="4"/>
  <c r="H107" i="4"/>
  <c r="G107" i="4"/>
  <c r="K68" i="4"/>
  <c r="J68" i="4"/>
  <c r="H68" i="4"/>
  <c r="G68" i="4"/>
  <c r="G67" i="4"/>
  <c r="H67" i="4"/>
  <c r="J67" i="4"/>
  <c r="K67" i="4"/>
  <c r="K139" i="4"/>
  <c r="J139" i="4"/>
  <c r="H139" i="4"/>
  <c r="G139" i="4"/>
  <c r="K66" i="4"/>
  <c r="J66" i="4"/>
  <c r="H66" i="4"/>
  <c r="G66" i="4"/>
  <c r="K65" i="4"/>
  <c r="J65" i="4"/>
  <c r="H65" i="4"/>
  <c r="K137" i="4"/>
  <c r="J137" i="4"/>
  <c r="H137" i="4"/>
  <c r="G137" i="4"/>
  <c r="K64" i="4"/>
  <c r="J64" i="4"/>
  <c r="H64" i="4"/>
  <c r="G64" i="4"/>
  <c r="K85" i="4"/>
  <c r="J85" i="4"/>
  <c r="H85" i="4"/>
  <c r="G85" i="4"/>
  <c r="G80" i="4"/>
  <c r="K62" i="4"/>
  <c r="J62" i="4"/>
  <c r="H62" i="4"/>
  <c r="G62" i="4"/>
  <c r="K63" i="4"/>
  <c r="J63" i="4"/>
  <c r="H63" i="4"/>
  <c r="G63" i="4"/>
  <c r="K81" i="4"/>
  <c r="J81" i="4"/>
  <c r="H81" i="4"/>
  <c r="G81" i="4"/>
  <c r="K80" i="4"/>
  <c r="J80" i="4"/>
  <c r="H80" i="4"/>
  <c r="G60" i="4"/>
  <c r="H60" i="4"/>
  <c r="J60" i="4"/>
  <c r="K60" i="4"/>
  <c r="G59" i="4"/>
  <c r="H59" i="4"/>
  <c r="J59" i="4"/>
  <c r="K59" i="4"/>
  <c r="G58" i="4"/>
  <c r="H58" i="4"/>
  <c r="J58" i="4"/>
  <c r="K58" i="4"/>
  <c r="G27" i="4"/>
  <c r="H27" i="4"/>
  <c r="J27" i="4"/>
  <c r="K27" i="4"/>
  <c r="G53" i="4"/>
  <c r="H53" i="4"/>
  <c r="J53" i="4"/>
  <c r="K53" i="4"/>
  <c r="G57" i="4"/>
  <c r="H57" i="4"/>
  <c r="J57" i="4"/>
  <c r="K57" i="4"/>
  <c r="K56" i="4"/>
  <c r="J56" i="4"/>
  <c r="H56" i="4"/>
  <c r="G56" i="4"/>
  <c r="G51" i="4"/>
  <c r="H51" i="4"/>
  <c r="J51" i="4"/>
  <c r="K51" i="4"/>
  <c r="G52" i="4"/>
  <c r="H52" i="4"/>
  <c r="J52" i="4"/>
  <c r="K52" i="4"/>
  <c r="G54" i="4"/>
  <c r="H54" i="4"/>
  <c r="J54" i="4"/>
  <c r="K54" i="4"/>
  <c r="K50" i="4"/>
  <c r="J50" i="4"/>
  <c r="H50" i="4"/>
  <c r="G50" i="4"/>
  <c r="G48" i="4"/>
  <c r="H48" i="4"/>
  <c r="J48" i="4"/>
  <c r="K48" i="4"/>
  <c r="G47" i="4"/>
  <c r="H47" i="4"/>
  <c r="J47" i="4"/>
  <c r="K47" i="4"/>
  <c r="G46" i="4"/>
  <c r="H46" i="4"/>
  <c r="J46" i="4"/>
  <c r="K46" i="4"/>
  <c r="K45" i="4"/>
  <c r="J45" i="4"/>
  <c r="H45" i="4"/>
  <c r="G45" i="4"/>
  <c r="G42" i="4"/>
  <c r="H42" i="4"/>
  <c r="J42" i="4"/>
  <c r="K42" i="4"/>
  <c r="G43" i="4"/>
  <c r="H43" i="4"/>
  <c r="J43" i="4"/>
  <c r="K43" i="4"/>
  <c r="G30" i="4"/>
  <c r="H30" i="4"/>
  <c r="J30" i="4"/>
  <c r="K30" i="4"/>
  <c r="G31" i="4"/>
  <c r="H31" i="4"/>
  <c r="J31" i="4"/>
  <c r="K31" i="4"/>
  <c r="G32" i="4"/>
  <c r="H32" i="4"/>
  <c r="J32" i="4"/>
  <c r="K32" i="4"/>
  <c r="G33" i="4"/>
  <c r="H33" i="4"/>
  <c r="J33" i="4"/>
  <c r="K33" i="4"/>
  <c r="G34" i="4"/>
  <c r="H34" i="4"/>
  <c r="J34" i="4"/>
  <c r="K34" i="4"/>
  <c r="G35" i="4"/>
  <c r="H35" i="4"/>
  <c r="J35" i="4"/>
  <c r="K35" i="4"/>
  <c r="G36" i="4"/>
  <c r="H36" i="4"/>
  <c r="J36" i="4"/>
  <c r="K36" i="4"/>
  <c r="G37" i="4"/>
  <c r="H37" i="4"/>
  <c r="J37" i="4"/>
  <c r="K37" i="4"/>
  <c r="G38" i="4"/>
  <c r="H38" i="4"/>
  <c r="J38" i="4"/>
  <c r="K38" i="4"/>
  <c r="G39" i="4"/>
  <c r="H39" i="4"/>
  <c r="J39" i="4"/>
  <c r="K39" i="4"/>
  <c r="G40" i="4"/>
  <c r="H40" i="4"/>
  <c r="J40" i="4"/>
  <c r="K40" i="4"/>
  <c r="G41" i="4"/>
  <c r="H41" i="4"/>
  <c r="J41" i="4"/>
  <c r="K41" i="4"/>
  <c r="G28" i="4"/>
  <c r="H28" i="4"/>
  <c r="J28" i="4"/>
  <c r="K28" i="4"/>
  <c r="G29" i="4"/>
  <c r="H29" i="4"/>
  <c r="J29" i="4"/>
  <c r="K29" i="4"/>
  <c r="K26" i="4"/>
  <c r="J26" i="4"/>
  <c r="H26" i="4"/>
  <c r="G26" i="4"/>
  <c r="L181" i="4" l="1"/>
  <c r="M181" i="4" s="1"/>
  <c r="L179" i="4"/>
  <c r="M179" i="4" s="1"/>
  <c r="L178" i="4"/>
  <c r="M178" i="4" s="1"/>
  <c r="L177" i="4"/>
  <c r="L174" i="4"/>
  <c r="L141" i="4"/>
  <c r="M141" i="4" s="1"/>
  <c r="L76" i="4"/>
  <c r="M76" i="4" s="1"/>
  <c r="L140" i="4"/>
  <c r="M140" i="4" s="1"/>
  <c r="L75" i="4"/>
  <c r="M75" i="4" s="1"/>
  <c r="L72" i="4"/>
  <c r="M72" i="4" s="1"/>
  <c r="L138" i="4"/>
  <c r="M138" i="4" s="1"/>
  <c r="L73" i="4"/>
  <c r="M73" i="4" s="1"/>
  <c r="L156" i="4"/>
  <c r="M156" i="4" s="1"/>
  <c r="L71" i="4"/>
  <c r="M71" i="4" s="1"/>
  <c r="L64" i="4"/>
  <c r="M64" i="4" s="1"/>
  <c r="L68" i="4"/>
  <c r="M68" i="4" s="1"/>
  <c r="L107" i="4"/>
  <c r="M107" i="4" s="1"/>
  <c r="L67" i="4"/>
  <c r="M67" i="4" s="1"/>
  <c r="L69" i="4"/>
  <c r="M69" i="4" s="1"/>
  <c r="L139" i="4"/>
  <c r="M139" i="4" s="1"/>
  <c r="L66" i="4"/>
  <c r="M66" i="4" s="1"/>
  <c r="L137" i="4"/>
  <c r="M137" i="4" s="1"/>
  <c r="L85" i="4"/>
  <c r="M85" i="4" s="1"/>
  <c r="L63" i="4"/>
  <c r="M63" i="4" s="1"/>
  <c r="L62" i="4"/>
  <c r="M62" i="4" s="1"/>
  <c r="L81" i="4"/>
  <c r="M81" i="4" s="1"/>
  <c r="L60" i="4"/>
  <c r="M60" i="4" s="1"/>
  <c r="L59" i="4"/>
  <c r="M59" i="4" s="1"/>
  <c r="L58" i="4"/>
  <c r="M58" i="4" s="1"/>
  <c r="L53" i="4"/>
  <c r="M53" i="4" s="1"/>
  <c r="L27" i="4"/>
  <c r="M27" i="4" s="1"/>
  <c r="L57" i="4"/>
  <c r="M57" i="4" s="1"/>
  <c r="L56" i="4"/>
  <c r="L54" i="4"/>
  <c r="M54" i="4" s="1"/>
  <c r="L52" i="4"/>
  <c r="M52" i="4" s="1"/>
  <c r="L51" i="4"/>
  <c r="M51" i="4" s="1"/>
  <c r="L50" i="4"/>
  <c r="L48" i="4"/>
  <c r="M48" i="4" s="1"/>
  <c r="L47" i="4"/>
  <c r="M47" i="4" s="1"/>
  <c r="L46" i="4"/>
  <c r="M46" i="4" s="1"/>
  <c r="L45" i="4"/>
  <c r="L42" i="4"/>
  <c r="M42" i="4" s="1"/>
  <c r="L33" i="4"/>
  <c r="M33" i="4" s="1"/>
  <c r="L41" i="4"/>
  <c r="M41" i="4" s="1"/>
  <c r="L28" i="4"/>
  <c r="M28" i="4" s="1"/>
  <c r="L38" i="4"/>
  <c r="M38" i="4" s="1"/>
  <c r="L34" i="4"/>
  <c r="M34" i="4" s="1"/>
  <c r="L43" i="4"/>
  <c r="M43" i="4" s="1"/>
  <c r="L36" i="4"/>
  <c r="M36" i="4" s="1"/>
  <c r="L40" i="4"/>
  <c r="M40" i="4" s="1"/>
  <c r="L30" i="4"/>
  <c r="M30" i="4" s="1"/>
  <c r="L37" i="4"/>
  <c r="M37" i="4" s="1"/>
  <c r="L39" i="4"/>
  <c r="M39" i="4" s="1"/>
  <c r="L35" i="4"/>
  <c r="M35" i="4" s="1"/>
  <c r="L32" i="4"/>
  <c r="M32" i="4" s="1"/>
  <c r="L31" i="4"/>
  <c r="M31" i="4" s="1"/>
  <c r="L29" i="4"/>
  <c r="M29" i="4" s="1"/>
  <c r="L26" i="4"/>
  <c r="M177" i="4" l="1"/>
  <c r="L183" i="4"/>
  <c r="M174" i="4"/>
  <c r="M182" i="4" s="1"/>
  <c r="L182" i="4"/>
  <c r="M56" i="4"/>
  <c r="M50" i="4"/>
  <c r="M55" i="4" s="1"/>
  <c r="L55" i="4"/>
  <c r="M26" i="4"/>
  <c r="L44" i="4"/>
  <c r="M45" i="4"/>
  <c r="M49" i="4" s="1"/>
  <c r="L49" i="4"/>
  <c r="J21" i="4"/>
  <c r="K21" i="4"/>
  <c r="G21" i="4"/>
  <c r="H21" i="4"/>
  <c r="G12" i="4"/>
  <c r="H12" i="4"/>
  <c r="J12" i="4"/>
  <c r="K12" i="4"/>
  <c r="G16" i="4"/>
  <c r="H16" i="4"/>
  <c r="J16" i="4"/>
  <c r="K16" i="4"/>
  <c r="G15" i="4"/>
  <c r="H15" i="4"/>
  <c r="J15" i="4"/>
  <c r="K15" i="4"/>
  <c r="G11" i="4"/>
  <c r="H11" i="4"/>
  <c r="J11" i="4"/>
  <c r="K11" i="4"/>
  <c r="G10" i="4"/>
  <c r="H10" i="4"/>
  <c r="J10" i="4"/>
  <c r="K10" i="4"/>
  <c r="G9" i="4"/>
  <c r="H9" i="4"/>
  <c r="J9" i="4"/>
  <c r="K9" i="4"/>
  <c r="G8" i="4"/>
  <c r="H8" i="4"/>
  <c r="J8" i="4"/>
  <c r="K8" i="4"/>
  <c r="G7" i="4"/>
  <c r="H7" i="4"/>
  <c r="J7" i="4"/>
  <c r="K7" i="4"/>
  <c r="G6" i="4"/>
  <c r="H6" i="4"/>
  <c r="J6" i="4"/>
  <c r="K6" i="4"/>
  <c r="G5" i="4"/>
  <c r="H5" i="4"/>
  <c r="J5" i="4"/>
  <c r="K5" i="4"/>
  <c r="G4" i="4"/>
  <c r="H4" i="4"/>
  <c r="J4" i="4"/>
  <c r="K4" i="4"/>
  <c r="J3" i="4"/>
  <c r="K3" i="4"/>
  <c r="G3" i="4"/>
  <c r="H3" i="4"/>
  <c r="M183" i="4" l="1"/>
  <c r="L21" i="4"/>
  <c r="M21" i="4" s="1"/>
  <c r="L16" i="4"/>
  <c r="M16" i="4" s="1"/>
  <c r="L12" i="4"/>
  <c r="M12" i="4" s="1"/>
  <c r="L15" i="4"/>
  <c r="M15" i="4" s="1"/>
  <c r="L10" i="4"/>
  <c r="M10" i="4" s="1"/>
  <c r="L8" i="4"/>
  <c r="M8" i="4" s="1"/>
  <c r="L11" i="4"/>
  <c r="M11" i="4" s="1"/>
  <c r="L9" i="4"/>
  <c r="M9" i="4" s="1"/>
  <c r="L7" i="4"/>
  <c r="M7" i="4" s="1"/>
  <c r="L6" i="4"/>
  <c r="M6" i="4" s="1"/>
  <c r="L5" i="4"/>
  <c r="M5" i="4" s="1"/>
  <c r="L3" i="4"/>
  <c r="M3" i="4" s="1"/>
  <c r="L4" i="4"/>
  <c r="M4" i="4" s="1"/>
  <c r="K19" i="4"/>
  <c r="J19" i="4"/>
  <c r="H19" i="4"/>
  <c r="G19" i="4"/>
  <c r="A19" i="4"/>
  <c r="A28" i="4"/>
  <c r="A43" i="4"/>
  <c r="A42" i="4"/>
  <c r="K24" i="4"/>
  <c r="J24" i="4"/>
  <c r="H24" i="4"/>
  <c r="G24" i="4"/>
  <c r="A24" i="4"/>
  <c r="K23" i="4"/>
  <c r="J23" i="4"/>
  <c r="H23" i="4"/>
  <c r="G23" i="4"/>
  <c r="A23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K22" i="4"/>
  <c r="J22" i="4"/>
  <c r="H22" i="4"/>
  <c r="G22" i="4"/>
  <c r="A22" i="4"/>
  <c r="K20" i="4"/>
  <c r="J20" i="4"/>
  <c r="H20" i="4"/>
  <c r="G20" i="4"/>
  <c r="A20" i="4"/>
  <c r="K14" i="4"/>
  <c r="J14" i="4"/>
  <c r="H14" i="4"/>
  <c r="G14" i="4"/>
  <c r="A14" i="4"/>
  <c r="K2" i="4"/>
  <c r="J2" i="4"/>
  <c r="H2" i="4"/>
  <c r="G2" i="4"/>
  <c r="A2" i="4"/>
  <c r="A26" i="4"/>
  <c r="K18" i="4"/>
  <c r="J18" i="4"/>
  <c r="H18" i="4"/>
  <c r="G18" i="4"/>
  <c r="A18" i="4"/>
  <c r="L18" i="4" l="1"/>
  <c r="L20" i="4"/>
  <c r="L14" i="4"/>
  <c r="L23" i="4"/>
  <c r="L19" i="4"/>
  <c r="L2" i="4"/>
  <c r="L13" i="4" s="1"/>
  <c r="L22" i="4"/>
  <c r="M22" i="4" s="1"/>
  <c r="L24" i="4"/>
  <c r="M24" i="4" s="1"/>
  <c r="A2" i="3"/>
  <c r="L25" i="4" l="1"/>
  <c r="L17" i="4"/>
  <c r="L171" i="4"/>
  <c r="M18" i="4"/>
  <c r="M2" i="4"/>
  <c r="M13" i="4" s="1"/>
  <c r="M23" i="4"/>
  <c r="M14" i="4"/>
  <c r="M19" i="4"/>
  <c r="M20" i="4"/>
  <c r="M25" i="4" l="1"/>
  <c r="M17" i="4"/>
  <c r="K193" i="4" s="1"/>
  <c r="K192" i="4"/>
  <c r="K197" i="4"/>
  <c r="M171" i="4"/>
  <c r="K196" i="4" s="1"/>
  <c r="K194" i="4" l="1"/>
  <c r="M44" i="4"/>
  <c r="K195" i="4" s="1"/>
  <c r="K203" i="4" l="1"/>
  <c r="L80" i="4" l="1"/>
  <c r="M80" i="4" s="1"/>
  <c r="L65" i="4" l="1"/>
  <c r="M65" i="4" l="1"/>
  <c r="L79" i="4"/>
  <c r="M79" i="4" l="1"/>
  <c r="K187" i="4" s="1"/>
</calcChain>
</file>

<file path=xl/sharedStrings.xml><?xml version="1.0" encoding="utf-8"?>
<sst xmlns="http://schemas.openxmlformats.org/spreadsheetml/2006/main" count="423" uniqueCount="336">
  <si>
    <t>Ref</t>
  </si>
  <si>
    <t>Assumption/Comments</t>
  </si>
  <si>
    <t>Existing MLC order related coding will be leveraged wherever possible</t>
  </si>
  <si>
    <t>Functional Area</t>
  </si>
  <si>
    <t>Type</t>
  </si>
  <si>
    <t>Process</t>
  </si>
  <si>
    <t>Description</t>
  </si>
  <si>
    <t>Related Tasks</t>
  </si>
  <si>
    <t>Req</t>
  </si>
  <si>
    <t>Design</t>
  </si>
  <si>
    <t>Build</t>
  </si>
  <si>
    <t>Unit 
Testing</t>
  </si>
  <si>
    <t>QA</t>
  </si>
  <si>
    <t>Hours</t>
  </si>
  <si>
    <t>Weeks</t>
  </si>
  <si>
    <t>API</t>
  </si>
  <si>
    <t>Service</t>
  </si>
  <si>
    <t>Item</t>
  </si>
  <si>
    <t>Data Load</t>
  </si>
  <si>
    <t>Integration</t>
  </si>
  <si>
    <t>Order Header Sync</t>
  </si>
  <si>
    <t>Sync order header updates from EBS to CPQ</t>
  </si>
  <si>
    <t>Order Line Sync</t>
  </si>
  <si>
    <t>Sync order line updates from EBS to CPQ</t>
  </si>
  <si>
    <t>Pricing</t>
  </si>
  <si>
    <t>Wrapper package around Oracle Price Request API</t>
  </si>
  <si>
    <t>Oracle Price Lists</t>
  </si>
  <si>
    <t>EBS price list integration to CPQ</t>
  </si>
  <si>
    <t>Promotions List</t>
  </si>
  <si>
    <t>EBS promotion list integration to CPQ</t>
  </si>
  <si>
    <t>Price Override Users</t>
  </si>
  <si>
    <t>Users with access to override prices based on EBS profile</t>
  </si>
  <si>
    <t>Price Promotions Sync</t>
  </si>
  <si>
    <t>Sync promotion updates from EBS to CPQ</t>
  </si>
  <si>
    <t>Sync users with pricing override access to CPQ</t>
  </si>
  <si>
    <t>Integraton</t>
  </si>
  <si>
    <t>Price List Sync</t>
  </si>
  <si>
    <t>Sync price list updates from EBS to CPQ</t>
  </si>
  <si>
    <t>View Tax Details</t>
  </si>
  <si>
    <t>View taxes applied at order line level</t>
  </si>
  <si>
    <t>Grand Total</t>
  </si>
  <si>
    <t>Developers</t>
  </si>
  <si>
    <t>Months</t>
  </si>
  <si>
    <t>Months by Functional Area</t>
  </si>
  <si>
    <t>Total</t>
  </si>
  <si>
    <t>OSC Setup</t>
  </si>
  <si>
    <t>CPQ Setup</t>
  </si>
  <si>
    <t>OIC Setup</t>
  </si>
  <si>
    <t>SSO\User Provisioning</t>
  </si>
  <si>
    <t>Sync Quote\Lines</t>
  </si>
  <si>
    <t>* Site wide settings
* Import\Export XSL</t>
  </si>
  <si>
    <t>* SSO setups</t>
  </si>
  <si>
    <t xml:space="preserve">
* Site wide setups
* Create\Edit\Clone\Version quote
*  Sales team setup</t>
  </si>
  <si>
    <t>*  Setups\mappings</t>
  </si>
  <si>
    <t>* Mark quote active\quote\line syns</t>
  </si>
  <si>
    <t>Product Setup &amp; Integration</t>
  </si>
  <si>
    <t>Activity Tracking</t>
  </si>
  <si>
    <t>Document Integration\Attachments</t>
  </si>
  <si>
    <t>End User\Key Registration Information:Reporting</t>
  </si>
  <si>
    <t>Order Sync\Integration:Reporting</t>
  </si>
  <si>
    <t>Sales Cloud - CPQ Integration</t>
  </si>
  <si>
    <t>Service Cloud - CPQ Integration</t>
  </si>
  <si>
    <t>Service Cloud Browser Version Upgrade</t>
  </si>
  <si>
    <t>OSvC to CPQ Integration</t>
  </si>
  <si>
    <t>* UI changes
* Document attachment
* Incident# tracking</t>
  </si>
  <si>
    <t>CPQ to OSvC Integration</t>
  </si>
  <si>
    <t>* Email Notifications
* Document attachments</t>
  </si>
  <si>
    <t>Disable existing Bid Management Process</t>
  </si>
  <si>
    <t>Product Catalog &amp; Configuration</t>
  </si>
  <si>
    <t>Setup Product Catalog</t>
  </si>
  <si>
    <t>Guided Selling\Search Flow</t>
  </si>
  <si>
    <t>BOM Setup</t>
  </si>
  <si>
    <t>Configuration Attributes</t>
  </si>
  <si>
    <t>BOM Mapping Rules</t>
  </si>
  <si>
    <t>Other advanced rules</t>
  </si>
  <si>
    <t>UI\Configuration Flow</t>
  </si>
  <si>
    <t>Product Landing Screen</t>
  </si>
  <si>
    <t>General Setup</t>
  </si>
  <si>
    <t>Item \ Mod Code Search</t>
  </si>
  <si>
    <t>Auto Configuration</t>
  </si>
  <si>
    <t>Laser Engraving</t>
  </si>
  <si>
    <t>LIG\Product Information</t>
  </si>
  <si>
    <t>Proposal Generation</t>
  </si>
  <si>
    <t>Handoffs</t>
  </si>
  <si>
    <t>Email Notifications</t>
  </si>
  <si>
    <t>Reporting Manager</t>
  </si>
  <si>
    <t>Credit Card Processig</t>
  </si>
  <si>
    <t>User Setup</t>
  </si>
  <si>
    <t>Process Setup</t>
  </si>
  <si>
    <t>Multi-Currency</t>
  </si>
  <si>
    <t>Site Wide Navigations</t>
  </si>
  <si>
    <t>Parts Master Setup</t>
  </si>
  <si>
    <t>Pricebook Setup</t>
  </si>
  <si>
    <t>*Steps,Profiles,Transiton Rules
*Document Views, Access Rights</t>
  </si>
  <si>
    <t>* Exchange Rates, Conversions</t>
  </si>
  <si>
    <t>Bid Management</t>
  </si>
  <si>
    <t>Bid Details</t>
  </si>
  <si>
    <t>Bid Management Approval Process</t>
  </si>
  <si>
    <t>Bid Administration Maintenance</t>
  </si>
  <si>
    <t>Bid Document Management</t>
  </si>
  <si>
    <t>*Bid Details eg Bid#, Expiry,</t>
  </si>
  <si>
    <t>*Product details, pricing exceptions\Discounts, Routings</t>
  </si>
  <si>
    <t>* Consumtion, Expiry extensions</t>
  </si>
  <si>
    <t>* Bid Document Generation, Acceptance, Awarding</t>
  </si>
  <si>
    <t>Channel Partner</t>
  </si>
  <si>
    <t>*Setups, Document Views</t>
  </si>
  <si>
    <t>Transaction Details</t>
  </si>
  <si>
    <t>*Direct Sales Access, Channel Partner Access</t>
  </si>
  <si>
    <t>Styling &amp; Branding</t>
  </si>
  <si>
    <t>User Setups</t>
  </si>
  <si>
    <t>Document Generation</t>
  </si>
  <si>
    <t>OE Activities</t>
  </si>
  <si>
    <t>Transaction\Header Details (Main,Others, Additional)</t>
  </si>
  <si>
    <t>Line Details</t>
  </si>
  <si>
    <t>Internal Approval &amp; Handoffs</t>
  </si>
  <si>
    <t>*  Product Catalog &amp; Heirarchy
*  Model Configuration Setups</t>
  </si>
  <si>
    <t>Customer &amp; Account Setup</t>
  </si>
  <si>
    <t>Custom search page</t>
  </si>
  <si>
    <t>Notes &amp; Attachments</t>
  </si>
  <si>
    <t>End User Maintenance</t>
  </si>
  <si>
    <t>*Create and update end user
*End Uer Registration
*View End User</t>
  </si>
  <si>
    <t>Custom pages required around End user maintenance</t>
  </si>
  <si>
    <t>Enter Sub Lines</t>
  </si>
  <si>
    <t>Ship To Maintenance</t>
  </si>
  <si>
    <t>MFG Notes</t>
  </si>
  <si>
    <t>Additional Order Details</t>
  </si>
  <si>
    <t>Additional Line Details</t>
  </si>
  <si>
    <t>Integration Impact</t>
  </si>
  <si>
    <t>Order Details view</t>
  </si>
  <si>
    <t>Order details view</t>
  </si>
  <si>
    <t>Parts Information</t>
  </si>
  <si>
    <t>BOM Sync</t>
  </si>
  <si>
    <t>Sync any new changes to BOM</t>
  </si>
  <si>
    <t>PriceBook</t>
  </si>
  <si>
    <t>EDI Orders</t>
  </si>
  <si>
    <t>This integration process includes quote creation, adding product, other required quoting option, validations and order processing</t>
  </si>
  <si>
    <t>End user data create/update</t>
  </si>
  <si>
    <t>View serial number to find serial number range</t>
  </si>
  <si>
    <t>Enter text details for manufacturer laser instructions</t>
  </si>
  <si>
    <t>Mfg Notes</t>
  </si>
  <si>
    <t>Notes to manufacturer</t>
  </si>
  <si>
    <t>Sub Lines</t>
  </si>
  <si>
    <t>Used for Product Sets, Locker Lock, List Orders to enter Serial # or Key Change by order line</t>
  </si>
  <si>
    <t>?</t>
  </si>
  <si>
    <t>Price List</t>
  </si>
  <si>
    <t>Line Set</t>
  </si>
  <si>
    <t>EBS price list LOV</t>
  </si>
  <si>
    <t>Item LOV</t>
  </si>
  <si>
    <t>Synchronize the EBS PIM Products and BOM information with CPQ</t>
  </si>
  <si>
    <t>Synchronize the EBS PIM Products information with Sales Cloud</t>
  </si>
  <si>
    <t>Data Load\Conversion</t>
  </si>
  <si>
    <t>Synchronize BOMs</t>
  </si>
  <si>
    <t>Synchronize Parts\Products</t>
  </si>
  <si>
    <t xml:space="preserve">Part Conversion: Sync existing and new item\parts </t>
  </si>
  <si>
    <t>Customer Lookup</t>
  </si>
  <si>
    <t>Get Customer Details</t>
  </si>
  <si>
    <t>Quote\Line Item Sync</t>
  </si>
  <si>
    <t>Upsert Quote\Line Item attributes</t>
  </si>
  <si>
    <t>Export Attachment</t>
  </si>
  <si>
    <t>Quote\Line to Opportunity\Revenue Lines Sync</t>
  </si>
  <si>
    <t>Synch primary quote\line details to Opportunity\Revenue Lines Sync</t>
  </si>
  <si>
    <t>Sales Order Details</t>
  </si>
  <si>
    <t>TAX Integration</t>
  </si>
  <si>
    <t>Process required to calcuate TAX for finance team</t>
  </si>
  <si>
    <t>Credit Card Processing</t>
  </si>
  <si>
    <t>Process required to capture Credit Card details</t>
  </si>
  <si>
    <t>Import Attachment</t>
  </si>
  <si>
    <t>Export quote related documents\attachments</t>
  </si>
  <si>
    <t>Import quote related documents\attachments</t>
  </si>
  <si>
    <t>Item Availability</t>
  </si>
  <si>
    <t>Item/Warehouse Availibility. ML has functionality. Plan is to replicate for CPQ call.</t>
  </si>
  <si>
    <t>Bill To/Ship To/Deliver To Address. Return address type by Account Id</t>
  </si>
  <si>
    <t>Sales order additional information</t>
  </si>
  <si>
    <t>Create EBS Order</t>
  </si>
  <si>
    <t>Quote to Order API for converting CPQ quote to order</t>
  </si>
  <si>
    <t>Update EBS Order</t>
  </si>
  <si>
    <t>Order update initiated from CPQ. Updates will depend on matrix</t>
  </si>
  <si>
    <t>Order cancellation API executed from CPQ</t>
  </si>
  <si>
    <t>BOM Exists</t>
  </si>
  <si>
    <t>Checks if inbound configuration from CPQ exists as BOM in EBS</t>
  </si>
  <si>
    <t>Create BOM</t>
  </si>
  <si>
    <t>Creates BOM in EBS from inbound CPQ configuration</t>
  </si>
  <si>
    <t>Copy End User ID</t>
  </si>
  <si>
    <t>Copies line end user to line attribute</t>
  </si>
  <si>
    <t>Validate End User</t>
  </si>
  <si>
    <t>End user validation call</t>
  </si>
  <si>
    <t>Item Supply/Demand</t>
  </si>
  <si>
    <t>Returns item supply and demand for an item in all orgs</t>
  </si>
  <si>
    <t>Item On Hand Quantity</t>
  </si>
  <si>
    <t>Returns onhand quantity for item in all orgs</t>
  </si>
  <si>
    <t>Calculate Item Weight</t>
  </si>
  <si>
    <t>Calculate iem weight of configured items (components)</t>
  </si>
  <si>
    <t>Load item attributes</t>
  </si>
  <si>
    <t>Fetches and sets various item attributes on order line</t>
  </si>
  <si>
    <t>Get ATO flag</t>
  </si>
  <si>
    <t>Derives if item is ATO item or stock item</t>
  </si>
  <si>
    <t>Address Infomarion</t>
  </si>
  <si>
    <t>Transaction</t>
  </si>
  <si>
    <t>Update Item Weight</t>
  </si>
  <si>
    <t>Update MLC UOM cross reference item data</t>
  </si>
  <si>
    <t>Assign Serial Number</t>
  </si>
  <si>
    <t>Gets next available serial number for a model</t>
  </si>
  <si>
    <t>Validate Key Master</t>
  </si>
  <si>
    <t>Master validation entered on order line or in configuration</t>
  </si>
  <si>
    <t>Validate Serial Number</t>
  </si>
  <si>
    <t>Combination key serial number validation</t>
  </si>
  <si>
    <t>Validate Control Key</t>
  </si>
  <si>
    <t>Validates control key for model</t>
  </si>
  <si>
    <t>Get Existing Control Key</t>
  </si>
  <si>
    <t>Gets list of control keys used by end user</t>
  </si>
  <si>
    <t>Validate ADA Serial Number</t>
  </si>
  <si>
    <t>Validates serial number for ADA lock</t>
  </si>
  <si>
    <t>Get ADA Master Key Availability</t>
  </si>
  <si>
    <t>Query to determine available master key for ADA locker locks</t>
  </si>
  <si>
    <t>Get Next ADA Bind Code/Serial</t>
  </si>
  <si>
    <t>Reviews registration to return next blind code/serial for ADA lock</t>
  </si>
  <si>
    <t xml:space="preserve">Get KD Begin Master Key </t>
  </si>
  <si>
    <t>Retrieve beginning key for KD order</t>
  </si>
  <si>
    <t>Check Serial Quantity</t>
  </si>
  <si>
    <t>Checks key serial quantity against ordered quantity</t>
  </si>
  <si>
    <t>Validate System</t>
  </si>
  <si>
    <t>Validates key configuration - item, key range Id, end user…</t>
  </si>
  <si>
    <t>Assign Door Key</t>
  </si>
  <si>
    <t>Assigns master and change key for residential door hardware</t>
  </si>
  <si>
    <t>Order line level "Line Set" option list</t>
  </si>
  <si>
    <t>Get Item Availability Date</t>
  </si>
  <si>
    <t>Returns date for order line value</t>
  </si>
  <si>
    <t>Get Set Availability Date</t>
  </si>
  <si>
    <t>Calculates and returns order line Item Available Date</t>
  </si>
  <si>
    <t>Set ship sets</t>
  </si>
  <si>
    <t>Determines ship sets at order line level. Part of custom booking process.</t>
  </si>
  <si>
    <t>Sales Rep Search</t>
  </si>
  <si>
    <t>Sales Rep list of values</t>
  </si>
  <si>
    <t>Display order header information (standard functionality)</t>
  </si>
  <si>
    <t>Expedite</t>
  </si>
  <si>
    <t>Custom information request displaying various line item details (complex)</t>
  </si>
  <si>
    <t>Calculate Order Weight</t>
  </si>
  <si>
    <t>Custom calculation of order weight</t>
  </si>
  <si>
    <t>View adjustments applied at order header level; Adjustment, Reason tabs</t>
  </si>
  <si>
    <t>View charges applied to order line level</t>
  </si>
  <si>
    <t>Get Default Sales Rep</t>
  </si>
  <si>
    <t>Derives default sales rep populated on order header</t>
  </si>
  <si>
    <t>Get Sales Channel</t>
  </si>
  <si>
    <t>Get default sales channel based on order type</t>
  </si>
  <si>
    <t>Get Ship To Attributes</t>
  </si>
  <si>
    <t>Get DFF values based on ship to</t>
  </si>
  <si>
    <t>Get Standard Order Information</t>
  </si>
  <si>
    <t>Standard items populated by Oracle during order creation</t>
  </si>
  <si>
    <t>Duplicate Order Check</t>
  </si>
  <si>
    <t>Checks if order is duplicate base on customer, ship to, attribute13 and date range</t>
  </si>
  <si>
    <t>Customer Pre-Set Notes</t>
  </si>
  <si>
    <t>Automated notes added to order based on customer</t>
  </si>
  <si>
    <t>Set Line Attributes</t>
  </si>
  <si>
    <t>Enables and disables order line fields based on item, item type, item attributes</t>
  </si>
  <si>
    <t>Validate Set Size</t>
  </si>
  <si>
    <t>Validation of quantity ordered set value</t>
  </si>
  <si>
    <t>Validate Order Quantity</t>
  </si>
  <si>
    <t>Validates ordered quantity against customer rounding code and item attributes</t>
  </si>
  <si>
    <t>Copy Attribute Field</t>
  </si>
  <si>
    <t>Updates order line attriubute field with new value if different</t>
  </si>
  <si>
    <t>Validate Order Line</t>
  </si>
  <si>
    <t>Validates if customer item cross reference is needed and available</t>
  </si>
  <si>
    <t>Set Request Date</t>
  </si>
  <si>
    <t>Calculates Request Date, Promise Date and Schedule Ship Date on order line</t>
  </si>
  <si>
    <t>MLC Insert Update Valiate</t>
  </si>
  <si>
    <t>Calls Validate Line, verifies ship set values</t>
  </si>
  <si>
    <t>Validate Line</t>
  </si>
  <si>
    <t>Verifies is all required data has been defined on the order line</t>
  </si>
  <si>
    <t>*End User Create/Maintain
*End User View
*End User Notes
*End User Registration\Details</t>
  </si>
  <si>
    <t>Mange Combo Ranges\Request</t>
  </si>
  <si>
    <t>*View Serial Number
*Combo Ranges
*Combo Request</t>
  </si>
  <si>
    <t>Combo Ranges\Request Related Integration Setups</t>
  </si>
  <si>
    <t>Capture motes for manufacturing</t>
  </si>
  <si>
    <t>*Form needed to capture the notes</t>
  </si>
  <si>
    <t xml:space="preserve">*View Combo Ranges
*View Combo Request
*View Comination Xref
</t>
  </si>
  <si>
    <t>Not Needed</t>
  </si>
  <si>
    <t>Manage End User Related Integration Setups</t>
  </si>
  <si>
    <t>Manage Ship To related Integration Setup</t>
  </si>
  <si>
    <t>*Create and Update Ship To Details
*Create/Modify Address
*View Shipping / Billing Address
*View Delivery Address</t>
  </si>
  <si>
    <t>*Defaulting Rules
*Customer lookup
*Order Lookup</t>
  </si>
  <si>
    <t>Additional Order Level Details reuired for Information only</t>
  </si>
  <si>
    <t>Additional Line Level Details reuired for Information only</t>
  </si>
  <si>
    <t>*Display values related to Hold
*Display values related to Deliveries\Delivery Details
*Display details on Invoices\Credit Memos</t>
  </si>
  <si>
    <t>Additional Order \Lne Information related setup</t>
  </si>
  <si>
    <t>Custom form for applying hold in Order Management</t>
  </si>
  <si>
    <t>*Display form to capture fields required</t>
  </si>
  <si>
    <t>Apply Hold--------Need to find integration details</t>
  </si>
  <si>
    <t>*Identify parameters used for the integration call
*Action\tab required for user selection</t>
  </si>
  <si>
    <t>Cancel Header</t>
  </si>
  <si>
    <t>Page required to cancel order\all lines</t>
  </si>
  <si>
    <t>*Create Form Pages (3)
*Apply Validations
*Define Criteria</t>
  </si>
  <si>
    <t>Cancel EBS Order\Order Lines Setups</t>
  </si>
  <si>
    <t>Cancel Line</t>
  </si>
  <si>
    <t>Page required to cancel individual line</t>
  </si>
  <si>
    <t>*Create Form Pages (1)
*Apply Validations
*Define Criteria</t>
  </si>
  <si>
    <t>Copy Order???? Need to discuss with Pat</t>
  </si>
  <si>
    <t>*Header Details
*Call Center Detaills
*Manufacturing Details
*Additional Details
*VAM Details
*Inventory\Purchasimng Details
*Shipping Details
*Address Details etc</t>
  </si>
  <si>
    <t xml:space="preserve">Pricing Setup </t>
  </si>
  <si>
    <t>All the scenarios including Price quote\order\lines</t>
  </si>
  <si>
    <t>Included with common functionality</t>
  </si>
  <si>
    <t>Price Request Integration Setup</t>
  </si>
  <si>
    <t>Price Order\Line</t>
  </si>
  <si>
    <t>Charges</t>
  </si>
  <si>
    <t>*Create Form Pages (5)
*Apply Validations
*Define Criteria</t>
  </si>
  <si>
    <t>View Charges (Line) Integration Setup</t>
  </si>
  <si>
    <t>*Prepare Payload\Parameters
*Validate and Parse response
*Error Handling</t>
  </si>
  <si>
    <t>View Tax Details???Need to check with Pat</t>
  </si>
  <si>
    <t>Forms mostly used by CSR team</t>
  </si>
  <si>
    <t>Pages required to get the details on the charges</t>
  </si>
  <si>
    <t>Pages required to manage promitions in CPQ</t>
  </si>
  <si>
    <t>Manage Promotions at Header\Line Level….still working</t>
  </si>
  <si>
    <t>*Create Promotions Related Pages
*Apply Promotions</t>
  </si>
  <si>
    <t>Pages required to release hold functionality</t>
  </si>
  <si>
    <t>*Create Form Pages (5)
*Define Criteria</t>
  </si>
  <si>
    <t>Release Holds--------Need to find integration details</t>
  </si>
  <si>
    <t>Pages required to view adjustments in OM</t>
  </si>
  <si>
    <t>*Create Form Pages</t>
  </si>
  <si>
    <t>View Adjustments (Header\Line)</t>
  </si>
  <si>
    <t>View Adjustments Header\Line Integration Setups</t>
  </si>
  <si>
    <t>*Desktop to Browser upgrade</t>
  </si>
  <si>
    <t>*BOM Item Definition setup(24)</t>
  </si>
  <si>
    <t>*Attribute Definitions
*Default Rules</t>
  </si>
  <si>
    <t>*BOM Item Mapping Rules (24)</t>
  </si>
  <si>
    <t>*Other adanced BOM mapping
*BML extensions</t>
  </si>
  <si>
    <t>*Configuration Flow</t>
  </si>
  <si>
    <t>*Search Parameter Defntions
*Selector flow</t>
  </si>
  <si>
    <t>OE\Speciality Service Activities</t>
  </si>
  <si>
    <t>Cut Over &amp; Migration</t>
  </si>
  <si>
    <t>SIT</t>
  </si>
  <si>
    <t>UAT</t>
  </si>
  <si>
    <t>Change Mangement</t>
  </si>
  <si>
    <t>PMO</t>
  </si>
  <si>
    <t>HyperCare</t>
  </si>
  <si>
    <t>Detailed Technical Documentation</t>
  </si>
  <si>
    <t>Knowledge Transfer</t>
  </si>
  <si>
    <t>Other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</si>
</sst>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33CC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9A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4" borderId="1" xfId="0" applyFont="1" applyFill="1" applyBorder="1"/>
    <xf numFmtId="0" fontId="6" fillId="5" borderId="0" xfId="0" applyFont="1" applyFill="1"/>
    <xf numFmtId="0" fontId="1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2" fontId="1" fillId="6" borderId="1" xfId="0" applyNumberFormat="1" applyFont="1" applyFill="1" applyBorder="1"/>
    <xf numFmtId="0" fontId="1" fillId="0" borderId="0" xfId="0" applyFont="1" applyAlignment="1">
      <alignment wrapText="1"/>
    </xf>
    <xf numFmtId="0" fontId="3" fillId="4" borderId="4" xfId="0" applyFont="1" applyFill="1" applyBorder="1"/>
    <xf numFmtId="2" fontId="3" fillId="4" borderId="4" xfId="0" applyNumberFormat="1" applyFont="1" applyFill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/>
    <xf numFmtId="0" fontId="1" fillId="6" borderId="1" xfId="0" applyFont="1" applyFill="1" applyBorder="1" applyAlignment="1">
      <alignment horizontal="right"/>
    </xf>
    <xf numFmtId="0" fontId="8" fillId="0" borderId="0" xfId="0" applyFont="1"/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9A3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0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5239-ED31-4E18-A364-038DD559A38C}">
  <dimension ref="A1:B2"/>
  <sheetViews>
    <sheetView workbookViewId="0">
      <selection sqref="A1:B1"/>
    </sheetView>
  </sheetViews>
  <sheetFormatPr defaultRowHeight="14.4" x14ac:dyDescent="0.3"/>
  <cols>
    <col min="2" max="2" width="64.88671875" bestFit="1" customWidth="1"/>
  </cols>
  <sheetData>
    <row r="1" spans="1:2" x14ac:dyDescent="0.3">
      <c r="A1" s="10" t="s">
        <v>0</v>
      </c>
      <c r="B1" s="10" t="s">
        <v>1</v>
      </c>
    </row>
    <row r="2" spans="1:2" x14ac:dyDescent="0.3">
      <c r="A2">
        <f>ROW()-1</f>
        <v>1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3F05-2B2E-42FC-AABA-77633DEF30BA}">
  <dimension ref="A1:M203"/>
  <sheetViews>
    <sheetView tabSelected="1" zoomScale="98" zoomScaleNormal="98" workbookViewId="0">
      <pane ySplit="1" topLeftCell="A180" activePane="bottomLeft" state="frozen"/>
      <selection pane="bottomLeft" activeCell="E195" sqref="E195"/>
    </sheetView>
  </sheetViews>
  <sheetFormatPr defaultColWidth="9.109375" defaultRowHeight="13.8" outlineLevelRow="2" x14ac:dyDescent="0.3"/>
  <cols>
    <col min="1" max="1" width="6.33203125" style="3" customWidth="1"/>
    <col min="2" max="2" width="14.88671875" style="7" customWidth="1"/>
    <col min="3" max="3" width="18.33203125" style="3" bestFit="1" customWidth="1"/>
    <col min="4" max="4" width="47.77734375" style="3" bestFit="1" customWidth="1"/>
    <col min="5" max="5" width="70.33203125" style="7" customWidth="1"/>
    <col min="6" max="6" width="39.6640625" style="7" bestFit="1" customWidth="1"/>
    <col min="7" max="7" width="18.21875" style="3" bestFit="1" customWidth="1"/>
    <col min="8" max="8" width="10.109375" style="3" customWidth="1"/>
    <col min="9" max="9" width="7.6640625" style="3" customWidth="1"/>
    <col min="10" max="10" width="14.44140625" style="3" customWidth="1"/>
    <col min="11" max="11" width="11.5546875" style="3" customWidth="1"/>
    <col min="12" max="12" width="10.109375" style="3" customWidth="1"/>
    <col min="13" max="13" width="10.5546875" style="3" customWidth="1"/>
    <col min="14" max="16384" width="9.109375" style="3"/>
  </cols>
  <sheetData>
    <row r="1" spans="1:13" ht="27.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2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9.4" customHeight="1" outlineLevel="2" x14ac:dyDescent="0.3">
      <c r="A2" s="6">
        <f>ROW()-1</f>
        <v>1</v>
      </c>
      <c r="B2" s="8" t="s">
        <v>60</v>
      </c>
      <c r="C2" s="6"/>
      <c r="D2" s="6" t="s">
        <v>45</v>
      </c>
      <c r="E2" s="8"/>
      <c r="F2" s="8" t="s">
        <v>52</v>
      </c>
      <c r="G2" s="4">
        <f t="shared" ref="G2:G12" si="0">I2*0.2</f>
        <v>12</v>
      </c>
      <c r="H2" s="4">
        <f t="shared" ref="H2:H12" si="1">I2*0.2</f>
        <v>12</v>
      </c>
      <c r="I2" s="9">
        <v>60</v>
      </c>
      <c r="J2" s="4">
        <f t="shared" ref="J2:J12" si="2">I2*0.15</f>
        <v>9</v>
      </c>
      <c r="K2" s="4">
        <f t="shared" ref="K2:K12" si="3">I2*0.2</f>
        <v>12</v>
      </c>
      <c r="L2" s="5">
        <f t="shared" ref="L2:L12" si="4">SUM(G2:K2)</f>
        <v>105</v>
      </c>
      <c r="M2" s="6">
        <f t="shared" ref="M2:M12" si="5">L2/40</f>
        <v>2.625</v>
      </c>
    </row>
    <row r="3" spans="1:13" outlineLevel="2" x14ac:dyDescent="0.3">
      <c r="A3" s="6"/>
      <c r="B3" s="8"/>
      <c r="C3" s="6"/>
      <c r="D3" s="6" t="s">
        <v>47</v>
      </c>
      <c r="E3" s="8"/>
      <c r="F3" s="8" t="s">
        <v>53</v>
      </c>
      <c r="G3" s="4">
        <f t="shared" si="0"/>
        <v>8</v>
      </c>
      <c r="H3" s="4">
        <f t="shared" si="1"/>
        <v>8</v>
      </c>
      <c r="I3" s="9">
        <v>40</v>
      </c>
      <c r="J3" s="4">
        <f t="shared" si="2"/>
        <v>6</v>
      </c>
      <c r="K3" s="4">
        <f t="shared" si="3"/>
        <v>8</v>
      </c>
      <c r="L3" s="5">
        <f t="shared" si="4"/>
        <v>70</v>
      </c>
      <c r="M3" s="6">
        <f t="shared" si="5"/>
        <v>1.75</v>
      </c>
    </row>
    <row r="4" spans="1:13" ht="27.6" outlineLevel="2" x14ac:dyDescent="0.3">
      <c r="A4" s="6"/>
      <c r="B4" s="8"/>
      <c r="C4" s="6"/>
      <c r="D4" s="6" t="s">
        <v>46</v>
      </c>
      <c r="E4" s="8"/>
      <c r="F4" s="8" t="s">
        <v>50</v>
      </c>
      <c r="G4" s="4">
        <f t="shared" si="0"/>
        <v>12</v>
      </c>
      <c r="H4" s="4">
        <f t="shared" si="1"/>
        <v>12</v>
      </c>
      <c r="I4" s="9">
        <v>60</v>
      </c>
      <c r="J4" s="4">
        <f t="shared" si="2"/>
        <v>9</v>
      </c>
      <c r="K4" s="4">
        <f t="shared" si="3"/>
        <v>12</v>
      </c>
      <c r="L4" s="5">
        <f t="shared" si="4"/>
        <v>105</v>
      </c>
      <c r="M4" s="6">
        <f t="shared" si="5"/>
        <v>2.625</v>
      </c>
    </row>
    <row r="5" spans="1:13" outlineLevel="2" x14ac:dyDescent="0.3">
      <c r="A5" s="6"/>
      <c r="B5" s="8"/>
      <c r="C5" s="6"/>
      <c r="D5" s="6" t="s">
        <v>48</v>
      </c>
      <c r="E5" s="8"/>
      <c r="F5" s="8" t="s">
        <v>51</v>
      </c>
      <c r="G5" s="4">
        <f t="shared" si="0"/>
        <v>8</v>
      </c>
      <c r="H5" s="4">
        <f t="shared" si="1"/>
        <v>8</v>
      </c>
      <c r="I5" s="9">
        <v>40</v>
      </c>
      <c r="J5" s="4">
        <f t="shared" si="2"/>
        <v>6</v>
      </c>
      <c r="K5" s="4">
        <f t="shared" si="3"/>
        <v>8</v>
      </c>
      <c r="L5" s="5">
        <f t="shared" si="4"/>
        <v>70</v>
      </c>
      <c r="M5" s="6">
        <f t="shared" si="5"/>
        <v>1.75</v>
      </c>
    </row>
    <row r="6" spans="1:13" outlineLevel="2" x14ac:dyDescent="0.3">
      <c r="A6" s="6"/>
      <c r="B6" s="8"/>
      <c r="C6" s="6"/>
      <c r="D6" s="6" t="s">
        <v>49</v>
      </c>
      <c r="E6" s="8"/>
      <c r="F6" s="8" t="s">
        <v>54</v>
      </c>
      <c r="G6" s="4">
        <f t="shared" si="0"/>
        <v>16</v>
      </c>
      <c r="H6" s="4">
        <f t="shared" si="1"/>
        <v>16</v>
      </c>
      <c r="I6" s="9">
        <v>80</v>
      </c>
      <c r="J6" s="4">
        <f t="shared" si="2"/>
        <v>12</v>
      </c>
      <c r="K6" s="4">
        <f t="shared" si="3"/>
        <v>16</v>
      </c>
      <c r="L6" s="5">
        <f t="shared" si="4"/>
        <v>140</v>
      </c>
      <c r="M6" s="6">
        <f t="shared" si="5"/>
        <v>3.5</v>
      </c>
    </row>
    <row r="7" spans="1:13" outlineLevel="2" x14ac:dyDescent="0.3">
      <c r="A7" s="6"/>
      <c r="B7" s="8"/>
      <c r="C7" s="6"/>
      <c r="D7" s="6" t="s">
        <v>55</v>
      </c>
      <c r="E7" s="8"/>
      <c r="F7" s="8"/>
      <c r="G7" s="4">
        <f t="shared" si="0"/>
        <v>16</v>
      </c>
      <c r="H7" s="4">
        <f t="shared" si="1"/>
        <v>16</v>
      </c>
      <c r="I7" s="9">
        <v>80</v>
      </c>
      <c r="J7" s="4">
        <f t="shared" si="2"/>
        <v>12</v>
      </c>
      <c r="K7" s="4">
        <f t="shared" si="3"/>
        <v>16</v>
      </c>
      <c r="L7" s="5">
        <f t="shared" si="4"/>
        <v>140</v>
      </c>
      <c r="M7" s="6">
        <f t="shared" si="5"/>
        <v>3.5</v>
      </c>
    </row>
    <row r="8" spans="1:13" outlineLevel="2" x14ac:dyDescent="0.3">
      <c r="A8" s="6"/>
      <c r="B8" s="8"/>
      <c r="C8" s="6"/>
      <c r="D8" s="6" t="s">
        <v>59</v>
      </c>
      <c r="E8" s="8"/>
      <c r="F8" s="8"/>
      <c r="G8" s="4">
        <f t="shared" si="0"/>
        <v>16</v>
      </c>
      <c r="H8" s="4">
        <f t="shared" si="1"/>
        <v>16</v>
      </c>
      <c r="I8" s="9">
        <v>80</v>
      </c>
      <c r="J8" s="4">
        <f t="shared" si="2"/>
        <v>12</v>
      </c>
      <c r="K8" s="4">
        <f t="shared" si="3"/>
        <v>16</v>
      </c>
      <c r="L8" s="5">
        <f t="shared" si="4"/>
        <v>140</v>
      </c>
      <c r="M8" s="6">
        <f t="shared" si="5"/>
        <v>3.5</v>
      </c>
    </row>
    <row r="9" spans="1:13" outlineLevel="2" x14ac:dyDescent="0.3">
      <c r="A9" s="6"/>
      <c r="B9" s="8"/>
      <c r="C9" s="6"/>
      <c r="D9" s="6" t="s">
        <v>56</v>
      </c>
      <c r="E9" s="8"/>
      <c r="F9" s="8"/>
      <c r="G9" s="4">
        <f t="shared" si="0"/>
        <v>16</v>
      </c>
      <c r="H9" s="4">
        <f t="shared" si="1"/>
        <v>16</v>
      </c>
      <c r="I9" s="9">
        <v>80</v>
      </c>
      <c r="J9" s="4">
        <f t="shared" si="2"/>
        <v>12</v>
      </c>
      <c r="K9" s="4">
        <f t="shared" si="3"/>
        <v>16</v>
      </c>
      <c r="L9" s="5">
        <f t="shared" si="4"/>
        <v>140</v>
      </c>
      <c r="M9" s="6">
        <f t="shared" si="5"/>
        <v>3.5</v>
      </c>
    </row>
    <row r="10" spans="1:13" outlineLevel="2" x14ac:dyDescent="0.3">
      <c r="A10" s="6"/>
      <c r="B10" s="8"/>
      <c r="C10" s="6"/>
      <c r="D10" s="6" t="s">
        <v>57</v>
      </c>
      <c r="E10" s="8"/>
      <c r="F10" s="8"/>
      <c r="G10" s="4">
        <f t="shared" si="0"/>
        <v>16</v>
      </c>
      <c r="H10" s="4">
        <f t="shared" si="1"/>
        <v>16</v>
      </c>
      <c r="I10" s="9">
        <v>80</v>
      </c>
      <c r="J10" s="4">
        <f t="shared" si="2"/>
        <v>12</v>
      </c>
      <c r="K10" s="4">
        <f t="shared" si="3"/>
        <v>16</v>
      </c>
      <c r="L10" s="5">
        <f t="shared" si="4"/>
        <v>140</v>
      </c>
      <c r="M10" s="6">
        <f t="shared" si="5"/>
        <v>3.5</v>
      </c>
    </row>
    <row r="11" spans="1:13" outlineLevel="2" x14ac:dyDescent="0.3">
      <c r="A11" s="6"/>
      <c r="B11" s="8"/>
      <c r="C11" s="6"/>
      <c r="D11" s="6" t="s">
        <v>58</v>
      </c>
      <c r="E11" s="8"/>
      <c r="F11" s="8"/>
      <c r="G11" s="4">
        <f t="shared" si="0"/>
        <v>16</v>
      </c>
      <c r="H11" s="4">
        <f t="shared" si="1"/>
        <v>16</v>
      </c>
      <c r="I11" s="9">
        <v>80</v>
      </c>
      <c r="J11" s="4">
        <f t="shared" si="2"/>
        <v>12</v>
      </c>
      <c r="K11" s="4">
        <f t="shared" si="3"/>
        <v>16</v>
      </c>
      <c r="L11" s="5">
        <f t="shared" si="4"/>
        <v>140</v>
      </c>
      <c r="M11" s="6">
        <f t="shared" si="5"/>
        <v>3.5</v>
      </c>
    </row>
    <row r="12" spans="1:13" outlineLevel="2" x14ac:dyDescent="0.3">
      <c r="A12" s="6"/>
      <c r="B12" s="8"/>
      <c r="C12" s="6"/>
      <c r="D12" s="6" t="s">
        <v>67</v>
      </c>
      <c r="E12" s="8"/>
      <c r="F12" s="8"/>
      <c r="G12" s="4">
        <f t="shared" si="0"/>
        <v>4.8000000000000007</v>
      </c>
      <c r="H12" s="4">
        <f t="shared" si="1"/>
        <v>4.8000000000000007</v>
      </c>
      <c r="I12" s="9">
        <v>24</v>
      </c>
      <c r="J12" s="4">
        <f t="shared" si="2"/>
        <v>3.5999999999999996</v>
      </c>
      <c r="K12" s="4">
        <f t="shared" si="3"/>
        <v>4.8000000000000007</v>
      </c>
      <c r="L12" s="5">
        <f t="shared" si="4"/>
        <v>42</v>
      </c>
      <c r="M12" s="6">
        <f t="shared" si="5"/>
        <v>1.05</v>
      </c>
    </row>
    <row r="13" spans="1:13" outlineLevel="1" x14ac:dyDescent="0.3">
      <c r="A13" s="12"/>
      <c r="B13" s="13"/>
      <c r="C13" s="12"/>
      <c r="D13" s="12"/>
      <c r="E13" s="13"/>
      <c r="F13" s="13"/>
      <c r="G13" s="12"/>
      <c r="H13" s="12"/>
      <c r="I13" s="12"/>
      <c r="J13" s="12"/>
      <c r="K13" s="12"/>
      <c r="L13" s="12">
        <f>SUBTOTAL(9,L2:L12)</f>
        <v>1232</v>
      </c>
      <c r="M13" s="12">
        <f>SUBTOTAL(9,M2:M12)</f>
        <v>30.8</v>
      </c>
    </row>
    <row r="14" spans="1:13" ht="27.6" outlineLevel="2" x14ac:dyDescent="0.3">
      <c r="A14" s="6">
        <f>ROW()-1</f>
        <v>13</v>
      </c>
      <c r="B14" s="8" t="s">
        <v>61</v>
      </c>
      <c r="C14" s="6"/>
      <c r="D14" s="6" t="s">
        <v>62</v>
      </c>
      <c r="E14" s="8"/>
      <c r="F14" s="8" t="s">
        <v>319</v>
      </c>
      <c r="G14" s="4">
        <f>I14*0.2</f>
        <v>16</v>
      </c>
      <c r="H14" s="4">
        <f>I14*0.2</f>
        <v>16</v>
      </c>
      <c r="I14" s="9">
        <v>80</v>
      </c>
      <c r="J14" s="4">
        <f>I14*0.15</f>
        <v>12</v>
      </c>
      <c r="K14" s="4">
        <f>I14*0.2</f>
        <v>16</v>
      </c>
      <c r="L14" s="5">
        <f>SUM(G14:K14)</f>
        <v>140</v>
      </c>
      <c r="M14" s="6">
        <f>L14/40</f>
        <v>3.5</v>
      </c>
    </row>
    <row r="15" spans="1:13" ht="41.4" outlineLevel="2" x14ac:dyDescent="0.3">
      <c r="A15" s="6"/>
      <c r="B15" s="8"/>
      <c r="C15" s="6"/>
      <c r="D15" s="6" t="s">
        <v>63</v>
      </c>
      <c r="E15" s="8"/>
      <c r="F15" s="8" t="s">
        <v>64</v>
      </c>
      <c r="G15" s="4">
        <f>I15*0.2</f>
        <v>24</v>
      </c>
      <c r="H15" s="4">
        <f>I15*0.2</f>
        <v>24</v>
      </c>
      <c r="I15" s="9">
        <v>120</v>
      </c>
      <c r="J15" s="4">
        <f>I15*0.15</f>
        <v>18</v>
      </c>
      <c r="K15" s="4">
        <f>I15*0.2</f>
        <v>24</v>
      </c>
      <c r="L15" s="5">
        <f>SUM(G15:K15)</f>
        <v>210</v>
      </c>
      <c r="M15" s="6">
        <f>L15/40</f>
        <v>5.25</v>
      </c>
    </row>
    <row r="16" spans="1:13" ht="27.6" outlineLevel="2" x14ac:dyDescent="0.3">
      <c r="A16" s="6"/>
      <c r="B16" s="8"/>
      <c r="C16" s="6"/>
      <c r="D16" s="6" t="s">
        <v>65</v>
      </c>
      <c r="E16" s="8"/>
      <c r="F16" s="8" t="s">
        <v>66</v>
      </c>
      <c r="G16" s="4">
        <f>I16*0.2</f>
        <v>24</v>
      </c>
      <c r="H16" s="4">
        <f>I16*0.2</f>
        <v>24</v>
      </c>
      <c r="I16" s="9">
        <v>120</v>
      </c>
      <c r="J16" s="4">
        <f>I16*0.15</f>
        <v>18</v>
      </c>
      <c r="K16" s="4">
        <f>I16*0.2</f>
        <v>24</v>
      </c>
      <c r="L16" s="5">
        <f>SUM(G16:K16)</f>
        <v>210</v>
      </c>
      <c r="M16" s="6">
        <f>L16/40</f>
        <v>5.25</v>
      </c>
    </row>
    <row r="17" spans="1:13" outlineLevel="1" x14ac:dyDescent="0.3">
      <c r="A17" s="12"/>
      <c r="B17" s="13"/>
      <c r="C17" s="12"/>
      <c r="D17" s="12"/>
      <c r="E17" s="13"/>
      <c r="F17" s="13"/>
      <c r="G17" s="12"/>
      <c r="H17" s="12"/>
      <c r="I17" s="12"/>
      <c r="J17" s="12"/>
      <c r="K17" s="12"/>
      <c r="L17" s="12">
        <f>SUBTOTAL(9,L14:L16)</f>
        <v>560</v>
      </c>
      <c r="M17" s="12">
        <f>SUBTOTAL(9,M14:M16)</f>
        <v>14</v>
      </c>
    </row>
    <row r="18" spans="1:13" ht="27.6" outlineLevel="2" x14ac:dyDescent="0.3">
      <c r="A18" s="6">
        <f t="shared" ref="A18:A24" si="6">ROW()-1</f>
        <v>17</v>
      </c>
      <c r="B18" s="8" t="s">
        <v>68</v>
      </c>
      <c r="C18" s="6"/>
      <c r="D18" s="6" t="s">
        <v>69</v>
      </c>
      <c r="E18" s="8"/>
      <c r="F18" s="8" t="s">
        <v>115</v>
      </c>
      <c r="G18" s="4">
        <f t="shared" ref="G18:G24" si="7">I18*0.2</f>
        <v>24</v>
      </c>
      <c r="H18" s="4">
        <f t="shared" ref="H18:H24" si="8">I18*0.2</f>
        <v>24</v>
      </c>
      <c r="I18" s="9">
        <v>120</v>
      </c>
      <c r="J18" s="4">
        <f t="shared" ref="J18:J24" si="9">I18*0.15</f>
        <v>18</v>
      </c>
      <c r="K18" s="4">
        <f t="shared" ref="K18:K24" si="10">I18*0.2</f>
        <v>24</v>
      </c>
      <c r="L18" s="5">
        <f t="shared" ref="L18:L24" si="11">SUM(G18:K18)</f>
        <v>210</v>
      </c>
      <c r="M18" s="6">
        <f t="shared" ref="M18:M24" si="12">L18/40</f>
        <v>5.25</v>
      </c>
    </row>
    <row r="19" spans="1:13" ht="27.6" outlineLevel="2" x14ac:dyDescent="0.3">
      <c r="A19" s="6">
        <f t="shared" si="6"/>
        <v>18</v>
      </c>
      <c r="B19" s="8"/>
      <c r="C19" s="6"/>
      <c r="D19" s="6" t="s">
        <v>70</v>
      </c>
      <c r="E19" s="8"/>
      <c r="F19" s="8" t="s">
        <v>325</v>
      </c>
      <c r="G19" s="4">
        <f t="shared" si="7"/>
        <v>24</v>
      </c>
      <c r="H19" s="4">
        <f t="shared" si="8"/>
        <v>24</v>
      </c>
      <c r="I19" s="9">
        <v>120</v>
      </c>
      <c r="J19" s="4">
        <f t="shared" si="9"/>
        <v>18</v>
      </c>
      <c r="K19" s="4">
        <f t="shared" si="10"/>
        <v>24</v>
      </c>
      <c r="L19" s="5">
        <f t="shared" si="11"/>
        <v>210</v>
      </c>
      <c r="M19" s="6">
        <f t="shared" si="12"/>
        <v>5.25</v>
      </c>
    </row>
    <row r="20" spans="1:13" outlineLevel="2" x14ac:dyDescent="0.3">
      <c r="A20" s="6">
        <f t="shared" si="6"/>
        <v>19</v>
      </c>
      <c r="B20" s="8"/>
      <c r="C20" s="6"/>
      <c r="D20" s="6" t="s">
        <v>71</v>
      </c>
      <c r="E20" s="8"/>
      <c r="F20" s="8" t="s">
        <v>320</v>
      </c>
      <c r="G20" s="4">
        <f t="shared" si="7"/>
        <v>111</v>
      </c>
      <c r="H20" s="4">
        <f t="shared" si="8"/>
        <v>111</v>
      </c>
      <c r="I20" s="9">
        <v>555</v>
      </c>
      <c r="J20" s="4">
        <f t="shared" si="9"/>
        <v>83.25</v>
      </c>
      <c r="K20" s="4">
        <f t="shared" si="10"/>
        <v>111</v>
      </c>
      <c r="L20" s="5">
        <f t="shared" si="11"/>
        <v>971.25</v>
      </c>
      <c r="M20" s="6">
        <f t="shared" si="12"/>
        <v>24.28125</v>
      </c>
    </row>
    <row r="21" spans="1:13" ht="27.6" outlineLevel="2" x14ac:dyDescent="0.3">
      <c r="A21" s="6">
        <v>24</v>
      </c>
      <c r="B21" s="8"/>
      <c r="C21" s="6"/>
      <c r="D21" s="6" t="s">
        <v>72</v>
      </c>
      <c r="E21" s="8"/>
      <c r="F21" s="8" t="s">
        <v>321</v>
      </c>
      <c r="G21" s="4">
        <f t="shared" ref="G21" si="13">I21*0.2</f>
        <v>60</v>
      </c>
      <c r="H21" s="4">
        <f t="shared" ref="H21" si="14">I21*0.2</f>
        <v>60</v>
      </c>
      <c r="I21" s="9">
        <v>300</v>
      </c>
      <c r="J21" s="4">
        <f t="shared" ref="J21" si="15">I21*0.15</f>
        <v>45</v>
      </c>
      <c r="K21" s="4">
        <f t="shared" ref="K21" si="16">I21*0.2</f>
        <v>60</v>
      </c>
      <c r="L21" s="5">
        <f t="shared" ref="L21" si="17">SUM(G21:K21)</f>
        <v>525</v>
      </c>
      <c r="M21" s="6">
        <f t="shared" ref="M21" si="18">L21/40</f>
        <v>13.125</v>
      </c>
    </row>
    <row r="22" spans="1:13" outlineLevel="2" x14ac:dyDescent="0.3">
      <c r="A22" s="6">
        <f t="shared" si="6"/>
        <v>21</v>
      </c>
      <c r="B22" s="8"/>
      <c r="C22" s="6"/>
      <c r="D22" s="6" t="s">
        <v>73</v>
      </c>
      <c r="E22" s="8"/>
      <c r="F22" s="8" t="s">
        <v>322</v>
      </c>
      <c r="G22" s="4">
        <f t="shared" si="7"/>
        <v>163.60000000000002</v>
      </c>
      <c r="H22" s="4">
        <f t="shared" si="8"/>
        <v>163.60000000000002</v>
      </c>
      <c r="I22" s="9">
        <v>818</v>
      </c>
      <c r="J22" s="4">
        <f t="shared" si="9"/>
        <v>122.69999999999999</v>
      </c>
      <c r="K22" s="4">
        <f t="shared" si="10"/>
        <v>163.60000000000002</v>
      </c>
      <c r="L22" s="5">
        <f t="shared" si="11"/>
        <v>1431.5</v>
      </c>
      <c r="M22" s="6">
        <f t="shared" si="12"/>
        <v>35.787500000000001</v>
      </c>
    </row>
    <row r="23" spans="1:13" ht="27.6" outlineLevel="2" x14ac:dyDescent="0.3">
      <c r="A23" s="6">
        <f t="shared" si="6"/>
        <v>22</v>
      </c>
      <c r="B23" s="8"/>
      <c r="C23" s="6"/>
      <c r="D23" s="6" t="s">
        <v>74</v>
      </c>
      <c r="E23" s="8"/>
      <c r="F23" s="8" t="s">
        <v>323</v>
      </c>
      <c r="G23" s="4">
        <f t="shared" si="7"/>
        <v>76.400000000000006</v>
      </c>
      <c r="H23" s="4">
        <f t="shared" si="8"/>
        <v>76.400000000000006</v>
      </c>
      <c r="I23" s="9">
        <v>382</v>
      </c>
      <c r="J23" s="4">
        <f t="shared" si="9"/>
        <v>57.3</v>
      </c>
      <c r="K23" s="4">
        <f t="shared" si="10"/>
        <v>76.400000000000006</v>
      </c>
      <c r="L23" s="5">
        <f t="shared" si="11"/>
        <v>668.49999999999989</v>
      </c>
      <c r="M23" s="6">
        <f t="shared" si="12"/>
        <v>16.712499999999999</v>
      </c>
    </row>
    <row r="24" spans="1:13" outlineLevel="2" x14ac:dyDescent="0.3">
      <c r="A24" s="6">
        <f t="shared" si="6"/>
        <v>23</v>
      </c>
      <c r="B24" s="8"/>
      <c r="C24" s="6"/>
      <c r="D24" s="6" t="s">
        <v>75</v>
      </c>
      <c r="E24" s="8"/>
      <c r="F24" s="8" t="s">
        <v>324</v>
      </c>
      <c r="G24" s="4">
        <f t="shared" si="7"/>
        <v>32.800000000000004</v>
      </c>
      <c r="H24" s="4">
        <f t="shared" si="8"/>
        <v>32.800000000000004</v>
      </c>
      <c r="I24" s="9">
        <v>164</v>
      </c>
      <c r="J24" s="4">
        <f t="shared" si="9"/>
        <v>24.599999999999998</v>
      </c>
      <c r="K24" s="4">
        <f t="shared" si="10"/>
        <v>32.800000000000004</v>
      </c>
      <c r="L24" s="5">
        <f t="shared" si="11"/>
        <v>287</v>
      </c>
      <c r="M24" s="6">
        <f t="shared" si="12"/>
        <v>7.1749999999999998</v>
      </c>
    </row>
    <row r="25" spans="1:13" outlineLevel="1" x14ac:dyDescent="0.3">
      <c r="A25" s="12"/>
      <c r="B25" s="13"/>
      <c r="C25" s="12"/>
      <c r="D25" s="12"/>
      <c r="E25" s="13"/>
      <c r="F25" s="13"/>
      <c r="G25" s="12"/>
      <c r="H25" s="12"/>
      <c r="I25" s="12"/>
      <c r="J25" s="12"/>
      <c r="K25" s="12"/>
      <c r="L25" s="12">
        <f>SUBTOTAL(9,L18:L24)</f>
        <v>4303.25</v>
      </c>
      <c r="M25" s="12">
        <f>SUBTOTAL(9,M18:M24)</f>
        <v>107.58125</v>
      </c>
    </row>
    <row r="26" spans="1:13" outlineLevel="2" x14ac:dyDescent="0.3">
      <c r="A26" s="6">
        <f t="shared" ref="A26:A43" si="19">ROW()-1</f>
        <v>25</v>
      </c>
      <c r="B26" s="8" t="s">
        <v>77</v>
      </c>
      <c r="C26" s="6"/>
      <c r="D26" s="6" t="s">
        <v>76</v>
      </c>
      <c r="E26" s="8"/>
      <c r="F26" s="8" t="s">
        <v>107</v>
      </c>
      <c r="G26" s="4">
        <f t="shared" ref="G26" si="20">I26*0.2</f>
        <v>16</v>
      </c>
      <c r="H26" s="4">
        <f t="shared" ref="H26" si="21">I26*0.2</f>
        <v>16</v>
      </c>
      <c r="I26" s="9">
        <v>80</v>
      </c>
      <c r="J26" s="4">
        <f t="shared" ref="J26" si="22">I26*0.15</f>
        <v>12</v>
      </c>
      <c r="K26" s="4">
        <f t="shared" ref="K26" si="23">I26*0.2</f>
        <v>16</v>
      </c>
      <c r="L26" s="5">
        <f t="shared" ref="L26" si="24">SUM(G26:K26)</f>
        <v>140</v>
      </c>
      <c r="M26" s="6">
        <f t="shared" ref="M26" si="25">L26/40</f>
        <v>3.5</v>
      </c>
    </row>
    <row r="27" spans="1:13" outlineLevel="2" x14ac:dyDescent="0.3">
      <c r="A27" s="6"/>
      <c r="B27" s="8"/>
      <c r="C27" s="6"/>
      <c r="D27" s="6" t="s">
        <v>116</v>
      </c>
      <c r="E27" s="8"/>
      <c r="F27" s="8"/>
      <c r="G27" s="4">
        <f t="shared" ref="G27" si="26">I27*0.2</f>
        <v>24</v>
      </c>
      <c r="H27" s="4">
        <f t="shared" ref="H27" si="27">I27*0.2</f>
        <v>24</v>
      </c>
      <c r="I27" s="9">
        <v>120</v>
      </c>
      <c r="J27" s="4">
        <f t="shared" ref="J27" si="28">I27*0.15</f>
        <v>18</v>
      </c>
      <c r="K27" s="4">
        <f t="shared" ref="K27" si="29">I27*0.2</f>
        <v>24</v>
      </c>
      <c r="L27" s="5">
        <f t="shared" ref="L27" si="30">SUM(G27:K27)</f>
        <v>210</v>
      </c>
      <c r="M27" s="6">
        <f t="shared" ref="M27" si="31">L27/40</f>
        <v>5.25</v>
      </c>
    </row>
    <row r="28" spans="1:13" outlineLevel="2" x14ac:dyDescent="0.3">
      <c r="A28" s="6">
        <f t="shared" si="19"/>
        <v>27</v>
      </c>
      <c r="B28" s="8"/>
      <c r="C28" s="6"/>
      <c r="D28" s="6" t="s">
        <v>78</v>
      </c>
      <c r="E28" s="8" t="s">
        <v>117</v>
      </c>
      <c r="F28" s="8"/>
      <c r="G28" s="4">
        <f t="shared" ref="G28:G29" si="32">I28*0.2</f>
        <v>24</v>
      </c>
      <c r="H28" s="4">
        <f t="shared" ref="H28:H29" si="33">I28*0.2</f>
        <v>24</v>
      </c>
      <c r="I28" s="9">
        <v>120</v>
      </c>
      <c r="J28" s="4">
        <f t="shared" ref="J28:J29" si="34">I28*0.15</f>
        <v>18</v>
      </c>
      <c r="K28" s="4">
        <f t="shared" ref="K28:K29" si="35">I28*0.2</f>
        <v>24</v>
      </c>
      <c r="L28" s="5">
        <f t="shared" ref="L28:L29" si="36">SUM(G28:K28)</f>
        <v>210</v>
      </c>
      <c r="M28" s="6">
        <f t="shared" ref="M28:M29" si="37">L28/40</f>
        <v>5.25</v>
      </c>
    </row>
    <row r="29" spans="1:13" outlineLevel="2" x14ac:dyDescent="0.3">
      <c r="A29" s="6">
        <f t="shared" si="19"/>
        <v>28</v>
      </c>
      <c r="B29" s="8"/>
      <c r="C29" s="6"/>
      <c r="D29" s="6" t="s">
        <v>79</v>
      </c>
      <c r="E29" s="8"/>
      <c r="F29" s="8"/>
      <c r="G29" s="4">
        <f t="shared" si="32"/>
        <v>16</v>
      </c>
      <c r="H29" s="4">
        <f t="shared" si="33"/>
        <v>16</v>
      </c>
      <c r="I29" s="9">
        <v>80</v>
      </c>
      <c r="J29" s="4">
        <f t="shared" si="34"/>
        <v>12</v>
      </c>
      <c r="K29" s="4">
        <f t="shared" si="35"/>
        <v>16</v>
      </c>
      <c r="L29" s="5">
        <f t="shared" si="36"/>
        <v>140</v>
      </c>
      <c r="M29" s="6">
        <f t="shared" si="37"/>
        <v>3.5</v>
      </c>
    </row>
    <row r="30" spans="1:13" outlineLevel="2" x14ac:dyDescent="0.3">
      <c r="A30" s="6">
        <f t="shared" si="19"/>
        <v>29</v>
      </c>
      <c r="B30" s="8"/>
      <c r="C30" s="6"/>
      <c r="D30" s="6" t="s">
        <v>80</v>
      </c>
      <c r="E30" s="8"/>
      <c r="F30" s="8"/>
      <c r="G30" s="4">
        <f t="shared" ref="G30:G42" si="38">I30*0.2</f>
        <v>16</v>
      </c>
      <c r="H30" s="4">
        <f t="shared" ref="H30:H42" si="39">I30*0.2</f>
        <v>16</v>
      </c>
      <c r="I30" s="9">
        <v>80</v>
      </c>
      <c r="J30" s="4">
        <f t="shared" ref="J30:J42" si="40">I30*0.15</f>
        <v>12</v>
      </c>
      <c r="K30" s="4">
        <f t="shared" ref="K30:K42" si="41">I30*0.2</f>
        <v>16</v>
      </c>
      <c r="L30" s="5">
        <f t="shared" ref="L30:L42" si="42">SUM(G30:K30)</f>
        <v>140</v>
      </c>
      <c r="M30" s="6">
        <f t="shared" ref="M30:M42" si="43">L30/40</f>
        <v>3.5</v>
      </c>
    </row>
    <row r="31" spans="1:13" outlineLevel="2" x14ac:dyDescent="0.3">
      <c r="A31" s="6">
        <f t="shared" si="19"/>
        <v>30</v>
      </c>
      <c r="B31" s="8"/>
      <c r="C31" s="6"/>
      <c r="D31" s="6" t="s">
        <v>81</v>
      </c>
      <c r="E31" s="8"/>
      <c r="F31" s="8"/>
      <c r="G31" s="4">
        <f t="shared" si="38"/>
        <v>8</v>
      </c>
      <c r="H31" s="4">
        <f t="shared" si="39"/>
        <v>8</v>
      </c>
      <c r="I31" s="9">
        <v>40</v>
      </c>
      <c r="J31" s="4">
        <f t="shared" si="40"/>
        <v>6</v>
      </c>
      <c r="K31" s="4">
        <f t="shared" si="41"/>
        <v>8</v>
      </c>
      <c r="L31" s="5">
        <f t="shared" si="42"/>
        <v>70</v>
      </c>
      <c r="M31" s="6">
        <f t="shared" si="43"/>
        <v>1.75</v>
      </c>
    </row>
    <row r="32" spans="1:13" outlineLevel="2" x14ac:dyDescent="0.3">
      <c r="A32" s="6">
        <f t="shared" si="19"/>
        <v>31</v>
      </c>
      <c r="B32" s="8"/>
      <c r="C32" s="6"/>
      <c r="D32" s="6" t="s">
        <v>82</v>
      </c>
      <c r="E32" s="8"/>
      <c r="F32" s="8"/>
      <c r="G32" s="4">
        <f t="shared" si="38"/>
        <v>36</v>
      </c>
      <c r="H32" s="4">
        <f t="shared" si="39"/>
        <v>36</v>
      </c>
      <c r="I32" s="9">
        <v>180</v>
      </c>
      <c r="J32" s="4">
        <f t="shared" si="40"/>
        <v>27</v>
      </c>
      <c r="K32" s="4">
        <f t="shared" si="41"/>
        <v>36</v>
      </c>
      <c r="L32" s="5">
        <f t="shared" si="42"/>
        <v>315</v>
      </c>
      <c r="M32" s="6">
        <f t="shared" si="43"/>
        <v>7.875</v>
      </c>
    </row>
    <row r="33" spans="1:13" outlineLevel="2" x14ac:dyDescent="0.3">
      <c r="A33" s="6">
        <f t="shared" si="19"/>
        <v>32</v>
      </c>
      <c r="B33" s="8"/>
      <c r="C33" s="6"/>
      <c r="D33" s="6" t="s">
        <v>83</v>
      </c>
      <c r="E33" s="8"/>
      <c r="F33" s="8"/>
      <c r="G33" s="4">
        <f t="shared" si="38"/>
        <v>8</v>
      </c>
      <c r="H33" s="4">
        <f t="shared" si="39"/>
        <v>8</v>
      </c>
      <c r="I33" s="9">
        <v>40</v>
      </c>
      <c r="J33" s="4">
        <f t="shared" si="40"/>
        <v>6</v>
      </c>
      <c r="K33" s="4">
        <f t="shared" si="41"/>
        <v>8</v>
      </c>
      <c r="L33" s="5">
        <f t="shared" si="42"/>
        <v>70</v>
      </c>
      <c r="M33" s="6">
        <f t="shared" si="43"/>
        <v>1.75</v>
      </c>
    </row>
    <row r="34" spans="1:13" outlineLevel="2" x14ac:dyDescent="0.3">
      <c r="A34" s="6">
        <f t="shared" si="19"/>
        <v>33</v>
      </c>
      <c r="B34" s="8"/>
      <c r="C34" s="6"/>
      <c r="D34" s="6" t="s">
        <v>84</v>
      </c>
      <c r="E34" s="8"/>
      <c r="F34" s="8"/>
      <c r="G34" s="4">
        <f t="shared" si="38"/>
        <v>12</v>
      </c>
      <c r="H34" s="4">
        <f t="shared" si="39"/>
        <v>12</v>
      </c>
      <c r="I34" s="9">
        <v>60</v>
      </c>
      <c r="J34" s="4">
        <f t="shared" si="40"/>
        <v>9</v>
      </c>
      <c r="K34" s="4">
        <f t="shared" si="41"/>
        <v>12</v>
      </c>
      <c r="L34" s="5">
        <f t="shared" si="42"/>
        <v>105</v>
      </c>
      <c r="M34" s="6">
        <f t="shared" si="43"/>
        <v>2.625</v>
      </c>
    </row>
    <row r="35" spans="1:13" outlineLevel="2" x14ac:dyDescent="0.3">
      <c r="A35" s="6">
        <f t="shared" si="19"/>
        <v>34</v>
      </c>
      <c r="B35" s="8"/>
      <c r="C35" s="6"/>
      <c r="D35" s="6" t="s">
        <v>85</v>
      </c>
      <c r="E35" s="8"/>
      <c r="F35" s="8"/>
      <c r="G35" s="4">
        <f t="shared" si="38"/>
        <v>8</v>
      </c>
      <c r="H35" s="4">
        <f t="shared" si="39"/>
        <v>8</v>
      </c>
      <c r="I35" s="9">
        <v>40</v>
      </c>
      <c r="J35" s="4">
        <f t="shared" si="40"/>
        <v>6</v>
      </c>
      <c r="K35" s="4">
        <f t="shared" si="41"/>
        <v>8</v>
      </c>
      <c r="L35" s="5">
        <f t="shared" si="42"/>
        <v>70</v>
      </c>
      <c r="M35" s="6">
        <f t="shared" si="43"/>
        <v>1.75</v>
      </c>
    </row>
    <row r="36" spans="1:13" outlineLevel="2" x14ac:dyDescent="0.3">
      <c r="A36" s="6">
        <f t="shared" si="19"/>
        <v>35</v>
      </c>
      <c r="B36" s="8"/>
      <c r="C36" s="6"/>
      <c r="D36" s="6" t="s">
        <v>86</v>
      </c>
      <c r="E36" s="8"/>
      <c r="F36" s="8"/>
      <c r="G36" s="4">
        <f t="shared" si="38"/>
        <v>24</v>
      </c>
      <c r="H36" s="4">
        <f t="shared" si="39"/>
        <v>24</v>
      </c>
      <c r="I36" s="9">
        <v>120</v>
      </c>
      <c r="J36" s="4">
        <f t="shared" si="40"/>
        <v>18</v>
      </c>
      <c r="K36" s="4">
        <f t="shared" si="41"/>
        <v>24</v>
      </c>
      <c r="L36" s="5">
        <f t="shared" si="42"/>
        <v>210</v>
      </c>
      <c r="M36" s="6">
        <f t="shared" si="43"/>
        <v>5.25</v>
      </c>
    </row>
    <row r="37" spans="1:13" outlineLevel="2" x14ac:dyDescent="0.3">
      <c r="A37" s="6">
        <f t="shared" si="19"/>
        <v>36</v>
      </c>
      <c r="B37" s="8"/>
      <c r="C37" s="6"/>
      <c r="D37" s="6" t="s">
        <v>87</v>
      </c>
      <c r="E37" s="8"/>
      <c r="F37" s="8"/>
      <c r="G37" s="4">
        <f t="shared" si="38"/>
        <v>12</v>
      </c>
      <c r="H37" s="4">
        <f t="shared" si="39"/>
        <v>12</v>
      </c>
      <c r="I37" s="9">
        <v>60</v>
      </c>
      <c r="J37" s="4">
        <f t="shared" si="40"/>
        <v>9</v>
      </c>
      <c r="K37" s="4">
        <f t="shared" si="41"/>
        <v>12</v>
      </c>
      <c r="L37" s="5">
        <f t="shared" si="42"/>
        <v>105</v>
      </c>
      <c r="M37" s="6">
        <f t="shared" si="43"/>
        <v>2.625</v>
      </c>
    </row>
    <row r="38" spans="1:13" ht="27.6" outlineLevel="2" x14ac:dyDescent="0.3">
      <c r="A38" s="6">
        <f t="shared" si="19"/>
        <v>37</v>
      </c>
      <c r="B38" s="8"/>
      <c r="C38" s="6"/>
      <c r="D38" s="6" t="s">
        <v>88</v>
      </c>
      <c r="E38" s="8"/>
      <c r="F38" s="8" t="s">
        <v>93</v>
      </c>
      <c r="G38" s="4">
        <f t="shared" si="38"/>
        <v>24</v>
      </c>
      <c r="H38" s="4">
        <f t="shared" si="39"/>
        <v>24</v>
      </c>
      <c r="I38" s="9">
        <v>120</v>
      </c>
      <c r="J38" s="4">
        <f t="shared" si="40"/>
        <v>18</v>
      </c>
      <c r="K38" s="4">
        <f t="shared" si="41"/>
        <v>24</v>
      </c>
      <c r="L38" s="5">
        <f t="shared" si="42"/>
        <v>210</v>
      </c>
      <c r="M38" s="6">
        <f t="shared" si="43"/>
        <v>5.25</v>
      </c>
    </row>
    <row r="39" spans="1:13" outlineLevel="2" x14ac:dyDescent="0.3">
      <c r="A39" s="6">
        <f t="shared" si="19"/>
        <v>38</v>
      </c>
      <c r="B39" s="8"/>
      <c r="C39" s="6"/>
      <c r="D39" s="6" t="s">
        <v>89</v>
      </c>
      <c r="E39" s="8"/>
      <c r="F39" s="8" t="s">
        <v>94</v>
      </c>
      <c r="G39" s="4">
        <f t="shared" si="38"/>
        <v>24</v>
      </c>
      <c r="H39" s="4">
        <f t="shared" si="39"/>
        <v>24</v>
      </c>
      <c r="I39" s="9">
        <v>120</v>
      </c>
      <c r="J39" s="4">
        <f t="shared" si="40"/>
        <v>18</v>
      </c>
      <c r="K39" s="4">
        <f t="shared" si="41"/>
        <v>24</v>
      </c>
      <c r="L39" s="5">
        <f t="shared" si="42"/>
        <v>210</v>
      </c>
      <c r="M39" s="6">
        <f t="shared" si="43"/>
        <v>5.25</v>
      </c>
    </row>
    <row r="40" spans="1:13" outlineLevel="2" x14ac:dyDescent="0.3">
      <c r="A40" s="6">
        <f t="shared" si="19"/>
        <v>39</v>
      </c>
      <c r="B40" s="8"/>
      <c r="C40" s="6"/>
      <c r="D40" s="6" t="s">
        <v>90</v>
      </c>
      <c r="E40" s="8"/>
      <c r="F40" s="8"/>
      <c r="G40" s="4">
        <f t="shared" si="38"/>
        <v>8</v>
      </c>
      <c r="H40" s="4">
        <f t="shared" si="39"/>
        <v>8</v>
      </c>
      <c r="I40" s="9">
        <v>40</v>
      </c>
      <c r="J40" s="4">
        <f t="shared" si="40"/>
        <v>6</v>
      </c>
      <c r="K40" s="4">
        <f t="shared" si="41"/>
        <v>8</v>
      </c>
      <c r="L40" s="5">
        <f t="shared" si="42"/>
        <v>70</v>
      </c>
      <c r="M40" s="6">
        <f t="shared" si="43"/>
        <v>1.75</v>
      </c>
    </row>
    <row r="41" spans="1:13" outlineLevel="2" x14ac:dyDescent="0.3">
      <c r="A41" s="6">
        <f t="shared" si="19"/>
        <v>40</v>
      </c>
      <c r="B41" s="8"/>
      <c r="C41" s="6"/>
      <c r="D41" s="6" t="s">
        <v>91</v>
      </c>
      <c r="E41" s="8"/>
      <c r="F41" s="8"/>
      <c r="G41" s="4">
        <f t="shared" si="38"/>
        <v>16</v>
      </c>
      <c r="H41" s="4">
        <f t="shared" si="39"/>
        <v>16</v>
      </c>
      <c r="I41" s="9">
        <v>80</v>
      </c>
      <c r="J41" s="4">
        <f t="shared" si="40"/>
        <v>12</v>
      </c>
      <c r="K41" s="4">
        <f t="shared" si="41"/>
        <v>16</v>
      </c>
      <c r="L41" s="5">
        <f t="shared" si="42"/>
        <v>140</v>
      </c>
      <c r="M41" s="6">
        <f t="shared" si="43"/>
        <v>3.5</v>
      </c>
    </row>
    <row r="42" spans="1:13" outlineLevel="2" x14ac:dyDescent="0.3">
      <c r="A42" s="6">
        <f t="shared" si="19"/>
        <v>41</v>
      </c>
      <c r="B42" s="8"/>
      <c r="C42" s="6"/>
      <c r="D42" s="6" t="s">
        <v>92</v>
      </c>
      <c r="E42" s="8"/>
      <c r="F42" s="8"/>
      <c r="G42" s="4">
        <f t="shared" si="38"/>
        <v>12</v>
      </c>
      <c r="H42" s="4">
        <f t="shared" si="39"/>
        <v>12</v>
      </c>
      <c r="I42" s="9">
        <v>60</v>
      </c>
      <c r="J42" s="4">
        <f t="shared" si="40"/>
        <v>9</v>
      </c>
      <c r="K42" s="4">
        <f t="shared" si="41"/>
        <v>12</v>
      </c>
      <c r="L42" s="5">
        <f t="shared" si="42"/>
        <v>105</v>
      </c>
      <c r="M42" s="6">
        <f t="shared" si="43"/>
        <v>2.625</v>
      </c>
    </row>
    <row r="43" spans="1:13" outlineLevel="2" x14ac:dyDescent="0.3">
      <c r="A43" s="6">
        <f t="shared" si="19"/>
        <v>42</v>
      </c>
      <c r="B43" s="8"/>
      <c r="C43" s="6"/>
      <c r="D43" s="6" t="s">
        <v>297</v>
      </c>
      <c r="E43" s="8" t="s">
        <v>298</v>
      </c>
      <c r="F43" s="8"/>
      <c r="G43" s="4">
        <f t="shared" ref="G43" si="44">I43*0.2</f>
        <v>24</v>
      </c>
      <c r="H43" s="4">
        <f t="shared" ref="H43" si="45">I43*0.2</f>
        <v>24</v>
      </c>
      <c r="I43" s="9">
        <v>120</v>
      </c>
      <c r="J43" s="4">
        <f t="shared" ref="J43" si="46">I43*0.15</f>
        <v>18</v>
      </c>
      <c r="K43" s="4">
        <f t="shared" ref="K43" si="47">I43*0.2</f>
        <v>24</v>
      </c>
      <c r="L43" s="5">
        <f t="shared" ref="L43" si="48">SUM(G43:K43)</f>
        <v>210</v>
      </c>
      <c r="M43" s="6">
        <f t="shared" ref="M43" si="49">L43/40</f>
        <v>5.25</v>
      </c>
    </row>
    <row r="44" spans="1:13" outlineLevel="1" x14ac:dyDescent="0.3">
      <c r="A44" s="12"/>
      <c r="B44" s="13"/>
      <c r="C44" s="12"/>
      <c r="D44" s="12"/>
      <c r="E44" s="13"/>
      <c r="F44" s="13"/>
      <c r="G44" s="12"/>
      <c r="H44" s="12"/>
      <c r="I44" s="12"/>
      <c r="J44" s="12"/>
      <c r="K44" s="12"/>
      <c r="L44" s="12">
        <f>SUBTOTAL(9,L26:L43)</f>
        <v>2730</v>
      </c>
      <c r="M44" s="12">
        <f>SUBTOTAL(9,M25:M43)</f>
        <v>68.25</v>
      </c>
    </row>
    <row r="45" spans="1:13" outlineLevel="2" x14ac:dyDescent="0.3">
      <c r="A45" s="6"/>
      <c r="B45" s="8" t="s">
        <v>95</v>
      </c>
      <c r="C45" s="6"/>
      <c r="D45" s="6" t="s">
        <v>96</v>
      </c>
      <c r="E45" s="8"/>
      <c r="F45" s="8" t="s">
        <v>100</v>
      </c>
      <c r="G45" s="4">
        <f t="shared" ref="G45:G48" si="50">I45*0.2</f>
        <v>8</v>
      </c>
      <c r="H45" s="4">
        <f t="shared" ref="H45:H48" si="51">I45*0.2</f>
        <v>8</v>
      </c>
      <c r="I45" s="9">
        <v>40</v>
      </c>
      <c r="J45" s="4">
        <f t="shared" ref="J45:J48" si="52">I45*0.15</f>
        <v>6</v>
      </c>
      <c r="K45" s="4">
        <f t="shared" ref="K45:K48" si="53">I45*0.2</f>
        <v>8</v>
      </c>
      <c r="L45" s="5">
        <f t="shared" ref="L45:L48" si="54">SUM(G45:K45)</f>
        <v>70</v>
      </c>
      <c r="M45" s="6">
        <f t="shared" ref="M45:M48" si="55">L45/40</f>
        <v>1.75</v>
      </c>
    </row>
    <row r="46" spans="1:13" ht="27.6" outlineLevel="2" x14ac:dyDescent="0.3">
      <c r="A46" s="6"/>
      <c r="B46" s="8"/>
      <c r="C46" s="6"/>
      <c r="D46" s="6" t="s">
        <v>97</v>
      </c>
      <c r="E46" s="8"/>
      <c r="F46" s="8" t="s">
        <v>101</v>
      </c>
      <c r="G46" s="4">
        <f t="shared" si="50"/>
        <v>16</v>
      </c>
      <c r="H46" s="4">
        <f t="shared" si="51"/>
        <v>16</v>
      </c>
      <c r="I46" s="9">
        <v>80</v>
      </c>
      <c r="J46" s="4">
        <f t="shared" si="52"/>
        <v>12</v>
      </c>
      <c r="K46" s="4">
        <f t="shared" si="53"/>
        <v>16</v>
      </c>
      <c r="L46" s="5">
        <f t="shared" si="54"/>
        <v>140</v>
      </c>
      <c r="M46" s="6">
        <f t="shared" si="55"/>
        <v>3.5</v>
      </c>
    </row>
    <row r="47" spans="1:13" outlineLevel="2" x14ac:dyDescent="0.3">
      <c r="A47" s="6"/>
      <c r="B47" s="8"/>
      <c r="C47" s="6"/>
      <c r="D47" s="6" t="s">
        <v>98</v>
      </c>
      <c r="E47" s="8"/>
      <c r="F47" s="8" t="s">
        <v>102</v>
      </c>
      <c r="G47" s="4">
        <f t="shared" si="50"/>
        <v>8</v>
      </c>
      <c r="H47" s="4">
        <f t="shared" si="51"/>
        <v>8</v>
      </c>
      <c r="I47" s="9">
        <v>40</v>
      </c>
      <c r="J47" s="4">
        <f t="shared" si="52"/>
        <v>6</v>
      </c>
      <c r="K47" s="4">
        <f t="shared" si="53"/>
        <v>8</v>
      </c>
      <c r="L47" s="5">
        <f t="shared" si="54"/>
        <v>70</v>
      </c>
      <c r="M47" s="6">
        <f t="shared" si="55"/>
        <v>1.75</v>
      </c>
    </row>
    <row r="48" spans="1:13" ht="27.6" outlineLevel="2" x14ac:dyDescent="0.3">
      <c r="A48" s="6"/>
      <c r="B48" s="8"/>
      <c r="C48" s="6"/>
      <c r="D48" s="6" t="s">
        <v>99</v>
      </c>
      <c r="E48" s="8"/>
      <c r="F48" s="8" t="s">
        <v>103</v>
      </c>
      <c r="G48" s="4">
        <f t="shared" si="50"/>
        <v>12</v>
      </c>
      <c r="H48" s="4">
        <f t="shared" si="51"/>
        <v>12</v>
      </c>
      <c r="I48" s="9">
        <v>60</v>
      </c>
      <c r="J48" s="4">
        <f t="shared" si="52"/>
        <v>9</v>
      </c>
      <c r="K48" s="4">
        <f t="shared" si="53"/>
        <v>12</v>
      </c>
      <c r="L48" s="5">
        <f t="shared" si="54"/>
        <v>105</v>
      </c>
      <c r="M48" s="6">
        <f t="shared" si="55"/>
        <v>2.625</v>
      </c>
    </row>
    <row r="49" spans="1:13" outlineLevel="1" x14ac:dyDescent="0.3">
      <c r="A49" s="12"/>
      <c r="B49" s="13"/>
      <c r="C49" s="12"/>
      <c r="D49" s="12"/>
      <c r="E49" s="13"/>
      <c r="F49" s="13"/>
      <c r="G49" s="12"/>
      <c r="H49" s="12"/>
      <c r="I49" s="12"/>
      <c r="J49" s="12"/>
      <c r="K49" s="12"/>
      <c r="L49" s="12">
        <f>SUBTOTAL(9,L45:L48)</f>
        <v>385</v>
      </c>
      <c r="M49" s="12">
        <f>SUBTOTAL(9,M45:M48)</f>
        <v>9.625</v>
      </c>
    </row>
    <row r="50" spans="1:13" outlineLevel="2" x14ac:dyDescent="0.3">
      <c r="A50" s="6"/>
      <c r="B50" s="8" t="s">
        <v>104</v>
      </c>
      <c r="C50" s="6"/>
      <c r="D50" s="8" t="s">
        <v>106</v>
      </c>
      <c r="E50" s="8"/>
      <c r="F50" s="8" t="s">
        <v>105</v>
      </c>
      <c r="G50" s="4">
        <f t="shared" ref="G50" si="56">I50*0.2</f>
        <v>8</v>
      </c>
      <c r="H50" s="4">
        <f t="shared" ref="H50" si="57">I50*0.2</f>
        <v>8</v>
      </c>
      <c r="I50" s="9">
        <v>40</v>
      </c>
      <c r="J50" s="4">
        <f t="shared" ref="J50" si="58">I50*0.15</f>
        <v>6</v>
      </c>
      <c r="K50" s="4">
        <f t="shared" ref="K50" si="59">I50*0.2</f>
        <v>8</v>
      </c>
      <c r="L50" s="5">
        <f t="shared" ref="L50" si="60">SUM(G50:K50)</f>
        <v>70</v>
      </c>
      <c r="M50" s="6">
        <f t="shared" ref="M50" si="61">L50/40</f>
        <v>1.75</v>
      </c>
    </row>
    <row r="51" spans="1:13" outlineLevel="2" x14ac:dyDescent="0.3">
      <c r="A51" s="6"/>
      <c r="B51" s="8"/>
      <c r="C51" s="6"/>
      <c r="D51" s="8" t="s">
        <v>108</v>
      </c>
      <c r="E51" s="8"/>
      <c r="F51" s="8"/>
      <c r="G51" s="4">
        <f t="shared" ref="G51:G54" si="62">I51*0.2</f>
        <v>16</v>
      </c>
      <c r="H51" s="4">
        <f t="shared" ref="H51:H54" si="63">I51*0.2</f>
        <v>16</v>
      </c>
      <c r="I51" s="9">
        <v>80</v>
      </c>
      <c r="J51" s="4">
        <f t="shared" ref="J51:J54" si="64">I51*0.15</f>
        <v>12</v>
      </c>
      <c r="K51" s="4">
        <f t="shared" ref="K51:K54" si="65">I51*0.2</f>
        <v>16</v>
      </c>
      <c r="L51" s="5">
        <f t="shared" ref="L51:L54" si="66">SUM(G51:K51)</f>
        <v>140</v>
      </c>
      <c r="M51" s="6">
        <f t="shared" ref="M51:M54" si="67">L51/40</f>
        <v>3.5</v>
      </c>
    </row>
    <row r="52" spans="1:13" outlineLevel="2" x14ac:dyDescent="0.3">
      <c r="A52" s="6"/>
      <c r="B52" s="8"/>
      <c r="C52" s="6"/>
      <c r="D52" s="3" t="s">
        <v>109</v>
      </c>
      <c r="E52" s="8"/>
      <c r="F52" s="8"/>
      <c r="G52" s="4">
        <f t="shared" si="62"/>
        <v>8</v>
      </c>
      <c r="H52" s="4">
        <f t="shared" si="63"/>
        <v>8</v>
      </c>
      <c r="I52" s="9">
        <v>40</v>
      </c>
      <c r="J52" s="4">
        <f t="shared" si="64"/>
        <v>6</v>
      </c>
      <c r="K52" s="4">
        <f t="shared" si="65"/>
        <v>8</v>
      </c>
      <c r="L52" s="5">
        <f t="shared" si="66"/>
        <v>70</v>
      </c>
      <c r="M52" s="6">
        <f t="shared" si="67"/>
        <v>1.75</v>
      </c>
    </row>
    <row r="53" spans="1:13" outlineLevel="2" x14ac:dyDescent="0.3">
      <c r="A53" s="6"/>
      <c r="B53" s="8"/>
      <c r="C53" s="6"/>
      <c r="D53" s="3" t="s">
        <v>114</v>
      </c>
      <c r="E53" s="8"/>
      <c r="F53" s="8"/>
      <c r="G53" s="4">
        <f t="shared" si="62"/>
        <v>12</v>
      </c>
      <c r="H53" s="4">
        <f t="shared" si="63"/>
        <v>12</v>
      </c>
      <c r="I53" s="9">
        <v>60</v>
      </c>
      <c r="J53" s="4">
        <f t="shared" si="64"/>
        <v>9</v>
      </c>
      <c r="K53" s="4">
        <f t="shared" si="65"/>
        <v>12</v>
      </c>
      <c r="L53" s="5">
        <f t="shared" si="66"/>
        <v>105</v>
      </c>
      <c r="M53" s="6">
        <f t="shared" si="67"/>
        <v>2.625</v>
      </c>
    </row>
    <row r="54" spans="1:13" outlineLevel="2" x14ac:dyDescent="0.3">
      <c r="A54" s="6"/>
      <c r="B54" s="8"/>
      <c r="C54" s="6"/>
      <c r="D54" s="3" t="s">
        <v>110</v>
      </c>
      <c r="E54" s="8"/>
      <c r="F54" s="8"/>
      <c r="G54" s="4">
        <f t="shared" si="62"/>
        <v>12</v>
      </c>
      <c r="H54" s="4">
        <f t="shared" si="63"/>
        <v>12</v>
      </c>
      <c r="I54" s="9">
        <v>60</v>
      </c>
      <c r="J54" s="4">
        <f t="shared" si="64"/>
        <v>9</v>
      </c>
      <c r="K54" s="4">
        <f t="shared" si="65"/>
        <v>12</v>
      </c>
      <c r="L54" s="5">
        <f t="shared" si="66"/>
        <v>105</v>
      </c>
      <c r="M54" s="6">
        <f t="shared" si="67"/>
        <v>2.625</v>
      </c>
    </row>
    <row r="55" spans="1:13" outlineLevel="1" x14ac:dyDescent="0.3">
      <c r="A55" s="12"/>
      <c r="B55" s="13"/>
      <c r="C55" s="12"/>
      <c r="D55" s="12"/>
      <c r="E55" s="13"/>
      <c r="F55" s="13"/>
      <c r="G55" s="12"/>
      <c r="H55" s="12"/>
      <c r="I55" s="12"/>
      <c r="J55" s="12"/>
      <c r="K55" s="12"/>
      <c r="L55" s="12">
        <f>SUBTOTAL(9,L50:L54)</f>
        <v>490</v>
      </c>
      <c r="M55" s="12">
        <f>SUBTOTAL(9,M50:M54)</f>
        <v>12.25</v>
      </c>
    </row>
    <row r="56" spans="1:13" ht="41.4" outlineLevel="2" x14ac:dyDescent="0.3">
      <c r="A56" s="6"/>
      <c r="B56" s="8" t="s">
        <v>326</v>
      </c>
      <c r="C56" s="6"/>
      <c r="D56" s="3" t="s">
        <v>112</v>
      </c>
      <c r="E56" s="8"/>
      <c r="F56" s="8" t="s">
        <v>279</v>
      </c>
      <c r="G56" s="4">
        <f t="shared" ref="G56" si="68">I56*0.2</f>
        <v>12</v>
      </c>
      <c r="H56" s="4">
        <f t="shared" ref="H56" si="69">I56*0.2</f>
        <v>12</v>
      </c>
      <c r="I56" s="9">
        <v>60</v>
      </c>
      <c r="J56" s="4">
        <f t="shared" ref="J56" si="70">I56*0.15</f>
        <v>9</v>
      </c>
      <c r="K56" s="4">
        <f t="shared" ref="K56" si="71">I56*0.2</f>
        <v>12</v>
      </c>
      <c r="L56" s="5">
        <f t="shared" ref="L56" si="72">SUM(G56:K56)</f>
        <v>105</v>
      </c>
      <c r="M56" s="6">
        <f t="shared" ref="M56" si="73">L56/40</f>
        <v>2.625</v>
      </c>
    </row>
    <row r="57" spans="1:13" outlineLevel="2" x14ac:dyDescent="0.3">
      <c r="A57" s="6"/>
      <c r="B57" s="8"/>
      <c r="C57" s="6"/>
      <c r="D57" s="8" t="s">
        <v>113</v>
      </c>
      <c r="E57" s="8"/>
      <c r="F57" s="8"/>
      <c r="G57" s="4">
        <f t="shared" ref="G57" si="74">I57*0.2</f>
        <v>16</v>
      </c>
      <c r="H57" s="4">
        <f t="shared" ref="H57" si="75">I57*0.2</f>
        <v>16</v>
      </c>
      <c r="I57" s="9">
        <v>80</v>
      </c>
      <c r="J57" s="4">
        <f t="shared" ref="J57" si="76">I57*0.15</f>
        <v>12</v>
      </c>
      <c r="K57" s="4">
        <f t="shared" ref="K57" si="77">I57*0.2</f>
        <v>16</v>
      </c>
      <c r="L57" s="5">
        <f t="shared" ref="L57" si="78">SUM(G57:K57)</f>
        <v>140</v>
      </c>
      <c r="M57" s="6">
        <f t="shared" ref="M57" si="79">L57/40</f>
        <v>3.5</v>
      </c>
    </row>
    <row r="58" spans="1:13" outlineLevel="2" x14ac:dyDescent="0.3">
      <c r="A58" s="6"/>
      <c r="B58" s="8"/>
      <c r="C58" s="6"/>
      <c r="D58" s="8" t="s">
        <v>118</v>
      </c>
      <c r="E58" s="8"/>
      <c r="F58" s="8"/>
      <c r="G58" s="4">
        <f t="shared" ref="G58" si="80">I58*0.2</f>
        <v>4.8000000000000007</v>
      </c>
      <c r="H58" s="4">
        <f t="shared" ref="H58" si="81">I58*0.2</f>
        <v>4.8000000000000007</v>
      </c>
      <c r="I58" s="9">
        <v>24</v>
      </c>
      <c r="J58" s="4">
        <f t="shared" ref="J58" si="82">I58*0.15</f>
        <v>3.5999999999999996</v>
      </c>
      <c r="K58" s="4">
        <f t="shared" ref="K58" si="83">I58*0.2</f>
        <v>4.8000000000000007</v>
      </c>
      <c r="L58" s="5">
        <f t="shared" ref="L58" si="84">SUM(G58:K58)</f>
        <v>42</v>
      </c>
      <c r="M58" s="6">
        <f t="shared" ref="M58" si="85">L58/40</f>
        <v>1.05</v>
      </c>
    </row>
    <row r="59" spans="1:13" ht="41.4" outlineLevel="2" x14ac:dyDescent="0.3">
      <c r="A59" s="6"/>
      <c r="B59" s="8"/>
      <c r="C59" s="6"/>
      <c r="D59" s="8" t="s">
        <v>119</v>
      </c>
      <c r="E59" s="8" t="s">
        <v>121</v>
      </c>
      <c r="F59" s="8" t="s">
        <v>120</v>
      </c>
      <c r="G59" s="4">
        <f t="shared" ref="G59" si="86">I59*0.2</f>
        <v>24</v>
      </c>
      <c r="H59" s="4">
        <f t="shared" ref="H59" si="87">I59*0.2</f>
        <v>24</v>
      </c>
      <c r="I59" s="9">
        <v>120</v>
      </c>
      <c r="J59" s="4">
        <f t="shared" ref="J59" si="88">I59*0.15</f>
        <v>18</v>
      </c>
      <c r="K59" s="4">
        <f t="shared" ref="K59" si="89">I59*0.2</f>
        <v>24</v>
      </c>
      <c r="L59" s="5">
        <f t="shared" ref="L59" si="90">SUM(G59:K59)</f>
        <v>210</v>
      </c>
      <c r="M59" s="6">
        <f t="shared" ref="M59" si="91">L59/40</f>
        <v>5.25</v>
      </c>
    </row>
    <row r="60" spans="1:13" ht="55.2" outlineLevel="2" x14ac:dyDescent="0.3">
      <c r="A60" s="6"/>
      <c r="B60" s="8"/>
      <c r="C60" s="6"/>
      <c r="D60" s="8" t="s">
        <v>269</v>
      </c>
      <c r="E60" s="8"/>
      <c r="F60" s="8" t="s">
        <v>274</v>
      </c>
      <c r="G60" s="4">
        <f t="shared" ref="G60" si="92">I60*0.2</f>
        <v>24</v>
      </c>
      <c r="H60" s="4">
        <f t="shared" ref="H60" si="93">I60*0.2</f>
        <v>24</v>
      </c>
      <c r="I60" s="9">
        <v>120</v>
      </c>
      <c r="J60" s="4">
        <f t="shared" ref="J60" si="94">I60*0.15</f>
        <v>18</v>
      </c>
      <c r="K60" s="4">
        <f t="shared" ref="K60" si="95">I60*0.2</f>
        <v>24</v>
      </c>
      <c r="L60" s="5">
        <f t="shared" ref="L60" si="96">SUM(G60:K60)</f>
        <v>210</v>
      </c>
      <c r="M60" s="6">
        <f t="shared" ref="M60" si="97">L60/40</f>
        <v>5.25</v>
      </c>
    </row>
    <row r="61" spans="1:13" outlineLevel="2" x14ac:dyDescent="0.3">
      <c r="A61" s="6"/>
      <c r="B61" s="8"/>
      <c r="C61" s="6"/>
      <c r="D61" s="8" t="s">
        <v>122</v>
      </c>
      <c r="E61" s="8"/>
      <c r="F61" s="8"/>
      <c r="G61" s="4"/>
      <c r="H61" s="4"/>
      <c r="I61" s="9"/>
      <c r="J61" s="4"/>
      <c r="K61" s="4"/>
      <c r="L61" s="5"/>
      <c r="M61" s="6"/>
    </row>
    <row r="62" spans="1:13" ht="55.2" outlineLevel="2" x14ac:dyDescent="0.3">
      <c r="A62" s="6"/>
      <c r="B62" s="8"/>
      <c r="C62" s="6"/>
      <c r="D62" s="8" t="s">
        <v>123</v>
      </c>
      <c r="E62" s="8" t="s">
        <v>121</v>
      </c>
      <c r="F62" s="8" t="s">
        <v>278</v>
      </c>
      <c r="G62" s="4">
        <f t="shared" ref="G62" si="98">I62*0.2</f>
        <v>24</v>
      </c>
      <c r="H62" s="4">
        <f t="shared" ref="H62" si="99">I62*0.2</f>
        <v>24</v>
      </c>
      <c r="I62" s="9">
        <v>120</v>
      </c>
      <c r="J62" s="4">
        <f t="shared" ref="J62" si="100">I62*0.15</f>
        <v>18</v>
      </c>
      <c r="K62" s="4">
        <f t="shared" ref="K62" si="101">I62*0.2</f>
        <v>24</v>
      </c>
      <c r="L62" s="5">
        <f t="shared" ref="L62" si="102">SUM(G62:K62)</f>
        <v>210</v>
      </c>
      <c r="M62" s="6">
        <f t="shared" ref="M62" si="103">L62/40</f>
        <v>5.25</v>
      </c>
    </row>
    <row r="63" spans="1:13" outlineLevel="2" x14ac:dyDescent="0.3">
      <c r="A63" s="6"/>
      <c r="B63" s="8"/>
      <c r="C63" s="6"/>
      <c r="D63" s="8" t="s">
        <v>124</v>
      </c>
      <c r="E63" s="8" t="s">
        <v>272</v>
      </c>
      <c r="F63" s="8" t="s">
        <v>273</v>
      </c>
      <c r="G63" s="4">
        <f t="shared" ref="G63" si="104">I63*0.2</f>
        <v>8</v>
      </c>
      <c r="H63" s="4">
        <f t="shared" ref="H63" si="105">I63*0.2</f>
        <v>8</v>
      </c>
      <c r="I63" s="9">
        <v>40</v>
      </c>
      <c r="J63" s="4">
        <f t="shared" ref="J63" si="106">I63*0.15</f>
        <v>6</v>
      </c>
      <c r="K63" s="4">
        <f t="shared" ref="K63" si="107">I63*0.2</f>
        <v>8</v>
      </c>
      <c r="L63" s="5">
        <f t="shared" ref="L63" si="108">SUM(G63:K63)</f>
        <v>70</v>
      </c>
      <c r="M63" s="6">
        <f t="shared" ref="M63" si="109">L63/40</f>
        <v>1.75</v>
      </c>
    </row>
    <row r="64" spans="1:13" ht="55.2" outlineLevel="2" x14ac:dyDescent="0.3">
      <c r="A64" s="6"/>
      <c r="B64" s="8"/>
      <c r="C64" s="6"/>
      <c r="D64" s="8" t="s">
        <v>125</v>
      </c>
      <c r="E64" s="8" t="s">
        <v>280</v>
      </c>
      <c r="F64" s="8" t="s">
        <v>282</v>
      </c>
      <c r="G64" s="4">
        <f t="shared" ref="G64" si="110">I64*0.2</f>
        <v>32</v>
      </c>
      <c r="H64" s="4">
        <f t="shared" ref="H64" si="111">I64*0.2</f>
        <v>32</v>
      </c>
      <c r="I64" s="9">
        <v>160</v>
      </c>
      <c r="J64" s="4">
        <f t="shared" ref="J64" si="112">I64*0.15</f>
        <v>24</v>
      </c>
      <c r="K64" s="4">
        <f t="shared" ref="K64" si="113">I64*0.2</f>
        <v>32</v>
      </c>
      <c r="L64" s="5">
        <f t="shared" ref="L64" si="114">SUM(G64:K64)</f>
        <v>280</v>
      </c>
      <c r="M64" s="6">
        <f t="shared" ref="M64" si="115">L64/40</f>
        <v>7</v>
      </c>
    </row>
    <row r="65" spans="1:13" ht="55.2" outlineLevel="2" x14ac:dyDescent="0.3">
      <c r="A65" s="6"/>
      <c r="B65" s="8"/>
      <c r="C65" s="6"/>
      <c r="D65" s="8" t="s">
        <v>126</v>
      </c>
      <c r="E65" s="8" t="s">
        <v>281</v>
      </c>
      <c r="F65" s="8" t="s">
        <v>282</v>
      </c>
      <c r="G65" s="4">
        <f t="shared" ref="G65:G66" si="116">I65*0.2</f>
        <v>32</v>
      </c>
      <c r="H65" s="4">
        <f t="shared" ref="H65:H66" si="117">I65*0.2</f>
        <v>32</v>
      </c>
      <c r="I65" s="9">
        <v>160</v>
      </c>
      <c r="J65" s="4">
        <f t="shared" ref="J65:J66" si="118">I65*0.15</f>
        <v>24</v>
      </c>
      <c r="K65" s="4">
        <f t="shared" ref="K65:K66" si="119">I65*0.2</f>
        <v>32</v>
      </c>
      <c r="L65" s="5">
        <f t="shared" ref="L65:L66" si="120">SUM(G65:K65)</f>
        <v>280</v>
      </c>
      <c r="M65" s="6">
        <f t="shared" ref="M65:M66" si="121">L65/40</f>
        <v>7</v>
      </c>
    </row>
    <row r="66" spans="1:13" outlineLevel="2" x14ac:dyDescent="0.3">
      <c r="A66" s="6"/>
      <c r="B66" s="8"/>
      <c r="C66" s="6"/>
      <c r="D66" s="8" t="s">
        <v>286</v>
      </c>
      <c r="E66" s="8" t="s">
        <v>284</v>
      </c>
      <c r="F66" s="8" t="s">
        <v>285</v>
      </c>
      <c r="G66" s="4">
        <f t="shared" si="116"/>
        <v>3.2</v>
      </c>
      <c r="H66" s="4">
        <f t="shared" si="117"/>
        <v>3.2</v>
      </c>
      <c r="I66" s="9">
        <v>16</v>
      </c>
      <c r="J66" s="4">
        <f t="shared" si="118"/>
        <v>2.4</v>
      </c>
      <c r="K66" s="4">
        <f t="shared" si="119"/>
        <v>3.2</v>
      </c>
      <c r="L66" s="5">
        <f t="shared" si="120"/>
        <v>27.999999999999996</v>
      </c>
      <c r="M66" s="6">
        <f t="shared" si="121"/>
        <v>0.7</v>
      </c>
    </row>
    <row r="67" spans="1:13" ht="27.6" outlineLevel="2" x14ac:dyDescent="0.3">
      <c r="A67" s="6"/>
      <c r="B67" s="8"/>
      <c r="C67" s="6"/>
      <c r="D67" s="8" t="s">
        <v>236</v>
      </c>
      <c r="E67" s="6" t="s">
        <v>237</v>
      </c>
      <c r="F67" s="8" t="s">
        <v>287</v>
      </c>
      <c r="G67" s="4">
        <f t="shared" ref="G67" si="122">I67*0.2</f>
        <v>8</v>
      </c>
      <c r="H67" s="4">
        <f t="shared" ref="H67" si="123">I67*0.2</f>
        <v>8</v>
      </c>
      <c r="I67" s="9">
        <v>40</v>
      </c>
      <c r="J67" s="4">
        <f t="shared" ref="J67" si="124">I67*0.15</f>
        <v>6</v>
      </c>
      <c r="K67" s="4">
        <f t="shared" ref="K67" si="125">I67*0.2</f>
        <v>8</v>
      </c>
      <c r="L67" s="5">
        <f t="shared" ref="L67" si="126">SUM(G67:K67)</f>
        <v>70</v>
      </c>
      <c r="M67" s="6">
        <f t="shared" ref="M67" si="127">L67/40</f>
        <v>1.75</v>
      </c>
    </row>
    <row r="68" spans="1:13" ht="41.4" outlineLevel="2" x14ac:dyDescent="0.3">
      <c r="A68" s="6"/>
      <c r="B68" s="8"/>
      <c r="C68" s="6"/>
      <c r="D68" s="8" t="s">
        <v>288</v>
      </c>
      <c r="E68" s="8" t="s">
        <v>289</v>
      </c>
      <c r="F68" s="8" t="s">
        <v>290</v>
      </c>
      <c r="G68" s="4">
        <f t="shared" ref="G68" si="128">I68*0.2</f>
        <v>12</v>
      </c>
      <c r="H68" s="4">
        <f t="shared" ref="H68" si="129">I68*0.2</f>
        <v>12</v>
      </c>
      <c r="I68" s="9">
        <v>60</v>
      </c>
      <c r="J68" s="4">
        <f t="shared" ref="J68" si="130">I68*0.15</f>
        <v>9</v>
      </c>
      <c r="K68" s="4">
        <f t="shared" ref="K68" si="131">I68*0.2</f>
        <v>12</v>
      </c>
      <c r="L68" s="5">
        <f t="shared" ref="L68" si="132">SUM(G68:K68)</f>
        <v>105</v>
      </c>
      <c r="M68" s="6">
        <f t="shared" ref="M68" si="133">L68/40</f>
        <v>2.625</v>
      </c>
    </row>
    <row r="69" spans="1:13" ht="41.4" outlineLevel="2" x14ac:dyDescent="0.3">
      <c r="A69" s="6"/>
      <c r="B69" s="8"/>
      <c r="C69" s="6"/>
      <c r="D69" s="8" t="s">
        <v>292</v>
      </c>
      <c r="E69" s="8" t="s">
        <v>293</v>
      </c>
      <c r="F69" s="8" t="s">
        <v>294</v>
      </c>
      <c r="G69" s="4">
        <f t="shared" ref="G69" si="134">I69*0.2</f>
        <v>3.2</v>
      </c>
      <c r="H69" s="4">
        <f t="shared" ref="H69" si="135">I69*0.2</f>
        <v>3.2</v>
      </c>
      <c r="I69" s="9">
        <v>16</v>
      </c>
      <c r="J69" s="4">
        <f t="shared" ref="J69" si="136">I69*0.15</f>
        <v>2.4</v>
      </c>
      <c r="K69" s="4">
        <f t="shared" ref="K69" si="137">I69*0.2</f>
        <v>3.2</v>
      </c>
      <c r="L69" s="5">
        <f t="shared" ref="L69" si="138">SUM(G69:K69)</f>
        <v>27.999999999999996</v>
      </c>
      <c r="M69" s="6">
        <f t="shared" ref="M69" si="139">L69/40</f>
        <v>0.7</v>
      </c>
    </row>
    <row r="70" spans="1:13" outlineLevel="2" x14ac:dyDescent="0.3">
      <c r="A70" s="6"/>
      <c r="B70" s="8"/>
      <c r="C70" s="6"/>
      <c r="D70" s="8" t="s">
        <v>295</v>
      </c>
      <c r="E70" s="8"/>
      <c r="F70" s="8"/>
      <c r="G70" s="4"/>
      <c r="H70" s="4"/>
      <c r="I70" s="9"/>
      <c r="J70" s="4"/>
      <c r="K70" s="4"/>
      <c r="L70" s="5"/>
      <c r="M70" s="6"/>
    </row>
    <row r="71" spans="1:13" ht="110.4" outlineLevel="2" x14ac:dyDescent="0.3">
      <c r="A71" s="6"/>
      <c r="B71" s="8"/>
      <c r="C71" s="6"/>
      <c r="D71" s="8" t="s">
        <v>234</v>
      </c>
      <c r="E71" s="8" t="s">
        <v>307</v>
      </c>
      <c r="F71" s="8" t="s">
        <v>296</v>
      </c>
      <c r="G71" s="4">
        <f t="shared" ref="G71" si="140">I71*0.2</f>
        <v>32</v>
      </c>
      <c r="H71" s="4">
        <f t="shared" ref="H71" si="141">I71*0.2</f>
        <v>32</v>
      </c>
      <c r="I71" s="9">
        <v>160</v>
      </c>
      <c r="J71" s="4">
        <f t="shared" ref="J71" si="142">I71*0.15</f>
        <v>24</v>
      </c>
      <c r="K71" s="4">
        <f t="shared" ref="K71" si="143">I71*0.2</f>
        <v>32</v>
      </c>
      <c r="L71" s="5">
        <f t="shared" ref="L71" si="144">SUM(G71:K71)</f>
        <v>280</v>
      </c>
      <c r="M71" s="6">
        <f t="shared" ref="M71" si="145">L71/40</f>
        <v>7</v>
      </c>
    </row>
    <row r="72" spans="1:13" outlineLevel="2" x14ac:dyDescent="0.3">
      <c r="A72" s="6"/>
      <c r="B72" s="8"/>
      <c r="C72" s="6"/>
      <c r="D72" s="8" t="s">
        <v>301</v>
      </c>
      <c r="E72" s="8" t="s">
        <v>299</v>
      </c>
      <c r="F72" s="8"/>
      <c r="G72" s="4">
        <f t="shared" ref="G72:G73" si="146">I72*0.2</f>
        <v>0</v>
      </c>
      <c r="H72" s="4">
        <f t="shared" ref="H72:H73" si="147">I72*0.2</f>
        <v>0</v>
      </c>
      <c r="I72" s="9">
        <v>0</v>
      </c>
      <c r="J72" s="4">
        <f t="shared" ref="J72:J73" si="148">I72*0.15</f>
        <v>0</v>
      </c>
      <c r="K72" s="4">
        <f t="shared" ref="K72:K73" si="149">I72*0.2</f>
        <v>0</v>
      </c>
      <c r="L72" s="5">
        <f t="shared" ref="L72:L73" si="150">SUM(G72:K72)</f>
        <v>0</v>
      </c>
      <c r="M72" s="6">
        <f t="shared" ref="M72:M73" si="151">L72/40</f>
        <v>0</v>
      </c>
    </row>
    <row r="73" spans="1:13" ht="41.4" outlineLevel="2" x14ac:dyDescent="0.3">
      <c r="A73" s="6"/>
      <c r="B73" s="8"/>
      <c r="C73" s="6"/>
      <c r="D73" s="8" t="s">
        <v>302</v>
      </c>
      <c r="E73" s="8" t="s">
        <v>308</v>
      </c>
      <c r="F73" s="8" t="s">
        <v>303</v>
      </c>
      <c r="G73" s="4">
        <f t="shared" si="146"/>
        <v>20</v>
      </c>
      <c r="H73" s="4">
        <f t="shared" si="147"/>
        <v>20</v>
      </c>
      <c r="I73" s="9">
        <v>100</v>
      </c>
      <c r="J73" s="4">
        <f t="shared" si="148"/>
        <v>15</v>
      </c>
      <c r="K73" s="4">
        <f t="shared" si="149"/>
        <v>20</v>
      </c>
      <c r="L73" s="5">
        <f t="shared" si="150"/>
        <v>175</v>
      </c>
      <c r="M73" s="6">
        <f t="shared" si="151"/>
        <v>4.375</v>
      </c>
    </row>
    <row r="74" spans="1:13" outlineLevel="2" x14ac:dyDescent="0.3">
      <c r="A74" s="6"/>
      <c r="B74" s="8"/>
      <c r="C74" s="6"/>
      <c r="D74" s="8" t="s">
        <v>306</v>
      </c>
      <c r="E74" s="8"/>
      <c r="F74" s="8"/>
      <c r="G74" s="4"/>
      <c r="H74" s="4"/>
      <c r="I74" s="9"/>
      <c r="J74" s="4"/>
      <c r="K74" s="4"/>
      <c r="L74" s="5"/>
      <c r="M74" s="6"/>
    </row>
    <row r="75" spans="1:13" ht="27.6" outlineLevel="2" x14ac:dyDescent="0.3">
      <c r="A75" s="6"/>
      <c r="B75" s="8"/>
      <c r="C75" s="6"/>
      <c r="D75" s="8" t="s">
        <v>310</v>
      </c>
      <c r="E75" s="8" t="s">
        <v>309</v>
      </c>
      <c r="F75" s="8" t="s">
        <v>311</v>
      </c>
      <c r="G75" s="4">
        <f t="shared" ref="G75" si="152">I75*0.2</f>
        <v>16</v>
      </c>
      <c r="H75" s="4">
        <f t="shared" ref="H75" si="153">I75*0.2</f>
        <v>16</v>
      </c>
      <c r="I75" s="9">
        <v>80</v>
      </c>
      <c r="J75" s="4">
        <f t="shared" ref="J75" si="154">I75*0.15</f>
        <v>12</v>
      </c>
      <c r="K75" s="4">
        <f t="shared" ref="K75" si="155">I75*0.2</f>
        <v>16</v>
      </c>
      <c r="L75" s="5">
        <f t="shared" ref="L75" si="156">SUM(G75:K75)</f>
        <v>140</v>
      </c>
      <c r="M75" s="6">
        <f t="shared" ref="M75" si="157">L75/40</f>
        <v>3.5</v>
      </c>
    </row>
    <row r="76" spans="1:13" ht="27.6" outlineLevel="2" x14ac:dyDescent="0.3">
      <c r="A76" s="6"/>
      <c r="B76" s="8"/>
      <c r="C76" s="6"/>
      <c r="D76" s="8" t="s">
        <v>314</v>
      </c>
      <c r="E76" s="8" t="s">
        <v>312</v>
      </c>
      <c r="F76" s="8" t="s">
        <v>313</v>
      </c>
      <c r="G76" s="4">
        <f t="shared" ref="G76" si="158">I76*0.2</f>
        <v>16</v>
      </c>
      <c r="H76" s="4">
        <f t="shared" ref="H76" si="159">I76*0.2</f>
        <v>16</v>
      </c>
      <c r="I76" s="9">
        <v>80</v>
      </c>
      <c r="J76" s="4">
        <f t="shared" ref="J76" si="160">I76*0.15</f>
        <v>12</v>
      </c>
      <c r="K76" s="4">
        <f t="shared" ref="K76" si="161">I76*0.2</f>
        <v>16</v>
      </c>
      <c r="L76" s="5">
        <f t="shared" ref="L76" si="162">SUM(G76:K76)</f>
        <v>140</v>
      </c>
      <c r="M76" s="6">
        <f t="shared" ref="M76" si="163">L76/40</f>
        <v>3.5</v>
      </c>
    </row>
    <row r="77" spans="1:13" outlineLevel="2" x14ac:dyDescent="0.3">
      <c r="A77" s="6"/>
      <c r="B77" s="8"/>
      <c r="C77" s="6"/>
      <c r="D77" s="8" t="s">
        <v>317</v>
      </c>
      <c r="E77" s="8" t="s">
        <v>315</v>
      </c>
      <c r="F77" s="8" t="s">
        <v>316</v>
      </c>
      <c r="G77" s="4"/>
      <c r="H77" s="4"/>
      <c r="I77" s="9"/>
      <c r="J77" s="4"/>
      <c r="K77" s="4"/>
      <c r="L77" s="5"/>
      <c r="M77" s="6"/>
    </row>
    <row r="78" spans="1:13" outlineLevel="2" x14ac:dyDescent="0.3">
      <c r="A78" s="6"/>
      <c r="B78" s="8"/>
      <c r="C78" s="6"/>
      <c r="D78" s="8"/>
      <c r="E78" s="8"/>
      <c r="F78" s="8"/>
      <c r="G78" s="4"/>
      <c r="H78" s="4"/>
      <c r="I78" s="9"/>
      <c r="J78" s="4"/>
      <c r="K78" s="4"/>
      <c r="L78" s="5"/>
      <c r="M78" s="6"/>
    </row>
    <row r="79" spans="1:13" outlineLevel="1" x14ac:dyDescent="0.3">
      <c r="A79" s="12"/>
      <c r="B79" s="13"/>
      <c r="C79" s="12"/>
      <c r="D79" s="12"/>
      <c r="E79" s="13"/>
      <c r="F79" s="13"/>
      <c r="G79" s="12"/>
      <c r="H79" s="12"/>
      <c r="I79" s="12"/>
      <c r="J79" s="12"/>
      <c r="K79" s="12"/>
      <c r="L79" s="12">
        <f>SUBTOTAL(9,L56:L78)</f>
        <v>2513</v>
      </c>
      <c r="M79" s="12">
        <f>SUBTOTAL(9,M56:M78)</f>
        <v>62.825000000000003</v>
      </c>
    </row>
    <row r="80" spans="1:13" ht="55.2" outlineLevel="2" x14ac:dyDescent="0.3">
      <c r="A80" s="6"/>
      <c r="B80" s="8" t="s">
        <v>127</v>
      </c>
      <c r="C80" s="6"/>
      <c r="D80" s="6" t="s">
        <v>276</v>
      </c>
      <c r="E80" s="6" t="s">
        <v>136</v>
      </c>
      <c r="F80" s="8" t="s">
        <v>268</v>
      </c>
      <c r="G80" s="4">
        <f t="shared" ref="G80" si="164">I80*0.2</f>
        <v>12</v>
      </c>
      <c r="H80" s="4">
        <f t="shared" ref="H80" si="165">I80*0.2</f>
        <v>12</v>
      </c>
      <c r="I80" s="9">
        <v>60</v>
      </c>
      <c r="J80" s="4">
        <f t="shared" ref="J80" si="166">I80*0.15</f>
        <v>9</v>
      </c>
      <c r="K80" s="4">
        <f t="shared" ref="K80" si="167">I80*0.2</f>
        <v>12</v>
      </c>
      <c r="L80" s="5">
        <f t="shared" ref="L80" si="168">SUM(G80:K80)</f>
        <v>105</v>
      </c>
      <c r="M80" s="6">
        <f t="shared" ref="M80" si="169">L80/40</f>
        <v>2.625</v>
      </c>
    </row>
    <row r="81" spans="1:13" ht="41.4" outlineLevel="2" x14ac:dyDescent="0.3">
      <c r="A81" s="6"/>
      <c r="B81" s="8"/>
      <c r="C81" s="6"/>
      <c r="D81" s="6" t="s">
        <v>271</v>
      </c>
      <c r="E81" s="6" t="s">
        <v>137</v>
      </c>
      <c r="F81" s="8" t="s">
        <v>270</v>
      </c>
      <c r="G81" s="4">
        <f t="shared" ref="G81" si="170">I81*0.2</f>
        <v>8</v>
      </c>
      <c r="H81" s="4">
        <f t="shared" ref="H81" si="171">I81*0.2</f>
        <v>8</v>
      </c>
      <c r="I81" s="9">
        <v>40</v>
      </c>
      <c r="J81" s="4">
        <f t="shared" ref="J81" si="172">I81*0.15</f>
        <v>6</v>
      </c>
      <c r="K81" s="4">
        <f t="shared" ref="K81" si="173">I81*0.2</f>
        <v>8</v>
      </c>
      <c r="L81" s="5">
        <f t="shared" ref="L81" si="174">SUM(G81:K81)</f>
        <v>70</v>
      </c>
      <c r="M81" s="6">
        <f t="shared" ref="M81" si="175">L81/40</f>
        <v>1.75</v>
      </c>
    </row>
    <row r="82" spans="1:13" outlineLevel="2" x14ac:dyDescent="0.3">
      <c r="A82" s="6"/>
      <c r="B82" s="8"/>
      <c r="C82" s="6" t="s">
        <v>143</v>
      </c>
      <c r="D82" s="6" t="s">
        <v>80</v>
      </c>
      <c r="E82" s="6" t="s">
        <v>138</v>
      </c>
      <c r="F82" s="6"/>
      <c r="G82" s="4"/>
      <c r="H82" s="4"/>
      <c r="I82" s="9"/>
      <c r="J82" s="4"/>
      <c r="K82" s="4"/>
      <c r="L82" s="5"/>
      <c r="M82" s="6"/>
    </row>
    <row r="83" spans="1:13" outlineLevel="2" x14ac:dyDescent="0.3">
      <c r="A83" s="6"/>
      <c r="B83" s="8"/>
      <c r="C83" s="6" t="s">
        <v>275</v>
      </c>
      <c r="D83" s="6" t="s">
        <v>139</v>
      </c>
      <c r="E83" s="6" t="s">
        <v>140</v>
      </c>
      <c r="F83" s="6"/>
      <c r="G83" s="4"/>
      <c r="H83" s="4"/>
      <c r="I83" s="9"/>
      <c r="J83" s="4"/>
      <c r="K83" s="4"/>
      <c r="L83" s="5"/>
      <c r="M83" s="6"/>
    </row>
    <row r="84" spans="1:13" outlineLevel="2" x14ac:dyDescent="0.3">
      <c r="A84" s="6"/>
      <c r="B84" s="8"/>
      <c r="C84" s="6" t="s">
        <v>275</v>
      </c>
      <c r="D84" s="6" t="s">
        <v>141</v>
      </c>
      <c r="E84" s="6" t="s">
        <v>142</v>
      </c>
      <c r="F84" s="6"/>
      <c r="G84" s="4"/>
      <c r="H84" s="4"/>
      <c r="I84" s="9"/>
      <c r="J84" s="4"/>
      <c r="K84" s="4"/>
      <c r="L84" s="5"/>
      <c r="M84" s="6"/>
    </row>
    <row r="85" spans="1:13" ht="55.2" outlineLevel="2" x14ac:dyDescent="0.3">
      <c r="A85" s="6"/>
      <c r="B85" s="8"/>
      <c r="C85" s="6"/>
      <c r="D85" s="6" t="s">
        <v>277</v>
      </c>
      <c r="E85" s="6"/>
      <c r="F85" s="8" t="s">
        <v>278</v>
      </c>
      <c r="G85" s="4">
        <f t="shared" ref="G85" si="176">I85*0.2</f>
        <v>12</v>
      </c>
      <c r="H85" s="4">
        <f t="shared" ref="H85" si="177">I85*0.2</f>
        <v>12</v>
      </c>
      <c r="I85" s="9">
        <v>60</v>
      </c>
      <c r="J85" s="4">
        <f t="shared" ref="J85" si="178">I85*0.15</f>
        <v>9</v>
      </c>
      <c r="K85" s="4">
        <f t="shared" ref="K85" si="179">I85*0.2</f>
        <v>12</v>
      </c>
      <c r="L85" s="5">
        <f t="shared" ref="L85" si="180">SUM(G85:K85)</f>
        <v>105</v>
      </c>
      <c r="M85" s="6">
        <f t="shared" ref="M85" si="181">L85/40</f>
        <v>2.625</v>
      </c>
    </row>
    <row r="86" spans="1:13" outlineLevel="2" x14ac:dyDescent="0.3">
      <c r="A86" s="6"/>
      <c r="B86" s="8"/>
      <c r="C86" s="6" t="s">
        <v>143</v>
      </c>
      <c r="D86" s="6" t="s">
        <v>144</v>
      </c>
      <c r="E86" s="6" t="s">
        <v>146</v>
      </c>
      <c r="F86" s="6"/>
      <c r="G86" s="4"/>
      <c r="H86" s="4"/>
      <c r="I86" s="9"/>
      <c r="J86" s="4"/>
      <c r="K86" s="4"/>
      <c r="L86" s="5"/>
      <c r="M86" s="6"/>
    </row>
    <row r="87" spans="1:13" outlineLevel="2" x14ac:dyDescent="0.3">
      <c r="A87" s="6"/>
      <c r="B87" s="8"/>
      <c r="C87" s="6"/>
      <c r="D87" s="6" t="s">
        <v>17</v>
      </c>
      <c r="E87" s="25" t="s">
        <v>147</v>
      </c>
      <c r="F87" s="6"/>
      <c r="G87" s="4"/>
      <c r="H87" s="4"/>
      <c r="I87" s="9"/>
      <c r="J87" s="4"/>
      <c r="K87" s="4"/>
      <c r="L87" s="5"/>
      <c r="M87" s="6"/>
    </row>
    <row r="88" spans="1:13" outlineLevel="2" x14ac:dyDescent="0.3">
      <c r="A88" s="6"/>
      <c r="B88" s="8"/>
      <c r="C88" s="6"/>
      <c r="D88" s="6" t="s">
        <v>152</v>
      </c>
      <c r="E88" s="25" t="s">
        <v>148</v>
      </c>
      <c r="F88" s="6"/>
      <c r="G88" s="4"/>
      <c r="H88" s="4"/>
      <c r="I88" s="9"/>
      <c r="J88" s="4"/>
      <c r="K88" s="4"/>
      <c r="L88" s="5"/>
      <c r="M88" s="6"/>
    </row>
    <row r="89" spans="1:13" outlineLevel="2" x14ac:dyDescent="0.3">
      <c r="A89" s="6"/>
      <c r="B89" s="8"/>
      <c r="C89" s="6"/>
      <c r="D89" s="6" t="s">
        <v>151</v>
      </c>
      <c r="E89" s="25" t="s">
        <v>149</v>
      </c>
      <c r="F89" s="6"/>
      <c r="G89" s="4"/>
      <c r="H89" s="4"/>
      <c r="I89" s="9"/>
      <c r="J89" s="4"/>
      <c r="K89" s="4"/>
      <c r="L89" s="5"/>
      <c r="M89" s="6"/>
    </row>
    <row r="90" spans="1:13" outlineLevel="2" x14ac:dyDescent="0.3">
      <c r="A90" s="6"/>
      <c r="B90" s="8"/>
      <c r="C90" s="6" t="s">
        <v>143</v>
      </c>
      <c r="D90" s="6" t="s">
        <v>128</v>
      </c>
      <c r="E90" s="25" t="s">
        <v>129</v>
      </c>
      <c r="F90" s="6"/>
      <c r="G90" s="4"/>
      <c r="H90" s="4"/>
      <c r="I90" s="9"/>
      <c r="J90" s="4"/>
      <c r="K90" s="4"/>
      <c r="L90" s="5"/>
      <c r="M90" s="6"/>
    </row>
    <row r="91" spans="1:13" outlineLevel="2" x14ac:dyDescent="0.3">
      <c r="A91" s="6"/>
      <c r="B91" s="8"/>
      <c r="C91" s="6" t="s">
        <v>150</v>
      </c>
      <c r="D91" s="6" t="s">
        <v>130</v>
      </c>
      <c r="E91" s="25" t="s">
        <v>153</v>
      </c>
      <c r="F91" s="6"/>
      <c r="G91" s="4"/>
      <c r="H91" s="4"/>
      <c r="I91" s="9"/>
      <c r="J91" s="4"/>
      <c r="K91" s="4"/>
      <c r="L91" s="5"/>
      <c r="M91" s="6"/>
    </row>
    <row r="92" spans="1:13" outlineLevel="2" x14ac:dyDescent="0.3">
      <c r="A92" s="6"/>
      <c r="B92" s="8"/>
      <c r="C92" s="6" t="s">
        <v>19</v>
      </c>
      <c r="D92" s="6" t="s">
        <v>131</v>
      </c>
      <c r="E92" s="25" t="s">
        <v>132</v>
      </c>
      <c r="F92" s="6"/>
      <c r="G92" s="4"/>
      <c r="H92" s="4"/>
      <c r="I92" s="9"/>
      <c r="J92" s="4"/>
      <c r="K92" s="4"/>
      <c r="L92" s="5"/>
      <c r="M92" s="6"/>
    </row>
    <row r="93" spans="1:13" outlineLevel="2" x14ac:dyDescent="0.3">
      <c r="A93" s="6"/>
      <c r="B93" s="8"/>
      <c r="C93" s="6"/>
      <c r="D93" s="25" t="s">
        <v>133</v>
      </c>
      <c r="E93" s="25" t="s">
        <v>133</v>
      </c>
      <c r="F93" s="6"/>
      <c r="G93" s="4"/>
      <c r="H93" s="4"/>
      <c r="I93" s="9"/>
      <c r="J93" s="4"/>
      <c r="K93" s="4"/>
      <c r="L93" s="5"/>
      <c r="M93" s="6"/>
    </row>
    <row r="94" spans="1:13" outlineLevel="2" x14ac:dyDescent="0.3">
      <c r="A94" s="6"/>
      <c r="B94" s="8"/>
      <c r="C94" s="6"/>
      <c r="D94" s="6" t="s">
        <v>134</v>
      </c>
      <c r="E94" s="6" t="s">
        <v>135</v>
      </c>
      <c r="F94" s="6"/>
      <c r="G94" s="4"/>
      <c r="H94" s="4"/>
      <c r="I94" s="9"/>
      <c r="J94" s="4"/>
      <c r="K94" s="4"/>
      <c r="L94" s="5"/>
      <c r="M94" s="6"/>
    </row>
    <row r="95" spans="1:13" outlineLevel="2" x14ac:dyDescent="0.3">
      <c r="A95" s="6"/>
      <c r="B95" s="8"/>
      <c r="C95" s="6"/>
      <c r="D95" s="6" t="s">
        <v>154</v>
      </c>
      <c r="E95" s="6" t="s">
        <v>155</v>
      </c>
      <c r="F95" s="6"/>
      <c r="G95" s="4"/>
      <c r="H95" s="4"/>
      <c r="I95" s="9"/>
      <c r="J95" s="4"/>
      <c r="K95" s="4"/>
      <c r="L95" s="5"/>
      <c r="M95" s="6"/>
    </row>
    <row r="96" spans="1:13" outlineLevel="2" x14ac:dyDescent="0.3">
      <c r="A96" s="6"/>
      <c r="B96" s="8"/>
      <c r="C96" s="6"/>
      <c r="D96" s="6" t="s">
        <v>156</v>
      </c>
      <c r="E96" s="6" t="s">
        <v>157</v>
      </c>
      <c r="F96" s="6"/>
      <c r="G96" s="4"/>
      <c r="H96" s="4"/>
      <c r="I96" s="9"/>
      <c r="J96" s="4"/>
      <c r="K96" s="4"/>
      <c r="L96" s="5"/>
      <c r="M96" s="6"/>
    </row>
    <row r="97" spans="1:13" outlineLevel="2" x14ac:dyDescent="0.3">
      <c r="A97" s="6"/>
      <c r="B97" s="8"/>
      <c r="C97" s="6"/>
      <c r="D97" s="6" t="s">
        <v>158</v>
      </c>
      <c r="E97" s="6" t="s">
        <v>167</v>
      </c>
      <c r="F97" s="6"/>
      <c r="G97" s="4"/>
      <c r="H97" s="4"/>
      <c r="I97" s="9"/>
      <c r="J97" s="4"/>
      <c r="K97" s="4"/>
      <c r="L97" s="5"/>
      <c r="M97" s="6"/>
    </row>
    <row r="98" spans="1:13" outlineLevel="2" x14ac:dyDescent="0.3">
      <c r="A98" s="6"/>
      <c r="B98" s="8"/>
      <c r="C98" s="6"/>
      <c r="D98" s="6" t="s">
        <v>166</v>
      </c>
      <c r="E98" s="6" t="s">
        <v>168</v>
      </c>
      <c r="F98" s="6"/>
      <c r="G98" s="4"/>
      <c r="H98" s="4"/>
      <c r="I98" s="9"/>
      <c r="J98" s="4"/>
      <c r="K98" s="4"/>
      <c r="L98" s="5"/>
      <c r="M98" s="6"/>
    </row>
    <row r="99" spans="1:13" outlineLevel="2" x14ac:dyDescent="0.3">
      <c r="A99" s="6"/>
      <c r="B99" s="8"/>
      <c r="C99" s="6"/>
      <c r="D99" s="6" t="s">
        <v>159</v>
      </c>
      <c r="E99" s="6" t="s">
        <v>160</v>
      </c>
      <c r="F99" s="6"/>
      <c r="G99" s="4"/>
      <c r="H99" s="4"/>
      <c r="I99" s="9"/>
      <c r="J99" s="4"/>
      <c r="K99" s="4"/>
      <c r="L99" s="5"/>
      <c r="M99" s="6"/>
    </row>
    <row r="100" spans="1:13" outlineLevel="2" x14ac:dyDescent="0.3">
      <c r="A100" s="6"/>
      <c r="B100" s="8"/>
      <c r="C100" s="6"/>
      <c r="D100" s="6" t="s">
        <v>162</v>
      </c>
      <c r="E100" s="6" t="s">
        <v>163</v>
      </c>
      <c r="F100" s="6"/>
      <c r="G100" s="4"/>
      <c r="H100" s="4"/>
      <c r="I100" s="9"/>
      <c r="J100" s="4"/>
      <c r="K100" s="4"/>
      <c r="L100" s="5"/>
      <c r="M100" s="6"/>
    </row>
    <row r="101" spans="1:13" outlineLevel="2" x14ac:dyDescent="0.3">
      <c r="A101" s="6"/>
      <c r="B101" s="8"/>
      <c r="C101" s="6"/>
      <c r="D101" s="6" t="s">
        <v>164</v>
      </c>
      <c r="E101" s="6" t="s">
        <v>165</v>
      </c>
      <c r="F101" s="6"/>
      <c r="G101" s="4"/>
      <c r="H101" s="4"/>
      <c r="I101" s="9"/>
      <c r="J101" s="4"/>
      <c r="K101" s="4"/>
      <c r="L101" s="5"/>
      <c r="M101" s="6"/>
    </row>
    <row r="102" spans="1:13" outlineLevel="2" x14ac:dyDescent="0.3">
      <c r="A102" s="6"/>
      <c r="B102" s="8"/>
      <c r="C102" s="6" t="s">
        <v>16</v>
      </c>
      <c r="D102" s="6" t="s">
        <v>169</v>
      </c>
      <c r="E102" s="6" t="s">
        <v>170</v>
      </c>
      <c r="F102" s="6"/>
      <c r="G102" s="4"/>
      <c r="H102" s="4"/>
      <c r="I102" s="9"/>
      <c r="J102" s="4"/>
      <c r="K102" s="4"/>
      <c r="L102" s="5"/>
      <c r="M102" s="6"/>
    </row>
    <row r="103" spans="1:13" outlineLevel="2" x14ac:dyDescent="0.3">
      <c r="A103" s="6"/>
      <c r="B103" s="8"/>
      <c r="C103" s="6" t="s">
        <v>16</v>
      </c>
      <c r="D103" s="6" t="s">
        <v>196</v>
      </c>
      <c r="E103" s="6" t="s">
        <v>171</v>
      </c>
      <c r="F103" s="6"/>
      <c r="G103" s="4"/>
      <c r="H103" s="4"/>
      <c r="I103" s="9"/>
      <c r="J103" s="4"/>
      <c r="K103" s="4"/>
      <c r="L103" s="5"/>
      <c r="M103" s="6"/>
    </row>
    <row r="104" spans="1:13" outlineLevel="2" x14ac:dyDescent="0.3">
      <c r="A104" s="6"/>
      <c r="B104" s="8"/>
      <c r="C104" s="6" t="s">
        <v>16</v>
      </c>
      <c r="D104" s="6" t="s">
        <v>161</v>
      </c>
      <c r="E104" s="6" t="s">
        <v>172</v>
      </c>
      <c r="F104" s="6"/>
      <c r="G104" s="4"/>
      <c r="H104" s="4"/>
      <c r="I104" s="9"/>
      <c r="J104" s="4"/>
      <c r="K104" s="4"/>
      <c r="L104" s="5"/>
      <c r="M104" s="6"/>
    </row>
    <row r="105" spans="1:13" outlineLevel="2" x14ac:dyDescent="0.3">
      <c r="A105" s="6"/>
      <c r="B105" s="8"/>
      <c r="C105" s="6" t="s">
        <v>15</v>
      </c>
      <c r="D105" s="6" t="s">
        <v>173</v>
      </c>
      <c r="E105" s="6" t="s">
        <v>174</v>
      </c>
      <c r="F105" s="6"/>
      <c r="G105" s="4"/>
      <c r="H105" s="4"/>
      <c r="I105" s="9"/>
      <c r="J105" s="4"/>
      <c r="K105" s="4"/>
      <c r="L105" s="5"/>
      <c r="M105" s="6"/>
    </row>
    <row r="106" spans="1:13" outlineLevel="2" x14ac:dyDescent="0.3">
      <c r="A106" s="6"/>
      <c r="B106" s="8"/>
      <c r="C106" s="6" t="s">
        <v>15</v>
      </c>
      <c r="D106" s="6" t="s">
        <v>175</v>
      </c>
      <c r="E106" s="6" t="s">
        <v>176</v>
      </c>
      <c r="F106" s="6"/>
      <c r="G106" s="4"/>
      <c r="H106" s="4"/>
      <c r="I106" s="9"/>
      <c r="J106" s="4"/>
      <c r="K106" s="4"/>
      <c r="L106" s="5"/>
      <c r="M106" s="6"/>
    </row>
    <row r="107" spans="1:13" outlineLevel="2" x14ac:dyDescent="0.3">
      <c r="A107" s="6"/>
      <c r="B107" s="8"/>
      <c r="C107" s="6" t="s">
        <v>15</v>
      </c>
      <c r="D107" s="6" t="s">
        <v>291</v>
      </c>
      <c r="E107" s="6" t="s">
        <v>177</v>
      </c>
      <c r="F107" s="6"/>
      <c r="G107" s="4">
        <f t="shared" ref="G107" si="182">I107*0.2</f>
        <v>12</v>
      </c>
      <c r="H107" s="4">
        <f t="shared" ref="H107" si="183">I107*0.2</f>
        <v>12</v>
      </c>
      <c r="I107" s="9">
        <v>60</v>
      </c>
      <c r="J107" s="4">
        <f t="shared" ref="J107" si="184">I107*0.15</f>
        <v>9</v>
      </c>
      <c r="K107" s="4">
        <f t="shared" ref="K107" si="185">I107*0.2</f>
        <v>12</v>
      </c>
      <c r="L107" s="5">
        <f t="shared" ref="L107" si="186">SUM(G107:K107)</f>
        <v>105</v>
      </c>
      <c r="M107" s="6">
        <f t="shared" ref="M107" si="187">L107/40</f>
        <v>2.625</v>
      </c>
    </row>
    <row r="108" spans="1:13" outlineLevel="2" x14ac:dyDescent="0.3">
      <c r="A108" s="6"/>
      <c r="B108" s="8" t="s">
        <v>143</v>
      </c>
      <c r="C108" s="6" t="s">
        <v>15</v>
      </c>
      <c r="D108" s="6" t="s">
        <v>178</v>
      </c>
      <c r="E108" s="6" t="s">
        <v>179</v>
      </c>
      <c r="F108" s="6"/>
      <c r="G108" s="4"/>
      <c r="H108" s="4"/>
      <c r="I108" s="9"/>
      <c r="J108" s="4"/>
      <c r="K108" s="4"/>
      <c r="L108" s="5"/>
      <c r="M108" s="6"/>
    </row>
    <row r="109" spans="1:13" outlineLevel="2" x14ac:dyDescent="0.3">
      <c r="A109" s="6"/>
      <c r="B109" s="8" t="s">
        <v>143</v>
      </c>
      <c r="C109" s="6" t="s">
        <v>15</v>
      </c>
      <c r="D109" s="6" t="s">
        <v>180</v>
      </c>
      <c r="E109" s="6" t="s">
        <v>181</v>
      </c>
      <c r="F109" s="6"/>
      <c r="G109" s="4"/>
      <c r="H109" s="4"/>
      <c r="I109" s="9"/>
      <c r="J109" s="4"/>
      <c r="K109" s="4"/>
      <c r="L109" s="5"/>
      <c r="M109" s="6"/>
    </row>
    <row r="110" spans="1:13" outlineLevel="2" x14ac:dyDescent="0.3">
      <c r="A110" s="6"/>
      <c r="B110" s="8" t="s">
        <v>143</v>
      </c>
      <c r="C110" s="6" t="s">
        <v>16</v>
      </c>
      <c r="D110" s="6" t="s">
        <v>182</v>
      </c>
      <c r="E110" s="6" t="s">
        <v>183</v>
      </c>
      <c r="F110" s="6"/>
      <c r="G110" s="4"/>
      <c r="H110" s="4"/>
      <c r="I110" s="9"/>
      <c r="J110" s="4"/>
      <c r="K110" s="4"/>
      <c r="L110" s="5"/>
      <c r="M110" s="6"/>
    </row>
    <row r="111" spans="1:13" outlineLevel="2" x14ac:dyDescent="0.3">
      <c r="A111" s="6"/>
      <c r="B111" s="8"/>
      <c r="C111" s="6" t="s">
        <v>16</v>
      </c>
      <c r="D111" s="6" t="s">
        <v>184</v>
      </c>
      <c r="E111" s="6" t="s">
        <v>185</v>
      </c>
      <c r="F111" s="6"/>
      <c r="G111" s="4"/>
      <c r="H111" s="4"/>
      <c r="I111" s="9"/>
      <c r="J111" s="4"/>
      <c r="K111" s="4"/>
      <c r="L111" s="5"/>
      <c r="M111" s="6"/>
    </row>
    <row r="112" spans="1:13" outlineLevel="2" x14ac:dyDescent="0.3">
      <c r="A112" s="6"/>
      <c r="B112" s="8"/>
      <c r="C112" s="6" t="s">
        <v>16</v>
      </c>
      <c r="D112" s="6" t="s">
        <v>186</v>
      </c>
      <c r="E112" s="6" t="s">
        <v>187</v>
      </c>
      <c r="F112" s="6"/>
      <c r="G112" s="4"/>
      <c r="H112" s="4"/>
      <c r="I112" s="9"/>
      <c r="J112" s="4"/>
      <c r="K112" s="4"/>
      <c r="L112" s="5"/>
      <c r="M112" s="6"/>
    </row>
    <row r="113" spans="1:13" outlineLevel="2" x14ac:dyDescent="0.3">
      <c r="A113" s="6"/>
      <c r="B113" s="8"/>
      <c r="C113" s="6" t="s">
        <v>16</v>
      </c>
      <c r="D113" s="6" t="s">
        <v>188</v>
      </c>
      <c r="E113" s="6" t="s">
        <v>189</v>
      </c>
      <c r="F113" s="6"/>
      <c r="G113" s="4"/>
      <c r="H113" s="4"/>
      <c r="I113" s="9"/>
      <c r="J113" s="4"/>
      <c r="K113" s="4"/>
      <c r="L113" s="5"/>
      <c r="M113" s="6"/>
    </row>
    <row r="114" spans="1:13" outlineLevel="2" x14ac:dyDescent="0.3">
      <c r="A114" s="6"/>
      <c r="B114" s="8"/>
      <c r="C114" s="6" t="s">
        <v>16</v>
      </c>
      <c r="D114" s="6" t="s">
        <v>190</v>
      </c>
      <c r="E114" s="6" t="s">
        <v>191</v>
      </c>
      <c r="F114" s="6"/>
      <c r="G114" s="4"/>
      <c r="H114" s="4"/>
      <c r="I114" s="9"/>
      <c r="J114" s="4"/>
      <c r="K114" s="4"/>
      <c r="L114" s="5"/>
      <c r="M114" s="6"/>
    </row>
    <row r="115" spans="1:13" outlineLevel="2" x14ac:dyDescent="0.3">
      <c r="A115" s="6"/>
      <c r="B115" s="8"/>
      <c r="C115" s="6" t="s">
        <v>16</v>
      </c>
      <c r="D115" s="6" t="s">
        <v>192</v>
      </c>
      <c r="E115" s="6" t="s">
        <v>193</v>
      </c>
      <c r="F115" s="6"/>
      <c r="G115" s="4"/>
      <c r="H115" s="4"/>
      <c r="I115" s="9"/>
      <c r="J115" s="4"/>
      <c r="K115" s="4"/>
      <c r="L115" s="5"/>
      <c r="M115" s="6"/>
    </row>
    <row r="116" spans="1:13" outlineLevel="2" x14ac:dyDescent="0.3">
      <c r="A116" s="6"/>
      <c r="B116" s="8"/>
      <c r="C116" s="6" t="s">
        <v>16</v>
      </c>
      <c r="D116" s="6" t="s">
        <v>194</v>
      </c>
      <c r="E116" s="6" t="s">
        <v>195</v>
      </c>
      <c r="F116" s="6"/>
      <c r="G116" s="4"/>
      <c r="H116" s="4"/>
      <c r="I116" s="9"/>
      <c r="J116" s="4"/>
      <c r="K116" s="4"/>
      <c r="L116" s="5"/>
      <c r="M116" s="6"/>
    </row>
    <row r="117" spans="1:13" outlineLevel="2" x14ac:dyDescent="0.3">
      <c r="A117" s="6"/>
      <c r="B117" s="8"/>
      <c r="C117" s="6" t="s">
        <v>197</v>
      </c>
      <c r="D117" s="6" t="s">
        <v>198</v>
      </c>
      <c r="E117" s="6" t="s">
        <v>199</v>
      </c>
      <c r="F117" s="6"/>
      <c r="G117" s="4"/>
      <c r="H117" s="4"/>
      <c r="I117" s="9"/>
      <c r="J117" s="4"/>
      <c r="K117" s="4"/>
      <c r="L117" s="5"/>
      <c r="M117" s="6"/>
    </row>
    <row r="118" spans="1:13" outlineLevel="2" x14ac:dyDescent="0.3">
      <c r="A118" s="6"/>
      <c r="B118" s="8"/>
      <c r="C118" s="6" t="s">
        <v>16</v>
      </c>
      <c r="D118" s="6" t="s">
        <v>200</v>
      </c>
      <c r="E118" s="6" t="s">
        <v>201</v>
      </c>
      <c r="F118" s="6"/>
      <c r="G118" s="4"/>
      <c r="H118" s="4"/>
      <c r="I118" s="9"/>
      <c r="J118" s="4"/>
      <c r="K118" s="4"/>
      <c r="L118" s="5"/>
      <c r="M118" s="6"/>
    </row>
    <row r="119" spans="1:13" outlineLevel="2" x14ac:dyDescent="0.3">
      <c r="A119" s="6"/>
      <c r="B119" s="8"/>
      <c r="C119" s="6" t="s">
        <v>16</v>
      </c>
      <c r="D119" s="6" t="s">
        <v>202</v>
      </c>
      <c r="E119" s="6" t="s">
        <v>203</v>
      </c>
      <c r="F119" s="6"/>
      <c r="G119" s="4"/>
      <c r="H119" s="4"/>
      <c r="I119" s="9"/>
      <c r="J119" s="4"/>
      <c r="K119" s="4"/>
      <c r="L119" s="5"/>
      <c r="M119" s="6"/>
    </row>
    <row r="120" spans="1:13" outlineLevel="2" x14ac:dyDescent="0.3">
      <c r="A120" s="6"/>
      <c r="B120" s="8"/>
      <c r="C120" s="6" t="s">
        <v>16</v>
      </c>
      <c r="D120" s="6" t="s">
        <v>204</v>
      </c>
      <c r="E120" s="6" t="s">
        <v>205</v>
      </c>
      <c r="F120" s="6"/>
      <c r="G120" s="4"/>
      <c r="H120" s="4"/>
      <c r="I120" s="9"/>
      <c r="J120" s="4"/>
      <c r="K120" s="4"/>
      <c r="L120" s="5"/>
      <c r="M120" s="6"/>
    </row>
    <row r="121" spans="1:13" outlineLevel="2" x14ac:dyDescent="0.3">
      <c r="A121" s="6"/>
      <c r="B121" s="8"/>
      <c r="C121" s="6" t="s">
        <v>16</v>
      </c>
      <c r="D121" s="6" t="s">
        <v>206</v>
      </c>
      <c r="E121" s="6" t="s">
        <v>207</v>
      </c>
      <c r="F121" s="6"/>
      <c r="G121" s="4"/>
      <c r="H121" s="4"/>
      <c r="I121" s="9"/>
      <c r="J121" s="4"/>
      <c r="K121" s="4"/>
      <c r="L121" s="5"/>
      <c r="M121" s="6"/>
    </row>
    <row r="122" spans="1:13" outlineLevel="2" x14ac:dyDescent="0.3">
      <c r="A122" s="6"/>
      <c r="B122" s="8"/>
      <c r="C122" s="6" t="s">
        <v>16</v>
      </c>
      <c r="D122" s="6" t="s">
        <v>208</v>
      </c>
      <c r="E122" s="6" t="s">
        <v>209</v>
      </c>
      <c r="F122" s="6"/>
      <c r="G122" s="4"/>
      <c r="H122" s="4"/>
      <c r="I122" s="9"/>
      <c r="J122" s="4"/>
      <c r="K122" s="4"/>
      <c r="L122" s="5"/>
      <c r="M122" s="6"/>
    </row>
    <row r="123" spans="1:13" outlineLevel="2" x14ac:dyDescent="0.3">
      <c r="A123" s="6"/>
      <c r="B123" s="8"/>
      <c r="C123" s="6" t="s">
        <v>16</v>
      </c>
      <c r="D123" s="6" t="s">
        <v>210</v>
      </c>
      <c r="E123" s="6" t="s">
        <v>211</v>
      </c>
      <c r="F123" s="6"/>
      <c r="G123" s="4"/>
      <c r="H123" s="4"/>
      <c r="I123" s="9"/>
      <c r="J123" s="4"/>
      <c r="K123" s="4"/>
      <c r="L123" s="5"/>
      <c r="M123" s="6"/>
    </row>
    <row r="124" spans="1:13" outlineLevel="2" x14ac:dyDescent="0.3">
      <c r="A124" s="6"/>
      <c r="B124" s="8"/>
      <c r="C124" s="6" t="s">
        <v>16</v>
      </c>
      <c r="D124" s="6" t="s">
        <v>212</v>
      </c>
      <c r="E124" s="6" t="s">
        <v>213</v>
      </c>
      <c r="F124" s="6"/>
      <c r="G124" s="4"/>
      <c r="H124" s="4"/>
      <c r="I124" s="9"/>
      <c r="J124" s="4"/>
      <c r="K124" s="4"/>
      <c r="L124" s="5"/>
      <c r="M124" s="6"/>
    </row>
    <row r="125" spans="1:13" outlineLevel="2" x14ac:dyDescent="0.3">
      <c r="A125" s="6"/>
      <c r="B125" s="8"/>
      <c r="C125" s="6" t="s">
        <v>16</v>
      </c>
      <c r="D125" s="6" t="s">
        <v>214</v>
      </c>
      <c r="E125" s="6" t="s">
        <v>215</v>
      </c>
      <c r="F125" s="6"/>
      <c r="G125" s="4"/>
      <c r="H125" s="4"/>
      <c r="I125" s="9"/>
      <c r="J125" s="4"/>
      <c r="K125" s="4"/>
      <c r="L125" s="5"/>
      <c r="M125" s="6"/>
    </row>
    <row r="126" spans="1:13" outlineLevel="2" x14ac:dyDescent="0.3">
      <c r="A126" s="6"/>
      <c r="B126" s="8"/>
      <c r="C126" s="6" t="s">
        <v>16</v>
      </c>
      <c r="D126" s="6" t="s">
        <v>216</v>
      </c>
      <c r="E126" s="6" t="s">
        <v>217</v>
      </c>
      <c r="F126" s="6"/>
      <c r="G126" s="4"/>
      <c r="H126" s="4"/>
      <c r="I126" s="9"/>
      <c r="J126" s="4"/>
      <c r="K126" s="4"/>
      <c r="L126" s="5"/>
      <c r="M126" s="6"/>
    </row>
    <row r="127" spans="1:13" outlineLevel="2" x14ac:dyDescent="0.3">
      <c r="A127" s="6"/>
      <c r="B127" s="8"/>
      <c r="C127" s="6" t="s">
        <v>16</v>
      </c>
      <c r="D127" s="6" t="s">
        <v>218</v>
      </c>
      <c r="E127" s="6" t="s">
        <v>219</v>
      </c>
      <c r="F127" s="6"/>
      <c r="G127" s="4"/>
      <c r="H127" s="4"/>
      <c r="I127" s="9"/>
      <c r="J127" s="4"/>
      <c r="K127" s="4"/>
      <c r="L127" s="5"/>
      <c r="M127" s="6"/>
    </row>
    <row r="128" spans="1:13" outlineLevel="2" x14ac:dyDescent="0.3">
      <c r="A128" s="6"/>
      <c r="B128" s="8"/>
      <c r="C128" s="6" t="s">
        <v>16</v>
      </c>
      <c r="D128" s="6" t="s">
        <v>220</v>
      </c>
      <c r="E128" s="6" t="s">
        <v>221</v>
      </c>
      <c r="F128" s="6"/>
      <c r="G128" s="4"/>
      <c r="H128" s="4"/>
      <c r="I128" s="9"/>
      <c r="J128" s="4"/>
      <c r="K128" s="4"/>
      <c r="L128" s="5"/>
      <c r="M128" s="6"/>
    </row>
    <row r="129" spans="1:13" outlineLevel="2" x14ac:dyDescent="0.3">
      <c r="A129" s="6"/>
      <c r="B129" s="8"/>
      <c r="C129" s="6" t="s">
        <v>16</v>
      </c>
      <c r="D129" s="6" t="s">
        <v>222</v>
      </c>
      <c r="E129" s="6" t="s">
        <v>223</v>
      </c>
      <c r="F129" s="6"/>
      <c r="G129" s="4"/>
      <c r="H129" s="4"/>
      <c r="I129" s="9"/>
      <c r="J129" s="4"/>
      <c r="K129" s="4"/>
      <c r="L129" s="5"/>
      <c r="M129" s="6"/>
    </row>
    <row r="130" spans="1:13" outlineLevel="2" x14ac:dyDescent="0.3">
      <c r="A130" s="6"/>
      <c r="B130" s="8"/>
      <c r="C130" s="6" t="s">
        <v>19</v>
      </c>
      <c r="D130" s="6" t="s">
        <v>20</v>
      </c>
      <c r="E130" s="6" t="s">
        <v>21</v>
      </c>
      <c r="F130" s="6"/>
      <c r="G130" s="4"/>
      <c r="H130" s="4"/>
      <c r="I130" s="9"/>
      <c r="J130" s="4"/>
      <c r="K130" s="4"/>
      <c r="L130" s="5"/>
      <c r="M130" s="6"/>
    </row>
    <row r="131" spans="1:13" outlineLevel="2" x14ac:dyDescent="0.3">
      <c r="A131" s="6"/>
      <c r="B131" s="8"/>
      <c r="C131" s="6" t="s">
        <v>19</v>
      </c>
      <c r="D131" s="6" t="s">
        <v>22</v>
      </c>
      <c r="E131" s="6" t="s">
        <v>23</v>
      </c>
      <c r="F131" s="6"/>
      <c r="G131" s="4"/>
      <c r="H131" s="4"/>
      <c r="I131" s="9"/>
      <c r="J131" s="4"/>
      <c r="K131" s="4"/>
      <c r="L131" s="5"/>
      <c r="M131" s="6"/>
    </row>
    <row r="132" spans="1:13" outlineLevel="2" x14ac:dyDescent="0.3">
      <c r="A132" s="6"/>
      <c r="B132" s="8"/>
      <c r="C132" s="6" t="s">
        <v>16</v>
      </c>
      <c r="D132" s="6" t="s">
        <v>145</v>
      </c>
      <c r="E132" s="6" t="s">
        <v>224</v>
      </c>
      <c r="F132" s="6"/>
      <c r="G132" s="4"/>
      <c r="H132" s="4"/>
      <c r="I132" s="9"/>
      <c r="J132" s="4"/>
      <c r="K132" s="4"/>
      <c r="L132" s="5"/>
      <c r="M132" s="6"/>
    </row>
    <row r="133" spans="1:13" outlineLevel="2" x14ac:dyDescent="0.3">
      <c r="A133" s="6"/>
      <c r="B133" s="8"/>
      <c r="C133" s="6" t="s">
        <v>16</v>
      </c>
      <c r="D133" s="6" t="s">
        <v>225</v>
      </c>
      <c r="E133" s="6" t="s">
        <v>226</v>
      </c>
      <c r="F133" s="6"/>
      <c r="G133" s="4"/>
      <c r="H133" s="4"/>
      <c r="I133" s="9"/>
      <c r="J133" s="4"/>
      <c r="K133" s="4"/>
      <c r="L133" s="5"/>
      <c r="M133" s="6"/>
    </row>
    <row r="134" spans="1:13" outlineLevel="2" x14ac:dyDescent="0.3">
      <c r="A134" s="6"/>
      <c r="B134" s="8"/>
      <c r="C134" s="6" t="s">
        <v>16</v>
      </c>
      <c r="D134" s="6" t="s">
        <v>227</v>
      </c>
      <c r="E134" s="6" t="s">
        <v>228</v>
      </c>
      <c r="F134" s="6"/>
      <c r="G134" s="4"/>
      <c r="H134" s="4"/>
      <c r="I134" s="9"/>
      <c r="J134" s="4"/>
      <c r="K134" s="4"/>
      <c r="L134" s="5"/>
      <c r="M134" s="6"/>
    </row>
    <row r="135" spans="1:13" outlineLevel="2" x14ac:dyDescent="0.3">
      <c r="A135" s="6"/>
      <c r="B135" s="8"/>
      <c r="C135" s="6" t="s">
        <v>16</v>
      </c>
      <c r="D135" s="6" t="s">
        <v>229</v>
      </c>
      <c r="E135" s="6" t="s">
        <v>230</v>
      </c>
      <c r="F135" s="6"/>
      <c r="G135" s="4"/>
      <c r="H135" s="4"/>
      <c r="I135" s="9"/>
      <c r="J135" s="4"/>
      <c r="K135" s="4"/>
      <c r="L135" s="5"/>
      <c r="M135" s="6"/>
    </row>
    <row r="136" spans="1:13" outlineLevel="2" x14ac:dyDescent="0.3">
      <c r="A136" s="6"/>
      <c r="B136" s="8"/>
      <c r="C136" s="6" t="s">
        <v>16</v>
      </c>
      <c r="D136" s="6" t="s">
        <v>231</v>
      </c>
      <c r="E136" s="6" t="s">
        <v>232</v>
      </c>
      <c r="F136" s="6"/>
      <c r="G136" s="4"/>
      <c r="H136" s="4"/>
      <c r="I136" s="9"/>
      <c r="J136" s="4"/>
      <c r="K136" s="4"/>
      <c r="L136" s="5"/>
      <c r="M136" s="6"/>
    </row>
    <row r="137" spans="1:13" outlineLevel="2" x14ac:dyDescent="0.3">
      <c r="A137" s="6"/>
      <c r="B137" s="8"/>
      <c r="C137" s="6" t="s">
        <v>16</v>
      </c>
      <c r="D137" s="6" t="s">
        <v>283</v>
      </c>
      <c r="E137" s="6" t="s">
        <v>233</v>
      </c>
      <c r="F137" s="6"/>
      <c r="G137" s="4">
        <f t="shared" ref="G137:G138" si="188">I137*0.2</f>
        <v>20</v>
      </c>
      <c r="H137" s="4">
        <f t="shared" ref="H137:H138" si="189">I137*0.2</f>
        <v>20</v>
      </c>
      <c r="I137" s="9">
        <v>100</v>
      </c>
      <c r="J137" s="4">
        <f t="shared" ref="J137:J138" si="190">I137*0.15</f>
        <v>15</v>
      </c>
      <c r="K137" s="4">
        <f t="shared" ref="K137:K138" si="191">I137*0.2</f>
        <v>20</v>
      </c>
      <c r="L137" s="5">
        <f t="shared" ref="L137:L138" si="192">SUM(G137:K137)</f>
        <v>175</v>
      </c>
      <c r="M137" s="6">
        <f t="shared" ref="M137:M138" si="193">L137/40</f>
        <v>4.375</v>
      </c>
    </row>
    <row r="138" spans="1:13" outlineLevel="2" x14ac:dyDescent="0.3">
      <c r="A138" s="6"/>
      <c r="B138" s="8"/>
      <c r="C138" s="6" t="s">
        <v>16</v>
      </c>
      <c r="D138" s="6" t="s">
        <v>234</v>
      </c>
      <c r="E138" s="6" t="s">
        <v>235</v>
      </c>
      <c r="F138" s="6"/>
      <c r="G138" s="4">
        <f t="shared" si="188"/>
        <v>8</v>
      </c>
      <c r="H138" s="4">
        <f t="shared" si="189"/>
        <v>8</v>
      </c>
      <c r="I138" s="9">
        <v>40</v>
      </c>
      <c r="J138" s="4">
        <f t="shared" si="190"/>
        <v>6</v>
      </c>
      <c r="K138" s="4">
        <f t="shared" si="191"/>
        <v>8</v>
      </c>
      <c r="L138" s="5">
        <f t="shared" si="192"/>
        <v>70</v>
      </c>
      <c r="M138" s="6">
        <f t="shared" si="193"/>
        <v>1.75</v>
      </c>
    </row>
    <row r="139" spans="1:13" outlineLevel="2" x14ac:dyDescent="0.3">
      <c r="A139" s="6"/>
      <c r="B139" s="8"/>
      <c r="C139" s="6" t="s">
        <v>16</v>
      </c>
      <c r="D139" s="6" t="s">
        <v>236</v>
      </c>
      <c r="E139" s="6" t="s">
        <v>237</v>
      </c>
      <c r="F139" s="6"/>
      <c r="G139" s="4">
        <f t="shared" ref="G139:G140" si="194">I139*0.2</f>
        <v>3.2</v>
      </c>
      <c r="H139" s="4">
        <f t="shared" ref="H139:H140" si="195">I139*0.2</f>
        <v>3.2</v>
      </c>
      <c r="I139" s="9">
        <v>16</v>
      </c>
      <c r="J139" s="4">
        <f t="shared" ref="J139:J140" si="196">I139*0.15</f>
        <v>2.4</v>
      </c>
      <c r="K139" s="4">
        <f t="shared" ref="K139:K140" si="197">I139*0.2</f>
        <v>3.2</v>
      </c>
      <c r="L139" s="5">
        <f t="shared" ref="L139:L140" si="198">SUM(G139:K139)</f>
        <v>27.999999999999996</v>
      </c>
      <c r="M139" s="6">
        <f t="shared" ref="M139:M140" si="199">L139/40</f>
        <v>0.7</v>
      </c>
    </row>
    <row r="140" spans="1:13" outlineLevel="2" x14ac:dyDescent="0.3">
      <c r="A140" s="6"/>
      <c r="B140" s="8"/>
      <c r="C140" s="6" t="s">
        <v>16</v>
      </c>
      <c r="D140" s="6" t="s">
        <v>318</v>
      </c>
      <c r="E140" s="6" t="s">
        <v>238</v>
      </c>
      <c r="F140" s="6"/>
      <c r="G140" s="4">
        <f t="shared" si="194"/>
        <v>4.8000000000000007</v>
      </c>
      <c r="H140" s="4">
        <f t="shared" si="195"/>
        <v>4.8000000000000007</v>
      </c>
      <c r="I140" s="9">
        <v>24</v>
      </c>
      <c r="J140" s="4">
        <f t="shared" si="196"/>
        <v>3.5999999999999996</v>
      </c>
      <c r="K140" s="4">
        <f t="shared" si="197"/>
        <v>4.8000000000000007</v>
      </c>
      <c r="L140" s="5">
        <f t="shared" si="198"/>
        <v>42</v>
      </c>
      <c r="M140" s="6">
        <f t="shared" si="199"/>
        <v>1.05</v>
      </c>
    </row>
    <row r="141" spans="1:13" ht="41.4" outlineLevel="2" x14ac:dyDescent="0.3">
      <c r="A141" s="6"/>
      <c r="B141" s="8"/>
      <c r="C141" s="6" t="s">
        <v>16</v>
      </c>
      <c r="D141" s="6" t="s">
        <v>304</v>
      </c>
      <c r="E141" s="6" t="s">
        <v>239</v>
      </c>
      <c r="F141" s="8" t="s">
        <v>305</v>
      </c>
      <c r="G141" s="4">
        <f t="shared" ref="G141" si="200">I141*0.2</f>
        <v>4.8000000000000007</v>
      </c>
      <c r="H141" s="4">
        <f t="shared" ref="H141" si="201">I141*0.2</f>
        <v>4.8000000000000007</v>
      </c>
      <c r="I141" s="9">
        <v>24</v>
      </c>
      <c r="J141" s="4">
        <f t="shared" ref="J141" si="202">I141*0.15</f>
        <v>3.5999999999999996</v>
      </c>
      <c r="K141" s="4">
        <f t="shared" ref="K141" si="203">I141*0.2</f>
        <v>4.8000000000000007</v>
      </c>
      <c r="L141" s="5">
        <f t="shared" ref="L141" si="204">SUM(G141:K141)</f>
        <v>42</v>
      </c>
      <c r="M141" s="6">
        <f t="shared" ref="M141" si="205">L141/40</f>
        <v>1.05</v>
      </c>
    </row>
    <row r="142" spans="1:13" outlineLevel="2" x14ac:dyDescent="0.3">
      <c r="A142" s="6"/>
      <c r="B142" s="8"/>
      <c r="C142" s="6" t="s">
        <v>16</v>
      </c>
      <c r="D142" s="6" t="s">
        <v>240</v>
      </c>
      <c r="E142" s="6" t="s">
        <v>241</v>
      </c>
      <c r="F142" s="6"/>
      <c r="G142" s="4"/>
      <c r="H142" s="4"/>
      <c r="I142" s="9"/>
      <c r="J142" s="4"/>
      <c r="K142" s="4"/>
      <c r="L142" s="5"/>
      <c r="M142" s="6"/>
    </row>
    <row r="143" spans="1:13" outlineLevel="2" x14ac:dyDescent="0.3">
      <c r="A143" s="6"/>
      <c r="B143" s="8"/>
      <c r="C143" s="6" t="s">
        <v>16</v>
      </c>
      <c r="D143" s="6" t="s">
        <v>242</v>
      </c>
      <c r="E143" s="6" t="s">
        <v>243</v>
      </c>
      <c r="F143" s="6"/>
      <c r="G143" s="4"/>
      <c r="H143" s="4"/>
      <c r="I143" s="9"/>
      <c r="J143" s="4"/>
      <c r="K143" s="4"/>
      <c r="L143" s="5"/>
      <c r="M143" s="6"/>
    </row>
    <row r="144" spans="1:13" outlineLevel="2" x14ac:dyDescent="0.3">
      <c r="A144" s="6"/>
      <c r="B144" s="8"/>
      <c r="C144" s="6" t="s">
        <v>16</v>
      </c>
      <c r="D144" s="6" t="s">
        <v>244</v>
      </c>
      <c r="E144" s="6" t="s">
        <v>245</v>
      </c>
      <c r="F144" s="6"/>
      <c r="G144" s="4"/>
      <c r="H144" s="4"/>
      <c r="I144" s="9"/>
      <c r="J144" s="4"/>
      <c r="K144" s="4"/>
      <c r="L144" s="5"/>
      <c r="M144" s="6"/>
    </row>
    <row r="145" spans="1:13" outlineLevel="2" x14ac:dyDescent="0.3">
      <c r="A145" s="6"/>
      <c r="B145" s="8"/>
      <c r="C145" s="6" t="s">
        <v>16</v>
      </c>
      <c r="D145" s="6" t="s">
        <v>246</v>
      </c>
      <c r="E145" s="6" t="s">
        <v>247</v>
      </c>
      <c r="F145" s="6"/>
      <c r="G145" s="4"/>
      <c r="H145" s="4"/>
      <c r="I145" s="9"/>
      <c r="J145" s="4"/>
      <c r="K145" s="4"/>
      <c r="L145" s="5"/>
      <c r="M145" s="6"/>
    </row>
    <row r="146" spans="1:13" outlineLevel="2" x14ac:dyDescent="0.3">
      <c r="A146" s="6"/>
      <c r="B146" s="8"/>
      <c r="C146" s="6" t="s">
        <v>16</v>
      </c>
      <c r="D146" s="6" t="s">
        <v>248</v>
      </c>
      <c r="E146" s="6" t="s">
        <v>249</v>
      </c>
      <c r="F146" s="6"/>
      <c r="G146" s="4"/>
      <c r="H146" s="4"/>
      <c r="I146" s="9"/>
      <c r="J146" s="4"/>
      <c r="K146" s="4"/>
      <c r="L146" s="5"/>
      <c r="M146" s="6"/>
    </row>
    <row r="147" spans="1:13" outlineLevel="2" x14ac:dyDescent="0.3">
      <c r="A147" s="6"/>
      <c r="B147" s="8"/>
      <c r="C147" s="6" t="s">
        <v>16</v>
      </c>
      <c r="D147" s="6" t="s">
        <v>250</v>
      </c>
      <c r="E147" s="6" t="s">
        <v>251</v>
      </c>
      <c r="F147" s="6"/>
      <c r="G147" s="4"/>
      <c r="H147" s="4"/>
      <c r="I147" s="9"/>
      <c r="J147" s="4"/>
      <c r="K147" s="4"/>
      <c r="L147" s="5"/>
      <c r="M147" s="6"/>
    </row>
    <row r="148" spans="1:13" outlineLevel="2" x14ac:dyDescent="0.3">
      <c r="A148" s="6"/>
      <c r="B148" s="8"/>
      <c r="C148" s="6" t="s">
        <v>16</v>
      </c>
      <c r="D148" s="6" t="s">
        <v>252</v>
      </c>
      <c r="E148" s="6" t="s">
        <v>253</v>
      </c>
      <c r="F148" s="6"/>
      <c r="G148" s="4"/>
      <c r="H148" s="4"/>
      <c r="I148" s="9"/>
      <c r="J148" s="4"/>
      <c r="K148" s="4"/>
      <c r="L148" s="5"/>
      <c r="M148" s="6"/>
    </row>
    <row r="149" spans="1:13" outlineLevel="2" x14ac:dyDescent="0.3">
      <c r="A149" s="6"/>
      <c r="B149" s="8"/>
      <c r="C149" s="6" t="s">
        <v>16</v>
      </c>
      <c r="D149" s="6" t="s">
        <v>254</v>
      </c>
      <c r="E149" s="6" t="s">
        <v>255</v>
      </c>
      <c r="F149" s="6"/>
      <c r="G149" s="4"/>
      <c r="H149" s="4"/>
      <c r="I149" s="9"/>
      <c r="J149" s="4"/>
      <c r="K149" s="4"/>
      <c r="L149" s="5"/>
      <c r="M149" s="6"/>
    </row>
    <row r="150" spans="1:13" outlineLevel="2" x14ac:dyDescent="0.3">
      <c r="A150" s="6"/>
      <c r="B150" s="8"/>
      <c r="C150" s="6" t="s">
        <v>16</v>
      </c>
      <c r="D150" s="6" t="s">
        <v>256</v>
      </c>
      <c r="E150" s="6" t="s">
        <v>257</v>
      </c>
      <c r="F150" s="6"/>
      <c r="G150" s="4"/>
      <c r="H150" s="4"/>
      <c r="I150" s="9"/>
      <c r="J150" s="4"/>
      <c r="K150" s="4"/>
      <c r="L150" s="5"/>
      <c r="M150" s="6"/>
    </row>
    <row r="151" spans="1:13" outlineLevel="2" x14ac:dyDescent="0.3">
      <c r="A151" s="6"/>
      <c r="B151" s="8"/>
      <c r="C151" s="6" t="s">
        <v>16</v>
      </c>
      <c r="D151" s="6" t="s">
        <v>258</v>
      </c>
      <c r="E151" s="6" t="s">
        <v>259</v>
      </c>
      <c r="F151" s="6"/>
      <c r="G151" s="4"/>
      <c r="H151" s="4"/>
      <c r="I151" s="9"/>
      <c r="J151" s="4"/>
      <c r="K151" s="4"/>
      <c r="L151" s="5"/>
      <c r="M151" s="6"/>
    </row>
    <row r="152" spans="1:13" outlineLevel="2" x14ac:dyDescent="0.3">
      <c r="A152" s="6"/>
      <c r="B152" s="8"/>
      <c r="C152" s="6" t="s">
        <v>16</v>
      </c>
      <c r="D152" s="6" t="s">
        <v>260</v>
      </c>
      <c r="E152" s="6" t="s">
        <v>261</v>
      </c>
      <c r="F152" s="6"/>
      <c r="G152" s="4"/>
      <c r="H152" s="4"/>
      <c r="I152" s="9"/>
      <c r="J152" s="4"/>
      <c r="K152" s="4"/>
      <c r="L152" s="5"/>
      <c r="M152" s="6"/>
    </row>
    <row r="153" spans="1:13" outlineLevel="2" x14ac:dyDescent="0.3">
      <c r="A153" s="6"/>
      <c r="B153" s="8"/>
      <c r="C153" s="6" t="s">
        <v>16</v>
      </c>
      <c r="D153" s="6" t="s">
        <v>262</v>
      </c>
      <c r="E153" s="6" t="s">
        <v>263</v>
      </c>
      <c r="F153" s="6"/>
      <c r="G153" s="4"/>
      <c r="H153" s="4"/>
      <c r="I153" s="9"/>
      <c r="J153" s="4"/>
      <c r="K153" s="4"/>
      <c r="L153" s="5"/>
      <c r="M153" s="6"/>
    </row>
    <row r="154" spans="1:13" outlineLevel="2" x14ac:dyDescent="0.3">
      <c r="A154" s="6"/>
      <c r="B154" s="8"/>
      <c r="C154" s="6" t="s">
        <v>16</v>
      </c>
      <c r="D154" s="6" t="s">
        <v>264</v>
      </c>
      <c r="E154" s="6" t="s">
        <v>265</v>
      </c>
      <c r="F154" s="6"/>
      <c r="G154" s="4"/>
      <c r="H154" s="4"/>
      <c r="I154" s="9"/>
      <c r="J154" s="4"/>
      <c r="K154" s="4"/>
      <c r="L154" s="5"/>
      <c r="M154" s="6"/>
    </row>
    <row r="155" spans="1:13" outlineLevel="2" x14ac:dyDescent="0.3">
      <c r="A155" s="6"/>
      <c r="B155" s="8"/>
      <c r="C155" s="6" t="s">
        <v>16</v>
      </c>
      <c r="D155" s="6" t="s">
        <v>266</v>
      </c>
      <c r="E155" s="6" t="s">
        <v>267</v>
      </c>
      <c r="F155" s="6"/>
      <c r="G155" s="4"/>
      <c r="H155" s="4"/>
      <c r="I155" s="9"/>
      <c r="J155" s="4"/>
      <c r="K155" s="4"/>
      <c r="L155" s="5"/>
      <c r="M155" s="6"/>
    </row>
    <row r="156" spans="1:13" outlineLevel="2" x14ac:dyDescent="0.3">
      <c r="A156" s="6"/>
      <c r="B156" s="6" t="s">
        <v>24</v>
      </c>
      <c r="C156" s="6" t="s">
        <v>15</v>
      </c>
      <c r="D156" s="6" t="s">
        <v>300</v>
      </c>
      <c r="E156" s="6" t="s">
        <v>25</v>
      </c>
      <c r="F156" s="6"/>
      <c r="G156" s="4">
        <f t="shared" ref="G156" si="206">I156*0.2</f>
        <v>16</v>
      </c>
      <c r="H156" s="4">
        <f t="shared" ref="H156" si="207">I156*0.2</f>
        <v>16</v>
      </c>
      <c r="I156" s="9">
        <v>80</v>
      </c>
      <c r="J156" s="4">
        <f t="shared" ref="J156" si="208">I156*0.15</f>
        <v>12</v>
      </c>
      <c r="K156" s="4">
        <f t="shared" ref="K156" si="209">I156*0.2</f>
        <v>16</v>
      </c>
      <c r="L156" s="5">
        <f t="shared" ref="L156" si="210">SUM(G156:K156)</f>
        <v>140</v>
      </c>
      <c r="M156" s="6">
        <f t="shared" ref="M156" si="211">L156/40</f>
        <v>3.5</v>
      </c>
    </row>
    <row r="157" spans="1:13" outlineLevel="2" x14ac:dyDescent="0.3">
      <c r="A157" s="6"/>
      <c r="B157" s="6" t="s">
        <v>24</v>
      </c>
      <c r="C157" s="6" t="s">
        <v>18</v>
      </c>
      <c r="D157" s="6" t="s">
        <v>26</v>
      </c>
      <c r="E157" s="6" t="s">
        <v>27</v>
      </c>
      <c r="F157" s="6"/>
      <c r="G157" s="4"/>
      <c r="H157" s="4"/>
      <c r="I157" s="9"/>
      <c r="J157" s="4"/>
      <c r="K157" s="4"/>
      <c r="L157" s="5"/>
      <c r="M157" s="6"/>
    </row>
    <row r="158" spans="1:13" outlineLevel="2" x14ac:dyDescent="0.3">
      <c r="A158" s="6"/>
      <c r="B158" s="6" t="s">
        <v>24</v>
      </c>
      <c r="C158" s="6" t="s">
        <v>18</v>
      </c>
      <c r="D158" s="6" t="s">
        <v>28</v>
      </c>
      <c r="E158" s="6" t="s">
        <v>29</v>
      </c>
      <c r="F158" s="6"/>
      <c r="G158" s="4"/>
      <c r="H158" s="4"/>
      <c r="I158" s="9"/>
      <c r="J158" s="4"/>
      <c r="K158" s="4"/>
      <c r="L158" s="5"/>
      <c r="M158" s="6"/>
    </row>
    <row r="159" spans="1:13" outlineLevel="2" x14ac:dyDescent="0.3">
      <c r="A159" s="6"/>
      <c r="B159" s="6" t="s">
        <v>24</v>
      </c>
      <c r="C159" s="6" t="s">
        <v>18</v>
      </c>
      <c r="D159" s="6" t="s">
        <v>30</v>
      </c>
      <c r="E159" s="6" t="s">
        <v>31</v>
      </c>
      <c r="F159" s="6"/>
      <c r="G159" s="4"/>
      <c r="H159" s="4"/>
      <c r="I159" s="9"/>
      <c r="J159" s="4"/>
      <c r="K159" s="4"/>
      <c r="L159" s="5"/>
      <c r="M159" s="6"/>
    </row>
    <row r="160" spans="1:13" outlineLevel="2" x14ac:dyDescent="0.3">
      <c r="A160" s="6"/>
      <c r="B160" s="6" t="s">
        <v>24</v>
      </c>
      <c r="C160" s="6" t="s">
        <v>19</v>
      </c>
      <c r="D160" s="6" t="s">
        <v>32</v>
      </c>
      <c r="E160" s="6" t="s">
        <v>33</v>
      </c>
      <c r="F160" s="6"/>
      <c r="G160" s="4"/>
      <c r="H160" s="4"/>
      <c r="I160" s="9"/>
      <c r="J160" s="4"/>
      <c r="K160" s="4"/>
      <c r="L160" s="5"/>
      <c r="M160" s="6"/>
    </row>
    <row r="161" spans="1:13" outlineLevel="2" x14ac:dyDescent="0.3">
      <c r="A161" s="6"/>
      <c r="B161" s="6" t="s">
        <v>24</v>
      </c>
      <c r="C161" s="6" t="s">
        <v>19</v>
      </c>
      <c r="D161" s="6" t="s">
        <v>30</v>
      </c>
      <c r="E161" s="6" t="s">
        <v>34</v>
      </c>
      <c r="F161" s="6"/>
      <c r="G161" s="4"/>
      <c r="H161" s="4"/>
      <c r="I161" s="9"/>
      <c r="J161" s="4"/>
      <c r="K161" s="4"/>
      <c r="L161" s="5"/>
      <c r="M161" s="6"/>
    </row>
    <row r="162" spans="1:13" outlineLevel="2" x14ac:dyDescent="0.3">
      <c r="A162" s="6"/>
      <c r="B162" s="6" t="s">
        <v>24</v>
      </c>
      <c r="C162" s="6" t="s">
        <v>35</v>
      </c>
      <c r="D162" s="6" t="s">
        <v>36</v>
      </c>
      <c r="E162" s="6" t="s">
        <v>37</v>
      </c>
      <c r="F162" s="6"/>
      <c r="G162" s="4"/>
      <c r="H162" s="4"/>
      <c r="I162" s="9"/>
      <c r="J162" s="4"/>
      <c r="K162" s="4"/>
      <c r="L162" s="5"/>
      <c r="M162" s="6"/>
    </row>
    <row r="163" spans="1:13" outlineLevel="2" x14ac:dyDescent="0.3">
      <c r="A163" s="6"/>
      <c r="B163" s="6" t="s">
        <v>24</v>
      </c>
      <c r="C163" s="6" t="s">
        <v>16</v>
      </c>
      <c r="D163" s="6" t="s">
        <v>38</v>
      </c>
      <c r="E163" s="6" t="s">
        <v>39</v>
      </c>
      <c r="F163" s="6"/>
      <c r="G163" s="4"/>
      <c r="H163" s="4"/>
      <c r="I163" s="9"/>
      <c r="J163" s="4"/>
      <c r="K163" s="4"/>
      <c r="L163" s="5"/>
      <c r="M163" s="6"/>
    </row>
    <row r="164" spans="1:13" outlineLevel="2" x14ac:dyDescent="0.3">
      <c r="A164" s="6"/>
      <c r="B164" s="8"/>
      <c r="C164" s="6"/>
      <c r="D164" s="6"/>
      <c r="E164" s="6"/>
      <c r="F164" s="6"/>
      <c r="G164" s="4"/>
      <c r="H164" s="4"/>
      <c r="I164" s="9"/>
      <c r="J164" s="4"/>
      <c r="K164" s="4"/>
      <c r="L164" s="5"/>
      <c r="M164" s="6"/>
    </row>
    <row r="165" spans="1:13" outlineLevel="2" x14ac:dyDescent="0.3">
      <c r="A165" s="6"/>
      <c r="B165" s="8"/>
      <c r="C165" s="6"/>
      <c r="D165" s="6"/>
      <c r="E165" s="6"/>
      <c r="F165" s="6"/>
      <c r="G165" s="4"/>
      <c r="H165" s="4"/>
      <c r="I165" s="9"/>
      <c r="J165" s="4"/>
      <c r="K165" s="4"/>
      <c r="L165" s="5"/>
      <c r="M165" s="6"/>
    </row>
    <row r="166" spans="1:13" outlineLevel="2" x14ac:dyDescent="0.3">
      <c r="A166" s="6"/>
      <c r="B166" s="8"/>
      <c r="C166" s="6"/>
      <c r="D166" s="6"/>
      <c r="E166" s="6"/>
      <c r="F166" s="6"/>
      <c r="G166" s="4"/>
      <c r="H166" s="4"/>
      <c r="I166" s="9"/>
      <c r="J166" s="4"/>
      <c r="K166" s="4"/>
      <c r="L166" s="5"/>
      <c r="M166" s="6"/>
    </row>
    <row r="167" spans="1:13" outlineLevel="2" x14ac:dyDescent="0.3">
      <c r="A167" s="6"/>
      <c r="B167" s="8"/>
      <c r="C167" s="6"/>
      <c r="D167" s="6"/>
      <c r="E167" s="6"/>
      <c r="F167" s="6"/>
      <c r="G167" s="4"/>
      <c r="H167" s="4"/>
      <c r="I167" s="9"/>
      <c r="J167" s="4"/>
      <c r="K167" s="4"/>
      <c r="L167" s="5"/>
      <c r="M167" s="6"/>
    </row>
    <row r="168" spans="1:13" outlineLevel="2" x14ac:dyDescent="0.3">
      <c r="A168" s="6"/>
      <c r="B168" s="8"/>
      <c r="C168" s="6"/>
      <c r="D168" s="6"/>
      <c r="E168" s="6"/>
      <c r="F168" s="8"/>
      <c r="G168" s="4"/>
      <c r="H168" s="4"/>
      <c r="I168" s="9"/>
      <c r="J168" s="4"/>
      <c r="K168" s="4"/>
      <c r="L168" s="5"/>
      <c r="M168" s="6"/>
    </row>
    <row r="169" spans="1:13" outlineLevel="1" x14ac:dyDescent="0.3">
      <c r="A169" s="12"/>
      <c r="B169" s="13"/>
      <c r="C169" s="12"/>
      <c r="D169" s="12"/>
      <c r="E169" s="12"/>
      <c r="F169" s="13"/>
      <c r="G169" s="12"/>
      <c r="H169" s="12"/>
      <c r="I169" s="12"/>
      <c r="J169" s="12"/>
      <c r="K169" s="12"/>
      <c r="L169" s="12">
        <f>SUBTOTAL(9,L80:L168)</f>
        <v>882</v>
      </c>
      <c r="M169" s="12">
        <f>SUBTOTAL(9,M80:M168)</f>
        <v>22.05</v>
      </c>
    </row>
    <row r="170" spans="1:13" outlineLevel="2" x14ac:dyDescent="0.3">
      <c r="A170" s="6"/>
      <c r="B170" s="8"/>
      <c r="C170" s="6"/>
      <c r="D170" s="25"/>
      <c r="E170" s="25"/>
      <c r="F170" s="8"/>
      <c r="G170" s="4"/>
      <c r="H170" s="4"/>
      <c r="I170" s="9"/>
      <c r="J170" s="4"/>
      <c r="K170" s="4"/>
      <c r="L170" s="5"/>
      <c r="M170" s="6"/>
    </row>
    <row r="171" spans="1:13" outlineLevel="1" x14ac:dyDescent="0.3">
      <c r="A171" s="12"/>
      <c r="B171" s="13"/>
      <c r="C171" s="12"/>
      <c r="D171" s="12"/>
      <c r="E171" s="12"/>
      <c r="F171" s="13"/>
      <c r="G171" s="12"/>
      <c r="H171" s="12"/>
      <c r="I171" s="12"/>
      <c r="J171" s="12"/>
      <c r="K171" s="12"/>
      <c r="L171" s="12">
        <f>SUBTOTAL(9,L170:L170)</f>
        <v>0</v>
      </c>
      <c r="M171" s="12">
        <f>SUBTOTAL(9,M170:M170)</f>
        <v>0</v>
      </c>
    </row>
    <row r="172" spans="1:13" outlineLevel="2" x14ac:dyDescent="0.3">
      <c r="A172" s="6"/>
      <c r="B172" s="8"/>
      <c r="C172" s="6"/>
      <c r="D172" s="25"/>
      <c r="E172" s="25"/>
      <c r="F172" s="8"/>
      <c r="G172" s="4"/>
      <c r="H172" s="4"/>
      <c r="I172" s="9"/>
      <c r="J172" s="4"/>
      <c r="K172" s="4"/>
      <c r="L172" s="5"/>
      <c r="M172" s="6"/>
    </row>
    <row r="173" spans="1:13" outlineLevel="1" x14ac:dyDescent="0.3">
      <c r="A173" s="12"/>
      <c r="B173" s="13"/>
      <c r="C173" s="12"/>
      <c r="D173" s="12"/>
      <c r="E173" s="13"/>
      <c r="F173" s="13"/>
      <c r="G173" s="12"/>
      <c r="H173" s="12"/>
      <c r="I173" s="12"/>
      <c r="J173" s="12"/>
      <c r="K173" s="12"/>
      <c r="L173" s="12">
        <f>SUBTOTAL(9,L172:L172)</f>
        <v>0</v>
      </c>
      <c r="M173" s="12">
        <f>SUBTOTAL(9,M172:M172)</f>
        <v>0</v>
      </c>
    </row>
    <row r="174" spans="1:13" outlineLevel="2" x14ac:dyDescent="0.3">
      <c r="A174" s="6"/>
      <c r="B174" s="6" t="s">
        <v>335</v>
      </c>
      <c r="C174" s="6"/>
      <c r="D174" s="8" t="s">
        <v>327</v>
      </c>
      <c r="E174" s="8"/>
      <c r="F174" s="8"/>
      <c r="G174" s="4">
        <f t="shared" ref="G174" si="212">I174*0.2</f>
        <v>4</v>
      </c>
      <c r="H174" s="4">
        <f t="shared" ref="H174" si="213">I174*0.2</f>
        <v>4</v>
      </c>
      <c r="I174" s="9">
        <v>20</v>
      </c>
      <c r="J174" s="4">
        <f t="shared" ref="J174" si="214">I174*0.15</f>
        <v>3</v>
      </c>
      <c r="K174" s="4">
        <f t="shared" ref="K174" si="215">I174*0.2</f>
        <v>4</v>
      </c>
      <c r="L174" s="5">
        <f t="shared" ref="L174" si="216">SUM(G174:K174)</f>
        <v>35</v>
      </c>
      <c r="M174" s="6">
        <f t="shared" ref="M174" si="217">L174/40</f>
        <v>0.875</v>
      </c>
    </row>
    <row r="175" spans="1:13" outlineLevel="2" x14ac:dyDescent="0.3">
      <c r="A175" s="6"/>
      <c r="B175" s="6"/>
      <c r="C175" s="6"/>
      <c r="D175" s="8" t="s">
        <v>328</v>
      </c>
      <c r="E175" s="8"/>
      <c r="F175" s="6"/>
      <c r="G175" s="4">
        <f t="shared" ref="G175:G181" si="218">I175*0.2</f>
        <v>8</v>
      </c>
      <c r="H175" s="4">
        <f t="shared" ref="H175:H181" si="219">I175*0.2</f>
        <v>8</v>
      </c>
      <c r="I175" s="9">
        <v>40</v>
      </c>
      <c r="J175" s="4">
        <f t="shared" ref="J175:J181" si="220">I175*0.15</f>
        <v>6</v>
      </c>
      <c r="K175" s="4">
        <f t="shared" ref="K175:K181" si="221">I175*0.2</f>
        <v>8</v>
      </c>
      <c r="L175" s="5">
        <f t="shared" ref="L175:L181" si="222">SUM(G175:K175)</f>
        <v>70</v>
      </c>
      <c r="M175" s="6">
        <f t="shared" ref="M175:M181" si="223">L175/40</f>
        <v>1.75</v>
      </c>
    </row>
    <row r="176" spans="1:13" outlineLevel="2" x14ac:dyDescent="0.3">
      <c r="A176" s="6"/>
      <c r="B176" s="6"/>
      <c r="C176" s="6"/>
      <c r="D176" s="8" t="s">
        <v>329</v>
      </c>
      <c r="E176" s="8"/>
      <c r="F176" s="6"/>
      <c r="G176" s="4">
        <f t="shared" si="218"/>
        <v>4</v>
      </c>
      <c r="H176" s="4">
        <f t="shared" si="219"/>
        <v>4</v>
      </c>
      <c r="I176" s="9">
        <v>20</v>
      </c>
      <c r="J176" s="4">
        <f t="shared" si="220"/>
        <v>3</v>
      </c>
      <c r="K176" s="4">
        <f t="shared" si="221"/>
        <v>4</v>
      </c>
      <c r="L176" s="5">
        <f t="shared" si="222"/>
        <v>35</v>
      </c>
      <c r="M176" s="6">
        <f t="shared" si="223"/>
        <v>0.875</v>
      </c>
    </row>
    <row r="177" spans="1:13" outlineLevel="2" x14ac:dyDescent="0.3">
      <c r="A177" s="6"/>
      <c r="B177" s="6"/>
      <c r="C177" s="6"/>
      <c r="D177" s="8" t="s">
        <v>330</v>
      </c>
      <c r="E177" s="8"/>
      <c r="F177" s="6"/>
      <c r="G177" s="4">
        <f t="shared" si="218"/>
        <v>16</v>
      </c>
      <c r="H177" s="4">
        <f t="shared" si="219"/>
        <v>16</v>
      </c>
      <c r="I177" s="9">
        <v>80</v>
      </c>
      <c r="J177" s="4">
        <f t="shared" si="220"/>
        <v>12</v>
      </c>
      <c r="K177" s="4">
        <f t="shared" si="221"/>
        <v>16</v>
      </c>
      <c r="L177" s="5">
        <f t="shared" si="222"/>
        <v>140</v>
      </c>
      <c r="M177" s="6">
        <f t="shared" si="223"/>
        <v>3.5</v>
      </c>
    </row>
    <row r="178" spans="1:13" outlineLevel="2" x14ac:dyDescent="0.3">
      <c r="A178" s="6"/>
      <c r="B178" s="6"/>
      <c r="C178" s="6"/>
      <c r="D178" s="8" t="s">
        <v>331</v>
      </c>
      <c r="E178" s="8"/>
      <c r="F178" s="6"/>
      <c r="G178" s="4">
        <f t="shared" si="218"/>
        <v>16</v>
      </c>
      <c r="H178" s="4">
        <f t="shared" si="219"/>
        <v>16</v>
      </c>
      <c r="I178" s="9">
        <v>80</v>
      </c>
      <c r="J178" s="4">
        <f t="shared" si="220"/>
        <v>12</v>
      </c>
      <c r="K178" s="4">
        <f t="shared" si="221"/>
        <v>16</v>
      </c>
      <c r="L178" s="5">
        <f t="shared" si="222"/>
        <v>140</v>
      </c>
      <c r="M178" s="6">
        <f t="shared" si="223"/>
        <v>3.5</v>
      </c>
    </row>
    <row r="179" spans="1:13" outlineLevel="2" x14ac:dyDescent="0.3">
      <c r="A179" s="6"/>
      <c r="B179" s="6"/>
      <c r="C179" s="6"/>
      <c r="D179" s="8" t="s">
        <v>332</v>
      </c>
      <c r="E179" s="8"/>
      <c r="F179" s="6"/>
      <c r="G179" s="4">
        <f t="shared" si="218"/>
        <v>16</v>
      </c>
      <c r="H179" s="4">
        <f t="shared" si="219"/>
        <v>16</v>
      </c>
      <c r="I179" s="9">
        <v>80</v>
      </c>
      <c r="J179" s="4">
        <f t="shared" si="220"/>
        <v>12</v>
      </c>
      <c r="K179" s="4">
        <f t="shared" si="221"/>
        <v>16</v>
      </c>
      <c r="L179" s="5">
        <f t="shared" si="222"/>
        <v>140</v>
      </c>
      <c r="M179" s="6">
        <f t="shared" si="223"/>
        <v>3.5</v>
      </c>
    </row>
    <row r="180" spans="1:13" outlineLevel="2" x14ac:dyDescent="0.3">
      <c r="A180" s="6"/>
      <c r="B180" s="6"/>
      <c r="C180" s="6"/>
      <c r="D180" s="8" t="s">
        <v>333</v>
      </c>
      <c r="E180" s="8"/>
      <c r="F180" s="6"/>
      <c r="G180" s="4">
        <f t="shared" si="218"/>
        <v>16</v>
      </c>
      <c r="H180" s="4">
        <f t="shared" si="219"/>
        <v>16</v>
      </c>
      <c r="I180" s="9">
        <v>80</v>
      </c>
      <c r="J180" s="4">
        <f t="shared" si="220"/>
        <v>12</v>
      </c>
      <c r="K180" s="4">
        <f t="shared" si="221"/>
        <v>16</v>
      </c>
      <c r="L180" s="5">
        <f t="shared" si="222"/>
        <v>140</v>
      </c>
      <c r="M180" s="6">
        <f t="shared" si="223"/>
        <v>3.5</v>
      </c>
    </row>
    <row r="181" spans="1:13" outlineLevel="2" x14ac:dyDescent="0.3">
      <c r="A181" s="6"/>
      <c r="B181" s="6"/>
      <c r="C181" s="6"/>
      <c r="D181" s="8" t="s">
        <v>334</v>
      </c>
      <c r="E181" s="8"/>
      <c r="F181" s="6"/>
      <c r="G181" s="4">
        <f t="shared" si="218"/>
        <v>12</v>
      </c>
      <c r="H181" s="4">
        <f t="shared" si="219"/>
        <v>12</v>
      </c>
      <c r="I181" s="9">
        <v>60</v>
      </c>
      <c r="J181" s="4">
        <f t="shared" si="220"/>
        <v>9</v>
      </c>
      <c r="K181" s="4">
        <f t="shared" si="221"/>
        <v>12</v>
      </c>
      <c r="L181" s="5">
        <f t="shared" si="222"/>
        <v>105</v>
      </c>
      <c r="M181" s="6">
        <f t="shared" si="223"/>
        <v>2.625</v>
      </c>
    </row>
    <row r="182" spans="1:13" outlineLevel="1" x14ac:dyDescent="0.3">
      <c r="A182" s="12"/>
      <c r="B182" s="13"/>
      <c r="C182" s="12"/>
      <c r="D182" s="12"/>
      <c r="E182" s="13"/>
      <c r="F182" s="13"/>
      <c r="G182" s="12"/>
      <c r="H182" s="12"/>
      <c r="I182" s="12"/>
      <c r="J182" s="12"/>
      <c r="K182" s="12"/>
      <c r="L182" s="12">
        <f>SUBTOTAL(9,L174:L181)</f>
        <v>805</v>
      </c>
      <c r="M182" s="12">
        <f>SUBTOTAL(9,M174:M181)</f>
        <v>20.125</v>
      </c>
    </row>
    <row r="183" spans="1:13" outlineLevel="1" x14ac:dyDescent="0.3">
      <c r="A183" s="14"/>
      <c r="B183" s="15" t="s">
        <v>40</v>
      </c>
      <c r="C183" s="14"/>
      <c r="D183" s="14"/>
      <c r="E183" s="15"/>
      <c r="F183" s="15"/>
      <c r="G183" s="14"/>
      <c r="H183" s="14"/>
      <c r="I183" s="14"/>
      <c r="J183" s="14"/>
      <c r="K183" s="14"/>
      <c r="L183" s="14">
        <f>SUBTOTAL(9,L2:L182)</f>
        <v>13900.25</v>
      </c>
      <c r="M183" s="14">
        <f>SUBTOTAL(9,M2:M182)</f>
        <v>347.50625000000002</v>
      </c>
    </row>
    <row r="186" spans="1:13" x14ac:dyDescent="0.3">
      <c r="J186" s="11" t="s">
        <v>41</v>
      </c>
      <c r="K186" s="11" t="s">
        <v>42</v>
      </c>
    </row>
    <row r="187" spans="1:13" x14ac:dyDescent="0.3">
      <c r="J187" s="22">
        <v>5</v>
      </c>
      <c r="K187" s="23">
        <f>(M183/4)/J187</f>
        <v>17.3753125</v>
      </c>
    </row>
    <row r="191" spans="1:13" x14ac:dyDescent="0.3">
      <c r="J191" s="26" t="s">
        <v>43</v>
      </c>
      <c r="K191" s="27"/>
    </row>
    <row r="192" spans="1:13" x14ac:dyDescent="0.3">
      <c r="F192" s="17"/>
      <c r="G192" s="17"/>
      <c r="H192" s="17"/>
      <c r="I192" s="17"/>
      <c r="J192" s="18" t="s">
        <v>60</v>
      </c>
      <c r="K192" s="19">
        <f>M13/4</f>
        <v>7.7</v>
      </c>
    </row>
    <row r="193" spans="10:11" x14ac:dyDescent="0.3">
      <c r="J193" s="20" t="s">
        <v>61</v>
      </c>
      <c r="K193" s="21">
        <f>M17/4</f>
        <v>3.5</v>
      </c>
    </row>
    <row r="194" spans="10:11" x14ac:dyDescent="0.3">
      <c r="J194" s="20" t="s">
        <v>68</v>
      </c>
      <c r="K194" s="21">
        <f>+M25/4</f>
        <v>26.895312499999999</v>
      </c>
    </row>
    <row r="195" spans="10:11" x14ac:dyDescent="0.3">
      <c r="J195" s="20" t="s">
        <v>77</v>
      </c>
      <c r="K195" s="21">
        <f>M44/4</f>
        <v>17.0625</v>
      </c>
    </row>
    <row r="196" spans="10:11" x14ac:dyDescent="0.3">
      <c r="J196" s="20" t="s">
        <v>95</v>
      </c>
      <c r="K196" s="21">
        <f>M171/4</f>
        <v>0</v>
      </c>
    </row>
    <row r="197" spans="10:11" x14ac:dyDescent="0.3">
      <c r="J197" s="20" t="s">
        <v>104</v>
      </c>
      <c r="K197" s="21">
        <f>M173/4</f>
        <v>0</v>
      </c>
    </row>
    <row r="198" spans="10:11" x14ac:dyDescent="0.3">
      <c r="J198" s="21" t="s">
        <v>111</v>
      </c>
      <c r="K198" s="21"/>
    </row>
    <row r="199" spans="10:11" x14ac:dyDescent="0.3">
      <c r="J199" s="21" t="s">
        <v>127</v>
      </c>
      <c r="K199" s="21"/>
    </row>
    <row r="200" spans="10:11" x14ac:dyDescent="0.3">
      <c r="J200" s="21"/>
      <c r="K200" s="21"/>
    </row>
    <row r="201" spans="10:11" x14ac:dyDescent="0.3">
      <c r="J201" s="21"/>
      <c r="K201" s="21"/>
    </row>
    <row r="203" spans="10:11" x14ac:dyDescent="0.3">
      <c r="J203" s="24" t="s">
        <v>44</v>
      </c>
      <c r="K203" s="16">
        <f>SUM(K192:K197)</f>
        <v>55.157812499999999</v>
      </c>
    </row>
  </sheetData>
  <sortState xmlns:xlrd2="http://schemas.microsoft.com/office/spreadsheetml/2017/richdata2" ref="A2:M173">
    <sortCondition ref="B2:B173"/>
    <sortCondition ref="C2:C173"/>
  </sortState>
  <mergeCells count="1">
    <mergeCell ref="J191:K19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403E59BF02B94DBA24486550A4B358" ma:contentTypeVersion="6" ma:contentTypeDescription="Create a new document." ma:contentTypeScope="" ma:versionID="bdfd9243057ca33189e109d639367847">
  <xsd:schema xmlns:xsd="http://www.w3.org/2001/XMLSchema" xmlns:xs="http://www.w3.org/2001/XMLSchema" xmlns:p="http://schemas.microsoft.com/office/2006/metadata/properties" xmlns:ns2="681560ee-ac2a-48b9-aeed-dd747c5a926b" xmlns:ns3="508a0519-5412-4d78-8a60-3f44d6b3467f" targetNamespace="http://schemas.microsoft.com/office/2006/metadata/properties" ma:root="true" ma:fieldsID="e3d9dbd24fa3e1265773163112001660" ns2:_="" ns3:_="">
    <xsd:import namespace="681560ee-ac2a-48b9-aeed-dd747c5a926b"/>
    <xsd:import namespace="508a0519-5412-4d78-8a60-3f44d6b346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560ee-ac2a-48b9-aeed-dd747c5a9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a0519-5412-4d78-8a60-3f44d6b3467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A52E8-8441-42C7-A333-BE76EB8CD0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A4833F-2191-4733-B921-1D6294883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44651A-A046-4B10-9F97-181C62F88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1560ee-ac2a-48b9-aeed-dd747c5a926b"/>
    <ds:schemaRef ds:uri="508a0519-5412-4d78-8a60-3f44d6b346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CPQ Estimates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King</dc:creator>
  <cp:keywords/>
  <dc:description/>
  <cp:lastModifiedBy>Piyush Lohani</cp:lastModifiedBy>
  <cp:revision/>
  <dcterms:created xsi:type="dcterms:W3CDTF">2020-01-16T17:22:55Z</dcterms:created>
  <dcterms:modified xsi:type="dcterms:W3CDTF">2023-03-02T05:28:40Z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0x010100AF403E59BF02B94DBA24486550A4B358</vt:lpwstr>
  </property>
</Properties>
</file>