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a2f21ed01ff2c0/Documents/"/>
    </mc:Choice>
  </mc:AlternateContent>
  <xr:revisionPtr revIDLastSave="0" documentId="8_{FC45580D-70D2-474E-A45A-9C9B799152B1}" xr6:coauthVersionLast="47" xr6:coauthVersionMax="47" xr10:uidLastSave="{00000000-0000-0000-0000-000000000000}"/>
  <bookViews>
    <workbookView xWindow="-110" yWindow="-110" windowWidth="19420" windowHeight="10300" activeTab="1" xr2:uid="{9B68EE8F-3362-4BE1-A147-9E9B6060A457}"/>
  </bookViews>
  <sheets>
    <sheet name="Data" sheetId="1" r:id="rId1"/>
    <sheet name="formul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2" l="1"/>
  <c r="I17" i="2"/>
  <c r="I16" i="2"/>
  <c r="I15" i="2"/>
  <c r="I14" i="2"/>
  <c r="I13" i="2"/>
  <c r="I12" i="2"/>
  <c r="I9" i="2" a="1"/>
  <c r="I9" i="2" s="1"/>
  <c r="I8" i="2"/>
  <c r="I7" i="2"/>
  <c r="I6" i="2"/>
  <c r="I5" i="2"/>
  <c r="I3" i="2"/>
  <c r="I2" i="2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D2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2" i="1"/>
  <c r="I11" i="2" l="1"/>
  <c r="I10" i="2"/>
</calcChain>
</file>

<file path=xl/sharedStrings.xml><?xml version="1.0" encoding="utf-8"?>
<sst xmlns="http://schemas.openxmlformats.org/spreadsheetml/2006/main" count="236" uniqueCount="89">
  <si>
    <t>Student Name</t>
  </si>
  <si>
    <t>Weight</t>
  </si>
  <si>
    <t xml:space="preserve">Salary </t>
  </si>
  <si>
    <t>Gender</t>
  </si>
  <si>
    <t>MONU KUMAR</t>
  </si>
  <si>
    <t>SARVESH SHARMA</t>
  </si>
  <si>
    <t>OM RAINAK</t>
  </si>
  <si>
    <t>BHAWNA</t>
  </si>
  <si>
    <t>SHIVANI BISHT</t>
  </si>
  <si>
    <t>GARIMA TYAGI</t>
  </si>
  <si>
    <t>RAVI KUMAR</t>
  </si>
  <si>
    <t>SIDDHARTHA KUMAR</t>
  </si>
  <si>
    <t>HIMANSHU RANA</t>
  </si>
  <si>
    <t>SHRISHTI SHARMA</t>
  </si>
  <si>
    <t>SHREYA SONI</t>
  </si>
  <si>
    <t>PARVINDER SINGH</t>
  </si>
  <si>
    <t>SATYAM KUMAR</t>
  </si>
  <si>
    <t>PIYUSH KUMAR</t>
  </si>
  <si>
    <t>KULPREET KAUR</t>
  </si>
  <si>
    <t>JADHAV SUYASH AABASAHEB</t>
  </si>
  <si>
    <t>SAILESH K</t>
  </si>
  <si>
    <t>KALEPU SAI KUMAR</t>
  </si>
  <si>
    <t>RITIKA</t>
  </si>
  <si>
    <t>SOHAN M R</t>
  </si>
  <si>
    <t>KUNAL SHARMA</t>
  </si>
  <si>
    <t>AAINA BAGGA</t>
  </si>
  <si>
    <t>VANSHIKA KHARBANDA</t>
  </si>
  <si>
    <t>TAMANNA</t>
  </si>
  <si>
    <t>SAMBIT NAYAK</t>
  </si>
  <si>
    <t>RIYA CHUGH</t>
  </si>
  <si>
    <t>RAHUL PAHWA</t>
  </si>
  <si>
    <t>DEVISH CHOPRA</t>
  </si>
  <si>
    <t>ABHISHEK KUMAR PRASAD</t>
  </si>
  <si>
    <t>RAUNAK RAJ</t>
  </si>
  <si>
    <t>SOHAIL</t>
  </si>
  <si>
    <t>MUKUL</t>
  </si>
  <si>
    <t>RUJIT SINGH</t>
  </si>
  <si>
    <t>ANKUR SARAAL</t>
  </si>
  <si>
    <t>RASHMI KUMARI</t>
  </si>
  <si>
    <t>MAHIMA JASMEEN SONA</t>
  </si>
  <si>
    <t>BHIM</t>
  </si>
  <si>
    <t>SAIF KHAN</t>
  </si>
  <si>
    <t>AASHTHA BENIWAL</t>
  </si>
  <si>
    <t>RAVI RANJAN KUMAR</t>
  </si>
  <si>
    <t>ALOK KUMAR</t>
  </si>
  <si>
    <t>PRAJWAL MISHRA</t>
  </si>
  <si>
    <t>SMRITI PATEL</t>
  </si>
  <si>
    <t>PRAGATI KUMARI</t>
  </si>
  <si>
    <t>SHUBHAM GUPTA</t>
  </si>
  <si>
    <t>SAURAV SINGH</t>
  </si>
  <si>
    <t>MANSI KUMARI</t>
  </si>
  <si>
    <t>SONAM MISHRA</t>
  </si>
  <si>
    <t>SUSHANT MANI</t>
  </si>
  <si>
    <t>Height(in cm)</t>
  </si>
  <si>
    <t>M</t>
  </si>
  <si>
    <t>F</t>
  </si>
  <si>
    <t>Male</t>
  </si>
  <si>
    <t>Female</t>
  </si>
  <si>
    <t>Weight(in kg)</t>
  </si>
  <si>
    <t>SUM</t>
  </si>
  <si>
    <t>SUMIF</t>
  </si>
  <si>
    <t>Sumifs</t>
  </si>
  <si>
    <t>CountA</t>
  </si>
  <si>
    <t>Average</t>
  </si>
  <si>
    <t>Averageif</t>
  </si>
  <si>
    <t>Averageifs</t>
  </si>
  <si>
    <t>Count</t>
  </si>
  <si>
    <t>Countifs</t>
  </si>
  <si>
    <t>AverageA</t>
  </si>
  <si>
    <t>Quartile</t>
  </si>
  <si>
    <t>Percentile</t>
  </si>
  <si>
    <t>Countif</t>
  </si>
  <si>
    <t>Mode.mult</t>
  </si>
  <si>
    <t>FORMULA NAME</t>
  </si>
  <si>
    <t>RESULT</t>
  </si>
  <si>
    <t>CONDITION</t>
  </si>
  <si>
    <t>Total  weight of students</t>
  </si>
  <si>
    <t>Total weight of male sutdents</t>
  </si>
  <si>
    <t>Total weight of Female sutdents whose height is more than 148</t>
  </si>
  <si>
    <t xml:space="preserve">total number </t>
  </si>
  <si>
    <t>Highest number of frequency</t>
  </si>
  <si>
    <t>Total number of female whose salary  is more than 6000000</t>
  </si>
  <si>
    <t>Total number of non blank space</t>
  </si>
  <si>
    <t>Total number of male</t>
  </si>
  <si>
    <t>Average of Weight</t>
  </si>
  <si>
    <t>Average  Weight of Male</t>
  </si>
  <si>
    <t>Average Weight of female whose height is greater than 140</t>
  </si>
  <si>
    <t xml:space="preserve">3rd quartile </t>
  </si>
  <si>
    <t xml:space="preserve">40th percentile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</si>
</sst>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2FCDC-BE88-453A-AC6C-1DA77F5CD91A}">
  <dimension ref="A1:E50"/>
  <sheetViews>
    <sheetView zoomScale="74" workbookViewId="0">
      <selection activeCell="H44" sqref="H44"/>
    </sheetView>
  </sheetViews>
  <sheetFormatPr defaultRowHeight="14.5" x14ac:dyDescent="0.35"/>
  <cols>
    <col min="1" max="1" width="25.36328125" bestFit="1" customWidth="1"/>
    <col min="2" max="2" width="12" bestFit="1" customWidth="1"/>
  </cols>
  <sheetData>
    <row r="1" spans="1:5" x14ac:dyDescent="0.35">
      <c r="A1" s="1" t="s">
        <v>0</v>
      </c>
      <c r="B1" s="1" t="s">
        <v>53</v>
      </c>
      <c r="C1" s="1" t="s">
        <v>1</v>
      </c>
      <c r="D1" s="1" t="s">
        <v>2</v>
      </c>
      <c r="E1" s="1" t="s">
        <v>3</v>
      </c>
    </row>
    <row r="2" spans="1:5" x14ac:dyDescent="0.35">
      <c r="A2" t="s">
        <v>4</v>
      </c>
      <c r="B2">
        <f ca="1">RANDBETWEEN(100,200)</f>
        <v>178</v>
      </c>
      <c r="C2">
        <f ca="1">RANDBETWEEN(50,120)</f>
        <v>102</v>
      </c>
      <c r="D2">
        <f ca="1">RANDBETWEEN(5000000,10000000)</f>
        <v>6523476</v>
      </c>
      <c r="E2" t="s">
        <v>54</v>
      </c>
    </row>
    <row r="3" spans="1:5" x14ac:dyDescent="0.35">
      <c r="A3" t="s">
        <v>5</v>
      </c>
      <c r="B3">
        <f t="shared" ref="B3:B50" ca="1" si="0">RANDBETWEEN(100,200)</f>
        <v>165</v>
      </c>
      <c r="C3">
        <f t="shared" ref="C3:C50" ca="1" si="1">RANDBETWEEN(50,120)</f>
        <v>90</v>
      </c>
      <c r="D3">
        <f t="shared" ref="D3:D50" ca="1" si="2">RANDBETWEEN(5000000,10000000)</f>
        <v>5969348</v>
      </c>
      <c r="E3" t="s">
        <v>54</v>
      </c>
    </row>
    <row r="4" spans="1:5" x14ac:dyDescent="0.35">
      <c r="A4" t="s">
        <v>6</v>
      </c>
      <c r="B4">
        <f t="shared" ca="1" si="0"/>
        <v>185</v>
      </c>
      <c r="C4">
        <f t="shared" ca="1" si="1"/>
        <v>76</v>
      </c>
      <c r="D4">
        <f t="shared" ca="1" si="2"/>
        <v>5066118</v>
      </c>
      <c r="E4" t="s">
        <v>54</v>
      </c>
    </row>
    <row r="5" spans="1:5" x14ac:dyDescent="0.35">
      <c r="A5" t="s">
        <v>7</v>
      </c>
      <c r="B5">
        <f t="shared" ca="1" si="0"/>
        <v>113</v>
      </c>
      <c r="C5">
        <f t="shared" ca="1" si="1"/>
        <v>50</v>
      </c>
      <c r="D5">
        <f t="shared" ca="1" si="2"/>
        <v>7887075</v>
      </c>
      <c r="E5" t="s">
        <v>55</v>
      </c>
    </row>
    <row r="6" spans="1:5" x14ac:dyDescent="0.35">
      <c r="A6" t="s">
        <v>8</v>
      </c>
      <c r="B6">
        <f t="shared" ca="1" si="0"/>
        <v>158</v>
      </c>
      <c r="C6">
        <f t="shared" ca="1" si="1"/>
        <v>118</v>
      </c>
      <c r="D6">
        <f t="shared" ca="1" si="2"/>
        <v>8228727</v>
      </c>
      <c r="E6" t="s">
        <v>55</v>
      </c>
    </row>
    <row r="7" spans="1:5" x14ac:dyDescent="0.35">
      <c r="A7" t="s">
        <v>9</v>
      </c>
      <c r="B7">
        <f t="shared" ca="1" si="0"/>
        <v>124</v>
      </c>
      <c r="C7">
        <f t="shared" ca="1" si="1"/>
        <v>63</v>
      </c>
      <c r="D7">
        <f t="shared" ca="1" si="2"/>
        <v>5475595</v>
      </c>
      <c r="E7" t="s">
        <v>55</v>
      </c>
    </row>
    <row r="8" spans="1:5" x14ac:dyDescent="0.35">
      <c r="A8" t="s">
        <v>10</v>
      </c>
      <c r="B8">
        <f t="shared" ca="1" si="0"/>
        <v>137</v>
      </c>
      <c r="C8">
        <f t="shared" ca="1" si="1"/>
        <v>117</v>
      </c>
      <c r="D8">
        <f t="shared" ca="1" si="2"/>
        <v>7006560</v>
      </c>
      <c r="E8" t="s">
        <v>54</v>
      </c>
    </row>
    <row r="9" spans="1:5" x14ac:dyDescent="0.35">
      <c r="A9" t="s">
        <v>11</v>
      </c>
      <c r="B9">
        <f t="shared" ca="1" si="0"/>
        <v>179</v>
      </c>
      <c r="C9">
        <f t="shared" ca="1" si="1"/>
        <v>66</v>
      </c>
      <c r="D9">
        <f t="shared" ca="1" si="2"/>
        <v>5803214</v>
      </c>
      <c r="E9" t="s">
        <v>54</v>
      </c>
    </row>
    <row r="10" spans="1:5" x14ac:dyDescent="0.35">
      <c r="A10" t="s">
        <v>12</v>
      </c>
      <c r="B10">
        <f t="shared" ca="1" si="0"/>
        <v>146</v>
      </c>
      <c r="C10">
        <f t="shared" ca="1" si="1"/>
        <v>102</v>
      </c>
      <c r="D10">
        <f t="shared" ca="1" si="2"/>
        <v>6276770</v>
      </c>
      <c r="E10" t="s">
        <v>54</v>
      </c>
    </row>
    <row r="11" spans="1:5" x14ac:dyDescent="0.35">
      <c r="A11" t="s">
        <v>13</v>
      </c>
      <c r="B11">
        <f t="shared" ca="1" si="0"/>
        <v>187</v>
      </c>
      <c r="C11">
        <f t="shared" ca="1" si="1"/>
        <v>103</v>
      </c>
      <c r="D11">
        <f t="shared" ca="1" si="2"/>
        <v>6299599</v>
      </c>
      <c r="E11" t="s">
        <v>55</v>
      </c>
    </row>
    <row r="12" spans="1:5" x14ac:dyDescent="0.35">
      <c r="A12" t="s">
        <v>14</v>
      </c>
      <c r="B12">
        <f t="shared" ca="1" si="0"/>
        <v>113</v>
      </c>
      <c r="C12">
        <f t="shared" ca="1" si="1"/>
        <v>73</v>
      </c>
      <c r="D12">
        <f t="shared" ca="1" si="2"/>
        <v>6713198</v>
      </c>
      <c r="E12" t="s">
        <v>55</v>
      </c>
    </row>
    <row r="13" spans="1:5" x14ac:dyDescent="0.35">
      <c r="A13" t="s">
        <v>15</v>
      </c>
      <c r="B13">
        <f t="shared" ca="1" si="0"/>
        <v>121</v>
      </c>
      <c r="C13">
        <f t="shared" ca="1" si="1"/>
        <v>92</v>
      </c>
      <c r="D13">
        <f t="shared" ca="1" si="2"/>
        <v>9728905</v>
      </c>
      <c r="E13" t="s">
        <v>54</v>
      </c>
    </row>
    <row r="14" spans="1:5" x14ac:dyDescent="0.35">
      <c r="A14" t="s">
        <v>16</v>
      </c>
      <c r="B14">
        <f t="shared" ca="1" si="0"/>
        <v>102</v>
      </c>
      <c r="C14">
        <f t="shared" ca="1" si="1"/>
        <v>86</v>
      </c>
      <c r="D14">
        <f t="shared" ca="1" si="2"/>
        <v>6682505</v>
      </c>
      <c r="E14" t="s">
        <v>54</v>
      </c>
    </row>
    <row r="15" spans="1:5" x14ac:dyDescent="0.35">
      <c r="A15" t="s">
        <v>17</v>
      </c>
      <c r="B15">
        <f t="shared" ca="1" si="0"/>
        <v>164</v>
      </c>
      <c r="C15">
        <f t="shared" ca="1" si="1"/>
        <v>98</v>
      </c>
      <c r="D15">
        <f t="shared" ca="1" si="2"/>
        <v>7328373</v>
      </c>
      <c r="E15" t="s">
        <v>54</v>
      </c>
    </row>
    <row r="16" spans="1:5" x14ac:dyDescent="0.35">
      <c r="A16" t="s">
        <v>18</v>
      </c>
      <c r="B16">
        <f t="shared" ca="1" si="0"/>
        <v>122</v>
      </c>
      <c r="C16">
        <f t="shared" ca="1" si="1"/>
        <v>112</v>
      </c>
      <c r="D16">
        <f t="shared" ca="1" si="2"/>
        <v>7055818</v>
      </c>
      <c r="E16" t="s">
        <v>55</v>
      </c>
    </row>
    <row r="17" spans="1:5" x14ac:dyDescent="0.35">
      <c r="A17" t="s">
        <v>19</v>
      </c>
      <c r="B17">
        <f t="shared" ca="1" si="0"/>
        <v>122</v>
      </c>
      <c r="C17">
        <f t="shared" ca="1" si="1"/>
        <v>93</v>
      </c>
      <c r="D17">
        <f t="shared" ca="1" si="2"/>
        <v>9108884</v>
      </c>
      <c r="E17" t="s">
        <v>54</v>
      </c>
    </row>
    <row r="18" spans="1:5" x14ac:dyDescent="0.35">
      <c r="A18" t="s">
        <v>20</v>
      </c>
      <c r="B18">
        <f t="shared" ca="1" si="0"/>
        <v>152</v>
      </c>
      <c r="C18">
        <f t="shared" ca="1" si="1"/>
        <v>91</v>
      </c>
      <c r="D18">
        <f t="shared" ca="1" si="2"/>
        <v>5047026</v>
      </c>
      <c r="E18" t="s">
        <v>54</v>
      </c>
    </row>
    <row r="19" spans="1:5" x14ac:dyDescent="0.35">
      <c r="A19" t="s">
        <v>21</v>
      </c>
      <c r="B19">
        <f t="shared" ca="1" si="0"/>
        <v>150</v>
      </c>
      <c r="C19">
        <f t="shared" ca="1" si="1"/>
        <v>83</v>
      </c>
      <c r="D19">
        <f t="shared" ca="1" si="2"/>
        <v>7890851</v>
      </c>
      <c r="E19" t="s">
        <v>54</v>
      </c>
    </row>
    <row r="20" spans="1:5" x14ac:dyDescent="0.35">
      <c r="A20" t="s">
        <v>22</v>
      </c>
      <c r="B20">
        <f t="shared" ca="1" si="0"/>
        <v>174</v>
      </c>
      <c r="C20">
        <f t="shared" ca="1" si="1"/>
        <v>76</v>
      </c>
      <c r="D20">
        <f t="shared" ca="1" si="2"/>
        <v>5115530</v>
      </c>
      <c r="E20" t="s">
        <v>55</v>
      </c>
    </row>
    <row r="21" spans="1:5" x14ac:dyDescent="0.35">
      <c r="A21" t="s">
        <v>23</v>
      </c>
      <c r="B21">
        <f t="shared" ca="1" si="0"/>
        <v>125</v>
      </c>
      <c r="C21">
        <f t="shared" ca="1" si="1"/>
        <v>50</v>
      </c>
      <c r="D21">
        <f t="shared" ca="1" si="2"/>
        <v>6098785</v>
      </c>
      <c r="E21" t="s">
        <v>54</v>
      </c>
    </row>
    <row r="22" spans="1:5" x14ac:dyDescent="0.35">
      <c r="A22" t="s">
        <v>24</v>
      </c>
      <c r="B22">
        <f t="shared" ca="1" si="0"/>
        <v>144</v>
      </c>
      <c r="C22">
        <f t="shared" ca="1" si="1"/>
        <v>109</v>
      </c>
      <c r="D22">
        <f t="shared" ca="1" si="2"/>
        <v>5868269</v>
      </c>
      <c r="E22" t="s">
        <v>54</v>
      </c>
    </row>
    <row r="23" spans="1:5" x14ac:dyDescent="0.35">
      <c r="A23" t="s">
        <v>25</v>
      </c>
      <c r="B23">
        <f t="shared" ca="1" si="0"/>
        <v>124</v>
      </c>
      <c r="C23">
        <f t="shared" ca="1" si="1"/>
        <v>71</v>
      </c>
      <c r="D23">
        <f t="shared" ca="1" si="2"/>
        <v>7038601</v>
      </c>
      <c r="E23" t="s">
        <v>55</v>
      </c>
    </row>
    <row r="24" spans="1:5" x14ac:dyDescent="0.35">
      <c r="A24" t="s">
        <v>26</v>
      </c>
      <c r="B24">
        <f t="shared" ca="1" si="0"/>
        <v>129</v>
      </c>
      <c r="C24">
        <f t="shared" ca="1" si="1"/>
        <v>114</v>
      </c>
      <c r="D24">
        <f t="shared" ca="1" si="2"/>
        <v>5914583</v>
      </c>
      <c r="E24" t="s">
        <v>55</v>
      </c>
    </row>
    <row r="25" spans="1:5" x14ac:dyDescent="0.35">
      <c r="A25" t="s">
        <v>27</v>
      </c>
      <c r="B25">
        <f t="shared" ca="1" si="0"/>
        <v>181</v>
      </c>
      <c r="C25">
        <f t="shared" ca="1" si="1"/>
        <v>53</v>
      </c>
      <c r="D25">
        <f t="shared" ca="1" si="2"/>
        <v>5242874</v>
      </c>
      <c r="E25" t="s">
        <v>55</v>
      </c>
    </row>
    <row r="26" spans="1:5" x14ac:dyDescent="0.35">
      <c r="A26" t="s">
        <v>28</v>
      </c>
      <c r="B26">
        <f t="shared" ca="1" si="0"/>
        <v>160</v>
      </c>
      <c r="C26">
        <f t="shared" ca="1" si="1"/>
        <v>83</v>
      </c>
      <c r="D26">
        <f t="shared" ca="1" si="2"/>
        <v>5576870</v>
      </c>
      <c r="E26" t="s">
        <v>54</v>
      </c>
    </row>
    <row r="27" spans="1:5" x14ac:dyDescent="0.35">
      <c r="A27" t="s">
        <v>29</v>
      </c>
      <c r="B27">
        <f t="shared" ca="1" si="0"/>
        <v>177</v>
      </c>
      <c r="C27">
        <f t="shared" ca="1" si="1"/>
        <v>85</v>
      </c>
      <c r="D27">
        <f t="shared" ca="1" si="2"/>
        <v>8120741</v>
      </c>
      <c r="E27" t="s">
        <v>55</v>
      </c>
    </row>
    <row r="28" spans="1:5" x14ac:dyDescent="0.35">
      <c r="A28" t="s">
        <v>30</v>
      </c>
      <c r="B28">
        <f t="shared" ca="1" si="0"/>
        <v>108</v>
      </c>
      <c r="C28">
        <f t="shared" ca="1" si="1"/>
        <v>86</v>
      </c>
      <c r="D28">
        <f t="shared" ca="1" si="2"/>
        <v>7542448</v>
      </c>
      <c r="E28" t="s">
        <v>54</v>
      </c>
    </row>
    <row r="29" spans="1:5" x14ac:dyDescent="0.35">
      <c r="A29" t="s">
        <v>31</v>
      </c>
      <c r="B29">
        <f t="shared" ca="1" si="0"/>
        <v>161</v>
      </c>
      <c r="C29">
        <f t="shared" ca="1" si="1"/>
        <v>82</v>
      </c>
      <c r="D29">
        <f t="shared" ca="1" si="2"/>
        <v>6887041</v>
      </c>
      <c r="E29" t="s">
        <v>54</v>
      </c>
    </row>
    <row r="30" spans="1:5" x14ac:dyDescent="0.35">
      <c r="A30" t="s">
        <v>32</v>
      </c>
      <c r="B30">
        <f t="shared" ca="1" si="0"/>
        <v>102</v>
      </c>
      <c r="C30">
        <f t="shared" ca="1" si="1"/>
        <v>76</v>
      </c>
      <c r="D30">
        <f t="shared" ca="1" si="2"/>
        <v>8200429</v>
      </c>
      <c r="E30" t="s">
        <v>54</v>
      </c>
    </row>
    <row r="31" spans="1:5" x14ac:dyDescent="0.35">
      <c r="A31" t="s">
        <v>33</v>
      </c>
      <c r="B31">
        <f t="shared" ca="1" si="0"/>
        <v>176</v>
      </c>
      <c r="C31">
        <f t="shared" ca="1" si="1"/>
        <v>99</v>
      </c>
      <c r="D31">
        <f t="shared" ca="1" si="2"/>
        <v>8584588</v>
      </c>
      <c r="E31" t="s">
        <v>54</v>
      </c>
    </row>
    <row r="32" spans="1:5" x14ac:dyDescent="0.35">
      <c r="A32" t="s">
        <v>34</v>
      </c>
      <c r="B32">
        <f t="shared" ca="1" si="0"/>
        <v>160</v>
      </c>
      <c r="C32">
        <f t="shared" ca="1" si="1"/>
        <v>120</v>
      </c>
      <c r="D32">
        <f t="shared" ca="1" si="2"/>
        <v>7586137</v>
      </c>
      <c r="E32" t="s">
        <v>54</v>
      </c>
    </row>
    <row r="33" spans="1:5" x14ac:dyDescent="0.35">
      <c r="A33" t="s">
        <v>35</v>
      </c>
      <c r="B33">
        <f t="shared" ca="1" si="0"/>
        <v>110</v>
      </c>
      <c r="C33">
        <f t="shared" ca="1" si="1"/>
        <v>57</v>
      </c>
      <c r="D33">
        <f t="shared" ca="1" si="2"/>
        <v>7630520</v>
      </c>
      <c r="E33" t="s">
        <v>54</v>
      </c>
    </row>
    <row r="34" spans="1:5" x14ac:dyDescent="0.35">
      <c r="A34" t="s">
        <v>36</v>
      </c>
      <c r="B34">
        <f t="shared" ca="1" si="0"/>
        <v>187</v>
      </c>
      <c r="C34">
        <f t="shared" ca="1" si="1"/>
        <v>95</v>
      </c>
      <c r="D34">
        <f t="shared" ca="1" si="2"/>
        <v>9834381</v>
      </c>
      <c r="E34" t="s">
        <v>54</v>
      </c>
    </row>
    <row r="35" spans="1:5" x14ac:dyDescent="0.35">
      <c r="A35" t="s">
        <v>37</v>
      </c>
      <c r="B35">
        <f t="shared" ca="1" si="0"/>
        <v>159</v>
      </c>
      <c r="C35">
        <f t="shared" ca="1" si="1"/>
        <v>84</v>
      </c>
      <c r="D35">
        <f t="shared" ca="1" si="2"/>
        <v>6882472</v>
      </c>
      <c r="E35" t="s">
        <v>54</v>
      </c>
    </row>
    <row r="36" spans="1:5" x14ac:dyDescent="0.35">
      <c r="A36" t="s">
        <v>38</v>
      </c>
      <c r="B36">
        <f t="shared" ca="1" si="0"/>
        <v>155</v>
      </c>
      <c r="C36">
        <f t="shared" ca="1" si="1"/>
        <v>71</v>
      </c>
      <c r="D36">
        <f t="shared" ca="1" si="2"/>
        <v>7849964</v>
      </c>
      <c r="E36" t="s">
        <v>55</v>
      </c>
    </row>
    <row r="37" spans="1:5" x14ac:dyDescent="0.35">
      <c r="A37" t="s">
        <v>39</v>
      </c>
      <c r="B37">
        <f t="shared" ca="1" si="0"/>
        <v>179</v>
      </c>
      <c r="C37">
        <f t="shared" ca="1" si="1"/>
        <v>94</v>
      </c>
      <c r="D37">
        <f t="shared" ca="1" si="2"/>
        <v>6028804</v>
      </c>
      <c r="E37" t="s">
        <v>55</v>
      </c>
    </row>
    <row r="38" spans="1:5" x14ac:dyDescent="0.35">
      <c r="A38" t="s">
        <v>40</v>
      </c>
      <c r="B38">
        <f t="shared" ca="1" si="0"/>
        <v>127</v>
      </c>
      <c r="C38">
        <f t="shared" ca="1" si="1"/>
        <v>63</v>
      </c>
      <c r="D38">
        <f t="shared" ca="1" si="2"/>
        <v>6907577</v>
      </c>
      <c r="E38" t="s">
        <v>54</v>
      </c>
    </row>
    <row r="39" spans="1:5" x14ac:dyDescent="0.35">
      <c r="A39" t="s">
        <v>41</v>
      </c>
      <c r="B39">
        <f t="shared" ca="1" si="0"/>
        <v>104</v>
      </c>
      <c r="C39">
        <f t="shared" ca="1" si="1"/>
        <v>103</v>
      </c>
      <c r="D39">
        <f t="shared" ca="1" si="2"/>
        <v>7563431</v>
      </c>
      <c r="E39" t="s">
        <v>54</v>
      </c>
    </row>
    <row r="40" spans="1:5" x14ac:dyDescent="0.35">
      <c r="A40" t="s">
        <v>42</v>
      </c>
      <c r="B40">
        <f t="shared" ca="1" si="0"/>
        <v>133</v>
      </c>
      <c r="C40">
        <f t="shared" ca="1" si="1"/>
        <v>74</v>
      </c>
      <c r="D40">
        <f t="shared" ca="1" si="2"/>
        <v>6215528</v>
      </c>
      <c r="E40" t="s">
        <v>55</v>
      </c>
    </row>
    <row r="41" spans="1:5" x14ac:dyDescent="0.35">
      <c r="A41" t="s">
        <v>43</v>
      </c>
      <c r="B41">
        <f t="shared" ca="1" si="0"/>
        <v>169</v>
      </c>
      <c r="C41">
        <f t="shared" ca="1" si="1"/>
        <v>60</v>
      </c>
      <c r="D41">
        <f t="shared" ca="1" si="2"/>
        <v>9809838</v>
      </c>
      <c r="E41" t="s">
        <v>54</v>
      </c>
    </row>
    <row r="42" spans="1:5" x14ac:dyDescent="0.35">
      <c r="A42" t="s">
        <v>44</v>
      </c>
      <c r="B42">
        <f t="shared" ca="1" si="0"/>
        <v>123</v>
      </c>
      <c r="C42">
        <f t="shared" ca="1" si="1"/>
        <v>116</v>
      </c>
      <c r="D42">
        <f t="shared" ca="1" si="2"/>
        <v>9657975</v>
      </c>
      <c r="E42" t="s">
        <v>54</v>
      </c>
    </row>
    <row r="43" spans="1:5" x14ac:dyDescent="0.35">
      <c r="A43" t="s">
        <v>45</v>
      </c>
      <c r="B43">
        <f t="shared" ca="1" si="0"/>
        <v>195</v>
      </c>
      <c r="C43">
        <f t="shared" ca="1" si="1"/>
        <v>86</v>
      </c>
      <c r="D43">
        <f t="shared" ca="1" si="2"/>
        <v>7519016</v>
      </c>
      <c r="E43" t="s">
        <v>54</v>
      </c>
    </row>
    <row r="44" spans="1:5" x14ac:dyDescent="0.35">
      <c r="A44" t="s">
        <v>46</v>
      </c>
      <c r="B44">
        <f t="shared" ca="1" si="0"/>
        <v>163</v>
      </c>
      <c r="C44">
        <f t="shared" ca="1" si="1"/>
        <v>87</v>
      </c>
      <c r="D44">
        <f t="shared" ca="1" si="2"/>
        <v>5727715</v>
      </c>
      <c r="E44" t="s">
        <v>55</v>
      </c>
    </row>
    <row r="45" spans="1:5" x14ac:dyDescent="0.35">
      <c r="A45" t="s">
        <v>47</v>
      </c>
      <c r="B45">
        <f t="shared" ca="1" si="0"/>
        <v>142</v>
      </c>
      <c r="C45">
        <f t="shared" ca="1" si="1"/>
        <v>99</v>
      </c>
      <c r="D45">
        <f t="shared" ca="1" si="2"/>
        <v>5179796</v>
      </c>
      <c r="E45" t="s">
        <v>55</v>
      </c>
    </row>
    <row r="46" spans="1:5" x14ac:dyDescent="0.35">
      <c r="A46" t="s">
        <v>48</v>
      </c>
      <c r="B46">
        <f t="shared" ca="1" si="0"/>
        <v>151</v>
      </c>
      <c r="C46">
        <f t="shared" ca="1" si="1"/>
        <v>112</v>
      </c>
      <c r="D46">
        <f t="shared" ca="1" si="2"/>
        <v>9220909</v>
      </c>
      <c r="E46" t="s">
        <v>54</v>
      </c>
    </row>
    <row r="47" spans="1:5" x14ac:dyDescent="0.35">
      <c r="A47" t="s">
        <v>49</v>
      </c>
      <c r="B47">
        <f t="shared" ca="1" si="0"/>
        <v>120</v>
      </c>
      <c r="C47">
        <f t="shared" ca="1" si="1"/>
        <v>107</v>
      </c>
      <c r="D47">
        <f t="shared" ca="1" si="2"/>
        <v>6613312</v>
      </c>
      <c r="E47" t="s">
        <v>54</v>
      </c>
    </row>
    <row r="48" spans="1:5" x14ac:dyDescent="0.35">
      <c r="A48" t="s">
        <v>50</v>
      </c>
      <c r="B48">
        <f t="shared" ca="1" si="0"/>
        <v>118</v>
      </c>
      <c r="C48">
        <f t="shared" ca="1" si="1"/>
        <v>55</v>
      </c>
      <c r="D48">
        <f t="shared" ca="1" si="2"/>
        <v>5495048</v>
      </c>
      <c r="E48" t="s">
        <v>55</v>
      </c>
    </row>
    <row r="49" spans="1:5" x14ac:dyDescent="0.35">
      <c r="A49" t="s">
        <v>51</v>
      </c>
      <c r="B49">
        <f t="shared" ca="1" si="0"/>
        <v>200</v>
      </c>
      <c r="C49">
        <f t="shared" ca="1" si="1"/>
        <v>70</v>
      </c>
      <c r="D49">
        <f t="shared" ca="1" si="2"/>
        <v>9024412</v>
      </c>
      <c r="E49" t="s">
        <v>55</v>
      </c>
    </row>
    <row r="50" spans="1:5" x14ac:dyDescent="0.35">
      <c r="A50" t="s">
        <v>52</v>
      </c>
      <c r="B50">
        <f t="shared" ca="1" si="0"/>
        <v>181</v>
      </c>
      <c r="C50">
        <f t="shared" ca="1" si="1"/>
        <v>92</v>
      </c>
      <c r="D50">
        <f t="shared" ca="1" si="2"/>
        <v>5089806</v>
      </c>
      <c r="E50" t="s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9E4C8-29C9-49FD-8C6C-22BFC8D8F80C}">
  <dimension ref="A1:J50"/>
  <sheetViews>
    <sheetView tabSelected="1" zoomScale="88" workbookViewId="0">
      <selection activeCell="O12" sqref="O12"/>
    </sheetView>
  </sheetViews>
  <sheetFormatPr defaultRowHeight="14.5" x14ac:dyDescent="0.35"/>
  <cols>
    <col min="1" max="1" width="25.36328125" style="3" bestFit="1" customWidth="1"/>
    <col min="2" max="2" width="11.90625" style="3" bestFit="1" customWidth="1"/>
    <col min="3" max="3" width="14" style="3" customWidth="1"/>
    <col min="4" max="4" width="11.81640625" style="3" customWidth="1"/>
    <col min="5" max="6" width="8.54296875" style="3" customWidth="1"/>
    <col min="7" max="7" width="3.54296875" style="3" customWidth="1"/>
    <col min="8" max="8" width="18.7265625" style="3" bestFit="1" customWidth="1"/>
    <col min="9" max="9" width="8.7265625" style="3"/>
    <col min="10" max="10" width="55.7265625" style="3" customWidth="1"/>
    <col min="11" max="16384" width="8.7265625" style="3"/>
  </cols>
  <sheetData>
    <row r="1" spans="1:10" x14ac:dyDescent="0.35">
      <c r="A1" s="1" t="s">
        <v>0</v>
      </c>
      <c r="B1" s="2" t="s">
        <v>53</v>
      </c>
      <c r="C1" s="2" t="s">
        <v>58</v>
      </c>
      <c r="D1" s="2" t="s">
        <v>2</v>
      </c>
      <c r="E1" s="2" t="s">
        <v>3</v>
      </c>
      <c r="F1" s="2"/>
      <c r="H1" s="2" t="s">
        <v>73</v>
      </c>
      <c r="I1" s="2" t="s">
        <v>74</v>
      </c>
      <c r="J1" s="2" t="s">
        <v>75</v>
      </c>
    </row>
    <row r="2" spans="1:10" x14ac:dyDescent="0.35">
      <c r="A2" s="3" t="s">
        <v>4</v>
      </c>
      <c r="B2" s="3">
        <v>167</v>
      </c>
      <c r="C2" s="3">
        <v>91</v>
      </c>
      <c r="D2" s="3">
        <v>6667659</v>
      </c>
      <c r="E2" s="3" t="s">
        <v>56</v>
      </c>
      <c r="H2" s="2" t="s">
        <v>59</v>
      </c>
      <c r="I2" s="3">
        <f>SUM(C2:C50)</f>
        <v>4052</v>
      </c>
      <c r="J2" s="3" t="s">
        <v>76</v>
      </c>
    </row>
    <row r="3" spans="1:10" x14ac:dyDescent="0.35">
      <c r="A3" s="3" t="s">
        <v>5</v>
      </c>
      <c r="B3" s="3">
        <v>107</v>
      </c>
      <c r="C3" s="3">
        <v>114</v>
      </c>
      <c r="D3" s="3">
        <v>5260090</v>
      </c>
      <c r="E3" s="3" t="s">
        <v>56</v>
      </c>
      <c r="H3" s="2" t="s">
        <v>60</v>
      </c>
      <c r="I3" s="3">
        <f>SUMIF(E2:E50,"Male",C2:C50)</f>
        <v>2644</v>
      </c>
      <c r="J3" s="3" t="s">
        <v>77</v>
      </c>
    </row>
    <row r="4" spans="1:10" x14ac:dyDescent="0.35">
      <c r="A4" s="3" t="s">
        <v>6</v>
      </c>
      <c r="B4" s="3">
        <v>148</v>
      </c>
      <c r="C4" s="3">
        <v>75</v>
      </c>
      <c r="D4" s="3">
        <v>7012285</v>
      </c>
      <c r="E4" s="3" t="s">
        <v>56</v>
      </c>
      <c r="H4" s="1" t="s">
        <v>61</v>
      </c>
      <c r="I4" s="3">
        <f>SUMIFS(C2:C50,E2:E50,"FEMALE",B2:B50,"&gt;"&amp;148)</f>
        <v>917</v>
      </c>
      <c r="J4" s="3" t="s">
        <v>78</v>
      </c>
    </row>
    <row r="5" spans="1:10" x14ac:dyDescent="0.35">
      <c r="A5" s="3" t="s">
        <v>7</v>
      </c>
      <c r="B5" s="3">
        <v>187</v>
      </c>
      <c r="C5" s="3">
        <v>44</v>
      </c>
      <c r="D5" s="3">
        <v>6368174</v>
      </c>
      <c r="E5" s="3" t="s">
        <v>57</v>
      </c>
      <c r="H5" s="1" t="s">
        <v>66</v>
      </c>
      <c r="I5" s="3">
        <f>COUNT(B2:B50)</f>
        <v>49</v>
      </c>
      <c r="J5" s="3" t="s">
        <v>79</v>
      </c>
    </row>
    <row r="6" spans="1:10" x14ac:dyDescent="0.35">
      <c r="A6" s="3" t="s">
        <v>8</v>
      </c>
      <c r="B6" s="3">
        <v>156</v>
      </c>
      <c r="C6" s="3">
        <v>72</v>
      </c>
      <c r="D6" s="3">
        <v>6795609</v>
      </c>
      <c r="E6" s="3" t="s">
        <v>57</v>
      </c>
      <c r="H6" s="1" t="s">
        <v>62</v>
      </c>
      <c r="I6" s="3">
        <f>COUNTA(E2:E50)</f>
        <v>49</v>
      </c>
      <c r="J6" s="3" t="s">
        <v>82</v>
      </c>
    </row>
    <row r="7" spans="1:10" x14ac:dyDescent="0.35">
      <c r="A7" s="3" t="s">
        <v>9</v>
      </c>
      <c r="B7" s="3">
        <v>173</v>
      </c>
      <c r="C7" s="3">
        <v>97</v>
      </c>
      <c r="D7" s="3">
        <v>8390048</v>
      </c>
      <c r="E7" s="3" t="s">
        <v>57</v>
      </c>
      <c r="H7" s="1" t="s">
        <v>71</v>
      </c>
      <c r="I7" s="3">
        <f>COUNTIF(E2:E50,"MALE")</f>
        <v>31</v>
      </c>
      <c r="J7" s="3" t="s">
        <v>83</v>
      </c>
    </row>
    <row r="8" spans="1:10" x14ac:dyDescent="0.35">
      <c r="A8" s="3" t="s">
        <v>10</v>
      </c>
      <c r="B8" s="3">
        <v>165</v>
      </c>
      <c r="C8" s="3">
        <v>116</v>
      </c>
      <c r="D8" s="3">
        <v>5316279</v>
      </c>
      <c r="E8" s="3" t="s">
        <v>56</v>
      </c>
      <c r="H8" s="1" t="s">
        <v>67</v>
      </c>
      <c r="I8" s="3">
        <f>COUNTIFS(D2:D50,"&gt;"&amp;6000000,E2:E50,"Female")</f>
        <v>14</v>
      </c>
      <c r="J8" s="3" t="s">
        <v>81</v>
      </c>
    </row>
    <row r="9" spans="1:10" x14ac:dyDescent="0.35">
      <c r="A9" s="3" t="s">
        <v>11</v>
      </c>
      <c r="B9" s="3">
        <v>103</v>
      </c>
      <c r="C9" s="3">
        <v>72</v>
      </c>
      <c r="D9" s="3">
        <v>9415546</v>
      </c>
      <c r="E9" s="3" t="s">
        <v>56</v>
      </c>
      <c r="H9" s="1" t="s">
        <v>72</v>
      </c>
      <c r="I9" s="3">
        <f t="array" ref="I9:I11">_xlfn.MODE.MULT(B2:B50)</f>
        <v>187</v>
      </c>
      <c r="J9" s="4" t="s">
        <v>80</v>
      </c>
    </row>
    <row r="10" spans="1:10" x14ac:dyDescent="0.35">
      <c r="A10" s="3" t="s">
        <v>12</v>
      </c>
      <c r="B10" s="3">
        <v>182</v>
      </c>
      <c r="C10" s="3">
        <v>100</v>
      </c>
      <c r="D10" s="3">
        <v>8347673</v>
      </c>
      <c r="E10" s="3" t="s">
        <v>56</v>
      </c>
      <c r="H10" s="1"/>
      <c r="I10" s="3">
        <v>156</v>
      </c>
      <c r="J10" s="4"/>
    </row>
    <row r="11" spans="1:10" x14ac:dyDescent="0.35">
      <c r="A11" s="3" t="s">
        <v>13</v>
      </c>
      <c r="B11" s="3">
        <v>172</v>
      </c>
      <c r="C11" s="3">
        <v>102</v>
      </c>
      <c r="D11" s="3">
        <v>6929960</v>
      </c>
      <c r="E11" s="3" t="s">
        <v>57</v>
      </c>
      <c r="H11" s="1"/>
      <c r="I11" s="3">
        <v>165</v>
      </c>
      <c r="J11" s="4"/>
    </row>
    <row r="12" spans="1:10" x14ac:dyDescent="0.35">
      <c r="A12" s="3" t="s">
        <v>14</v>
      </c>
      <c r="B12" s="3">
        <v>141</v>
      </c>
      <c r="C12" s="3">
        <v>67</v>
      </c>
      <c r="D12" s="3">
        <v>8533363</v>
      </c>
      <c r="E12" s="3" t="s">
        <v>57</v>
      </c>
      <c r="H12" s="1" t="s">
        <v>63</v>
      </c>
      <c r="I12" s="3">
        <f>AVERAGE(C2:C50)</f>
        <v>82.693877551020407</v>
      </c>
      <c r="J12" s="3" t="s">
        <v>84</v>
      </c>
    </row>
    <row r="13" spans="1:10" x14ac:dyDescent="0.35">
      <c r="A13" s="3" t="s">
        <v>15</v>
      </c>
      <c r="B13" s="3">
        <v>103</v>
      </c>
      <c r="C13" s="3">
        <v>118</v>
      </c>
      <c r="D13" s="3">
        <v>7997180</v>
      </c>
      <c r="E13" s="3" t="s">
        <v>56</v>
      </c>
      <c r="H13" s="1" t="s">
        <v>68</v>
      </c>
      <c r="I13" s="3">
        <f>AVERAGEA(E2:E50)</f>
        <v>0</v>
      </c>
    </row>
    <row r="14" spans="1:10" x14ac:dyDescent="0.35">
      <c r="A14" s="3" t="s">
        <v>16</v>
      </c>
      <c r="B14" s="3">
        <v>170</v>
      </c>
      <c r="C14" s="3">
        <v>83</v>
      </c>
      <c r="D14" s="3">
        <v>8733524</v>
      </c>
      <c r="E14" s="3" t="s">
        <v>56</v>
      </c>
      <c r="H14" s="1" t="s">
        <v>64</v>
      </c>
      <c r="I14" s="3">
        <f>AVERAGEIF(E2:E50,"MALE",C2:C50)</f>
        <v>85.290322580645167</v>
      </c>
      <c r="J14" s="3" t="s">
        <v>85</v>
      </c>
    </row>
    <row r="15" spans="1:10" x14ac:dyDescent="0.35">
      <c r="A15" s="3" t="s">
        <v>17</v>
      </c>
      <c r="B15" s="3">
        <v>110</v>
      </c>
      <c r="C15" s="3">
        <v>101</v>
      </c>
      <c r="D15" s="3">
        <v>6600956</v>
      </c>
      <c r="E15" s="3" t="s">
        <v>56</v>
      </c>
      <c r="H15" s="1" t="s">
        <v>65</v>
      </c>
      <c r="I15" s="3">
        <f>AVERAGEIFS(C2:C50,E2:E50,"Female",B2:B50,"&gt;"&amp;140)</f>
        <v>75.692307692307693</v>
      </c>
      <c r="J15" s="3" t="s">
        <v>86</v>
      </c>
    </row>
    <row r="16" spans="1:10" x14ac:dyDescent="0.35">
      <c r="A16" s="3" t="s">
        <v>18</v>
      </c>
      <c r="B16" s="3">
        <v>197</v>
      </c>
      <c r="C16" s="3">
        <v>65</v>
      </c>
      <c r="D16" s="3">
        <v>7064486</v>
      </c>
      <c r="E16" s="3" t="s">
        <v>57</v>
      </c>
      <c r="H16" s="1" t="s">
        <v>69</v>
      </c>
      <c r="I16" s="3">
        <f>_xlfn.QUARTILE.EXC(D2:D50,3)</f>
        <v>8845572.5</v>
      </c>
      <c r="J16" s="3" t="s">
        <v>87</v>
      </c>
    </row>
    <row r="17" spans="1:10" x14ac:dyDescent="0.35">
      <c r="A17" s="3" t="s">
        <v>19</v>
      </c>
      <c r="B17" s="3">
        <v>163</v>
      </c>
      <c r="C17" s="3">
        <v>87</v>
      </c>
      <c r="D17" s="3">
        <v>7313965</v>
      </c>
      <c r="E17" s="3" t="s">
        <v>56</v>
      </c>
      <c r="H17" s="1" t="s">
        <v>70</v>
      </c>
      <c r="I17" s="3">
        <f>_xlfn.PERCENTILE.EXC(D2:D50,0.4)</f>
        <v>6727507</v>
      </c>
      <c r="J17" s="3" t="s">
        <v>88</v>
      </c>
    </row>
    <row r="18" spans="1:10" x14ac:dyDescent="0.35">
      <c r="A18" s="3" t="s">
        <v>20</v>
      </c>
      <c r="B18" s="3">
        <v>161</v>
      </c>
      <c r="C18" s="3">
        <v>56</v>
      </c>
      <c r="D18" s="3">
        <v>9802556</v>
      </c>
      <c r="E18" s="3" t="s">
        <v>56</v>
      </c>
    </row>
    <row r="19" spans="1:10" x14ac:dyDescent="0.35">
      <c r="A19" s="3" t="s">
        <v>21</v>
      </c>
      <c r="B19" s="3">
        <v>176</v>
      </c>
      <c r="C19" s="3">
        <v>60</v>
      </c>
      <c r="D19" s="3">
        <v>9312196</v>
      </c>
      <c r="E19" s="3" t="s">
        <v>56</v>
      </c>
    </row>
    <row r="20" spans="1:10" x14ac:dyDescent="0.35">
      <c r="A20" s="3" t="s">
        <v>22</v>
      </c>
      <c r="B20" s="3">
        <v>187</v>
      </c>
      <c r="C20" s="3">
        <v>74</v>
      </c>
      <c r="D20" s="3">
        <v>7759334</v>
      </c>
      <c r="E20" s="3" t="s">
        <v>57</v>
      </c>
    </row>
    <row r="21" spans="1:10" x14ac:dyDescent="0.35">
      <c r="A21" s="3" t="s">
        <v>23</v>
      </c>
      <c r="B21" s="3">
        <v>130</v>
      </c>
      <c r="C21" s="3">
        <v>84</v>
      </c>
      <c r="D21" s="3">
        <v>5532258</v>
      </c>
      <c r="E21" s="3" t="s">
        <v>56</v>
      </c>
    </row>
    <row r="22" spans="1:10" x14ac:dyDescent="0.35">
      <c r="A22" s="3" t="s">
        <v>24</v>
      </c>
      <c r="B22" s="3">
        <v>151</v>
      </c>
      <c r="C22" s="3">
        <v>115</v>
      </c>
      <c r="D22" s="3">
        <v>5958242</v>
      </c>
      <c r="E22" s="3" t="s">
        <v>56</v>
      </c>
    </row>
    <row r="23" spans="1:10" x14ac:dyDescent="0.35">
      <c r="A23" s="3" t="s">
        <v>25</v>
      </c>
      <c r="B23" s="3">
        <v>112</v>
      </c>
      <c r="C23" s="3">
        <v>109</v>
      </c>
      <c r="D23" s="3">
        <v>5697215</v>
      </c>
      <c r="E23" s="3" t="s">
        <v>57</v>
      </c>
    </row>
    <row r="24" spans="1:10" x14ac:dyDescent="0.35">
      <c r="A24" s="3" t="s">
        <v>26</v>
      </c>
      <c r="B24" s="3">
        <v>158</v>
      </c>
      <c r="C24" s="3">
        <v>87</v>
      </c>
      <c r="D24" s="3">
        <v>5736272</v>
      </c>
      <c r="E24" s="3" t="s">
        <v>57</v>
      </c>
    </row>
    <row r="25" spans="1:10" x14ac:dyDescent="0.35">
      <c r="A25" s="3" t="s">
        <v>27</v>
      </c>
      <c r="B25" s="3">
        <v>131</v>
      </c>
      <c r="C25" s="3">
        <v>117</v>
      </c>
      <c r="D25" s="3">
        <v>6286058</v>
      </c>
      <c r="E25" s="3" t="s">
        <v>57</v>
      </c>
    </row>
    <row r="26" spans="1:10" x14ac:dyDescent="0.35">
      <c r="A26" s="3" t="s">
        <v>28</v>
      </c>
      <c r="B26" s="3">
        <v>125</v>
      </c>
      <c r="C26" s="3">
        <v>87</v>
      </c>
      <c r="D26" s="3">
        <v>6313181</v>
      </c>
      <c r="E26" s="3" t="s">
        <v>56</v>
      </c>
    </row>
    <row r="27" spans="1:10" x14ac:dyDescent="0.35">
      <c r="A27" s="3" t="s">
        <v>29</v>
      </c>
      <c r="B27" s="3">
        <v>165</v>
      </c>
      <c r="C27" s="3">
        <v>68</v>
      </c>
      <c r="D27" s="3">
        <v>6181321</v>
      </c>
      <c r="E27" s="3" t="s">
        <v>57</v>
      </c>
    </row>
    <row r="28" spans="1:10" x14ac:dyDescent="0.35">
      <c r="A28" s="3" t="s">
        <v>30</v>
      </c>
      <c r="B28" s="3">
        <v>193</v>
      </c>
      <c r="C28" s="3">
        <v>60</v>
      </c>
      <c r="D28" s="3">
        <v>6781027</v>
      </c>
      <c r="E28" s="3" t="s">
        <v>56</v>
      </c>
    </row>
    <row r="29" spans="1:10" x14ac:dyDescent="0.35">
      <c r="A29" s="3" t="s">
        <v>31</v>
      </c>
      <c r="B29" s="3">
        <v>145</v>
      </c>
      <c r="C29" s="3">
        <v>97</v>
      </c>
      <c r="D29" s="3">
        <v>8571980</v>
      </c>
      <c r="E29" s="3" t="s">
        <v>56</v>
      </c>
    </row>
    <row r="30" spans="1:10" x14ac:dyDescent="0.35">
      <c r="A30" s="3" t="s">
        <v>32</v>
      </c>
      <c r="B30" s="3">
        <v>141</v>
      </c>
      <c r="C30" s="3">
        <v>60</v>
      </c>
      <c r="D30" s="3">
        <v>6727507</v>
      </c>
      <c r="E30" s="3" t="s">
        <v>56</v>
      </c>
    </row>
    <row r="31" spans="1:10" x14ac:dyDescent="0.35">
      <c r="A31" s="3" t="s">
        <v>33</v>
      </c>
      <c r="B31" s="3">
        <v>121</v>
      </c>
      <c r="C31" s="3">
        <v>68</v>
      </c>
      <c r="D31" s="3">
        <v>8994162</v>
      </c>
      <c r="E31" s="3" t="s">
        <v>56</v>
      </c>
    </row>
    <row r="32" spans="1:10" x14ac:dyDescent="0.35">
      <c r="A32" s="3" t="s">
        <v>34</v>
      </c>
      <c r="B32" s="3">
        <v>200</v>
      </c>
      <c r="C32" s="3">
        <v>65</v>
      </c>
      <c r="D32" s="3">
        <v>5153265</v>
      </c>
      <c r="E32" s="3" t="s">
        <v>56</v>
      </c>
    </row>
    <row r="33" spans="1:5" x14ac:dyDescent="0.35">
      <c r="A33" s="3" t="s">
        <v>35</v>
      </c>
      <c r="B33" s="3">
        <v>186</v>
      </c>
      <c r="C33" s="3">
        <v>82</v>
      </c>
      <c r="D33" s="3">
        <v>9878675</v>
      </c>
      <c r="E33" s="3" t="s">
        <v>56</v>
      </c>
    </row>
    <row r="34" spans="1:5" x14ac:dyDescent="0.35">
      <c r="A34" s="3" t="s">
        <v>36</v>
      </c>
      <c r="B34" s="3">
        <v>193</v>
      </c>
      <c r="C34" s="3">
        <v>74</v>
      </c>
      <c r="D34" s="3">
        <v>7468812</v>
      </c>
      <c r="E34" s="3" t="s">
        <v>56</v>
      </c>
    </row>
    <row r="35" spans="1:5" x14ac:dyDescent="0.35">
      <c r="A35" s="3" t="s">
        <v>37</v>
      </c>
      <c r="B35" s="3">
        <v>197</v>
      </c>
      <c r="C35" s="3">
        <v>81</v>
      </c>
      <c r="D35" s="3">
        <v>6745688</v>
      </c>
      <c r="E35" s="3" t="s">
        <v>56</v>
      </c>
    </row>
    <row r="36" spans="1:5" x14ac:dyDescent="0.35">
      <c r="A36" s="3" t="s">
        <v>38</v>
      </c>
      <c r="B36" s="3">
        <v>190</v>
      </c>
      <c r="C36" s="3">
        <v>86</v>
      </c>
      <c r="D36" s="3">
        <v>5273013</v>
      </c>
      <c r="E36" s="3" t="s">
        <v>57</v>
      </c>
    </row>
    <row r="37" spans="1:5" x14ac:dyDescent="0.35">
      <c r="A37" s="3" t="s">
        <v>39</v>
      </c>
      <c r="B37" s="3">
        <v>156</v>
      </c>
      <c r="C37" s="3">
        <v>54</v>
      </c>
      <c r="D37" s="3">
        <v>9792813</v>
      </c>
      <c r="E37" s="3" t="s">
        <v>57</v>
      </c>
    </row>
    <row r="38" spans="1:5" x14ac:dyDescent="0.35">
      <c r="A38" s="3" t="s">
        <v>40</v>
      </c>
      <c r="B38" s="3">
        <v>126</v>
      </c>
      <c r="C38" s="3">
        <v>92</v>
      </c>
      <c r="D38" s="3">
        <v>8965370</v>
      </c>
      <c r="E38" s="3" t="s">
        <v>56</v>
      </c>
    </row>
    <row r="39" spans="1:5" x14ac:dyDescent="0.35">
      <c r="A39" s="3" t="s">
        <v>41</v>
      </c>
      <c r="B39" s="3">
        <v>153</v>
      </c>
      <c r="C39" s="3">
        <v>86</v>
      </c>
      <c r="D39" s="3">
        <v>5051369</v>
      </c>
      <c r="E39" s="3" t="s">
        <v>56</v>
      </c>
    </row>
    <row r="40" spans="1:5" x14ac:dyDescent="0.35">
      <c r="A40" s="3" t="s">
        <v>42</v>
      </c>
      <c r="B40" s="3">
        <v>112</v>
      </c>
      <c r="C40" s="3">
        <v>93</v>
      </c>
      <c r="D40" s="3">
        <v>6329417</v>
      </c>
      <c r="E40" s="3" t="s">
        <v>57</v>
      </c>
    </row>
    <row r="41" spans="1:5" x14ac:dyDescent="0.35">
      <c r="A41" s="3" t="s">
        <v>43</v>
      </c>
      <c r="B41" s="3">
        <v>200</v>
      </c>
      <c r="C41" s="3">
        <v>93</v>
      </c>
      <c r="D41" s="3">
        <v>9608390</v>
      </c>
      <c r="E41" s="3" t="s">
        <v>56</v>
      </c>
    </row>
    <row r="42" spans="1:5" x14ac:dyDescent="0.35">
      <c r="A42" s="3" t="s">
        <v>44</v>
      </c>
      <c r="B42" s="3">
        <v>102</v>
      </c>
      <c r="C42" s="3">
        <v>87</v>
      </c>
      <c r="D42" s="3">
        <v>6720959</v>
      </c>
      <c r="E42" s="3" t="s">
        <v>56</v>
      </c>
    </row>
    <row r="43" spans="1:5" x14ac:dyDescent="0.35">
      <c r="A43" s="3" t="s">
        <v>45</v>
      </c>
      <c r="B43" s="3">
        <v>106</v>
      </c>
      <c r="C43" s="3">
        <v>71</v>
      </c>
      <c r="D43" s="3">
        <v>8957621</v>
      </c>
      <c r="E43" s="3" t="s">
        <v>56</v>
      </c>
    </row>
    <row r="44" spans="1:5" x14ac:dyDescent="0.35">
      <c r="A44" s="3" t="s">
        <v>46</v>
      </c>
      <c r="B44" s="3">
        <v>177</v>
      </c>
      <c r="C44" s="3">
        <v>63</v>
      </c>
      <c r="D44" s="3">
        <v>9030349</v>
      </c>
      <c r="E44" s="3" t="s">
        <v>57</v>
      </c>
    </row>
    <row r="45" spans="1:5" x14ac:dyDescent="0.35">
      <c r="A45" s="3" t="s">
        <v>47</v>
      </c>
      <c r="B45" s="3">
        <v>114</v>
      </c>
      <c r="C45" s="3">
        <v>63</v>
      </c>
      <c r="D45" s="3">
        <v>9926432</v>
      </c>
      <c r="E45" s="3" t="s">
        <v>57</v>
      </c>
    </row>
    <row r="46" spans="1:5" x14ac:dyDescent="0.35">
      <c r="A46" s="3" t="s">
        <v>48</v>
      </c>
      <c r="B46" s="3">
        <v>192</v>
      </c>
      <c r="C46" s="3">
        <v>77</v>
      </c>
      <c r="D46" s="3">
        <v>5694972</v>
      </c>
      <c r="E46" s="3" t="s">
        <v>56</v>
      </c>
    </row>
    <row r="47" spans="1:5" x14ac:dyDescent="0.35">
      <c r="A47" s="3" t="s">
        <v>49</v>
      </c>
      <c r="B47" s="3">
        <v>138</v>
      </c>
      <c r="C47" s="3">
        <v>81</v>
      </c>
      <c r="D47" s="3">
        <v>8531143</v>
      </c>
      <c r="E47" s="3" t="s">
        <v>56</v>
      </c>
    </row>
    <row r="48" spans="1:5" x14ac:dyDescent="0.35">
      <c r="A48" s="3" t="s">
        <v>50</v>
      </c>
      <c r="B48" s="3">
        <v>179</v>
      </c>
      <c r="C48" s="3">
        <v>105</v>
      </c>
      <c r="D48" s="3">
        <v>9681620</v>
      </c>
      <c r="E48" s="3" t="s">
        <v>57</v>
      </c>
    </row>
    <row r="49" spans="1:5" x14ac:dyDescent="0.35">
      <c r="A49" s="3" t="s">
        <v>51</v>
      </c>
      <c r="B49" s="3">
        <v>114</v>
      </c>
      <c r="C49" s="3">
        <v>42</v>
      </c>
      <c r="D49" s="3">
        <v>5270900</v>
      </c>
      <c r="E49" s="3" t="s">
        <v>57</v>
      </c>
    </row>
    <row r="50" spans="1:5" x14ac:dyDescent="0.35">
      <c r="A50" s="3" t="s">
        <v>52</v>
      </c>
      <c r="B50" s="3">
        <v>177</v>
      </c>
      <c r="C50" s="3">
        <v>111</v>
      </c>
      <c r="D50" s="3">
        <v>7741220</v>
      </c>
      <c r="E50" s="3" t="s">
        <v>56</v>
      </c>
    </row>
  </sheetData>
  <mergeCells count="1">
    <mergeCell ref="J9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formula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Kumar</dc:creator>
  <cp:lastModifiedBy>Piyush Kumar</cp:lastModifiedBy>
  <dcterms:created xsi:type="dcterms:W3CDTF">2023-02-13T17:21:15Z</dcterms:created>
  <dcterms:modified xsi:type="dcterms:W3CDTF">2023-04-01T14:28:15Z</dcterms:modified>
</cp:coreProperties>
</file>