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dragConstant2">Sheet1!$E$6</definedName>
    <definedName name="delta_t">Sheet1!$B$12</definedName>
    <definedName name="p">Sheet1!$B$5</definedName>
    <definedName name="g">Sheet1!$B$11</definedName>
    <definedName name="A">Sheet1!$B$7</definedName>
    <definedName name="D_constant">Sheet1!$B$8</definedName>
    <definedName name="m">Sheet1!$B$10</definedName>
    <definedName name="Ceo">Sheet1!$B$6</definedName>
  </definedNames>
  <calcPr/>
</workbook>
</file>

<file path=xl/sharedStrings.xml><?xml version="1.0" encoding="utf-8"?>
<sst xmlns="http://schemas.openxmlformats.org/spreadsheetml/2006/main" count="32" uniqueCount="29">
  <si>
    <t>Lab 2 Parachute</t>
  </si>
  <si>
    <t xml:space="preserve">F_drag = </t>
  </si>
  <si>
    <t>1/2 *C * p * A * v^2</t>
  </si>
  <si>
    <t xml:space="preserve">c2 = </t>
  </si>
  <si>
    <t>&lt;- blue</t>
  </si>
  <si>
    <t>p=</t>
  </si>
  <si>
    <t>kg/m^3</t>
  </si>
  <si>
    <t xml:space="preserve">C= </t>
  </si>
  <si>
    <t>&lt;-red</t>
  </si>
  <si>
    <t>A=</t>
  </si>
  <si>
    <t>m^2</t>
  </si>
  <si>
    <t xml:space="preserve">D_constant = </t>
  </si>
  <si>
    <t>m =</t>
  </si>
  <si>
    <t>kg</t>
  </si>
  <si>
    <t>g=</t>
  </si>
  <si>
    <t>m/s^2</t>
  </si>
  <si>
    <t>delta_t=</t>
  </si>
  <si>
    <t>s</t>
  </si>
  <si>
    <t>ma = (g * m + D_constant*v^2)</t>
  </si>
  <si>
    <t>v/delta_t =</t>
  </si>
  <si>
    <t>a = (g * m + D_constant*v^2)/m</t>
  </si>
  <si>
    <t>v = (g + D_constant*v^2/m) * delta_t</t>
  </si>
  <si>
    <t xml:space="preserve">caculated </t>
  </si>
  <si>
    <t xml:space="preserve">from Program </t>
  </si>
  <si>
    <t>t</t>
  </si>
  <si>
    <t>v</t>
  </si>
  <si>
    <t>h</t>
  </si>
  <si>
    <t>Parachute run</t>
  </si>
  <si>
    <t xml:space="preserve">error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</si>
</sst>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36.0"/>
      <name val="Times New Roman"/>
    </font>
    <font>
      <name val="Arial"/>
    </font>
    <font/>
    <font>
      <sz val="11.0"/>
      <color rgb="FF000000"/>
      <name val="Inconsolata"/>
    </font>
    <font>
      <b/>
      <name val="Arial"/>
    </font>
    <font>
      <b/>
      <sz val="14.0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Parachute run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Sheet1!$I$20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7620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Sheet1!$G$21:$G$110</c:f>
            </c:numRef>
          </c:xVal>
          <c:yVal>
            <c:numRef>
              <c:f>Sheet1!$I$21:$I$110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30618"/>
        <c:axId val="1437024963"/>
      </c:scatterChart>
      <c:valAx>
        <c:axId val="1171830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7024963"/>
      </c:valAx>
      <c:valAx>
        <c:axId val="1437024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 (m/s)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183061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Drag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Sheet1!$A$20:$A$80</c:f>
            </c:strRef>
          </c:cat>
          <c:val>
            <c:numRef>
              <c:f>Sheet1!$B$20:$B$80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Sheet1!$A$20:$A$80</c:f>
            </c:strRef>
          </c:cat>
          <c:val>
            <c:numRef>
              <c:f>Sheet1!$D$20:$D$80</c:f>
            </c:numRef>
          </c:val>
          <c:smooth val="0"/>
        </c:ser>
        <c:ser>
          <c:idx val="2"/>
          <c:order val="2"/>
          <c:spPr>
            <a:ln cmpd="sng">
              <a:solidFill>
                <a:srgbClr val="FF9900"/>
              </a:solidFill>
              <a:prstDash val="sysDot"/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Sheet1!$A$20:$A$80</c:f>
            </c:strRef>
          </c:cat>
          <c:val>
            <c:numRef>
              <c:f>Sheet1!$I$20:$I$80</c:f>
            </c:numRef>
          </c:val>
          <c:smooth val="0"/>
        </c:ser>
        <c:axId val="999901896"/>
        <c:axId val="1475652455"/>
      </c:lineChart>
      <c:catAx>
        <c:axId val="99990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5652455"/>
      </c:catAx>
      <c:valAx>
        <c:axId val="1475652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 (m/s)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990189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104775</xdr:colOff>
      <xdr:row>20</xdr:row>
      <xdr:rowOff>95250</xdr:rowOff>
    </xdr:from>
    <xdr:to>
      <xdr:col>16</xdr:col>
      <xdr:colOff>47625</xdr:colOff>
      <xdr:row>38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466725</xdr:colOff>
      <xdr:row>0</xdr:row>
      <xdr:rowOff>0</xdr:rowOff>
    </xdr:from>
    <xdr:to>
      <xdr:col>14</xdr:col>
      <xdr:colOff>409575</xdr:colOff>
      <xdr:row>17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2" t="s">
        <v>1</v>
      </c>
      <c r="B4" s="3" t="s">
        <v>2</v>
      </c>
      <c r="C4" s="2"/>
      <c r="D4" s="4" t="s">
        <v>3</v>
      </c>
      <c r="E4" s="5">
        <v>0.8</v>
      </c>
      <c r="F4" s="5" t="s">
        <v>4</v>
      </c>
    </row>
    <row r="5">
      <c r="A5" s="6" t="s">
        <v>5</v>
      </c>
      <c r="B5" s="6">
        <v>1.3</v>
      </c>
      <c r="C5" s="2" t="s">
        <v>6</v>
      </c>
      <c r="D5" s="2"/>
    </row>
    <row r="6">
      <c r="A6" s="7" t="s">
        <v>7</v>
      </c>
      <c r="B6" s="8">
        <v>0.4</v>
      </c>
      <c r="C6" s="4" t="s">
        <v>8</v>
      </c>
      <c r="E6" s="5">
        <f>1/2*p*E4*A</f>
        <v>0.101693748</v>
      </c>
    </row>
    <row r="7">
      <c r="A7" s="6" t="s">
        <v>9</v>
      </c>
      <c r="B7" s="8">
        <v>0.1955649</v>
      </c>
      <c r="C7" s="2" t="s">
        <v>10</v>
      </c>
      <c r="D7" s="2"/>
    </row>
    <row r="8">
      <c r="A8" s="6" t="s">
        <v>11</v>
      </c>
      <c r="B8" s="9">
        <f>1/2*p*Ceo*A</f>
        <v>0.050846874</v>
      </c>
      <c r="C8" s="2"/>
      <c r="D8" s="2"/>
    </row>
    <row r="9">
      <c r="A9" s="2"/>
      <c r="B9" s="2"/>
      <c r="C9" s="2"/>
      <c r="D9" s="2"/>
    </row>
    <row r="10">
      <c r="A10" s="6" t="s">
        <v>12</v>
      </c>
      <c r="B10" s="8">
        <v>0.2033</v>
      </c>
      <c r="C10" s="2" t="s">
        <v>13</v>
      </c>
      <c r="D10" s="2"/>
    </row>
    <row r="11">
      <c r="A11" s="10" t="s">
        <v>14</v>
      </c>
      <c r="B11" s="8">
        <v>9.81</v>
      </c>
      <c r="C11" s="11" t="s">
        <v>15</v>
      </c>
      <c r="D11" s="2"/>
    </row>
    <row r="12">
      <c r="A12" s="12" t="s">
        <v>16</v>
      </c>
      <c r="B12" s="8">
        <v>0.0333333333333333</v>
      </c>
      <c r="C12" s="13" t="s">
        <v>17</v>
      </c>
      <c r="D12" s="2"/>
    </row>
    <row r="13">
      <c r="A13" s="14"/>
      <c r="B13" s="15" t="s">
        <v>18</v>
      </c>
      <c r="C13" s="14"/>
    </row>
    <row r="14">
      <c r="A14" s="10" t="s">
        <v>19</v>
      </c>
      <c r="B14" s="3" t="s">
        <v>20</v>
      </c>
      <c r="C14" s="2"/>
    </row>
    <row r="15">
      <c r="A15" s="2"/>
      <c r="B15" s="3" t="s">
        <v>21</v>
      </c>
      <c r="C15" s="16"/>
    </row>
    <row r="16">
      <c r="A16" s="17" t="s">
        <v>22</v>
      </c>
      <c r="G16" s="17" t="s">
        <v>23</v>
      </c>
    </row>
    <row r="19">
      <c r="A19" s="5" t="s">
        <v>24</v>
      </c>
      <c r="B19" s="5" t="s">
        <v>25</v>
      </c>
      <c r="C19" s="5" t="s">
        <v>26</v>
      </c>
      <c r="G19" s="5" t="s">
        <v>24</v>
      </c>
      <c r="H19" s="5" t="s">
        <v>26</v>
      </c>
      <c r="I19" s="5" t="s">
        <v>25</v>
      </c>
    </row>
    <row r="20">
      <c r="A20" s="10">
        <v>0.0</v>
      </c>
      <c r="B20" s="6">
        <v>0.0</v>
      </c>
      <c r="C20" s="11">
        <v>0.0</v>
      </c>
      <c r="D20" s="5">
        <v>0.0</v>
      </c>
      <c r="G20" s="18">
        <v>0.0</v>
      </c>
      <c r="H20" s="19">
        <v>-0.324594510135299</v>
      </c>
      <c r="I20" s="5">
        <v>0.0</v>
      </c>
    </row>
    <row r="21">
      <c r="A21" s="10">
        <f>delta_t+A20</f>
        <v>0.03333333333</v>
      </c>
      <c r="B21" s="6">
        <f> B20+(g - D_constant*B20^2/m) * delta_t</f>
        <v>0.327</v>
      </c>
      <c r="C21" s="11">
        <f>C20-(B20+B21)/2*delta_t</f>
        <v>-0.00545</v>
      </c>
      <c r="D21">
        <f> D20+(g - dragConstant2*D20^2/m) * delta_t</f>
        <v>0.327</v>
      </c>
      <c r="G21" s="18">
        <v>0.0333333333333333</v>
      </c>
      <c r="H21" s="20">
        <v>-0.324594510135299</v>
      </c>
      <c r="I21">
        <f t="shared" ref="I21:I80" si="1">(H21-H20)/(G21-G20)</f>
        <v>0</v>
      </c>
    </row>
    <row r="22">
      <c r="A22" s="10">
        <f>delta_t+A21</f>
        <v>0.06666666667</v>
      </c>
      <c r="B22" s="6">
        <f> B21+(g - D_constant*B21^2/m) * delta_t</f>
        <v>0.6531085415</v>
      </c>
      <c r="C22" s="11">
        <f>C21-(B21+B22)/2*delta_t</f>
        <v>-0.02178514236</v>
      </c>
      <c r="D22">
        <f> D21+(g - dragConstant2*D21^2/m) * delta_t</f>
        <v>0.652217083</v>
      </c>
      <c r="G22" s="18">
        <v>0.0666666666666666</v>
      </c>
      <c r="H22" s="20">
        <v>-0.324594510135299</v>
      </c>
      <c r="I22">
        <f t="shared" si="1"/>
        <v>0</v>
      </c>
    </row>
    <row r="23">
      <c r="A23" s="10">
        <f>delta_t+A22</f>
        <v>0.1</v>
      </c>
      <c r="B23" s="6">
        <f> B22+(g - D_constant*B22^2/m) * delta_t</f>
        <v>0.976552422</v>
      </c>
      <c r="C23" s="11">
        <f>C22-(B22+B23)/2*delta_t</f>
        <v>-0.04894615842</v>
      </c>
      <c r="D23">
        <f> D22+(g - dragConstant2*D22^2/m) * delta_t</f>
        <v>0.9721242463</v>
      </c>
      <c r="G23" s="18">
        <v>0.1</v>
      </c>
      <c r="H23" s="20">
        <v>-0.274656893191407</v>
      </c>
      <c r="I23">
        <f t="shared" si="1"/>
        <v>1.498128508</v>
      </c>
    </row>
    <row r="24">
      <c r="A24" s="10">
        <f>delta_t+A23</f>
        <v>0.1333333333</v>
      </c>
      <c r="B24" s="6">
        <f> B23+(g - D_constant*B23^2/m) * delta_t</f>
        <v>1.29560188</v>
      </c>
      <c r="C24" s="11">
        <f>C23-(B23+B24)/2*delta_t</f>
        <v>-0.08681539678</v>
      </c>
      <c r="D24">
        <f> D23+(g - dragConstant2*D23^2/m) * delta_t</f>
        <v>1.283367042</v>
      </c>
      <c r="G24" s="18">
        <v>0.133333333333333</v>
      </c>
      <c r="H24" s="20">
        <v>-0.274656893191407</v>
      </c>
      <c r="I24">
        <f t="shared" si="1"/>
        <v>0</v>
      </c>
    </row>
    <row r="25">
      <c r="A25" s="10">
        <f>delta_t+A24</f>
        <v>0.1666666667</v>
      </c>
      <c r="B25" s="6">
        <f> B24+(g - D_constant*B24^2/m) * delta_t</f>
        <v>1.608607658</v>
      </c>
      <c r="C25" s="11">
        <f>C24-(B24+B25)/2*delta_t</f>
        <v>-0.1352188891</v>
      </c>
      <c r="D25">
        <f> D24+(g - dragConstant2*D24^2/m) * delta_t</f>
        <v>1.582904712</v>
      </c>
      <c r="F25" s="5" t="s">
        <v>27</v>
      </c>
      <c r="G25" s="18">
        <v>0.166666666666666</v>
      </c>
      <c r="H25" s="20">
        <v>-0.249688084719461</v>
      </c>
      <c r="I25">
        <f t="shared" si="1"/>
        <v>0.7490642542</v>
      </c>
    </row>
    <row r="26">
      <c r="A26" s="10">
        <f>delta_t+A25</f>
        <v>0.2</v>
      </c>
      <c r="B26" s="6">
        <f> B25+(g - D_constant*B25^2/m) * delta_t</f>
        <v>1.914034889</v>
      </c>
      <c r="C26" s="11">
        <f>C25-(B25+B26)/2*delta_t</f>
        <v>-0.1939295982</v>
      </c>
      <c r="D26">
        <f> D25+(g - dragConstant2*D25^2/m) * delta_t</f>
        <v>1.86812695</v>
      </c>
      <c r="G26" s="21">
        <v>0.2</v>
      </c>
      <c r="H26" s="20">
        <v>-0.199750467775568</v>
      </c>
      <c r="I26">
        <f t="shared" si="1"/>
        <v>1.498128508</v>
      </c>
    </row>
    <row r="27">
      <c r="A27" s="10">
        <f>delta_t+A26</f>
        <v>0.2333333333</v>
      </c>
      <c r="B27" s="6">
        <f> B26+(g - D_constant*B26^2/m) * delta_t</f>
        <v>2.210492337</v>
      </c>
      <c r="C27" s="11">
        <f>C26-(B26+B27)/2*delta_t</f>
        <v>-0.2626717186</v>
      </c>
      <c r="D27">
        <f> D26+(g - dragConstant2*D26^2/m) * delta_t</f>
        <v>2.136936946</v>
      </c>
      <c r="G27" s="21">
        <v>0.233333333333333</v>
      </c>
      <c r="H27" s="20">
        <v>-0.149812850831676</v>
      </c>
      <c r="I27">
        <f t="shared" si="1"/>
        <v>1.498128508</v>
      </c>
    </row>
    <row r="28">
      <c r="A28" s="10">
        <f>delta_t+A27</f>
        <v>0.2666666667</v>
      </c>
      <c r="B28" s="6">
        <f> B27+(g - D_constant*B27^2/m) * delta_t</f>
        <v>2.496755842</v>
      </c>
      <c r="C28" s="11">
        <f>C27-(B27+B28)/2*delta_t</f>
        <v>-0.3411258549</v>
      </c>
      <c r="D28">
        <f> D27+(g - dragConstant2*D27^2/m) * delta_t</f>
        <v>2.387795865</v>
      </c>
      <c r="G28" s="21">
        <v>0.266666666666666</v>
      </c>
      <c r="H28" s="20">
        <v>-0.0249688084719461</v>
      </c>
      <c r="I28">
        <f t="shared" si="1"/>
        <v>3.745321271</v>
      </c>
    </row>
    <row r="29">
      <c r="A29" s="10">
        <f>delta_t+A28</f>
        <v>0.3</v>
      </c>
      <c r="B29" s="6">
        <f> B28+(g - D_constant*B28^2/m) * delta_t</f>
        <v>2.771785237</v>
      </c>
      <c r="C29" s="11">
        <f>C28-(B28+B29)/2*delta_t</f>
        <v>-0.4289348729</v>
      </c>
      <c r="D29">
        <f> D28+(g - dragConstant2*D28^2/m) * delta_t</f>
        <v>2.619728816</v>
      </c>
      <c r="G29" s="21">
        <v>0.3</v>
      </c>
      <c r="H29" s="20">
        <v>0.0249688084719461</v>
      </c>
      <c r="I29">
        <f t="shared" si="1"/>
        <v>1.498128508</v>
      </c>
    </row>
    <row r="30">
      <c r="A30" s="10">
        <f>delta_t+A29</f>
        <v>0.3333333333</v>
      </c>
      <c r="B30" s="6">
        <f> B29+(g - D_constant*B29^2/m) * delta_t</f>
        <v>3.034734404</v>
      </c>
      <c r="C30" s="11">
        <f>C29-(B29+B30)/2*delta_t</f>
        <v>-0.5257102003</v>
      </c>
      <c r="D30">
        <f> D29+(g - dragConstant2*D29^2/m) * delta_t</f>
        <v>2.832296604</v>
      </c>
      <c r="G30" s="21">
        <v>0.333333333333333</v>
      </c>
      <c r="H30" s="20">
        <v>0.0749064254158383</v>
      </c>
      <c r="I30">
        <f t="shared" si="1"/>
        <v>1.498128508</v>
      </c>
    </row>
    <row r="31">
      <c r="A31" s="10">
        <f>delta_t+A30</f>
        <v>0.3666666667</v>
      </c>
      <c r="B31" s="6">
        <f> B30+(g - D_constant*B30^2/m) * delta_t</f>
        <v>3.2849546</v>
      </c>
      <c r="C31" s="11">
        <f>C30-(B30+B31)/2*delta_t</f>
        <v>-0.6310383503</v>
      </c>
      <c r="D31">
        <f> D30+(g - dragConstant2*D30^2/m) * delta_t</f>
        <v>3.025540662</v>
      </c>
      <c r="G31" s="18">
        <v>0.366666666666666</v>
      </c>
      <c r="H31" s="20">
        <v>0.174781659303622</v>
      </c>
      <c r="I31">
        <f t="shared" si="1"/>
        <v>2.996257017</v>
      </c>
    </row>
    <row r="32">
      <c r="A32" s="10">
        <f>delta_t+A31</f>
        <v>0.4</v>
      </c>
      <c r="B32" s="6">
        <f> B31+(g - D_constant*B31^2/m) * delta_t</f>
        <v>3.521991509</v>
      </c>
      <c r="C32" s="11">
        <f>C31-(B31+B32)/2*delta_t</f>
        <v>-0.7444874522</v>
      </c>
      <c r="D32">
        <f> D31+(g - dragConstant2*D31^2/m) * delta_t</f>
        <v>3.199910063</v>
      </c>
      <c r="G32" s="18">
        <v>0.4</v>
      </c>
      <c r="H32" s="20">
        <v>0.274656893191407</v>
      </c>
      <c r="I32">
        <f t="shared" si="1"/>
        <v>2.996257017</v>
      </c>
    </row>
    <row r="33">
      <c r="A33" s="10">
        <f>delta_t+A32</f>
        <v>0.4333333333</v>
      </c>
      <c r="B33" s="6">
        <f> B32+(g - D_constant*B32^2/m) * delta_t</f>
        <v>3.745576819</v>
      </c>
      <c r="C33" s="11">
        <f>C32-(B32+B33)/2*delta_t</f>
        <v>-0.865613591</v>
      </c>
      <c r="D33">
        <f> D32+(g - dragConstant2*D32^2/m) * delta_t</f>
        <v>3.356179542</v>
      </c>
      <c r="G33" s="18">
        <v>0.433333333333333</v>
      </c>
      <c r="H33" s="20">
        <v>0.399500935551137</v>
      </c>
      <c r="I33">
        <f t="shared" si="1"/>
        <v>3.745321271</v>
      </c>
    </row>
    <row r="34">
      <c r="A34" s="10">
        <f>delta_t+A33</f>
        <v>0.4666666667</v>
      </c>
      <c r="B34" s="6">
        <f> B33+(g - D_constant*B33^2/m) * delta_t</f>
        <v>3.955615289</v>
      </c>
      <c r="C34" s="11">
        <f>C33-(B33+B34)/2*delta_t</f>
        <v>-0.9939667928</v>
      </c>
      <c r="D34">
        <f> D33+(g - dragConstant2*D33^2/m) * delta_t</f>
        <v>3.495366394</v>
      </c>
      <c r="G34" s="18">
        <v>0.466666666666666</v>
      </c>
      <c r="H34" s="20">
        <v>0.549313786382814</v>
      </c>
      <c r="I34">
        <f t="shared" si="1"/>
        <v>4.494385525</v>
      </c>
    </row>
    <row r="35">
      <c r="A35" s="10">
        <f>delta_t+A34</f>
        <v>0.5</v>
      </c>
      <c r="B35" s="6">
        <f> B34+(g - D_constant*B34^2/m) * delta_t</f>
        <v>4.152168402</v>
      </c>
      <c r="C35" s="11">
        <f>C34-(B34+B35)/2*delta_t</f>
        <v>-1.129096521</v>
      </c>
      <c r="D35">
        <f> D34+(g - dragConstant2*D34^2/m) * delta_t</f>
        <v>3.618652321</v>
      </c>
      <c r="G35" s="18">
        <v>0.5</v>
      </c>
      <c r="H35" s="20">
        <v>0.649189020270599</v>
      </c>
      <c r="I35">
        <f t="shared" si="1"/>
        <v>2.996257017</v>
      </c>
    </row>
    <row r="36">
      <c r="A36" s="10">
        <f>delta_t+A35</f>
        <v>0.5333333333</v>
      </c>
      <c r="B36" s="6">
        <f> B35+(g - D_constant*B35^2/m) * delta_t</f>
        <v>4.335435716</v>
      </c>
      <c r="C36" s="11">
        <f>C35-(B35+B36)/2*delta_t</f>
        <v>-1.27055659</v>
      </c>
      <c r="D36">
        <f> D35+(g - dragConstant2*D35^2/m) * delta_t</f>
        <v>3.727314316</v>
      </c>
      <c r="G36" s="18">
        <v>0.533333333333333</v>
      </c>
      <c r="H36" s="20">
        <v>0.848939488046167</v>
      </c>
      <c r="I36">
        <f t="shared" si="1"/>
        <v>5.992514033</v>
      </c>
    </row>
    <row r="37">
      <c r="A37" s="10">
        <f>delta_t+A36</f>
        <v>0.5666666667</v>
      </c>
      <c r="B37" s="6">
        <f> B36+(g - D_constant*B36^2/m) * delta_t</f>
        <v>4.505734947</v>
      </c>
      <c r="C37" s="11">
        <f>C36-(B36+B37)/2*delta_t</f>
        <v>-1.417909434</v>
      </c>
      <c r="D37">
        <f> D36+(g - dragConstant2*D36^2/m) * delta_t</f>
        <v>3.822666796</v>
      </c>
      <c r="G37" s="18">
        <v>0.566666666666666</v>
      </c>
      <c r="H37" s="20">
        <v>1.02372114734979</v>
      </c>
      <c r="I37">
        <f t="shared" si="1"/>
        <v>5.243449779</v>
      </c>
    </row>
    <row r="38">
      <c r="A38" s="10">
        <f>delta_t+A37</f>
        <v>0.6</v>
      </c>
      <c r="B38" s="6">
        <f> B37+(g - D_constant*B37^2/m) * delta_t</f>
        <v>4.66348174</v>
      </c>
      <c r="C38" s="11">
        <f>C37-(B37+B38)/2*delta_t</f>
        <v>-1.570729712</v>
      </c>
      <c r="D38">
        <f> D37+(g - dragConstant2*D37^2/m) * delta_t</f>
        <v>3.906015622</v>
      </c>
      <c r="G38" s="18">
        <v>0.6</v>
      </c>
      <c r="H38" s="20">
        <v>1.22347161512535</v>
      </c>
      <c r="I38">
        <f t="shared" si="1"/>
        <v>5.992514033</v>
      </c>
    </row>
    <row r="39">
      <c r="A39" s="10">
        <f>delta_t+A38</f>
        <v>0.6333333333</v>
      </c>
      <c r="B39" s="6">
        <f> B38+(g - D_constant*B38^2/m) * delta_t</f>
        <v>4.809169891</v>
      </c>
      <c r="C39" s="11">
        <f>C38-(B38+B39)/2*delta_t</f>
        <v>-1.728607239</v>
      </c>
      <c r="D39">
        <f> D38+(g - dragConstant2*D38^2/m) * delta_t</f>
        <v>3.97862355</v>
      </c>
      <c r="G39" s="18">
        <v>0.633333333333333</v>
      </c>
      <c r="H39" s="20">
        <v>1.34831565748509</v>
      </c>
      <c r="I39">
        <f t="shared" si="1"/>
        <v>3.745321271</v>
      </c>
    </row>
    <row r="40">
      <c r="A40" s="10">
        <f>delta_t+A39</f>
        <v>0.6666666667</v>
      </c>
      <c r="B40" s="6">
        <f> B39+(g - D_constant*B39^2/m) * delta_t</f>
        <v>4.943352651</v>
      </c>
      <c r="C40" s="11">
        <f>C39-(B39+B40)/2*delta_t</f>
        <v>-1.891149282</v>
      </c>
      <c r="D40">
        <f> D39+(g - dragConstant2*D39^2/m) * delta_t</f>
        <v>4.041685916</v>
      </c>
      <c r="G40" s="18">
        <v>0.666666666666666</v>
      </c>
      <c r="H40" s="20">
        <v>1.47315969984482</v>
      </c>
      <c r="I40">
        <f t="shared" si="1"/>
        <v>3.745321271</v>
      </c>
    </row>
    <row r="41">
      <c r="A41" s="10">
        <f>delta_t+A40</f>
        <v>0.7</v>
      </c>
      <c r="B41" s="6">
        <f> B40+(g - D_constant*B40^2/m) * delta_t</f>
        <v>5.066625547</v>
      </c>
      <c r="C41" s="11">
        <f>C40-(B40+B41)/2*delta_t</f>
        <v>-2.057982252</v>
      </c>
      <c r="D41">
        <f> D40+(g - dragConstant2*D40^2/m) * delta_t</f>
        <v>4.096314993</v>
      </c>
      <c r="G41" s="18">
        <v>0.7</v>
      </c>
      <c r="H41" s="20">
        <v>1.59800374220455</v>
      </c>
      <c r="I41">
        <f t="shared" si="1"/>
        <v>3.745321271</v>
      </c>
    </row>
    <row r="42">
      <c r="A42" s="10">
        <f>delta_t+A41</f>
        <v>0.7333333333</v>
      </c>
      <c r="B42" s="6">
        <f> B41+(g - D_constant*B41^2/m) * delta_t</f>
        <v>5.179611025</v>
      </c>
      <c r="C42" s="11">
        <f>C41-(B41+B42)/2*delta_t</f>
        <v>-2.228752861</v>
      </c>
      <c r="D42">
        <f> D41+(g - dragConstant2*D41^2/m) * delta_t</f>
        <v>4.143531357</v>
      </c>
      <c r="G42" s="18">
        <v>0.733333333333333</v>
      </c>
      <c r="H42" s="20">
        <v>1.72284778456428</v>
      </c>
      <c r="I42">
        <f t="shared" si="1"/>
        <v>3.745321271</v>
      </c>
    </row>
    <row r="43">
      <c r="A43" s="10">
        <f>delta_t+A42</f>
        <v>0.7666666667</v>
      </c>
      <c r="B43" s="6">
        <f> B42+(g - D_constant*B42^2/m) * delta_t</f>
        <v>5.282945053</v>
      </c>
      <c r="C43" s="11">
        <f>C42-(B42+B43)/2*delta_t</f>
        <v>-2.403128796</v>
      </c>
      <c r="D43">
        <f> D42+(g - dragConstant2*D42^2/m) * delta_t</f>
        <v>4.18426067</v>
      </c>
      <c r="G43" s="18">
        <v>0.766666666666666</v>
      </c>
      <c r="H43" s="20">
        <v>1.82272301845206</v>
      </c>
      <c r="I43">
        <f t="shared" si="1"/>
        <v>2.996257017</v>
      </c>
    </row>
    <row r="44">
      <c r="A44" s="10">
        <f>delta_t+A43</f>
        <v>0.8</v>
      </c>
      <c r="B44" s="6">
        <f> B43+(g - D_constant*B43^2/m) * delta_t</f>
        <v>5.377265719</v>
      </c>
      <c r="C44" s="11">
        <f>C43-(B43+B44)/2*delta_t</f>
        <v>-2.580798975</v>
      </c>
      <c r="D44">
        <f> D43+(g - dragConstant2*D43^2/m) * delta_t</f>
        <v>4.219334463</v>
      </c>
      <c r="G44" s="18">
        <v>0.8</v>
      </c>
      <c r="H44" s="20">
        <v>1.94756706081179</v>
      </c>
      <c r="I44">
        <f t="shared" si="1"/>
        <v>3.745321271</v>
      </c>
    </row>
    <row r="45">
      <c r="A45" s="10">
        <f>delta_t+A44</f>
        <v>0.8333333333</v>
      </c>
      <c r="B45" s="6">
        <f> B44+(g - D_constant*B44^2/m) * delta_t</f>
        <v>5.463203794</v>
      </c>
      <c r="C45" s="11">
        <f>C44-(B44+B45)/2*delta_t</f>
        <v>-2.761473467</v>
      </c>
      <c r="D45">
        <f> D44+(g - dragConstant2*D44^2/m) * delta_t</f>
        <v>4.249493708</v>
      </c>
      <c r="G45" s="18">
        <v>0.833333333333333</v>
      </c>
      <c r="H45" s="20">
        <v>2.12234872011542</v>
      </c>
      <c r="I45">
        <f t="shared" si="1"/>
        <v>5.243449779</v>
      </c>
    </row>
    <row r="46">
      <c r="A46" s="10">
        <f>delta_t+A45</f>
        <v>0.8666666667</v>
      </c>
      <c r="B46" s="6">
        <f> B45+(g - D_constant*B45^2/m) * delta_t</f>
        <v>5.541375118</v>
      </c>
      <c r="C46" s="11">
        <f>C45-(B45+B46)/2*delta_t</f>
        <v>-2.944883116</v>
      </c>
      <c r="D46">
        <f> D45+(g - dragConstant2*D45^2/m) * delta_t</f>
        <v>4.275394231</v>
      </c>
      <c r="G46" s="18">
        <v>0.866666666666666</v>
      </c>
      <c r="H46" s="20">
        <v>2.29713037941904</v>
      </c>
      <c r="I46">
        <f t="shared" si="1"/>
        <v>5.243449779</v>
      </c>
    </row>
    <row r="47">
      <c r="A47" s="10">
        <f>delta_t+A46</f>
        <v>0.9</v>
      </c>
      <c r="B47" s="6">
        <f> B46+(g - D_constant*B46^2/m) * delta_t</f>
        <v>5.61237467</v>
      </c>
      <c r="C47" s="11">
        <f>C46-(B46+B47)/2*delta_t</f>
        <v>-3.130778946</v>
      </c>
      <c r="D47">
        <f> D46+(g - dragConstant2*D46^2/m) * delta_t</f>
        <v>4.297613186</v>
      </c>
      <c r="G47" s="18">
        <v>0.9</v>
      </c>
      <c r="H47" s="20">
        <v>2.47191203872266</v>
      </c>
      <c r="I47">
        <f t="shared" si="1"/>
        <v>5.243449779</v>
      </c>
    </row>
    <row r="48">
      <c r="A48" s="10">
        <f>delta_t+A47</f>
        <v>0.9333333333</v>
      </c>
      <c r="B48" s="6">
        <f> B47+(g - D_constant*B47^2/m) * delta_t</f>
        <v>5.676772122</v>
      </c>
      <c r="C48" s="11">
        <f>C47-(B47+B48)/2*delta_t</f>
        <v>-3.318931392</v>
      </c>
      <c r="D48">
        <f> D47+(g - dragConstant2*D47^2/m) * delta_t</f>
        <v>4.316656053</v>
      </c>
      <c r="G48" s="18">
        <v>0.933333333333333</v>
      </c>
      <c r="H48" s="20">
        <v>2.64669369802628</v>
      </c>
      <c r="I48">
        <f t="shared" si="1"/>
        <v>5.243449779</v>
      </c>
    </row>
    <row r="49">
      <c r="A49" s="10">
        <f>delta_t+A48</f>
        <v>0.9666666667</v>
      </c>
      <c r="B49" s="6">
        <f> B48+(g - D_constant*B48^2/m) * delta_t</f>
        <v>5.735108697</v>
      </c>
      <c r="C49" s="11">
        <f>C48-(B48+B49)/2*delta_t</f>
        <v>-3.509129406</v>
      </c>
      <c r="D49">
        <f> D48+(g - dragConstant2*D48^2/m) * delta_t</f>
        <v>4.332963737</v>
      </c>
      <c r="G49" s="18">
        <v>0.966666666666666</v>
      </c>
      <c r="H49" s="20">
        <v>2.82147535732991</v>
      </c>
      <c r="I49">
        <f t="shared" si="1"/>
        <v>5.243449779</v>
      </c>
    </row>
    <row r="50">
      <c r="A50" s="10">
        <f>delta_t+A49</f>
        <v>1</v>
      </c>
      <c r="B50" s="6">
        <f> B49+(g - D_constant*B49^2/m) * delta_t</f>
        <v>5.787895134</v>
      </c>
      <c r="C50" s="11">
        <f>C49-(B49+B50)/2*delta_t</f>
        <v>-3.70117947</v>
      </c>
      <c r="D50">
        <f> D49+(g - dragConstant2*D49^2/m) * delta_t</f>
        <v>4.346919488</v>
      </c>
      <c r="G50" s="22">
        <v>1.0</v>
      </c>
      <c r="H50" s="22">
        <v>2.94631939968964</v>
      </c>
      <c r="I50">
        <f t="shared" si="1"/>
        <v>3.745321271</v>
      </c>
    </row>
    <row r="51">
      <c r="A51" s="10">
        <f>delta_t+A50</f>
        <v>1.033333333</v>
      </c>
      <c r="B51" s="6">
        <f> B50+(g - D_constant*B50^2/m) * delta_t</f>
        <v>5.83561057</v>
      </c>
      <c r="C51" s="11">
        <f>C50-(B50+B51)/2*delta_t</f>
        <v>-3.894904565</v>
      </c>
      <c r="D51">
        <f> D50+(g - dragConstant2*D50^2/m) * delta_t</f>
        <v>4.358855466</v>
      </c>
      <c r="G51" s="22">
        <v>1.03333333333333</v>
      </c>
      <c r="H51" s="22">
        <v>3.12110105899326</v>
      </c>
      <c r="I51">
        <f t="shared" si="1"/>
        <v>5.243449779</v>
      </c>
    </row>
    <row r="52">
      <c r="A52" s="10">
        <f>delta_t+A51</f>
        <v>1.066666667</v>
      </c>
      <c r="B52" s="6">
        <f> B51+(g - D_constant*B51^2/m) * delta_t</f>
        <v>5.878702178</v>
      </c>
      <c r="C52" s="11">
        <f>C51-(B51+B52)/2*delta_t</f>
        <v>-4.09014311</v>
      </c>
      <c r="D52">
        <f> D51+(g - dragConstant2*D51^2/m) * delta_t</f>
        <v>4.369058832</v>
      </c>
      <c r="G52" s="22">
        <v>1.06666666666666</v>
      </c>
      <c r="H52" s="22">
        <v>3.34582033524077</v>
      </c>
      <c r="I52">
        <f t="shared" si="1"/>
        <v>6.741578287</v>
      </c>
    </row>
    <row r="53">
      <c r="A53" s="10">
        <f>delta_t+A52</f>
        <v>1.1</v>
      </c>
      <c r="B53" s="6">
        <f> B52+(g - D_constant*B52^2/m) * delta_t</f>
        <v>5.917585405</v>
      </c>
      <c r="C53" s="11">
        <f>C52-(B52+B53)/2*delta_t</f>
        <v>-4.286747903</v>
      </c>
      <c r="D53">
        <f> D52+(g - dragConstant2*D52^2/m) * delta_t</f>
        <v>4.377777325</v>
      </c>
      <c r="G53" s="22">
        <v>1.1</v>
      </c>
      <c r="H53" s="22">
        <v>3.54557080301634</v>
      </c>
      <c r="I53">
        <f t="shared" si="1"/>
        <v>5.992514033</v>
      </c>
    </row>
    <row r="54">
      <c r="A54" s="10">
        <f>delta_t+A53</f>
        <v>1.133333333</v>
      </c>
      <c r="B54" s="6">
        <f> B53+(g - D_constant*B53^2/m) * delta_t</f>
        <v>5.952644672</v>
      </c>
      <c r="C54" s="11">
        <f>C53-(B53+B54)/2*delta_t</f>
        <v>-4.484585071</v>
      </c>
      <c r="D54">
        <f> D53+(g - dragConstant2*D53^2/m) * delta_t</f>
        <v>4.385224284</v>
      </c>
      <c r="G54" s="22">
        <v>1.13333333333333</v>
      </c>
      <c r="H54" s="22">
        <v>3.74532127079191</v>
      </c>
      <c r="I54">
        <f t="shared" si="1"/>
        <v>5.992514033</v>
      </c>
    </row>
    <row r="55">
      <c r="A55" s="10">
        <f>delta_t+A54</f>
        <v>1.166666667</v>
      </c>
      <c r="B55" s="6">
        <f> B54+(g - D_constant*B54^2/m) * delta_t</f>
        <v>5.984234433</v>
      </c>
      <c r="C55" s="11">
        <f>C54-(B54+B55)/2*delta_t</f>
        <v>-4.683533056</v>
      </c>
      <c r="D55">
        <f> D54+(g - dragConstant2*D54^2/m) * delta_t</f>
        <v>4.391583146</v>
      </c>
      <c r="G55" s="22">
        <v>1.16666666666666</v>
      </c>
      <c r="H55" s="22">
        <v>3.94507173856748</v>
      </c>
      <c r="I55">
        <f t="shared" si="1"/>
        <v>5.992514033</v>
      </c>
    </row>
    <row r="56">
      <c r="A56" s="10">
        <f>delta_t+A55</f>
        <v>1.2</v>
      </c>
      <c r="B56" s="6">
        <f> B55+(g - D_constant*B55^2/m) * delta_t</f>
        <v>6.012680483</v>
      </c>
      <c r="C56" s="11">
        <f>C55-(B55+B56)/2*delta_t</f>
        <v>-4.883481638</v>
      </c>
      <c r="D56">
        <f> D55+(g - dragConstant2*D55^2/m) * delta_t</f>
        <v>4.397011432</v>
      </c>
      <c r="G56" s="22">
        <v>1.2</v>
      </c>
      <c r="H56" s="22">
        <v>4.1198533978711</v>
      </c>
      <c r="I56">
        <f t="shared" si="1"/>
        <v>5.243449779</v>
      </c>
    </row>
    <row r="57">
      <c r="A57" s="10">
        <f>delta_t+A56</f>
        <v>1.233333333</v>
      </c>
      <c r="B57" s="6">
        <f> B56+(g - D_constant*B56^2/m) * delta_t</f>
        <v>6.038281435</v>
      </c>
      <c r="C57" s="11">
        <f>C56-(B56+B57)/2*delta_t</f>
        <v>-5.084331004</v>
      </c>
      <c r="D57">
        <f> D56+(g - dragConstant2*D56^2/m) * delta_t</f>
        <v>4.40164426</v>
      </c>
      <c r="G57" s="22">
        <v>1.23333333333333</v>
      </c>
      <c r="H57" s="22">
        <v>4.26966624870278</v>
      </c>
      <c r="I57">
        <f t="shared" si="1"/>
        <v>4.494385525</v>
      </c>
    </row>
    <row r="58">
      <c r="A58" s="10">
        <f>delta_t+A57</f>
        <v>1.266666667</v>
      </c>
      <c r="B58" s="6">
        <f> B57+(g - D_constant*B57^2/m) * delta_t</f>
        <v>6.061310312</v>
      </c>
      <c r="C58" s="11">
        <f>C57-(B57+B58)/2*delta_t</f>
        <v>-5.285990866</v>
      </c>
      <c r="D58">
        <f> D57+(g - dragConstant2*D57^2/m) * delta_t</f>
        <v>4.405597417</v>
      </c>
      <c r="G58" s="22">
        <v>1.26666666666666</v>
      </c>
      <c r="H58" s="22">
        <v>4.41947909953446</v>
      </c>
      <c r="I58">
        <f t="shared" si="1"/>
        <v>4.494385525</v>
      </c>
    </row>
    <row r="59">
      <c r="A59" s="10">
        <f>delta_t+A58</f>
        <v>1.3</v>
      </c>
      <c r="B59" s="6">
        <f> B58+(g - D_constant*B58^2/m) * delta_t</f>
        <v>6.082016191</v>
      </c>
      <c r="C59" s="11">
        <f>C58-(B58+B59)/2*delta_t</f>
        <v>-5.488379641</v>
      </c>
      <c r="D59">
        <f> D58+(g - dragConstant2*D58^2/m) * delta_t</f>
        <v>4.408970051</v>
      </c>
      <c r="G59" s="22">
        <v>1.3</v>
      </c>
      <c r="H59" s="22">
        <v>4.59426075883808</v>
      </c>
      <c r="I59">
        <f t="shared" si="1"/>
        <v>5.243449779</v>
      </c>
    </row>
    <row r="60">
      <c r="A60" s="10">
        <f>delta_t+A59</f>
        <v>1.333333333</v>
      </c>
      <c r="B60" s="6">
        <f> B59+(g - D_constant*B59^2/m) * delta_t</f>
        <v>6.100625849</v>
      </c>
      <c r="C60" s="11">
        <f>C59-(B59+B60)/2*delta_t</f>
        <v>-5.691423675</v>
      </c>
      <c r="D60">
        <f> D59+(g - dragConstant2*D59^2/m) * delta_t</f>
        <v>4.411847</v>
      </c>
      <c r="G60" s="22">
        <v>1.33333333333333</v>
      </c>
      <c r="H60" s="22">
        <v>4.71910480119781</v>
      </c>
      <c r="I60">
        <f t="shared" si="1"/>
        <v>3.745321271</v>
      </c>
    </row>
    <row r="61">
      <c r="A61" s="10">
        <f>delta_t+A60</f>
        <v>1.366666667</v>
      </c>
      <c r="B61" s="6">
        <f> B60+(g - D_constant*B60^2/m) * delta_t</f>
        <v>6.117345404</v>
      </c>
      <c r="C61" s="11">
        <f>C60-(B60+B61)/2*delta_t</f>
        <v>-5.895056529</v>
      </c>
      <c r="D61">
        <f> D60+(g - dragConstant2*D60^2/m) * delta_t</f>
        <v>4.414300817</v>
      </c>
      <c r="G61" s="22">
        <v>1.36666666666666</v>
      </c>
      <c r="H61" s="22">
        <v>4.89388646050143</v>
      </c>
      <c r="I61">
        <f t="shared" si="1"/>
        <v>5.243449779</v>
      </c>
    </row>
    <row r="62">
      <c r="A62" s="10">
        <f>delta_t+A61</f>
        <v>1.4</v>
      </c>
      <c r="B62" s="6">
        <f> B61+(g - D_constant*B61^2/m) * delta_t</f>
        <v>6.1323619</v>
      </c>
      <c r="C62" s="11">
        <f>C61-(B61+B62)/2*delta_t</f>
        <v>-6.099218318</v>
      </c>
      <c r="D62">
        <f> D61+(g - dragConstant2*D61^2/m) * delta_t</f>
        <v>4.416393515</v>
      </c>
      <c r="G62" s="22">
        <v>1.4</v>
      </c>
      <c r="H62" s="22">
        <v>5.06866811980506</v>
      </c>
      <c r="I62">
        <f t="shared" si="1"/>
        <v>5.243449779</v>
      </c>
    </row>
    <row r="63">
      <c r="A63" s="10">
        <f>delta_t+A62</f>
        <v>1.433333333</v>
      </c>
      <c r="B63" s="6">
        <f> B62+(g - D_constant*B62^2/m) * delta_t</f>
        <v>6.14584484</v>
      </c>
      <c r="C63" s="11">
        <f>C62-(B62+B63)/2*delta_t</f>
        <v>-6.303855097</v>
      </c>
      <c r="D63">
        <f> D62+(g - dragConstant2*D62^2/m) * delta_t</f>
        <v>4.418178082</v>
      </c>
      <c r="G63" s="22">
        <v>1.43333333333333</v>
      </c>
      <c r="H63" s="22">
        <v>5.26841858758063</v>
      </c>
      <c r="I63">
        <f t="shared" si="1"/>
        <v>5.992514033</v>
      </c>
    </row>
    <row r="64">
      <c r="A64" s="10">
        <f>delta_t+A63</f>
        <v>1.466666667</v>
      </c>
      <c r="B64" s="6">
        <f> B63+(g - D_constant*B63^2/m) * delta_t</f>
        <v>6.157947633</v>
      </c>
      <c r="C64" s="11">
        <f>C63-(B63+B64)/2*delta_t</f>
        <v>-6.508918305</v>
      </c>
      <c r="D64">
        <f> D63+(g - dragConstant2*D63^2/m) * delta_t</f>
        <v>4.41969977</v>
      </c>
      <c r="G64" s="22">
        <v>1.46666666666666</v>
      </c>
      <c r="H64" s="22">
        <v>5.44320024688425</v>
      </c>
      <c r="I64">
        <f t="shared" si="1"/>
        <v>5.243449779</v>
      </c>
    </row>
    <row r="65">
      <c r="A65" s="10">
        <f>delta_t+A64</f>
        <v>1.5</v>
      </c>
      <c r="B65" s="6">
        <f> B64+(g - D_constant*B64^2/m) * delta_t</f>
        <v>6.168808974</v>
      </c>
      <c r="C65" s="11">
        <f>C64-(B64+B65)/2*delta_t</f>
        <v>-6.714364248</v>
      </c>
      <c r="D65">
        <f> D64+(g - dragConstant2*D64^2/m) * delta_t</f>
        <v>4.420997221</v>
      </c>
      <c r="G65" s="22">
        <v>1.5</v>
      </c>
      <c r="H65" s="22">
        <v>5.61798190618787</v>
      </c>
      <c r="I65">
        <f t="shared" si="1"/>
        <v>5.243449779</v>
      </c>
    </row>
    <row r="66">
      <c r="A66" s="10">
        <f>delta_t+A65</f>
        <v>1.533333333</v>
      </c>
      <c r="B66" s="6">
        <f> B65+(g - D_constant*B65^2/m) * delta_t</f>
        <v>6.178554125</v>
      </c>
      <c r="C66" s="11">
        <f>C65-(B65+B66)/2*delta_t</f>
        <v>-6.920153633</v>
      </c>
      <c r="D66">
        <f> D65+(g - dragConstant2*D65^2/m) * delta_t</f>
        <v>4.422103416</v>
      </c>
      <c r="G66" s="22">
        <v>1.53333333333333</v>
      </c>
      <c r="H66" s="22">
        <v>5.81773237396344</v>
      </c>
      <c r="I66">
        <f t="shared" si="1"/>
        <v>5.992514033</v>
      </c>
    </row>
    <row r="67">
      <c r="A67" s="10">
        <f>delta_t+A66</f>
        <v>1.566666667</v>
      </c>
      <c r="B67" s="6">
        <f> B66+(g - D_constant*B66^2/m) * delta_t</f>
        <v>6.18729612</v>
      </c>
      <c r="C67" s="11">
        <f>C66-(B66+B67)/2*delta_t</f>
        <v>-7.126251137</v>
      </c>
      <c r="D67">
        <f> D66+(g - dragConstant2*D66^2/m) * delta_t</f>
        <v>4.423046505</v>
      </c>
      <c r="G67" s="22">
        <v>1.56666666666666</v>
      </c>
      <c r="H67" s="22">
        <v>5.96754522479512</v>
      </c>
      <c r="I67">
        <f t="shared" si="1"/>
        <v>4.494385525</v>
      </c>
    </row>
    <row r="68">
      <c r="A68" s="10">
        <f>delta_t+A67</f>
        <v>1.6</v>
      </c>
      <c r="B68" s="6">
        <f> B67+(g - D_constant*B67^2/m) * delta_t</f>
        <v>6.195136876</v>
      </c>
      <c r="C68" s="11">
        <f>C67-(B67+B68)/2*delta_t</f>
        <v>-7.33262502</v>
      </c>
      <c r="D68">
        <f> D67+(g - dragConstant2*D67^2/m) * delta_t</f>
        <v>4.423850504</v>
      </c>
      <c r="G68" s="22">
        <v>1.6</v>
      </c>
      <c r="H68" s="22">
        <v>6.14232688409874</v>
      </c>
      <c r="I68">
        <f t="shared" si="1"/>
        <v>5.243449779</v>
      </c>
    </row>
    <row r="69">
      <c r="A69" s="10">
        <f>delta_t+A68</f>
        <v>1.633333333</v>
      </c>
      <c r="B69" s="6">
        <f> B68+(g - D_constant*B68^2/m) * delta_t</f>
        <v>6.20216822</v>
      </c>
      <c r="C69" s="11">
        <f>C68-(B68+B69)/2*delta_t</f>
        <v>-7.539246772</v>
      </c>
      <c r="D69">
        <f> D68+(g - dragConstant2*D68^2/m) * delta_t</f>
        <v>4.424535905</v>
      </c>
      <c r="G69" s="22">
        <v>1.63333333333333</v>
      </c>
      <c r="H69" s="22">
        <v>6.29213973493042</v>
      </c>
      <c r="I69">
        <f t="shared" si="1"/>
        <v>4.494385525</v>
      </c>
    </row>
    <row r="70">
      <c r="A70" s="10">
        <f>delta_t+A69</f>
        <v>1.666666667</v>
      </c>
      <c r="B70" s="6">
        <f> B69+(g - D_constant*B69^2/m) * delta_t</f>
        <v>6.208472837</v>
      </c>
      <c r="C70" s="11">
        <f>C69-(B69+B70)/2*delta_t</f>
        <v>-7.74609079</v>
      </c>
      <c r="D70">
        <f> D69+(g - dragConstant2*D69^2/m) * delta_t</f>
        <v>4.425120183</v>
      </c>
      <c r="G70" s="22">
        <v>1.66666666666666</v>
      </c>
      <c r="H70" s="22">
        <v>6.46692139423404</v>
      </c>
      <c r="I70">
        <f t="shared" si="1"/>
        <v>5.243449779</v>
      </c>
    </row>
    <row r="71">
      <c r="A71" s="10">
        <f>delta_t+A70</f>
        <v>1.7</v>
      </c>
      <c r="B71" s="6">
        <f> B70+(g - D_constant*B70^2/m) * delta_t</f>
        <v>6.214125137</v>
      </c>
      <c r="C71" s="11">
        <f>C70-(B70+B71)/2*delta_t</f>
        <v>-7.953134089</v>
      </c>
      <c r="D71">
        <f> D70+(g - dragConstant2*D70^2/m) * delta_t</f>
        <v>4.425618247</v>
      </c>
      <c r="G71" s="22">
        <v>1.7</v>
      </c>
      <c r="H71" s="22">
        <v>6.61673424506572</v>
      </c>
      <c r="I71">
        <f t="shared" si="1"/>
        <v>4.494385525</v>
      </c>
    </row>
    <row r="72">
      <c r="A72" s="10">
        <f>delta_t+A71</f>
        <v>1.733333333</v>
      </c>
      <c r="B72" s="6">
        <f> B71+(g - D_constant*B71^2/m) * delta_t</f>
        <v>6.21919205</v>
      </c>
      <c r="C72" s="11">
        <f>C71-(B71+B72)/2*delta_t</f>
        <v>-8.160356042</v>
      </c>
      <c r="D72">
        <f> D71+(g - dragConstant2*D71^2/m) * delta_t</f>
        <v>4.426042808</v>
      </c>
      <c r="G72" s="22">
        <v>1.73333333333333</v>
      </c>
      <c r="H72" s="22">
        <v>6.76654709589739</v>
      </c>
      <c r="I72">
        <f t="shared" si="1"/>
        <v>4.494385525</v>
      </c>
    </row>
    <row r="73">
      <c r="A73" s="10">
        <f>delta_t+A72</f>
        <v>1.766666667</v>
      </c>
      <c r="B73" s="6">
        <f> B72+(g - D_constant*B72^2/m) * delta_t</f>
        <v>6.223733749</v>
      </c>
      <c r="C73" s="11">
        <f>C72-(B72+B73)/2*delta_t</f>
        <v>-8.367738139</v>
      </c>
      <c r="D73">
        <f> D72+(g - dragConstant2*D72^2/m) * delta_t</f>
        <v>4.426404708</v>
      </c>
      <c r="G73" s="22">
        <v>1.76666666666666</v>
      </c>
      <c r="H73" s="22">
        <v>6.94132875520101</v>
      </c>
      <c r="I73">
        <f t="shared" si="1"/>
        <v>5.243449779</v>
      </c>
    </row>
    <row r="74">
      <c r="A74" s="10">
        <f>delta_t+A73</f>
        <v>1.8</v>
      </c>
      <c r="B74" s="6">
        <f> B73+(g - D_constant*B73^2/m) * delta_t</f>
        <v>6.227804312</v>
      </c>
      <c r="C74" s="11">
        <f>C73-(B73+B74)/2*delta_t</f>
        <v>-8.575263773</v>
      </c>
      <c r="D74">
        <f> D73+(g - dragConstant2*D73^2/m) * delta_t</f>
        <v>4.42671319</v>
      </c>
      <c r="G74" s="22">
        <v>1.8</v>
      </c>
      <c r="H74" s="22">
        <v>7.09114160603269</v>
      </c>
      <c r="I74">
        <f t="shared" si="1"/>
        <v>4.494385525</v>
      </c>
    </row>
    <row r="75">
      <c r="A75" s="10">
        <f>delta_t+A74</f>
        <v>1.833333333</v>
      </c>
      <c r="B75" s="6">
        <f> B74+(g - D_constant*B74^2/m) * delta_t</f>
        <v>6.23145232</v>
      </c>
      <c r="C75" s="11">
        <f>C74-(B74+B75)/2*delta_t</f>
        <v>-8.782918051</v>
      </c>
      <c r="D75">
        <f> D74+(g - dragConstant2*D74^2/m) * delta_t</f>
        <v>4.426976136</v>
      </c>
      <c r="G75" s="22">
        <v>1.83333333333333</v>
      </c>
      <c r="H75" s="22">
        <v>7.29089207380826</v>
      </c>
      <c r="I75">
        <f t="shared" si="1"/>
        <v>5.992514033</v>
      </c>
    </row>
    <row r="76">
      <c r="A76" s="10">
        <f>delta_t+A75</f>
        <v>1.866666667</v>
      </c>
      <c r="B76" s="6">
        <f> B75+(g - D_constant*B75^2/m) * delta_t</f>
        <v>6.234721403</v>
      </c>
      <c r="C76" s="11">
        <f>C75-(B75+B76)/2*delta_t</f>
        <v>-8.990687613</v>
      </c>
      <c r="D76">
        <f> D75+(g - dragConstant2*D75^2/m) * delta_t</f>
        <v>4.427200264</v>
      </c>
      <c r="G76" s="22">
        <v>1.86666666666666</v>
      </c>
      <c r="H76" s="22">
        <v>7.49064254158383</v>
      </c>
      <c r="I76">
        <f t="shared" si="1"/>
        <v>5.992514033</v>
      </c>
    </row>
    <row r="77">
      <c r="A77" s="10">
        <f>delta_t+A76</f>
        <v>1.9</v>
      </c>
      <c r="B77" s="6">
        <f> B76+(g - D_constant*B76^2/m) * delta_t</f>
        <v>6.237650732</v>
      </c>
      <c r="C77" s="11">
        <f>C76-(B76+B77)/2*delta_t</f>
        <v>-9.198560481</v>
      </c>
      <c r="D77">
        <f> D76+(g - dragConstant2*D76^2/m) * delta_t</f>
        <v>4.427391303</v>
      </c>
      <c r="G77" s="22">
        <v>1.9</v>
      </c>
      <c r="H77" s="22">
        <v>7.64045539241551</v>
      </c>
      <c r="I77">
        <f t="shared" si="1"/>
        <v>4.494385525</v>
      </c>
    </row>
    <row r="78">
      <c r="A78" s="10">
        <f>delta_t+A77</f>
        <v>1.933333333</v>
      </c>
      <c r="B78" s="6">
        <f> B77+(g - D_constant*B77^2/m) * delta_t</f>
        <v>6.240275466</v>
      </c>
      <c r="C78" s="11">
        <f>C77-(B77+B78)/2*delta_t</f>
        <v>-9.406525918</v>
      </c>
      <c r="D78">
        <f> D77+(g - dragConstant2*D77^2/m) * delta_t</f>
        <v>4.427554137</v>
      </c>
      <c r="G78" s="22">
        <v>1.93333333333333</v>
      </c>
      <c r="H78" s="22">
        <v>7.79026824324718</v>
      </c>
      <c r="I78">
        <f t="shared" si="1"/>
        <v>4.494385525</v>
      </c>
    </row>
    <row r="79">
      <c r="A79" s="10">
        <f>delta_t+A78</f>
        <v>1.966666667</v>
      </c>
      <c r="B79" s="6">
        <f> B78+(g - D_constant*B78^2/m) * delta_t</f>
        <v>6.242627155</v>
      </c>
      <c r="C79" s="11">
        <f>C78-(B78+B79)/2*delta_t</f>
        <v>-9.614574295</v>
      </c>
      <c r="D79">
        <f> D78+(g - dragConstant2*D78^2/m) * delta_t</f>
        <v>4.42769293</v>
      </c>
      <c r="G79" s="22">
        <v>1.96666666666666</v>
      </c>
      <c r="H79" s="22">
        <v>7.96504990255081</v>
      </c>
      <c r="I79">
        <f t="shared" si="1"/>
        <v>5.243449779</v>
      </c>
    </row>
    <row r="80">
      <c r="A80" s="10">
        <f>delta_t+A79</f>
        <v>2</v>
      </c>
      <c r="B80" s="6">
        <f> B79+(g - D_constant*B79^2/m) * delta_t</f>
        <v>6.244734106</v>
      </c>
      <c r="C80" s="11">
        <f>C79-(B79+B80)/2*delta_t</f>
        <v>-9.822696983</v>
      </c>
      <c r="D80">
        <f> D79+(g - dragConstant2*D79^2/m) * delta_t</f>
        <v>4.427811229</v>
      </c>
      <c r="G80" s="22">
        <v>2.0</v>
      </c>
      <c r="H80" s="22">
        <v>8.13983156185443</v>
      </c>
      <c r="I80">
        <f t="shared" si="1"/>
        <v>5.243449779</v>
      </c>
    </row>
    <row r="81">
      <c r="A81" s="22"/>
      <c r="B81" s="22"/>
      <c r="G81" s="22"/>
      <c r="H81" s="22"/>
    </row>
    <row r="82">
      <c r="A82" s="22"/>
      <c r="B82" s="22"/>
      <c r="G82" s="22"/>
      <c r="H82" s="22"/>
    </row>
    <row r="83">
      <c r="A83" s="22"/>
      <c r="B83" s="22"/>
      <c r="G83" s="22"/>
      <c r="H83" s="22"/>
    </row>
    <row r="84">
      <c r="A84" s="22"/>
      <c r="B84" s="22"/>
      <c r="D84" s="5" t="s">
        <v>28</v>
      </c>
      <c r="E84" s="5">
        <f>(B80-I80)/B80*100</f>
        <v>16.03405862</v>
      </c>
      <c r="G84" s="22"/>
      <c r="H84" s="22"/>
    </row>
    <row r="85">
      <c r="A85" s="22"/>
      <c r="B85" s="22"/>
      <c r="G85" s="22"/>
      <c r="H85" s="22"/>
    </row>
    <row r="86">
      <c r="A86" s="22"/>
      <c r="B86" s="22"/>
      <c r="G86" s="22"/>
      <c r="H86" s="22"/>
    </row>
    <row r="87">
      <c r="A87" s="22"/>
      <c r="B87" s="22"/>
      <c r="G87" s="22"/>
      <c r="H87" s="22"/>
    </row>
    <row r="88">
      <c r="A88" s="22"/>
      <c r="B88" s="22"/>
      <c r="G88" s="22"/>
      <c r="H88" s="22"/>
    </row>
    <row r="89">
      <c r="A89" s="22"/>
      <c r="B89" s="22"/>
      <c r="G89" s="22"/>
      <c r="H89" s="22"/>
    </row>
    <row r="90">
      <c r="A90" s="22"/>
      <c r="B90" s="22"/>
      <c r="G90" s="22"/>
      <c r="H90" s="22"/>
    </row>
    <row r="91">
      <c r="A91" s="22"/>
      <c r="B91" s="22"/>
      <c r="G91" s="22"/>
      <c r="H91" s="22"/>
    </row>
    <row r="92">
      <c r="A92" s="22"/>
      <c r="B92" s="22"/>
      <c r="G92" s="22"/>
      <c r="H92" s="22"/>
    </row>
    <row r="93">
      <c r="A93" s="22"/>
      <c r="B93" s="22"/>
      <c r="G93" s="22"/>
      <c r="H93" s="22"/>
    </row>
    <row r="94">
      <c r="A94" s="22"/>
      <c r="B94" s="22"/>
      <c r="G94" s="22"/>
      <c r="H94" s="22"/>
    </row>
    <row r="95">
      <c r="A95" s="22"/>
      <c r="B95" s="22"/>
      <c r="G95" s="22"/>
      <c r="H95" s="22"/>
    </row>
    <row r="96">
      <c r="A96" s="22"/>
      <c r="B96" s="22"/>
      <c r="G96" s="22"/>
      <c r="H96" s="22"/>
    </row>
    <row r="97">
      <c r="A97" s="22"/>
      <c r="B97" s="22"/>
      <c r="G97" s="22"/>
      <c r="H97" s="22"/>
    </row>
    <row r="98">
      <c r="A98" s="22"/>
      <c r="B98" s="22"/>
      <c r="G98" s="22"/>
      <c r="H98" s="22"/>
    </row>
    <row r="99">
      <c r="A99" s="22"/>
      <c r="B99" s="22"/>
      <c r="G99" s="22"/>
      <c r="H99" s="22"/>
    </row>
    <row r="100">
      <c r="A100" s="22"/>
      <c r="B100" s="22"/>
      <c r="G100" s="22"/>
      <c r="H100" s="22"/>
    </row>
    <row r="101">
      <c r="A101" s="22"/>
      <c r="B101" s="22"/>
      <c r="G101" s="22"/>
      <c r="H101" s="22"/>
    </row>
    <row r="102">
      <c r="A102" s="22"/>
      <c r="B102" s="22"/>
      <c r="G102" s="22"/>
      <c r="H102" s="22"/>
    </row>
    <row r="103">
      <c r="A103" s="22"/>
      <c r="B103" s="22"/>
      <c r="G103" s="22"/>
      <c r="H103" s="22"/>
    </row>
    <row r="104">
      <c r="A104" s="22"/>
      <c r="B104" s="22"/>
      <c r="G104" s="22"/>
      <c r="H104" s="22"/>
    </row>
    <row r="105">
      <c r="A105" s="22"/>
      <c r="B105" s="22"/>
      <c r="G105" s="22"/>
      <c r="H105" s="22"/>
    </row>
    <row r="106">
      <c r="A106" s="22"/>
      <c r="B106" s="22"/>
      <c r="G106" s="22"/>
      <c r="H106" s="22"/>
    </row>
    <row r="107">
      <c r="A107" s="22"/>
      <c r="B107" s="22"/>
      <c r="G107" s="22"/>
      <c r="H107" s="22"/>
    </row>
    <row r="108">
      <c r="A108" s="22"/>
      <c r="B108" s="22"/>
      <c r="G108" s="22"/>
      <c r="H108" s="22"/>
    </row>
    <row r="109">
      <c r="A109" s="22"/>
      <c r="B109" s="22"/>
      <c r="G109" s="22"/>
      <c r="H109" s="22"/>
    </row>
    <row r="110">
      <c r="A110" s="22"/>
      <c r="B110" s="22"/>
      <c r="G110" s="22"/>
      <c r="H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20">
      <c r="G120" s="22"/>
      <c r="H120" s="22"/>
    </row>
  </sheetData>
  <mergeCells count="3">
    <mergeCell ref="A1:F3"/>
    <mergeCell ref="A16:C18"/>
    <mergeCell ref="G16:I18"/>
  </mergeCells>
  <drawing r:id="rId1"/>
</worksheet>
</file>