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2735" windowHeight="4335"/>
  </bookViews>
  <sheets>
    <sheet name="Sheet2" sheetId="2" r:id="rId1"/>
    <sheet name="Sheet3" sheetId="3" r:id="rId2"/>
  </sheets>
  <definedNames>
    <definedName name="solver_adj" localSheetId="0" hidden="1">Sheet2!$K$9:$K$12,Sheet2!$L$11,Sheet2!$M$10,Sheet2!$N$9:$N$13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Sheet2!$L$11</definedName>
    <definedName name="solver_lhs2" localSheetId="0" hidden="1">Sheet2!$M$10</definedName>
    <definedName name="solver_lhs3" localSheetId="0" hidden="1">Sheet2!$O$9</definedName>
    <definedName name="solver_lhs4" localSheetId="0" hidden="1">Sheet2!$O$10</definedName>
    <definedName name="solver_lhs5" localSheetId="0" hidden="1">Sheet2!$O$11</definedName>
    <definedName name="solver_lhs6" localSheetId="0" hidden="1">Sheet2!$O$12</definedName>
    <definedName name="solver_lhs7" localSheetId="0" hidden="1">Sheet2!$O$13</definedName>
    <definedName name="solver_lin" localSheetId="0" hidden="1">1</definedName>
    <definedName name="solver_neg" localSheetId="0" hidden="1">1</definedName>
    <definedName name="solver_num" localSheetId="0" hidden="1">7</definedName>
    <definedName name="solver_nwt" localSheetId="0" hidden="1">1</definedName>
    <definedName name="solver_opt" localSheetId="0" hidden="1">Sheet2!$P$13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Sheet2!$Q$9</definedName>
    <definedName name="solver_rhs2" localSheetId="0" hidden="1">Sheet2!$Q$10</definedName>
    <definedName name="solver_rhs3" localSheetId="0" hidden="1">Sheet2!$P$8</definedName>
    <definedName name="solver_rhs4" localSheetId="0" hidden="1">Sheet2!$P$9</definedName>
    <definedName name="solver_rhs5" localSheetId="0" hidden="1">Sheet2!$P$10</definedName>
    <definedName name="solver_rhs6" localSheetId="0" hidden="1">Sheet2!$P$11</definedName>
    <definedName name="solver_rhs7" localSheetId="0" hidden="1">Sheet2!$P$12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P13" i="2"/>
  <c r="P12"/>
  <c r="P11"/>
  <c r="P10"/>
  <c r="P9"/>
  <c r="O10"/>
  <c r="O11"/>
  <c r="O12"/>
  <c r="O13"/>
  <c r="O9"/>
  <c r="D38"/>
  <c r="E35"/>
  <c r="D30"/>
  <c r="F28"/>
  <c r="E27"/>
  <c r="D39" s="1"/>
  <c r="C41" s="1"/>
  <c r="C46" s="1"/>
  <c r="D46" s="1"/>
  <c r="D22"/>
  <c r="G21"/>
  <c r="E19"/>
  <c r="D31" s="1"/>
  <c r="C33" s="1"/>
  <c r="D14"/>
  <c r="D15" s="1"/>
  <c r="C17" s="1"/>
  <c r="E11"/>
  <c r="D23" l="1"/>
  <c r="C25" s="1"/>
  <c r="D47"/>
</calcChain>
</file>

<file path=xl/sharedStrings.xml><?xml version="1.0" encoding="utf-8"?>
<sst xmlns="http://schemas.openxmlformats.org/spreadsheetml/2006/main" count="83" uniqueCount="47">
  <si>
    <t>某企业在今后5年内的投资备选方案如下：</t>
  </si>
  <si>
    <t>项目A从第一年到第4年年初需投资，并于次年末收回，本利115%</t>
  </si>
  <si>
    <t>项目B第三年年初需投资，第5年末能收回本利125%，但规定最大投资额不得超过40万；</t>
  </si>
  <si>
    <t>项目C第二年年初需要投资，第5年末能收回本利140%，但规定最大投资额不得超过30万；</t>
  </si>
  <si>
    <t>项目D5年内每年年初可购买国债，于当年末归还，并加利息6%。</t>
  </si>
  <si>
    <t>可用于投资的总金额为100万。</t>
  </si>
  <si>
    <t>如何确定每年投资，使第5年年末获得的投资本利总额最大？</t>
  </si>
  <si>
    <t>A</t>
    <phoneticPr fontId="2" type="noConversion"/>
  </si>
  <si>
    <t>b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</si>
  <si>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</si>
  <si>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</si>
  <si>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</si>
  <si>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项目投入资金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</si>
  <si>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</si>
  <si>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</si>
  <si>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</si>
  <si>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1年投入</t>
    <phoneticPr fontId="2" type="noConversion"/>
  </si>
  <si>
    <t>1年末收回</t>
    <phoneticPr fontId="2" type="noConversion"/>
  </si>
  <si>
    <t>2年末收回</t>
    <phoneticPr fontId="2" type="noConversion"/>
  </si>
  <si>
    <t>2年投入</t>
    <phoneticPr fontId="2" type="noConversion"/>
  </si>
  <si>
    <t>3年末收回</t>
    <phoneticPr fontId="2" type="noConversion"/>
  </si>
  <si>
    <t>可用余额</t>
    <phoneticPr fontId="2" type="noConversion"/>
  </si>
  <si>
    <t>年末可用余额</t>
    <phoneticPr fontId="2" type="noConversion"/>
  </si>
  <si>
    <t>c&lt;+30</t>
    <phoneticPr fontId="2" type="noConversion"/>
  </si>
  <si>
    <t>a1</t>
    <phoneticPr fontId="2" type="noConversion"/>
  </si>
  <si>
    <t>3年初投入</t>
    <phoneticPr fontId="2" type="noConversion"/>
  </si>
  <si>
    <t>4年末收回</t>
    <phoneticPr fontId="2" type="noConversion"/>
  </si>
  <si>
    <t>5年末收回</t>
    <phoneticPr fontId="2" type="noConversion"/>
  </si>
  <si>
    <t>d1</t>
    <phoneticPr fontId="2" type="noConversion"/>
  </si>
  <si>
    <t>d2</t>
    <phoneticPr fontId="2" type="noConversion"/>
  </si>
  <si>
    <t>a2</t>
    <phoneticPr fontId="2" type="noConversion"/>
  </si>
  <si>
    <t>《=40</t>
    <phoneticPr fontId="2" type="noConversion"/>
  </si>
  <si>
    <t>4年初投入</t>
    <phoneticPr fontId="2" type="noConversion"/>
  </si>
  <si>
    <t>a3</t>
    <phoneticPr fontId="2" type="noConversion"/>
  </si>
  <si>
    <t>d3</t>
    <phoneticPr fontId="2" type="noConversion"/>
  </si>
  <si>
    <t>5年初投入</t>
    <phoneticPr fontId="2" type="noConversion"/>
  </si>
  <si>
    <t>变量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</si>
  <si>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</si>
  <si>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</si>
  <si>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</si>
  <si>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</si>
  <si>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投入合计</t>
    <phoneticPr fontId="2" type="noConversion"/>
  </si>
  <si>
    <t>年末余额</t>
    <phoneticPr fontId="2" type="noConversion"/>
  </si>
  <si>
    <t>年份</t>
    <phoneticPr fontId="2" type="noConversion"/>
  </si>
  <si>
    <t>单个限额</t>
    <phoneticPr fontId="2" type="noConversion"/>
  </si>
  <si>
    <t>QQ1271801445,最新开票清单批量导入工具，根据excel表，将发票自动导入到开票软件中。想要的加qq索取。</t>
    <phoneticPr fontId="2" type="noConversion"/>
  </si>
  <si>
    <t>excel-xml文件-导入开票软件-点击开票。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</si>
</sst>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444444"/>
      <name val="Tahoma"/>
      <family val="2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13</xdr:row>
      <xdr:rowOff>95250</xdr:rowOff>
    </xdr:from>
    <xdr:to>
      <xdr:col>16</xdr:col>
      <xdr:colOff>133350</xdr:colOff>
      <xdr:row>28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05550" y="3676650"/>
          <a:ext cx="4800600" cy="271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tabSelected="1" workbookViewId="0"/>
  </sheetViews>
  <sheetFormatPr defaultRowHeight="13.5"/>
  <sheetData>
    <row r="1" spans="1:18">
      <c r="H1" s="4" t="s">
        <v>45</v>
      </c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4.25">
      <c r="A2" s="1" t="s">
        <v>0</v>
      </c>
      <c r="J2" s="3" t="s">
        <v>46</v>
      </c>
      <c r="K2" s="3"/>
      <c r="L2" s="3"/>
      <c r="M2" s="3"/>
    </row>
    <row r="3" spans="1:18" ht="14.25">
      <c r="A3" s="1" t="s">
        <v>1</v>
      </c>
    </row>
    <row r="4" spans="1:18" ht="14.25">
      <c r="A4" s="1" t="s">
        <v>2</v>
      </c>
    </row>
    <row r="5" spans="1:18" ht="14.25">
      <c r="A5" s="1" t="s">
        <v>3</v>
      </c>
    </row>
    <row r="6" spans="1:18" ht="14.25">
      <c r="A6" s="1" t="s">
        <v>4</v>
      </c>
      <c r="K6" t="s">
        <v>36</v>
      </c>
      <c r="L6" t="s">
        <v>36</v>
      </c>
      <c r="M6" t="s">
        <v>36</v>
      </c>
      <c r="N6" t="s">
        <v>36</v>
      </c>
    </row>
    <row r="7" spans="1:18" ht="14.25">
      <c r="A7" s="1" t="s">
        <v>5</v>
      </c>
      <c r="J7" t="s">
        <v>43</v>
      </c>
      <c r="K7">
        <v>1.1499999999999999</v>
      </c>
      <c r="L7">
        <v>1.4</v>
      </c>
      <c r="M7">
        <v>1.25</v>
      </c>
      <c r="N7">
        <v>1.06</v>
      </c>
      <c r="P7" t="s">
        <v>42</v>
      </c>
    </row>
    <row r="8" spans="1:18" ht="14.25">
      <c r="A8" s="1" t="s">
        <v>6</v>
      </c>
      <c r="J8">
        <v>0</v>
      </c>
      <c r="K8" t="s">
        <v>37</v>
      </c>
      <c r="L8" t="s">
        <v>39</v>
      </c>
      <c r="M8" t="s">
        <v>40</v>
      </c>
      <c r="N8" t="s">
        <v>38</v>
      </c>
      <c r="O8" t="s">
        <v>41</v>
      </c>
      <c r="P8">
        <v>100</v>
      </c>
      <c r="Q8" t="s">
        <v>44</v>
      </c>
    </row>
    <row r="9" spans="1:18" ht="14.25">
      <c r="A9" s="1"/>
      <c r="B9" t="s">
        <v>21</v>
      </c>
      <c r="C9">
        <v>100</v>
      </c>
      <c r="J9">
        <v>1</v>
      </c>
      <c r="K9">
        <v>69.827260069025655</v>
      </c>
      <c r="N9">
        <v>30.17273993097432</v>
      </c>
      <c r="O9">
        <f>SUM(K9:N9)</f>
        <v>99.999999999999972</v>
      </c>
      <c r="P9">
        <f>N9*N$7</f>
        <v>31.98310432683278</v>
      </c>
      <c r="Q9">
        <v>40</v>
      </c>
    </row>
    <row r="10" spans="1:18" ht="14.25">
      <c r="A10" s="1"/>
      <c r="B10" t="s">
        <v>12</v>
      </c>
      <c r="C10" t="s">
        <v>16</v>
      </c>
      <c r="D10" t="s">
        <v>17</v>
      </c>
      <c r="E10" t="s">
        <v>18</v>
      </c>
      <c r="J10">
        <v>2</v>
      </c>
      <c r="K10">
        <v>31.98310469063053</v>
      </c>
      <c r="M10">
        <v>0</v>
      </c>
      <c r="N10">
        <v>0</v>
      </c>
      <c r="O10">
        <f t="shared" ref="O10:O13" si="0">SUM(K10:N10)</f>
        <v>31.98310469063053</v>
      </c>
      <c r="P10">
        <f>K9*K$7+N10*N$7</f>
        <v>80.301349079379492</v>
      </c>
      <c r="Q10">
        <v>30</v>
      </c>
    </row>
    <row r="11" spans="1:18" ht="14.25">
      <c r="A11" s="1" t="s">
        <v>7</v>
      </c>
      <c r="C11" t="s">
        <v>13</v>
      </c>
      <c r="E11" t="e">
        <f>C11*1.15</f>
        <v>#VALUE!</v>
      </c>
      <c r="J11">
        <v>3</v>
      </c>
      <c r="K11">
        <v>37.031707667096327</v>
      </c>
      <c r="L11">
        <v>40</v>
      </c>
      <c r="N11">
        <v>3.2696412992571768</v>
      </c>
      <c r="O11">
        <f t="shared" si="0"/>
        <v>80.301348966353501</v>
      </c>
      <c r="P11">
        <f>K10*K$7+N11*N$7</f>
        <v>40.246390171437717</v>
      </c>
    </row>
    <row r="12" spans="1:18" ht="14.25">
      <c r="A12" s="1" t="s">
        <v>9</v>
      </c>
      <c r="J12">
        <v>4</v>
      </c>
      <c r="K12">
        <v>40.246390066472415</v>
      </c>
      <c r="N12">
        <v>0</v>
      </c>
      <c r="O12">
        <f t="shared" si="0"/>
        <v>40.246390066472415</v>
      </c>
      <c r="P12">
        <f>K11*K$7+N12*N$7</f>
        <v>42.586463817160777</v>
      </c>
    </row>
    <row r="13" spans="1:18" ht="14.25">
      <c r="A13" s="1" t="s">
        <v>10</v>
      </c>
      <c r="J13">
        <v>5</v>
      </c>
      <c r="N13">
        <v>42.586463744185203</v>
      </c>
      <c r="O13">
        <f t="shared" si="0"/>
        <v>42.586463744185203</v>
      </c>
      <c r="P13">
        <f>K12*K$7+N13*N$7+L11*L7+M10*M7</f>
        <v>147.4250001452796</v>
      </c>
    </row>
    <row r="14" spans="1:18" ht="14.25">
      <c r="A14" s="1" t="s">
        <v>11</v>
      </c>
      <c r="C14" t="s">
        <v>15</v>
      </c>
      <c r="D14" t="e">
        <f>C14*1.06</f>
        <v>#VALUE!</v>
      </c>
    </row>
    <row r="15" spans="1:18">
      <c r="B15" t="s">
        <v>22</v>
      </c>
      <c r="D15" s="2" t="e">
        <f>D14</f>
        <v>#VALUE!</v>
      </c>
    </row>
    <row r="17" spans="1:7">
      <c r="B17" t="s">
        <v>21</v>
      </c>
      <c r="C17" s="2" t="e">
        <f>D15</f>
        <v>#VALUE!</v>
      </c>
    </row>
    <row r="18" spans="1:7" ht="14.25">
      <c r="A18" s="1"/>
      <c r="B18" t="s">
        <v>12</v>
      </c>
      <c r="C18" t="s">
        <v>19</v>
      </c>
      <c r="D18" t="s">
        <v>18</v>
      </c>
      <c r="E18" t="s">
        <v>20</v>
      </c>
      <c r="F18">
        <v>4</v>
      </c>
      <c r="G18">
        <v>5</v>
      </c>
    </row>
    <row r="19" spans="1:7" ht="14.25">
      <c r="A19" s="1" t="s">
        <v>7</v>
      </c>
      <c r="C19" t="s">
        <v>24</v>
      </c>
      <c r="E19" t="e">
        <f>C19*1.15</f>
        <v>#VALUE!</v>
      </c>
    </row>
    <row r="20" spans="1:7" ht="14.25">
      <c r="A20" s="1" t="s">
        <v>9</v>
      </c>
    </row>
    <row r="21" spans="1:7" ht="14.25">
      <c r="A21" s="1" t="s">
        <v>10</v>
      </c>
      <c r="B21" t="s">
        <v>23</v>
      </c>
      <c r="C21" t="s">
        <v>14</v>
      </c>
      <c r="G21" t="e">
        <f>C21*1.4</f>
        <v>#VALUE!</v>
      </c>
    </row>
    <row r="22" spans="1:7" ht="14.25">
      <c r="A22" s="1" t="s">
        <v>11</v>
      </c>
      <c r="C22" t="s">
        <v>28</v>
      </c>
      <c r="D22" t="e">
        <f>C22*1.06</f>
        <v>#VALUE!</v>
      </c>
    </row>
    <row r="23" spans="1:7">
      <c r="B23" t="s">
        <v>22</v>
      </c>
      <c r="D23" t="e">
        <f>E11+D22</f>
        <v>#VALUE!</v>
      </c>
    </row>
    <row r="25" spans="1:7">
      <c r="B25" t="s">
        <v>21</v>
      </c>
      <c r="C25" s="2" t="e">
        <f>D23</f>
        <v>#VALUE!</v>
      </c>
    </row>
    <row r="26" spans="1:7" ht="14.25">
      <c r="A26" s="1"/>
      <c r="B26" t="s">
        <v>12</v>
      </c>
      <c r="C26" t="s">
        <v>25</v>
      </c>
      <c r="D26" t="s">
        <v>20</v>
      </c>
      <c r="E26" t="s">
        <v>26</v>
      </c>
      <c r="F26" t="s">
        <v>27</v>
      </c>
    </row>
    <row r="27" spans="1:7" ht="14.25">
      <c r="A27" s="1" t="s">
        <v>7</v>
      </c>
      <c r="C27" t="s">
        <v>30</v>
      </c>
      <c r="E27" t="e">
        <f>C27*1.15</f>
        <v>#VALUE!</v>
      </c>
    </row>
    <row r="28" spans="1:7" ht="14.25">
      <c r="A28" s="1" t="s">
        <v>9</v>
      </c>
      <c r="B28" t="s">
        <v>31</v>
      </c>
      <c r="C28" t="s">
        <v>8</v>
      </c>
      <c r="F28" t="e">
        <f>C28*1.25</f>
        <v>#VALUE!</v>
      </c>
    </row>
    <row r="29" spans="1:7" ht="14.25">
      <c r="A29" s="1" t="s">
        <v>10</v>
      </c>
    </row>
    <row r="30" spans="1:7" ht="14.25">
      <c r="A30" s="1" t="s">
        <v>11</v>
      </c>
      <c r="C30" t="s">
        <v>29</v>
      </c>
      <c r="D30" t="e">
        <f>C30*1.06</f>
        <v>#VALUE!</v>
      </c>
    </row>
    <row r="31" spans="1:7">
      <c r="B31" t="s">
        <v>22</v>
      </c>
      <c r="D31" t="e">
        <f>E19+D30</f>
        <v>#VALUE!</v>
      </c>
    </row>
    <row r="33" spans="1:5">
      <c r="B33" t="s">
        <v>21</v>
      </c>
      <c r="C33" s="2" t="e">
        <f>D31</f>
        <v>#VALUE!</v>
      </c>
    </row>
    <row r="34" spans="1:5" ht="14.25">
      <c r="A34" s="1"/>
      <c r="B34" t="s">
        <v>12</v>
      </c>
      <c r="C34" t="s">
        <v>32</v>
      </c>
      <c r="D34" t="s">
        <v>26</v>
      </c>
      <c r="E34" t="s">
        <v>27</v>
      </c>
    </row>
    <row r="35" spans="1:5" ht="14.25">
      <c r="A35" s="1" t="s">
        <v>7</v>
      </c>
      <c r="C35" t="s">
        <v>33</v>
      </c>
      <c r="E35" t="e">
        <f>C35*1.15</f>
        <v>#VALUE!</v>
      </c>
    </row>
    <row r="36" spans="1:5" ht="14.25">
      <c r="A36" s="1" t="s">
        <v>9</v>
      </c>
    </row>
    <row r="37" spans="1:5" ht="14.25">
      <c r="A37" s="1" t="s">
        <v>10</v>
      </c>
    </row>
    <row r="38" spans="1:5" ht="14.25">
      <c r="A38" s="1" t="s">
        <v>11</v>
      </c>
      <c r="C38" t="s">
        <v>34</v>
      </c>
      <c r="D38" t="e">
        <f>C38*1.06</f>
        <v>#VALUE!</v>
      </c>
    </row>
    <row r="39" spans="1:5">
      <c r="B39" t="s">
        <v>22</v>
      </c>
      <c r="D39" t="e">
        <f>E27+D38</f>
        <v>#VALUE!</v>
      </c>
    </row>
    <row r="41" spans="1:5">
      <c r="B41" t="s">
        <v>21</v>
      </c>
      <c r="C41" s="2" t="e">
        <f>D39</f>
        <v>#VALUE!</v>
      </c>
    </row>
    <row r="42" spans="1:5" ht="14.25">
      <c r="A42" s="1"/>
      <c r="B42" t="s">
        <v>12</v>
      </c>
      <c r="C42" t="s">
        <v>35</v>
      </c>
      <c r="D42" t="s">
        <v>27</v>
      </c>
    </row>
    <row r="43" spans="1:5" ht="14.25">
      <c r="A43" s="1" t="s">
        <v>7</v>
      </c>
    </row>
    <row r="44" spans="1:5" ht="14.25">
      <c r="A44" s="1" t="s">
        <v>9</v>
      </c>
    </row>
    <row r="45" spans="1:5" ht="14.25">
      <c r="A45" s="1" t="s">
        <v>10</v>
      </c>
    </row>
    <row r="46" spans="1:5" ht="14.25">
      <c r="A46" s="1" t="s">
        <v>11</v>
      </c>
      <c r="C46" t="e">
        <f>C41</f>
        <v>#VALUE!</v>
      </c>
      <c r="D46" t="e">
        <f>C46*1.06</f>
        <v>#VALUE!</v>
      </c>
    </row>
    <row r="47" spans="1:5">
      <c r="B47" t="s">
        <v>22</v>
      </c>
      <c r="D47" t="e">
        <f>F28+E35+G21+D46</f>
        <v>#VALUE!</v>
      </c>
    </row>
  </sheetData>
  <scenarios current="0">
    <scenario name="5年" count="11" user="正版用户" comment="创建者 正版用户 日期 6/4/2016">
      <inputCells r="K9" val="569749106.668515"/>
      <inputCells r="K10" val="208779098.655877"/>
      <inputCells r="K11" val="463481201.146223"/>
      <inputCells r="K12" val="397380816.096392"/>
      <inputCells r="L11" val="40"/>
      <inputCells r="M10" val="-631835471.900987"/>
      <inputCells r="N9" val="-569749006.668515"/>
      <inputCells r="N10" val="-180877573.823517"/>
      <inputCells r="N11" val="3.26964181727713"/>
      <inputCells r="N12" val="-157284849.176314"/>
      <inputCells r="N13" val="366281441.191264"/>
    </scenario>
  </scenario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正版用户</dc:creator>
  <cp:lastModifiedBy>正版用户</cp:lastModifiedBy>
  <dcterms:created xsi:type="dcterms:W3CDTF">2016-06-04T08:53:56Z</dcterms:created>
  <dcterms:modified xsi:type="dcterms:W3CDTF">2016-06-04T09:46:38Z</dcterms:modified>
</cp:coreProperties>
</file>