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自制系统\"/>
    </mc:Choice>
  </mc:AlternateContent>
  <xr:revisionPtr revIDLastSave="0" documentId="10_ncr:8100000_{A861C61C-6192-4AEE-AAEB-090EBF1B8223}" xr6:coauthVersionLast="33" xr6:coauthVersionMax="33" xr10:uidLastSave="{00000000-0000-0000-0000-000000000000}"/>
  <bookViews>
    <workbookView xWindow="240" yWindow="120" windowWidth="17235" windowHeight="7155" tabRatio="535" activeTab="1" xr2:uid="{00000000-000D-0000-FFFF-FFFF00000000}"/>
  </bookViews>
  <sheets>
    <sheet name="参数" sheetId="8" r:id="rId1"/>
    <sheet name="实验" sheetId="14" r:id="rId2"/>
    <sheet name="类别查询" sheetId="11" r:id="rId3"/>
    <sheet name="部门查询" sheetId="12" r:id="rId4"/>
  </sheets>
  <definedNames>
    <definedName name="A">(YEAR(实验!$C$1)-YEAR(table3[[#This Row],[入账年月]]))*12+MONTH(实验!$C$1)-MONTH(table3[[#This Row],[入账年月]])</definedName>
    <definedName name="B">(YEAR(实验!$D$1)-YEAR(table3[[#This Row],[入账年月]]))*12+MONTH(实验!$D$1)-MONTH(table3[[#This Row],[入账年月]])</definedName>
    <definedName name="部门">参数!$A:$A</definedName>
    <definedName name="类别">参数!$B:$B</definedName>
  </definedNames>
  <calcPr calcId="162913"/>
  <pivotCaches>
    <pivotCache cacheId="10" r:id="rId5"/>
  </pivotCaches>
</workbook>
</file>

<file path=xl/calcChain.xml><?xml version="1.0" encoding="utf-8"?>
<calcChain xmlns="http://schemas.openxmlformats.org/spreadsheetml/2006/main">
  <c r="K3" i="14" l="1"/>
  <c r="B8" i="14" l="1"/>
  <c r="G8" i="14"/>
  <c r="K8" i="14"/>
  <c r="L8" i="14" l="1"/>
  <c r="N8" i="14" s="1"/>
  <c r="O8" i="14"/>
  <c r="D1" i="14"/>
  <c r="P8" i="14" s="1"/>
  <c r="Q8" i="14" s="1"/>
  <c r="R8" i="14" s="1"/>
  <c r="M8" i="14" l="1"/>
  <c r="B3" i="14"/>
  <c r="G3" i="14"/>
  <c r="B4" i="14"/>
  <c r="G4" i="14"/>
  <c r="B5" i="14"/>
  <c r="G5" i="14"/>
  <c r="B6" i="14"/>
  <c r="G6" i="14"/>
  <c r="B7" i="14"/>
  <c r="G7" i="14"/>
  <c r="K4" i="14" l="1"/>
  <c r="P6" i="14" l="1"/>
  <c r="P5" i="14"/>
  <c r="P4" i="14"/>
  <c r="P7" i="14"/>
  <c r="P3" i="14"/>
  <c r="K7" i="14"/>
  <c r="K6" i="14"/>
  <c r="K5" i="14"/>
  <c r="Q4" i="14" l="1"/>
  <c r="R4" i="14" s="1"/>
  <c r="Q5" i="14"/>
  <c r="R5" i="14" s="1"/>
  <c r="Q3" i="14"/>
  <c r="R3" i="14" s="1"/>
  <c r="Q6" i="14"/>
  <c r="R6" i="14" s="1"/>
  <c r="Q7" i="14"/>
  <c r="R7" i="14" s="1"/>
  <c r="L5" i="14"/>
  <c r="L7" i="14"/>
  <c r="L6" i="14"/>
  <c r="L4" i="14"/>
  <c r="N6" i="14" l="1"/>
  <c r="N5" i="14"/>
  <c r="N4" i="14"/>
  <c r="N7" i="14"/>
  <c r="O4" i="14" l="1"/>
  <c r="M4" i="14"/>
  <c r="M6" i="14"/>
  <c r="O6" i="14"/>
  <c r="O5" i="14"/>
  <c r="M5" i="14"/>
  <c r="O7" i="14"/>
  <c r="M7" i="14"/>
  <c r="L3" i="14" l="1"/>
  <c r="N3" i="14" s="1"/>
  <c r="F1" i="14"/>
  <c r="M3" i="14" l="1"/>
  <c r="M1" i="14" s="1"/>
  <c r="L1" i="14"/>
  <c r="G1" i="14"/>
  <c r="O3" i="14" l="1"/>
  <c r="O1" i="14" s="1"/>
  <c r="N1" i="14" l="1"/>
</calcChain>
</file>

<file path=xl/sharedStrings.xml><?xml version="1.0" encoding="utf-8"?>
<sst xmlns="http://schemas.openxmlformats.org/spreadsheetml/2006/main" count="79" uniqueCount="55">
  <si>
    <t>查询年月：</t>
    <phoneticPr fontId="5" type="noConversion"/>
  </si>
  <si>
    <t>名称</t>
    <phoneticPr fontId="5" type="noConversion"/>
  </si>
  <si>
    <t>折旧年限</t>
    <phoneticPr fontId="5" type="noConversion"/>
  </si>
  <si>
    <t>残值率</t>
    <phoneticPr fontId="5" type="noConversion"/>
  </si>
  <si>
    <t>已折月数</t>
    <phoneticPr fontId="5" type="noConversion"/>
  </si>
  <si>
    <t>本月折旧</t>
    <phoneticPr fontId="5" type="noConversion"/>
  </si>
  <si>
    <t>累计折旧</t>
    <phoneticPr fontId="5" type="noConversion"/>
  </si>
  <si>
    <t>净值</t>
    <phoneticPr fontId="5" type="noConversion"/>
  </si>
  <si>
    <t>类别</t>
    <phoneticPr fontId="2" type="noConversion"/>
  </si>
  <si>
    <t>使用部门</t>
    <phoneticPr fontId="2" type="noConversion"/>
  </si>
  <si>
    <t>自动序号</t>
    <phoneticPr fontId="5" type="noConversion"/>
  </si>
  <si>
    <t>筛选合计：</t>
    <phoneticPr fontId="2" type="noConversion"/>
  </si>
  <si>
    <t>部门</t>
    <phoneticPr fontId="2" type="noConversion"/>
  </si>
  <si>
    <t>办公室</t>
  </si>
  <si>
    <t>办公室</t>
    <phoneticPr fontId="2" type="noConversion"/>
  </si>
  <si>
    <t>人事部</t>
    <phoneticPr fontId="2" type="noConversion"/>
  </si>
  <si>
    <t>财务部</t>
    <phoneticPr fontId="2" type="noConversion"/>
  </si>
  <si>
    <t>销售部</t>
    <phoneticPr fontId="2" type="noConversion"/>
  </si>
  <si>
    <t>生产部</t>
    <phoneticPr fontId="2" type="noConversion"/>
  </si>
  <si>
    <t>工程部</t>
    <phoneticPr fontId="2" type="noConversion"/>
  </si>
  <si>
    <t>房屋及建筑物</t>
    <phoneticPr fontId="2" type="noConversion"/>
  </si>
  <si>
    <t>交通工具</t>
    <phoneticPr fontId="2" type="noConversion"/>
  </si>
  <si>
    <t>办公家具</t>
    <phoneticPr fontId="2" type="noConversion"/>
  </si>
  <si>
    <t>总计</t>
  </si>
  <si>
    <t xml:space="preserve">原值 </t>
  </si>
  <si>
    <t xml:space="preserve">本月折旧 </t>
  </si>
  <si>
    <t xml:space="preserve">累计折旧 </t>
  </si>
  <si>
    <t xml:space="preserve">净值 </t>
  </si>
  <si>
    <t>使用部门</t>
  </si>
  <si>
    <t>名称</t>
  </si>
  <si>
    <t>类别</t>
  </si>
  <si>
    <t>电子设备</t>
  </si>
  <si>
    <t>办公设备</t>
    <phoneticPr fontId="2" type="noConversion"/>
  </si>
  <si>
    <t>机械设备</t>
    <phoneticPr fontId="2" type="noConversion"/>
  </si>
  <si>
    <t>电子设备</t>
    <phoneticPr fontId="2" type="noConversion"/>
  </si>
  <si>
    <t>研发设备</t>
    <phoneticPr fontId="2" type="noConversion"/>
  </si>
  <si>
    <t>研发部</t>
    <phoneticPr fontId="2" type="noConversion"/>
  </si>
  <si>
    <t>入账年月</t>
    <phoneticPr fontId="2" type="noConversion"/>
  </si>
  <si>
    <t>原值</t>
    <phoneticPr fontId="2" type="noConversion"/>
  </si>
  <si>
    <t>输入原值</t>
    <phoneticPr fontId="5" type="noConversion"/>
  </si>
  <si>
    <t>手机</t>
    <phoneticPr fontId="2" type="noConversion"/>
  </si>
  <si>
    <t>电脑</t>
    <phoneticPr fontId="2" type="noConversion"/>
  </si>
  <si>
    <t>手机</t>
    <phoneticPr fontId="2" type="noConversion"/>
  </si>
  <si>
    <t>JNEY</t>
    <phoneticPr fontId="2" type="noConversion"/>
  </si>
  <si>
    <t>本年折旧</t>
    <phoneticPr fontId="2" type="noConversion"/>
  </si>
  <si>
    <t>已折月数1</t>
    <phoneticPr fontId="2" type="noConversion"/>
  </si>
  <si>
    <t>累计折旧1</t>
    <phoneticPr fontId="2" type="noConversion"/>
  </si>
  <si>
    <t>本月折旧1</t>
    <phoneticPr fontId="2" type="noConversion"/>
  </si>
  <si>
    <t>uuu</t>
    <phoneticPr fontId="2" type="noConversion"/>
  </si>
  <si>
    <t>电脑</t>
    <phoneticPr fontId="2" type="noConversion"/>
  </si>
  <si>
    <t>电脑</t>
  </si>
  <si>
    <t>手机</t>
  </si>
  <si>
    <t>JNEY</t>
  </si>
  <si>
    <t>uuu</t>
  </si>
  <si>
    <t xml:space="preserve"> 本年折旧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</si>
</sst>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 &quot;* #,##0.00_ ;_ &quot; &quot;* \-#,##0.00_ ;_ &quot; &quot;* &quot;-&quot;??_ ;_ @_ "/>
    <numFmt numFmtId="43" formatCode="_ * #,##0.00_ ;_ * \-#,##0.00_ ;_ * &quot;-&quot;??_ ;_ @_ "/>
    <numFmt numFmtId="176" formatCode="yyyy&quot;年&quot;mm&quot;月&quot;"/>
    <numFmt numFmtId="177" formatCode="_ &quot; &quot;* #,##0_ ;_ &quot; &quot;* \-#,##0_ ;_ &quot; &quot;* &quot;-&quot;??_ ;_ @_ "/>
    <numFmt numFmtId="178" formatCode="000"/>
  </numFmts>
  <fonts count="12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u val="singleAccounting"/>
      <sz val="9"/>
      <color theme="1"/>
      <name val="宋体"/>
      <family val="2"/>
      <charset val="134"/>
      <scheme val="minor"/>
    </font>
    <font>
      <u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44" fontId="1" fillId="0" borderId="1" xfId="0" applyNumberFormat="1" applyFont="1" applyBorder="1">
      <alignment vertical="center"/>
    </xf>
    <xf numFmtId="44" fontId="1" fillId="0" borderId="3" xfId="0" applyNumberFormat="1" applyFont="1" applyBorder="1">
      <alignment vertical="center"/>
    </xf>
    <xf numFmtId="44" fontId="1" fillId="0" borderId="2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1" fillId="0" borderId="4" xfId="0" pivotButton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4" fontId="1" fillId="0" borderId="5" xfId="0" applyNumberFormat="1" applyFont="1" applyBorder="1">
      <alignment vertical="center"/>
    </xf>
    <xf numFmtId="44" fontId="1" fillId="0" borderId="6" xfId="0" applyNumberFormat="1" applyFont="1" applyBorder="1">
      <alignment vertical="center"/>
    </xf>
    <xf numFmtId="44" fontId="1" fillId="0" borderId="7" xfId="0" applyNumberFormat="1" applyFont="1" applyBorder="1">
      <alignment vertical="center"/>
    </xf>
    <xf numFmtId="0" fontId="1" fillId="0" borderId="6" xfId="0" pivotButton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7" fillId="0" borderId="0" xfId="0" applyFont="1" applyBorder="1" applyAlignment="1">
      <alignment vertical="center" wrapText="1"/>
    </xf>
    <xf numFmtId="176" fontId="4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177" fontId="1" fillId="0" borderId="0" xfId="0" applyNumberFormat="1" applyFont="1" applyBorder="1" applyProtection="1">
      <alignment vertical="center"/>
      <protection hidden="1"/>
    </xf>
    <xf numFmtId="9" fontId="1" fillId="0" borderId="0" xfId="0" applyNumberFormat="1" applyFont="1" applyBorder="1" applyProtection="1">
      <alignment vertical="center"/>
      <protection hidden="1"/>
    </xf>
    <xf numFmtId="44" fontId="1" fillId="0" borderId="0" xfId="0" applyNumberFormat="1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right" vertical="center"/>
      <protection hidden="1"/>
    </xf>
    <xf numFmtId="44" fontId="8" fillId="0" borderId="0" xfId="0" applyNumberFormat="1" applyFont="1" applyBorder="1" applyProtection="1">
      <alignment vertical="center"/>
      <protection hidden="1"/>
    </xf>
    <xf numFmtId="44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43" fontId="6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9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44" fontId="6" fillId="2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Border="1" applyProtection="1">
      <alignment vertical="center"/>
      <protection hidden="1"/>
    </xf>
    <xf numFmtId="178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Protection="1">
      <alignment vertical="center"/>
      <protection hidden="1"/>
    </xf>
    <xf numFmtId="0" fontId="10" fillId="0" borderId="0" xfId="0" applyFont="1" applyBorder="1" applyProtection="1">
      <alignment vertical="center"/>
      <protection hidden="1"/>
    </xf>
    <xf numFmtId="44" fontId="10" fillId="0" borderId="0" xfId="0" applyNumberFormat="1" applyFont="1" applyBorder="1" applyProtection="1">
      <alignment vertical="center"/>
      <protection hidden="1"/>
    </xf>
    <xf numFmtId="176" fontId="10" fillId="0" borderId="0" xfId="0" applyNumberFormat="1" applyFont="1" applyBorder="1" applyProtection="1">
      <alignment vertical="center"/>
      <protection hidden="1"/>
    </xf>
    <xf numFmtId="177" fontId="10" fillId="0" borderId="0" xfId="0" applyNumberFormat="1" applyFont="1" applyBorder="1" applyProtection="1">
      <alignment vertical="center"/>
      <protection hidden="1"/>
    </xf>
    <xf numFmtId="9" fontId="10" fillId="0" borderId="0" xfId="0" applyNumberFormat="1" applyFont="1" applyBorder="1" applyProtection="1">
      <alignment vertical="center"/>
      <protection hidden="1"/>
    </xf>
    <xf numFmtId="176" fontId="9" fillId="0" borderId="0" xfId="0" applyNumberFormat="1" applyFont="1" applyFill="1" applyBorder="1" applyAlignment="1" applyProtection="1">
      <alignment horizontal="center" vertical="center"/>
      <protection hidden="1"/>
    </xf>
    <xf numFmtId="178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Protection="1">
      <alignment vertical="center"/>
      <protection hidden="1"/>
    </xf>
    <xf numFmtId="44" fontId="11" fillId="0" borderId="0" xfId="0" applyNumberFormat="1" applyFont="1" applyBorder="1" applyProtection="1">
      <alignment vertical="center"/>
      <protection hidden="1"/>
    </xf>
    <xf numFmtId="176" fontId="11" fillId="0" borderId="0" xfId="0" applyNumberFormat="1" applyFont="1" applyBorder="1" applyProtection="1">
      <alignment vertical="center"/>
      <protection hidden="1"/>
    </xf>
    <xf numFmtId="177" fontId="11" fillId="0" borderId="0" xfId="0" applyNumberFormat="1" applyFont="1" applyBorder="1" applyProtection="1">
      <alignment vertical="center"/>
      <protection hidden="1"/>
    </xf>
    <xf numFmtId="9" fontId="11" fillId="0" borderId="0" xfId="0" applyNumberFormat="1" applyFont="1" applyBorder="1" applyProtection="1">
      <alignment vertical="center"/>
      <protection hidden="1"/>
    </xf>
  </cellXfs>
  <cellStyles count="3">
    <cellStyle name="百分比" xfId="2" builtinId="5"/>
    <cellStyle name="常规" xfId="0" builtinId="0"/>
    <cellStyle name="千位分隔" xfId="1" builtinId="3"/>
  </cellStyles>
  <dxfs count="33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family val="3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family val="3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177" formatCode="_ &quot; &quot;* #,##0_ ;_ &quot; &quot;* \-#,##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13" formatCode="0%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177" formatCode="_ &quot; &quot;* #,##0_ ;_ &quot; &quot;* \-#,##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176" formatCode="yyyy&quot;年&quot;mm&quot;月&quot;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178" formatCode="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1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charset val="134"/>
        <scheme val="minor"/>
      </font>
      <numFmt numFmtId="34" formatCode="_ &quot; &quot;* #,##0.00_ ;_ &quot; &quot;* \-#,##0.00_ ;_ &quot; &quot;* &quot;-&quot;??_ ;_ @_ "/>
      <protection locked="1" hidden="1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宋体"/>
        <family val="3"/>
        <charset val="134"/>
        <scheme val="none"/>
      </font>
      <numFmt numFmtId="34" formatCode="_ &quot; &quot;* #,##0.00_ ;_ &quot; &quot;* \-#,##0.00_ ;_ &quot; &quot;* &quot;-&quot;??_ ;_ @_ "/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protection locked="1" hidden="1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horizontal="center"/>
    </dxf>
    <dxf>
      <numFmt numFmtId="34" formatCode="_ &quot; &quot;* #,##0.00_ ;_ &quot; &quot;* \-#,##0.00_ ;_ &quot; &quot;* &quot;-&quot;??_ ;_ @_ 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numFmt numFmtId="34" formatCode="_ &quot; &quot;* #,##0.00_ ;_ &quot; &quot;* \-#,##0.00_ ;_ &quot; &quot;* &quot;-&quot;??_ ;_ @_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ys" refreshedDate="43270.58369363426" createdVersion="6" refreshedVersion="6" minRefreshableVersion="3" recordCount="6" xr:uid="{A5A4927D-0AE0-41AA-8C17-4E999C2C79DA}">
  <cacheSource type="worksheet">
    <worksheetSource name="table3"/>
  </cacheSource>
  <cacheFields count="17">
    <cacheField name="自动序号" numFmtId="178">
      <sharedItems containsSemiMixedTypes="0" containsString="0" containsNumber="1" containsInteger="1" minValue="1" maxValue="6"/>
    </cacheField>
    <cacheField name="名称" numFmtId="0">
      <sharedItems count="4">
        <s v="手机"/>
        <s v="电脑"/>
        <s v="JNEY"/>
        <s v="uuu"/>
      </sharedItems>
    </cacheField>
    <cacheField name="类别" numFmtId="0">
      <sharedItems containsBlank="1" count="2">
        <s v="电子设备"/>
        <m u="1"/>
      </sharedItems>
    </cacheField>
    <cacheField name="使用部门" numFmtId="0">
      <sharedItems count="1">
        <s v="办公室"/>
      </sharedItems>
    </cacheField>
    <cacheField name="输入原值" numFmtId="44">
      <sharedItems containsSemiMixedTypes="0" containsString="0" containsNumber="1" containsInteger="1" minValue="5000" maxValue="120000"/>
    </cacheField>
    <cacheField name="原值" numFmtId="44">
      <sharedItems containsSemiMixedTypes="0" containsString="0" containsNumber="1" containsInteger="1" minValue="5000" maxValue="120000"/>
    </cacheField>
    <cacheField name="入账年月" numFmtId="176">
      <sharedItems containsSemiMixedTypes="0" containsNonDate="0" containsDate="1" containsString="0" minDate="2017-11-01T00:00:00" maxDate="2017-12-02T00:00:00"/>
    </cacheField>
    <cacheField name="折旧年限" numFmtId="177">
      <sharedItems containsSemiMixedTypes="0" containsString="0" containsNumber="1" containsInteger="1" minValue="1" maxValue="2"/>
    </cacheField>
    <cacheField name="残值率" numFmtId="9">
      <sharedItems containsString="0" containsBlank="1" containsNumber="1" minValue="0.02" maxValue="0.02"/>
    </cacheField>
    <cacheField name="已折月数" numFmtId="177">
      <sharedItems containsSemiMixedTypes="0" containsString="0" containsNumber="1" containsInteger="1" minValue="9" maxValue="10"/>
    </cacheField>
    <cacheField name="本月折旧" numFmtId="44">
      <sharedItems containsSemiMixedTypes="0" containsString="0" containsNumber="1" minValue="204.17" maxValue="10000"/>
    </cacheField>
    <cacheField name="本年折旧" numFmtId="44">
      <sharedItems containsSemiMixedTypes="0" containsString="0" containsNumber="1" minValue="1837.53" maxValue="90000"/>
    </cacheField>
    <cacheField name="累计折旧" numFmtId="44">
      <sharedItems containsSemiMixedTypes="0" containsString="0" containsNumber="1" minValue="1837.53" maxValue="100000"/>
    </cacheField>
    <cacheField name="净值" numFmtId="44">
      <sharedItems containsSemiMixedTypes="0" containsString="0" containsNumber="1" minValue="3162.4700000000003" maxValue="20000"/>
    </cacheField>
    <cacheField name="已折月数1" numFmtId="0">
      <sharedItems containsSemiMixedTypes="0" containsString="0" containsNumber="1" containsInteger="1" minValue="0" maxValue="1"/>
    </cacheField>
    <cacheField name="本月折旧1" numFmtId="44">
      <sharedItems containsSemiMixedTypes="0" containsString="0" containsNumber="1" containsInteger="1" minValue="0" maxValue="10000"/>
    </cacheField>
    <cacheField name="累计折旧1" numFmtId="44">
      <sharedItems containsSemiMixedTypes="0" containsString="0" containsNumber="1" containsInteg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x v="0"/>
    <n v="5000"/>
    <n v="5000"/>
    <d v="2017-12-01T00:00:00"/>
    <n v="2"/>
    <n v="0.02"/>
    <n v="9"/>
    <n v="204.17"/>
    <n v="1837.53"/>
    <n v="1837.53"/>
    <n v="3162.4700000000003"/>
    <n v="0"/>
    <n v="0"/>
    <n v="0"/>
  </r>
  <r>
    <n v="2"/>
    <x v="0"/>
    <x v="0"/>
    <x v="0"/>
    <n v="5000"/>
    <n v="5000"/>
    <d v="2017-12-01T00:00:00"/>
    <n v="2"/>
    <n v="0.02"/>
    <n v="9"/>
    <n v="204.17"/>
    <n v="1837.53"/>
    <n v="1837.53"/>
    <n v="3162.4700000000003"/>
    <n v="0"/>
    <n v="0"/>
    <n v="0"/>
  </r>
  <r>
    <n v="3"/>
    <x v="1"/>
    <x v="0"/>
    <x v="0"/>
    <n v="5000"/>
    <n v="5000"/>
    <d v="2017-12-01T00:00:00"/>
    <n v="2"/>
    <n v="0.02"/>
    <n v="9"/>
    <n v="204.17"/>
    <n v="1837.53"/>
    <n v="1837.53"/>
    <n v="3162.4700000000003"/>
    <n v="0"/>
    <n v="0"/>
    <n v="0"/>
  </r>
  <r>
    <n v="4"/>
    <x v="2"/>
    <x v="0"/>
    <x v="0"/>
    <n v="5000"/>
    <n v="5000"/>
    <d v="2017-12-01T00:00:00"/>
    <n v="2"/>
    <n v="0.02"/>
    <n v="9"/>
    <n v="204.17"/>
    <n v="1837.53"/>
    <n v="1837.53"/>
    <n v="3162.4700000000003"/>
    <n v="0"/>
    <n v="0"/>
    <n v="0"/>
  </r>
  <r>
    <n v="5"/>
    <x v="3"/>
    <x v="0"/>
    <x v="0"/>
    <n v="5000"/>
    <n v="5000"/>
    <d v="2017-12-01T00:00:00"/>
    <n v="2"/>
    <n v="0.02"/>
    <n v="9"/>
    <n v="204.17"/>
    <n v="1837.53"/>
    <n v="1837.53"/>
    <n v="3162.4700000000003"/>
    <n v="0"/>
    <n v="0"/>
    <n v="0"/>
  </r>
  <r>
    <n v="6"/>
    <x v="1"/>
    <x v="0"/>
    <x v="0"/>
    <n v="120000"/>
    <n v="120000"/>
    <d v="2017-11-01T00:00:00"/>
    <n v="1"/>
    <m/>
    <n v="10"/>
    <n v="10000"/>
    <n v="90000"/>
    <n v="100000"/>
    <n v="20000"/>
    <n v="1"/>
    <n v="10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59699-7193-464E-BE2F-34909CF3F6FE}" name="数据透视表5" cacheId="10" applyNumberFormats="0" applyBorderFormats="0" applyFontFormats="0" applyPatternFormats="0" applyAlignmentFormats="0" applyWidthHeightFormats="1" dataCaption="值" updatedVersion="6" minRefreshableVersion="3" itemPrintTitles="1" createdVersion="6" indent="0" compact="0" outline="1" outlineData="1" compactData="0" multipleFieldFilters="0" rowHeaderCaption="类别 ">
  <location ref="B1:H7" firstHeaderRow="0" firstDataRow="1" firstDataCol="2"/>
  <pivotFields count="17">
    <pivotField compact="0" numFmtId="178" showAll="0"/>
    <pivotField axis="axisRow" compact="0" showAll="0">
      <items count="5">
        <item sd="0" x="1"/>
        <item sd="0" x="0"/>
        <item x="2"/>
        <item x="3"/>
        <item t="default" sd="0"/>
      </items>
    </pivotField>
    <pivotField axis="axisRow" compact="0" showAll="0">
      <items count="3">
        <item m="1" x="1"/>
        <item x="0"/>
        <item t="default" sd="0"/>
      </items>
    </pivotField>
    <pivotField compact="0" showAll="0" defaultSubtotal="0"/>
    <pivotField compact="0" numFmtId="44" showAll="0"/>
    <pivotField dataField="1" compact="0" numFmtId="44" showAll="0"/>
    <pivotField compact="0" numFmtId="176" showAll="0"/>
    <pivotField compact="0" numFmtId="177" showAll="0"/>
    <pivotField compact="0" numFmtId="9" showAll="0"/>
    <pivotField compact="0" numFmtId="177" showAll="0"/>
    <pivotField dataField="1" compact="0" numFmtId="44" showAll="0"/>
    <pivotField dataField="1" compact="0" numFmtId="44" showAll="0"/>
    <pivotField dataField="1" compact="0" numFmtId="44" showAll="0"/>
    <pivotField dataField="1" compact="0" numFmtId="44" showAll="0"/>
    <pivotField compact="0" showAll="0"/>
    <pivotField compact="0" numFmtId="44" showAll="0"/>
    <pivotField compact="0" numFmtId="44" showAll="0"/>
  </pivotFields>
  <rowFields count="2">
    <field x="2"/>
    <field x="1"/>
  </rowFields>
  <rowItems count="6"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原值 " fld="5" baseField="0" baseItem="0"/>
    <dataField name="本月折旧 " fld="10" baseField="0" baseItem="0"/>
    <dataField name=" 本年折旧" fld="11" baseField="0" baseItem="0"/>
    <dataField name="累计折旧 " fld="12" baseField="0" baseItem="0"/>
    <dataField name="净值 " fld="13" baseField="0" baseItem="0"/>
  </dataFields>
  <formats count="29">
    <format dxfId="329">
      <pivotArea type="all" dataOnly="0" outline="0" fieldPosition="0"/>
    </format>
    <format dxfId="328">
      <pivotArea outline="0" collapsedLevelsAreSubtotals="1" fieldPosition="0"/>
    </format>
    <format dxfId="327">
      <pivotArea field="2" type="button" dataOnly="0" labelOnly="1" outline="0" axis="axisRow" fieldPosition="0"/>
    </format>
    <format dxfId="326">
      <pivotArea dataOnly="0" labelOnly="1" fieldPosition="0">
        <references count="1">
          <reference field="2" count="0"/>
        </references>
      </pivotArea>
    </format>
    <format dxfId="325">
      <pivotArea dataOnly="0" labelOnly="1" grandRow="1" outline="0" fieldPosition="0"/>
    </format>
    <format dxfId="324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23">
      <pivotArea outline="0" collapsedLevelsAreSubtotals="1" fieldPosition="0"/>
    </format>
    <format dxfId="322">
      <pivotArea field="2" type="button" dataOnly="0" labelOnly="1" outline="0" axis="axisRow" fieldPosition="0"/>
    </format>
    <format dxfId="32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2" type="button" dataOnly="0" labelOnly="1" outline="0" axis="axisRow" fieldPosition="0"/>
    </format>
    <format dxfId="317">
      <pivotArea dataOnly="0" labelOnly="1" fieldPosition="0">
        <references count="1">
          <reference field="2" count="0"/>
        </references>
      </pivotArea>
    </format>
    <format dxfId="316">
      <pivotArea dataOnly="0" labelOnly="1" grandRow="1" outline="0" fieldPosition="0"/>
    </format>
    <format dxfId="315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2" type="button" dataOnly="0" labelOnly="1" outline="0" axis="axisRow" fieldPosition="0"/>
    </format>
    <format dxfId="311">
      <pivotArea dataOnly="0" labelOnly="1" fieldPosition="0">
        <references count="1">
          <reference field="2" count="0"/>
        </references>
      </pivotArea>
    </format>
    <format dxfId="310">
      <pivotArea dataOnly="0" labelOnly="1" grandRow="1" outline="0" fieldPosition="0"/>
    </format>
    <format dxfId="309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field="2" type="button" dataOnly="0" labelOnly="1" outline="0" axis="axisRow" fieldPosition="0"/>
    </format>
    <format dxfId="305">
      <pivotArea dataOnly="0" labelOnly="1" fieldPosition="0">
        <references count="1">
          <reference field="2" count="0"/>
        </references>
      </pivotArea>
    </format>
    <format dxfId="304">
      <pivotArea dataOnly="0" labelOnly="1" grandRow="1" outline="0" fieldPosition="0"/>
    </format>
    <format dxfId="303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302">
      <pivotArea field="1" type="button" dataOnly="0" labelOnly="1" outline="0" axis="axisRow" fieldPosition="1"/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7B4B7-AD5F-4783-95D0-8D5F32B3DB53}" name="数据透视表7" cacheId="10" applyNumberFormats="0" applyBorderFormats="0" applyFontFormats="0" applyPatternFormats="0" applyAlignmentFormats="0" applyWidthHeightFormats="1" dataCaption="值" updatedVersion="6" minRefreshableVersion="3" itemPrintTitles="1" createdVersion="6" indent="0" compact="0" outline="1" outlineData="1" compactData="0" multipleFieldFilters="0" rowHeaderCaption="部门">
  <location ref="B1:H7" firstHeaderRow="0" firstDataRow="1" firstDataCol="2"/>
  <pivotFields count="17">
    <pivotField compact="0" numFmtId="178" showAll="0"/>
    <pivotField axis="axisRow" compact="0" showAll="0">
      <items count="5">
        <item x="1"/>
        <item x="0"/>
        <item x="2"/>
        <item x="3"/>
        <item t="default"/>
      </items>
    </pivotField>
    <pivotField compact="0" showAll="0"/>
    <pivotField axis="axisRow" compact="0" showAll="0">
      <items count="2">
        <item x="0"/>
        <item t="default" sd="0"/>
      </items>
    </pivotField>
    <pivotField compact="0" numFmtId="44" showAll="0"/>
    <pivotField dataField="1" compact="0" numFmtId="44" showAll="0"/>
    <pivotField compact="0" numFmtId="176" showAll="0"/>
    <pivotField compact="0" numFmtId="177" showAll="0"/>
    <pivotField compact="0" numFmtId="9" showAll="0"/>
    <pivotField compact="0" numFmtId="177" showAll="0"/>
    <pivotField dataField="1" compact="0" numFmtId="44" showAll="0"/>
    <pivotField dataField="1" compact="0" numFmtId="44" showAll="0"/>
    <pivotField dataField="1" compact="0" numFmtId="44" showAll="0"/>
    <pivotField dataField="1" compact="0" numFmtId="44" showAll="0"/>
    <pivotField compact="0" showAll="0"/>
    <pivotField compact="0" numFmtId="44" showAll="0"/>
    <pivotField compact="0" numFmtId="44" showAll="0"/>
  </pivotFields>
  <rowFields count="2">
    <field x="3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原值 " fld="5" baseField="0" baseItem="0"/>
    <dataField name="本月折旧 " fld="10" baseField="0" baseItem="0"/>
    <dataField name=" 本年折旧" fld="11" baseField="0" baseItem="0"/>
    <dataField name="累计折旧 " fld="12" baseField="0" baseItem="0"/>
    <dataField name="净值 " fld="13" baseField="0" baseItem="0"/>
  </dataFields>
  <formats count="24">
    <format dxfId="301">
      <pivotArea type="all" dataOnly="0" outline="0" fieldPosition="0"/>
    </format>
    <format dxfId="300">
      <pivotArea outline="0" collapsedLevelsAreSubtotals="1" fieldPosition="0"/>
    </format>
    <format dxfId="299">
      <pivotArea field="3" type="button" dataOnly="0" labelOnly="1" outline="0" axis="axisRow" fieldPosition="0"/>
    </format>
    <format dxfId="298">
      <pivotArea dataOnly="0" labelOnly="1" fieldPosition="0">
        <references count="1">
          <reference field="3" count="0"/>
        </references>
      </pivotArea>
    </format>
    <format dxfId="297">
      <pivotArea dataOnly="0" labelOnly="1" grandRow="1" outline="0" fieldPosition="0"/>
    </format>
    <format dxfId="296">
      <pivotArea dataOnly="0" labelOnly="1" outline="0" fieldPosition="0">
        <references count="1">
          <reference field="4294967294" count="3">
            <x v="1"/>
            <x v="3"/>
            <x v="4"/>
          </reference>
        </references>
      </pivotArea>
    </format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3" type="button" dataOnly="0" labelOnly="1" outline="0" axis="axisRow" fieldPosition="0"/>
    </format>
    <format dxfId="292">
      <pivotArea dataOnly="0" labelOnly="1" fieldPosition="0">
        <references count="1">
          <reference field="3" count="0"/>
        </references>
      </pivotArea>
    </format>
    <format dxfId="291">
      <pivotArea dataOnly="0" labelOnly="1" grandRow="1" outline="0" fieldPosition="0"/>
    </format>
    <format dxfId="290">
      <pivotArea dataOnly="0" labelOnly="1" outline="0" fieldPosition="0">
        <references count="1">
          <reference field="4294967294" count="3">
            <x v="1"/>
            <x v="3"/>
            <x v="4"/>
          </reference>
        </references>
      </pivotArea>
    </format>
    <format dxfId="289">
      <pivotArea field="3" type="button" dataOnly="0" labelOnly="1" outline="0" axis="axisRow" fieldPosition="0"/>
    </format>
    <format dxfId="288">
      <pivotArea dataOnly="0" labelOnly="1" outline="0" fieldPosition="0">
        <references count="1">
          <reference field="4294967294" count="3">
            <x v="1"/>
            <x v="3"/>
            <x v="4"/>
          </reference>
        </references>
      </pivotArea>
    </format>
    <format dxfId="287">
      <pivotArea outline="0" collapsedLevelsAreSubtotals="1" fieldPosition="0"/>
    </format>
    <format dxfId="2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3" type="button" dataOnly="0" labelOnly="1" outline="0" axis="axisRow" fieldPosition="0"/>
    </format>
    <format dxfId="282">
      <pivotArea dataOnly="0" labelOnly="1" fieldPosition="0">
        <references count="1">
          <reference field="3" count="0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279">
      <pivotArea field="1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1B3A5-E2B3-4B34-9DEB-098619012C72}" name="table3" displayName="table3" ref="B2:R8" totalsRowShown="0" headerRowDxfId="278" dataDxfId="276" headerRowBorderDxfId="277" tableBorderDxfId="275" headerRowCellStyle="千位分隔">
  <autoFilter ref="B2:R8" xr:uid="{38E61DA5-C2D6-474F-8EC1-14911C6F09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12C63AE-1095-4EDD-BE1A-6EF121BF2573}" name="自动序号" dataDxfId="274">
      <calculatedColumnFormula>ROW()-2</calculatedColumnFormula>
    </tableColumn>
    <tableColumn id="2" xr3:uid="{04252E4E-5F32-4FDC-8BFD-150FF57C6EA8}" name="名称" dataDxfId="273"/>
    <tableColumn id="3" xr3:uid="{A0A09DEF-1752-4EFC-B686-E4D1D54FBCB7}" name="类别" dataDxfId="272"/>
    <tableColumn id="4" xr3:uid="{C412C5A7-B75B-4BAE-80F0-19A89D13A0C2}" name="使用部门" dataDxfId="271"/>
    <tableColumn id="5" xr3:uid="{DBA94700-3675-48DA-BE6F-DDCBF6A3F9E5}" name="输入原值" dataDxfId="270"/>
    <tableColumn id="14" xr3:uid="{4918EA30-8F7C-4A85-AC8A-41B67546CB47}" name="原值" dataDxfId="269">
      <calculatedColumnFormula>IF(OR($C$1&lt;H3,H3=""),0,F3)</calculatedColumnFormula>
    </tableColumn>
    <tableColumn id="13" xr3:uid="{33FBF8AD-DB69-4FAF-B5FB-615E0935939D}" name="入账年月" dataDxfId="268"/>
    <tableColumn id="7" xr3:uid="{A8200A65-66BF-4D0A-AA96-6CE85765C492}" name="折旧年限" dataDxfId="267"/>
    <tableColumn id="8" xr3:uid="{37BBB097-EA2F-4594-A17D-95815FA8FEA2}" name="残值率" dataDxfId="266"/>
    <tableColumn id="9" xr3:uid="{44EF4F62-D47F-43CC-AFF6-96461026A3A4}" name="已折月数" dataDxfId="265">
      <calculatedColumnFormula>MEDIAN(A,0,I3*12)</calculatedColumnFormula>
    </tableColumn>
    <tableColumn id="10" xr3:uid="{92228AD1-8B0A-493D-916E-485040D51C40}" name="本月折旧" dataDxfId="264">
      <calculatedColumnFormula>IF(OR(K3=0,A&gt;K3),0,ROUND(SLN(G3,G3*J3,I3*12),2))</calculatedColumnFormula>
    </tableColumn>
    <tableColumn id="6" xr3:uid="{60E64E57-B9BB-4FF6-A810-74A3DFB7C146}" name="本年折旧" dataDxfId="263">
      <calculatedColumnFormula>N3-R3</calculatedColumnFormula>
    </tableColumn>
    <tableColumn id="11" xr3:uid="{4D3D87B1-0D99-4B31-B76D-17DEFC97866E}" name="累计折旧" dataDxfId="262">
      <calculatedColumnFormula>ROUND(IF(AND(K3=I3*12,K3&lt;&gt;0),G3*(1-J3),K3*L3),2)</calculatedColumnFormula>
    </tableColumn>
    <tableColumn id="12" xr3:uid="{5B3D197A-22F8-482D-96ED-411B129CA26A}" name="净值" dataDxfId="261">
      <calculatedColumnFormula>G3-N3</calculatedColumnFormula>
    </tableColumn>
    <tableColumn id="16" xr3:uid="{840DE098-68B5-4F19-8CC4-FC4CFBDA5FAD}" name="已折月数1" dataDxfId="260">
      <calculatedColumnFormula>MEDIAN(B,0,I3*12)</calculatedColumnFormula>
    </tableColumn>
    <tableColumn id="18" xr3:uid="{50B51428-47C6-414E-A3E7-65734622526B}" name="本月折旧1" dataDxfId="259">
      <calculatedColumnFormula>IF(OR(P3=0,B&gt;P3),0,ROUND(SLN(G3,G3*J3,I3*12),2))</calculatedColumnFormula>
    </tableColumn>
    <tableColumn id="17" xr3:uid="{5E9E3E1E-360B-48AB-B9AE-F73692191C2D}" name="累计折旧1" dataDxfId="258">
      <calculatedColumnFormula>ROUND(IF(AND(P3=I3*12,P3&lt;&gt;0),G3*(1-J3),P3*Q3),2)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391B-88F1-4A90-AA86-DBF9B02D355E}">
  <sheetPr codeName="Sheet1"/>
  <dimension ref="A1:B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RowHeight="15" customHeight="1" x14ac:dyDescent="0.15"/>
  <cols>
    <col min="1" max="1" width="9" style="1"/>
    <col min="2" max="2" width="11" style="1" customWidth="1"/>
    <col min="3" max="16384" width="9" style="1"/>
  </cols>
  <sheetData>
    <row r="1" spans="1:2" ht="15" customHeight="1" x14ac:dyDescent="0.15">
      <c r="A1" s="1" t="s">
        <v>12</v>
      </c>
      <c r="B1" s="1" t="s">
        <v>8</v>
      </c>
    </row>
    <row r="2" spans="1:2" ht="15" customHeight="1" x14ac:dyDescent="0.15">
      <c r="A2" s="1" t="s">
        <v>14</v>
      </c>
      <c r="B2" s="1" t="s">
        <v>20</v>
      </c>
    </row>
    <row r="3" spans="1:2" ht="15" customHeight="1" x14ac:dyDescent="0.15">
      <c r="A3" s="1" t="s">
        <v>15</v>
      </c>
      <c r="B3" s="1" t="s">
        <v>33</v>
      </c>
    </row>
    <row r="4" spans="1:2" ht="15" customHeight="1" x14ac:dyDescent="0.15">
      <c r="A4" s="1" t="s">
        <v>16</v>
      </c>
      <c r="B4" s="1" t="s">
        <v>21</v>
      </c>
    </row>
    <row r="5" spans="1:2" ht="15" customHeight="1" x14ac:dyDescent="0.15">
      <c r="A5" s="1" t="s">
        <v>36</v>
      </c>
      <c r="B5" s="1" t="s">
        <v>34</v>
      </c>
    </row>
    <row r="6" spans="1:2" ht="15" customHeight="1" x14ac:dyDescent="0.15">
      <c r="A6" s="1" t="s">
        <v>17</v>
      </c>
      <c r="B6" s="1" t="s">
        <v>22</v>
      </c>
    </row>
    <row r="7" spans="1:2" ht="15" customHeight="1" x14ac:dyDescent="0.15">
      <c r="A7" s="1" t="s">
        <v>18</v>
      </c>
      <c r="B7" s="1" t="s">
        <v>32</v>
      </c>
    </row>
    <row r="8" spans="1:2" ht="15" customHeight="1" x14ac:dyDescent="0.15">
      <c r="A8" s="1" t="s">
        <v>19</v>
      </c>
      <c r="B8" s="1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331-6DF6-47A4-A352-E17DB4CDB4D7}">
  <dimension ref="B1:R1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7" sqref="H17"/>
    </sheetView>
  </sheetViews>
  <sheetFormatPr defaultRowHeight="15" customHeight="1" x14ac:dyDescent="0.15"/>
  <cols>
    <col min="1" max="1" width="1.75" style="21" customWidth="1"/>
    <col min="2" max="2" width="9.875" style="25" customWidth="1"/>
    <col min="3" max="3" width="11.125" style="21" customWidth="1"/>
    <col min="4" max="4" width="9.625" style="21" customWidth="1"/>
    <col min="5" max="5" width="8.375" style="21" customWidth="1"/>
    <col min="6" max="6" width="11.75" style="21" customWidth="1"/>
    <col min="7" max="7" width="10.5" style="21" bestFit="1" customWidth="1"/>
    <col min="8" max="8" width="9" style="21" bestFit="1" customWidth="1"/>
    <col min="9" max="9" width="8.875" style="22" bestFit="1" customWidth="1"/>
    <col min="10" max="10" width="6.375" style="23" bestFit="1" customWidth="1"/>
    <col min="11" max="11" width="8.875" style="24" bestFit="1" customWidth="1"/>
    <col min="12" max="12" width="9.75" style="24" bestFit="1" customWidth="1"/>
    <col min="13" max="13" width="11.375" style="24" bestFit="1" customWidth="1"/>
    <col min="14" max="14" width="12.125" style="24" customWidth="1"/>
    <col min="15" max="15" width="11.875" style="24" customWidth="1"/>
    <col min="16" max="16" width="9" style="21" customWidth="1"/>
    <col min="17" max="17" width="10.5" style="21" customWidth="1"/>
    <col min="18" max="18" width="9.625" style="21" customWidth="1"/>
    <col min="19" max="16384" width="9" style="21"/>
  </cols>
  <sheetData>
    <row r="1" spans="2:18" ht="15" customHeight="1" x14ac:dyDescent="0.15">
      <c r="B1" s="20" t="s">
        <v>0</v>
      </c>
      <c r="C1" s="41">
        <v>43344</v>
      </c>
      <c r="D1" s="41">
        <f>DATE(YEAR(C1)-1,12,1)</f>
        <v>43070</v>
      </c>
      <c r="E1" s="26" t="s">
        <v>11</v>
      </c>
      <c r="F1" s="27">
        <f>SUBTOTAL(109,table3[输入原值])</f>
        <v>145000</v>
      </c>
      <c r="G1" s="27">
        <f>SUBTOTAL(109,table3[原值])</f>
        <v>145000</v>
      </c>
      <c r="H1" s="27"/>
      <c r="I1" s="24"/>
      <c r="L1" s="27">
        <f>SUBTOTAL(109,table3[本月折旧])</f>
        <v>10820.85</v>
      </c>
      <c r="M1" s="27">
        <f>SUBTOTAL(109,table3[本年折旧])</f>
        <v>97387.65</v>
      </c>
      <c r="N1" s="27">
        <f>SUBTOTAL(109,table3[累计折旧])</f>
        <v>107187.65</v>
      </c>
      <c r="O1" s="27">
        <f>SUBTOTAL(109,table3[净值])</f>
        <v>37812.350000000006</v>
      </c>
    </row>
    <row r="2" spans="2:18" s="25" customFormat="1" ht="15" customHeight="1" x14ac:dyDescent="0.15">
      <c r="B2" s="28" t="s">
        <v>10</v>
      </c>
      <c r="C2" s="29" t="s">
        <v>1</v>
      </c>
      <c r="D2" s="29" t="s">
        <v>8</v>
      </c>
      <c r="E2" s="29" t="s">
        <v>9</v>
      </c>
      <c r="F2" s="28" t="s">
        <v>39</v>
      </c>
      <c r="G2" s="28" t="s">
        <v>38</v>
      </c>
      <c r="H2" s="28" t="s">
        <v>37</v>
      </c>
      <c r="I2" s="30" t="s">
        <v>2</v>
      </c>
      <c r="J2" s="31" t="s">
        <v>3</v>
      </c>
      <c r="K2" s="32" t="s">
        <v>4</v>
      </c>
      <c r="L2" s="28" t="s">
        <v>5</v>
      </c>
      <c r="M2" s="28" t="s">
        <v>44</v>
      </c>
      <c r="N2" s="28" t="s">
        <v>6</v>
      </c>
      <c r="O2" s="28" t="s">
        <v>7</v>
      </c>
      <c r="P2" s="28" t="s">
        <v>45</v>
      </c>
      <c r="Q2" s="28" t="s">
        <v>47</v>
      </c>
      <c r="R2" s="28" t="s">
        <v>46</v>
      </c>
    </row>
    <row r="3" spans="2:18" ht="15" customHeight="1" x14ac:dyDescent="0.15">
      <c r="B3" s="34">
        <f t="shared" ref="B3:B8" si="0">ROW()-2</f>
        <v>1</v>
      </c>
      <c r="C3" s="35" t="s">
        <v>40</v>
      </c>
      <c r="D3" s="36" t="s">
        <v>31</v>
      </c>
      <c r="E3" s="36" t="s">
        <v>13</v>
      </c>
      <c r="F3" s="37">
        <v>5000</v>
      </c>
      <c r="G3" s="37">
        <f t="shared" ref="G3:G8" si="1">IF(OR($C$1&lt;H3,H3=""),0,F3)</f>
        <v>5000</v>
      </c>
      <c r="H3" s="38">
        <v>43070</v>
      </c>
      <c r="I3" s="39">
        <v>2</v>
      </c>
      <c r="J3" s="40">
        <v>0.02</v>
      </c>
      <c r="K3" s="39">
        <f>MEDIAN(A,0,I3*12)</f>
        <v>9</v>
      </c>
      <c r="L3" s="37">
        <f t="shared" ref="L3:L8" si="2">IF(OR(K3=0,A&gt;K3),0,ROUND(SLN(G3,G3*J3,I3*12),2))</f>
        <v>204.17</v>
      </c>
      <c r="M3" s="37">
        <f t="shared" ref="M3:M7" si="3">N3-R3</f>
        <v>1837.53</v>
      </c>
      <c r="N3" s="37">
        <f t="shared" ref="N3:N8" si="4">ROUND(IF(AND(K3=I3*12,K3&lt;&gt;0),G3*(1-J3),K3*L3),2)</f>
        <v>1837.53</v>
      </c>
      <c r="O3" s="37">
        <f t="shared" ref="O3:O8" si="5">G3-N3</f>
        <v>3162.4700000000003</v>
      </c>
      <c r="P3" s="39">
        <f t="shared" ref="P3:P8" si="6">MEDIAN(B,0,I3*12)</f>
        <v>0</v>
      </c>
      <c r="Q3" s="37">
        <f t="shared" ref="Q3:Q8" si="7">IF(OR(P3=0,B&gt;P3),0,ROUND(SLN(G3,G3*J3,I3*12),2))</f>
        <v>0</v>
      </c>
      <c r="R3" s="37">
        <f>ROUND(IF(AND(P3=I3*12,P3&lt;&gt;0),G3*(1-J3),P3*Q3),2)</f>
        <v>0</v>
      </c>
    </row>
    <row r="4" spans="2:18" ht="15" customHeight="1" x14ac:dyDescent="0.15">
      <c r="B4" s="34">
        <f t="shared" si="0"/>
        <v>2</v>
      </c>
      <c r="C4" s="35" t="s">
        <v>42</v>
      </c>
      <c r="D4" s="36" t="s">
        <v>31</v>
      </c>
      <c r="E4" s="36" t="s">
        <v>13</v>
      </c>
      <c r="F4" s="37">
        <v>5000</v>
      </c>
      <c r="G4" s="37">
        <f t="shared" si="1"/>
        <v>5000</v>
      </c>
      <c r="H4" s="38">
        <v>43070</v>
      </c>
      <c r="I4" s="39">
        <v>2</v>
      </c>
      <c r="J4" s="40">
        <v>0.02</v>
      </c>
      <c r="K4" s="39">
        <f t="shared" ref="K3:K8" si="8">MEDIAN(A,0,I4*12)</f>
        <v>9</v>
      </c>
      <c r="L4" s="37">
        <f t="shared" si="2"/>
        <v>204.17</v>
      </c>
      <c r="M4" s="37">
        <f t="shared" si="3"/>
        <v>1837.53</v>
      </c>
      <c r="N4" s="37">
        <f t="shared" si="4"/>
        <v>1837.53</v>
      </c>
      <c r="O4" s="37">
        <f t="shared" si="5"/>
        <v>3162.4700000000003</v>
      </c>
      <c r="P4" s="39">
        <f t="shared" si="6"/>
        <v>0</v>
      </c>
      <c r="Q4" s="37">
        <f t="shared" si="7"/>
        <v>0</v>
      </c>
      <c r="R4" s="37">
        <f t="shared" ref="R4:R7" si="9">ROUND(IF(AND(P4=I4*12,P4&lt;&gt;0),G4*(1-J4),P4*Q4),2)</f>
        <v>0</v>
      </c>
    </row>
    <row r="5" spans="2:18" ht="15" customHeight="1" x14ac:dyDescent="0.15">
      <c r="B5" s="34">
        <f t="shared" si="0"/>
        <v>3</v>
      </c>
      <c r="C5" s="35" t="s">
        <v>41</v>
      </c>
      <c r="D5" s="36" t="s">
        <v>31</v>
      </c>
      <c r="E5" s="36" t="s">
        <v>13</v>
      </c>
      <c r="F5" s="37">
        <v>5000</v>
      </c>
      <c r="G5" s="37">
        <f t="shared" si="1"/>
        <v>5000</v>
      </c>
      <c r="H5" s="38">
        <v>43070</v>
      </c>
      <c r="I5" s="39">
        <v>2</v>
      </c>
      <c r="J5" s="40">
        <v>0.02</v>
      </c>
      <c r="K5" s="39">
        <f t="shared" si="8"/>
        <v>9</v>
      </c>
      <c r="L5" s="37">
        <f t="shared" si="2"/>
        <v>204.17</v>
      </c>
      <c r="M5" s="37">
        <f t="shared" si="3"/>
        <v>1837.53</v>
      </c>
      <c r="N5" s="37">
        <f t="shared" si="4"/>
        <v>1837.53</v>
      </c>
      <c r="O5" s="37">
        <f t="shared" si="5"/>
        <v>3162.4700000000003</v>
      </c>
      <c r="P5" s="39">
        <f t="shared" si="6"/>
        <v>0</v>
      </c>
      <c r="Q5" s="37">
        <f t="shared" si="7"/>
        <v>0</v>
      </c>
      <c r="R5" s="37">
        <f t="shared" si="9"/>
        <v>0</v>
      </c>
    </row>
    <row r="6" spans="2:18" ht="15" customHeight="1" x14ac:dyDescent="0.15">
      <c r="B6" s="34">
        <f t="shared" si="0"/>
        <v>4</v>
      </c>
      <c r="C6" s="35" t="s">
        <v>43</v>
      </c>
      <c r="D6" s="36" t="s">
        <v>31</v>
      </c>
      <c r="E6" s="36" t="s">
        <v>13</v>
      </c>
      <c r="F6" s="37">
        <v>5000</v>
      </c>
      <c r="G6" s="37">
        <f t="shared" si="1"/>
        <v>5000</v>
      </c>
      <c r="H6" s="38">
        <v>43070</v>
      </c>
      <c r="I6" s="39">
        <v>2</v>
      </c>
      <c r="J6" s="40">
        <v>0.02</v>
      </c>
      <c r="K6" s="39">
        <f t="shared" si="8"/>
        <v>9</v>
      </c>
      <c r="L6" s="37">
        <f t="shared" si="2"/>
        <v>204.17</v>
      </c>
      <c r="M6" s="37">
        <f t="shared" si="3"/>
        <v>1837.53</v>
      </c>
      <c r="N6" s="37">
        <f t="shared" si="4"/>
        <v>1837.53</v>
      </c>
      <c r="O6" s="37">
        <f t="shared" si="5"/>
        <v>3162.4700000000003</v>
      </c>
      <c r="P6" s="39">
        <f t="shared" si="6"/>
        <v>0</v>
      </c>
      <c r="Q6" s="37">
        <f t="shared" si="7"/>
        <v>0</v>
      </c>
      <c r="R6" s="37">
        <f t="shared" si="9"/>
        <v>0</v>
      </c>
    </row>
    <row r="7" spans="2:18" ht="15" customHeight="1" x14ac:dyDescent="0.15">
      <c r="B7" s="34">
        <f t="shared" si="0"/>
        <v>5</v>
      </c>
      <c r="C7" s="35" t="s">
        <v>48</v>
      </c>
      <c r="D7" s="36" t="s">
        <v>31</v>
      </c>
      <c r="E7" s="36" t="s">
        <v>13</v>
      </c>
      <c r="F7" s="37">
        <v>5000</v>
      </c>
      <c r="G7" s="37">
        <f t="shared" si="1"/>
        <v>5000</v>
      </c>
      <c r="H7" s="38">
        <v>43070</v>
      </c>
      <c r="I7" s="39">
        <v>2</v>
      </c>
      <c r="J7" s="40">
        <v>0.02</v>
      </c>
      <c r="K7" s="39">
        <f t="shared" si="8"/>
        <v>9</v>
      </c>
      <c r="L7" s="37">
        <f t="shared" si="2"/>
        <v>204.17</v>
      </c>
      <c r="M7" s="37">
        <f t="shared" si="3"/>
        <v>1837.53</v>
      </c>
      <c r="N7" s="37">
        <f t="shared" si="4"/>
        <v>1837.53</v>
      </c>
      <c r="O7" s="37">
        <f t="shared" si="5"/>
        <v>3162.4700000000003</v>
      </c>
      <c r="P7" s="39">
        <f t="shared" si="6"/>
        <v>0</v>
      </c>
      <c r="Q7" s="37">
        <f t="shared" si="7"/>
        <v>0</v>
      </c>
      <c r="R7" s="37">
        <f t="shared" si="9"/>
        <v>0</v>
      </c>
    </row>
    <row r="8" spans="2:18" ht="15" customHeight="1" x14ac:dyDescent="0.15">
      <c r="B8" s="42">
        <f t="shared" si="0"/>
        <v>6</v>
      </c>
      <c r="C8" s="43" t="s">
        <v>49</v>
      </c>
      <c r="D8" s="36" t="s">
        <v>31</v>
      </c>
      <c r="E8" s="36" t="s">
        <v>13</v>
      </c>
      <c r="F8" s="44">
        <v>120000</v>
      </c>
      <c r="G8" s="44">
        <f t="shared" si="1"/>
        <v>120000</v>
      </c>
      <c r="H8" s="45">
        <v>43040</v>
      </c>
      <c r="I8" s="46">
        <v>1</v>
      </c>
      <c r="J8" s="47">
        <v>0.02</v>
      </c>
      <c r="K8" s="46">
        <f t="shared" si="8"/>
        <v>10</v>
      </c>
      <c r="L8" s="44">
        <f t="shared" si="2"/>
        <v>9800</v>
      </c>
      <c r="M8" s="37">
        <f>N8-R8</f>
        <v>88200</v>
      </c>
      <c r="N8" s="44">
        <f t="shared" si="4"/>
        <v>98000</v>
      </c>
      <c r="O8" s="44">
        <f t="shared" si="5"/>
        <v>22000</v>
      </c>
      <c r="P8" s="46">
        <f t="shared" si="6"/>
        <v>1</v>
      </c>
      <c r="Q8" s="37">
        <f t="shared" si="7"/>
        <v>9800</v>
      </c>
      <c r="R8" s="44">
        <f>ROUND(IF(AND(P8=I8*12,P8&lt;&gt;0),G8*(1-J8),P8*Q8),2)</f>
        <v>9800</v>
      </c>
    </row>
    <row r="9" spans="2:18" ht="15" customHeight="1" x14ac:dyDescent="0.15">
      <c r="B9" s="21"/>
      <c r="F9" s="33"/>
      <c r="G9" s="33"/>
      <c r="H9" s="33"/>
    </row>
    <row r="13" spans="2:18" ht="15" customHeight="1" x14ac:dyDescent="0.15">
      <c r="D13" s="41"/>
    </row>
  </sheetData>
  <sheetProtection formatCells="0" formatColumns="0" formatRows="0"/>
  <phoneticPr fontId="2" type="noConversion"/>
  <dataValidations count="2">
    <dataValidation type="list" allowBlank="1" showInputMessage="1" showErrorMessage="1" sqref="E3:E8" xr:uid="{801DDCAE-62D8-4744-8ECD-D3856576DA5C}">
      <formula1>部门</formula1>
    </dataValidation>
    <dataValidation type="list" allowBlank="1" showInputMessage="1" showErrorMessage="1" sqref="D3:D8" xr:uid="{42A06A41-5B70-4981-91E8-3B278F81524C}">
      <formula1>类别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918C-850C-4B3A-B63A-1A5E46B178D2}">
  <sheetPr codeName="Sheet3"/>
  <dimension ref="B1:H223"/>
  <sheetViews>
    <sheetView showGridLines="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F17" sqref="F17"/>
    </sheetView>
  </sheetViews>
  <sheetFormatPr defaultRowHeight="18" customHeight="1" x14ac:dyDescent="0.15"/>
  <cols>
    <col min="1" max="1" width="2.5" style="5" customWidth="1"/>
    <col min="2" max="2" width="13.375" style="5" customWidth="1"/>
    <col min="3" max="3" width="11.5" style="5" customWidth="1"/>
    <col min="4" max="4" width="17.625" style="5" bestFit="1" customWidth="1"/>
    <col min="5" max="5" width="17.625" style="5" customWidth="1"/>
    <col min="6" max="6" width="16.625" style="5" customWidth="1"/>
    <col min="7" max="7" width="18.375" style="5" customWidth="1"/>
    <col min="8" max="8" width="14.5" style="5" customWidth="1"/>
    <col min="9" max="16384" width="9" style="5"/>
  </cols>
  <sheetData>
    <row r="1" spans="2:8" ht="18" customHeight="1" x14ac:dyDescent="0.15">
      <c r="B1" s="6" t="s">
        <v>30</v>
      </c>
      <c r="C1" s="13" t="s">
        <v>29</v>
      </c>
      <c r="D1" s="7" t="s">
        <v>24</v>
      </c>
      <c r="E1" s="9" t="s">
        <v>25</v>
      </c>
      <c r="F1" s="8" t="s">
        <v>54</v>
      </c>
      <c r="G1" s="7" t="s">
        <v>26</v>
      </c>
      <c r="H1" s="9" t="s">
        <v>27</v>
      </c>
    </row>
    <row r="2" spans="2:8" ht="18" customHeight="1" x14ac:dyDescent="0.15">
      <c r="B2" s="17" t="s">
        <v>31</v>
      </c>
      <c r="C2" s="18"/>
      <c r="D2" s="10">
        <v>145000</v>
      </c>
      <c r="E2" s="11">
        <v>11020.85</v>
      </c>
      <c r="F2" s="11">
        <v>99187.65</v>
      </c>
      <c r="G2" s="11">
        <v>109187.65</v>
      </c>
      <c r="H2" s="12">
        <v>35812.350000000006</v>
      </c>
    </row>
    <row r="3" spans="2:8" ht="18" customHeight="1" x14ac:dyDescent="0.15">
      <c r="B3" s="16"/>
      <c r="C3" s="14" t="s">
        <v>50</v>
      </c>
      <c r="D3" s="4">
        <v>125000</v>
      </c>
      <c r="E3" s="2">
        <v>10204.17</v>
      </c>
      <c r="F3" s="2">
        <v>91837.53</v>
      </c>
      <c r="G3" s="2">
        <v>101837.53</v>
      </c>
      <c r="H3" s="3">
        <v>23162.47</v>
      </c>
    </row>
    <row r="4" spans="2:8" ht="18" customHeight="1" x14ac:dyDescent="0.15">
      <c r="B4" s="16"/>
      <c r="C4" s="14" t="s">
        <v>51</v>
      </c>
      <c r="D4" s="4">
        <v>10000</v>
      </c>
      <c r="E4" s="2">
        <v>408.34</v>
      </c>
      <c r="F4" s="2">
        <v>3675.06</v>
      </c>
      <c r="G4" s="2">
        <v>3675.06</v>
      </c>
      <c r="H4" s="3">
        <v>6324.9400000000005</v>
      </c>
    </row>
    <row r="5" spans="2:8" ht="18" customHeight="1" x14ac:dyDescent="0.15">
      <c r="B5" s="16"/>
      <c r="C5" s="14" t="s">
        <v>52</v>
      </c>
      <c r="D5" s="4">
        <v>5000</v>
      </c>
      <c r="E5" s="2">
        <v>204.17</v>
      </c>
      <c r="F5" s="2">
        <v>1837.53</v>
      </c>
      <c r="G5" s="2">
        <v>1837.53</v>
      </c>
      <c r="H5" s="3">
        <v>3162.4700000000003</v>
      </c>
    </row>
    <row r="6" spans="2:8" ht="18" customHeight="1" x14ac:dyDescent="0.15">
      <c r="B6" s="16"/>
      <c r="C6" s="14" t="s">
        <v>53</v>
      </c>
      <c r="D6" s="4">
        <v>5000</v>
      </c>
      <c r="E6" s="2">
        <v>204.17</v>
      </c>
      <c r="F6" s="2">
        <v>1837.53</v>
      </c>
      <c r="G6" s="2">
        <v>1837.53</v>
      </c>
      <c r="H6" s="3">
        <v>3162.4700000000003</v>
      </c>
    </row>
    <row r="7" spans="2:8" ht="18" customHeight="1" x14ac:dyDescent="0.15">
      <c r="B7" s="17" t="s">
        <v>23</v>
      </c>
      <c r="C7" s="18"/>
      <c r="D7" s="4">
        <v>145000</v>
      </c>
      <c r="E7" s="2">
        <v>11020.85</v>
      </c>
      <c r="F7" s="2">
        <v>99187.65</v>
      </c>
      <c r="G7" s="2">
        <v>109187.65</v>
      </c>
      <c r="H7" s="3">
        <v>35812.350000000006</v>
      </c>
    </row>
    <row r="8" spans="2:8" ht="18" customHeight="1" x14ac:dyDescent="0.15">
      <c r="B8"/>
      <c r="C8"/>
      <c r="D8"/>
      <c r="E8"/>
      <c r="F8"/>
      <c r="G8"/>
    </row>
    <row r="9" spans="2:8" ht="18" customHeight="1" x14ac:dyDescent="0.15">
      <c r="B9"/>
      <c r="C9"/>
      <c r="D9"/>
      <c r="E9"/>
      <c r="F9"/>
      <c r="G9"/>
    </row>
    <row r="10" spans="2:8" ht="18" customHeight="1" x14ac:dyDescent="0.15">
      <c r="B10"/>
      <c r="C10"/>
      <c r="D10"/>
      <c r="E10"/>
      <c r="F10"/>
      <c r="G10"/>
    </row>
    <row r="11" spans="2:8" ht="18" customHeight="1" x14ac:dyDescent="0.15">
      <c r="B11"/>
      <c r="C11"/>
      <c r="D11"/>
      <c r="E11"/>
      <c r="F11"/>
      <c r="G11"/>
    </row>
    <row r="12" spans="2:8" ht="18" customHeight="1" x14ac:dyDescent="0.15">
      <c r="B12"/>
      <c r="C12"/>
      <c r="D12"/>
      <c r="E12"/>
      <c r="F12"/>
      <c r="G12"/>
    </row>
    <row r="13" spans="2:8" ht="18" customHeight="1" x14ac:dyDescent="0.15">
      <c r="B13"/>
      <c r="C13"/>
      <c r="D13"/>
      <c r="E13"/>
      <c r="F13"/>
      <c r="G13"/>
    </row>
    <row r="14" spans="2:8" ht="18" customHeight="1" x14ac:dyDescent="0.15">
      <c r="B14"/>
      <c r="C14"/>
      <c r="D14"/>
      <c r="E14"/>
      <c r="F14"/>
      <c r="G14"/>
    </row>
    <row r="15" spans="2:8" ht="18" customHeight="1" x14ac:dyDescent="0.15">
      <c r="B15"/>
      <c r="C15"/>
      <c r="D15"/>
      <c r="E15"/>
      <c r="F15"/>
      <c r="G15"/>
    </row>
    <row r="16" spans="2:8" ht="18" customHeight="1" x14ac:dyDescent="0.15">
      <c r="B16"/>
      <c r="C16"/>
      <c r="D16"/>
      <c r="E16"/>
      <c r="F16"/>
      <c r="G16"/>
    </row>
    <row r="17" spans="2:7" ht="18" customHeight="1" x14ac:dyDescent="0.15">
      <c r="B17"/>
      <c r="C17"/>
      <c r="D17"/>
      <c r="E17"/>
      <c r="F17"/>
      <c r="G17"/>
    </row>
    <row r="18" spans="2:7" ht="18" customHeight="1" x14ac:dyDescent="0.15">
      <c r="B18"/>
      <c r="C18"/>
      <c r="D18"/>
      <c r="E18"/>
      <c r="F18"/>
      <c r="G18"/>
    </row>
    <row r="19" spans="2:7" ht="18" customHeight="1" x14ac:dyDescent="0.15">
      <c r="B19"/>
      <c r="C19"/>
      <c r="D19"/>
      <c r="E19"/>
      <c r="F19"/>
      <c r="G19"/>
    </row>
    <row r="20" spans="2:7" ht="18" customHeight="1" x14ac:dyDescent="0.15">
      <c r="B20"/>
      <c r="C20"/>
      <c r="D20"/>
      <c r="E20"/>
      <c r="F20"/>
      <c r="G20"/>
    </row>
    <row r="21" spans="2:7" ht="18" customHeight="1" x14ac:dyDescent="0.15">
      <c r="B21"/>
      <c r="C21"/>
      <c r="D21"/>
      <c r="E21"/>
      <c r="F21"/>
      <c r="G21"/>
    </row>
    <row r="22" spans="2:7" ht="18" customHeight="1" x14ac:dyDescent="0.15">
      <c r="B22"/>
      <c r="C22"/>
      <c r="D22"/>
      <c r="E22"/>
      <c r="F22"/>
      <c r="G22"/>
    </row>
    <row r="23" spans="2:7" ht="18" customHeight="1" x14ac:dyDescent="0.15">
      <c r="B23"/>
      <c r="C23"/>
      <c r="D23"/>
      <c r="E23"/>
      <c r="F23"/>
      <c r="G23"/>
    </row>
    <row r="24" spans="2:7" ht="18" customHeight="1" x14ac:dyDescent="0.15">
      <c r="B24"/>
      <c r="C24"/>
      <c r="D24"/>
      <c r="E24"/>
      <c r="F24"/>
      <c r="G24"/>
    </row>
    <row r="25" spans="2:7" ht="18" customHeight="1" x14ac:dyDescent="0.15">
      <c r="B25"/>
      <c r="C25"/>
      <c r="D25"/>
      <c r="E25"/>
      <c r="F25"/>
      <c r="G25"/>
    </row>
    <row r="26" spans="2:7" ht="18" customHeight="1" x14ac:dyDescent="0.15">
      <c r="B26"/>
      <c r="C26"/>
      <c r="D26"/>
      <c r="E26"/>
      <c r="F26"/>
      <c r="G26"/>
    </row>
    <row r="27" spans="2:7" ht="18" customHeight="1" x14ac:dyDescent="0.15">
      <c r="B27"/>
      <c r="C27"/>
      <c r="D27"/>
      <c r="E27"/>
      <c r="F27"/>
      <c r="G27"/>
    </row>
    <row r="28" spans="2:7" ht="18" customHeight="1" x14ac:dyDescent="0.15">
      <c r="B28"/>
      <c r="C28"/>
      <c r="D28"/>
      <c r="E28"/>
      <c r="F28"/>
      <c r="G28"/>
    </row>
    <row r="29" spans="2:7" ht="18" customHeight="1" x14ac:dyDescent="0.15">
      <c r="B29"/>
      <c r="C29"/>
      <c r="D29"/>
      <c r="E29"/>
      <c r="F29"/>
      <c r="G29"/>
    </row>
    <row r="30" spans="2:7" ht="18" customHeight="1" x14ac:dyDescent="0.15">
      <c r="B30"/>
      <c r="C30"/>
      <c r="D30"/>
      <c r="E30"/>
      <c r="F30"/>
      <c r="G30"/>
    </row>
    <row r="31" spans="2:7" ht="18" customHeight="1" x14ac:dyDescent="0.15">
      <c r="B31"/>
      <c r="C31"/>
      <c r="D31"/>
      <c r="E31"/>
      <c r="F31"/>
      <c r="G31"/>
    </row>
    <row r="32" spans="2:7" ht="18" customHeight="1" x14ac:dyDescent="0.15">
      <c r="B32"/>
      <c r="C32"/>
      <c r="D32"/>
      <c r="E32"/>
      <c r="F32"/>
      <c r="G32"/>
    </row>
    <row r="33" spans="2:7" ht="18" customHeight="1" x14ac:dyDescent="0.15">
      <c r="B33"/>
      <c r="C33"/>
      <c r="D33"/>
      <c r="E33"/>
      <c r="F33"/>
      <c r="G33"/>
    </row>
    <row r="34" spans="2:7" ht="18" customHeight="1" x14ac:dyDescent="0.15">
      <c r="B34"/>
      <c r="C34"/>
      <c r="D34"/>
      <c r="E34"/>
      <c r="F34"/>
      <c r="G34"/>
    </row>
    <row r="35" spans="2:7" ht="18" customHeight="1" x14ac:dyDescent="0.15">
      <c r="B35"/>
      <c r="C35"/>
      <c r="D35"/>
      <c r="E35"/>
      <c r="F35"/>
      <c r="G35"/>
    </row>
    <row r="36" spans="2:7" ht="18" customHeight="1" x14ac:dyDescent="0.15">
      <c r="B36"/>
      <c r="C36"/>
      <c r="D36"/>
      <c r="E36"/>
      <c r="F36"/>
      <c r="G36"/>
    </row>
    <row r="37" spans="2:7" ht="18" customHeight="1" x14ac:dyDescent="0.15">
      <c r="B37"/>
      <c r="C37"/>
      <c r="D37"/>
      <c r="E37"/>
      <c r="F37"/>
      <c r="G37"/>
    </row>
    <row r="38" spans="2:7" ht="18" customHeight="1" x14ac:dyDescent="0.15">
      <c r="B38"/>
      <c r="C38"/>
      <c r="D38"/>
      <c r="E38"/>
      <c r="F38"/>
      <c r="G38"/>
    </row>
    <row r="39" spans="2:7" ht="18" customHeight="1" x14ac:dyDescent="0.15">
      <c r="B39"/>
      <c r="C39"/>
      <c r="D39"/>
      <c r="E39"/>
      <c r="F39"/>
      <c r="G39"/>
    </row>
    <row r="40" spans="2:7" ht="18" customHeight="1" x14ac:dyDescent="0.15">
      <c r="B40"/>
      <c r="C40"/>
      <c r="D40"/>
      <c r="E40"/>
      <c r="F40"/>
      <c r="G40"/>
    </row>
    <row r="41" spans="2:7" ht="18" customHeight="1" x14ac:dyDescent="0.15">
      <c r="B41"/>
      <c r="C41"/>
      <c r="D41"/>
      <c r="E41"/>
      <c r="F41"/>
      <c r="G41"/>
    </row>
    <row r="42" spans="2:7" ht="18" customHeight="1" x14ac:dyDescent="0.15">
      <c r="B42"/>
      <c r="C42"/>
      <c r="D42"/>
      <c r="E42"/>
      <c r="F42"/>
      <c r="G42"/>
    </row>
    <row r="43" spans="2:7" ht="18" customHeight="1" x14ac:dyDescent="0.15">
      <c r="B43"/>
      <c r="C43"/>
      <c r="D43"/>
      <c r="E43"/>
      <c r="F43"/>
      <c r="G43"/>
    </row>
    <row r="44" spans="2:7" ht="18" customHeight="1" x14ac:dyDescent="0.15">
      <c r="B44"/>
      <c r="C44"/>
      <c r="D44"/>
      <c r="E44"/>
      <c r="F44"/>
      <c r="G44"/>
    </row>
    <row r="45" spans="2:7" ht="18" customHeight="1" x14ac:dyDescent="0.15">
      <c r="B45"/>
      <c r="C45"/>
      <c r="D45"/>
      <c r="E45"/>
      <c r="F45"/>
      <c r="G45"/>
    </row>
    <row r="46" spans="2:7" ht="18" customHeight="1" x14ac:dyDescent="0.15">
      <c r="B46"/>
      <c r="C46"/>
      <c r="D46"/>
      <c r="E46"/>
      <c r="F46"/>
      <c r="G46"/>
    </row>
    <row r="47" spans="2:7" ht="18" customHeight="1" x14ac:dyDescent="0.15">
      <c r="B47"/>
      <c r="C47"/>
      <c r="D47"/>
      <c r="E47"/>
      <c r="F47"/>
      <c r="G47"/>
    </row>
    <row r="48" spans="2:7" ht="18" customHeight="1" x14ac:dyDescent="0.15">
      <c r="B48"/>
      <c r="C48"/>
      <c r="D48"/>
      <c r="E48"/>
      <c r="F48"/>
      <c r="G48"/>
    </row>
    <row r="49" spans="2:7" ht="18" customHeight="1" x14ac:dyDescent="0.15">
      <c r="B49"/>
      <c r="C49"/>
      <c r="D49"/>
      <c r="E49"/>
      <c r="F49"/>
      <c r="G49"/>
    </row>
    <row r="50" spans="2:7" ht="18" customHeight="1" x14ac:dyDescent="0.15">
      <c r="B50"/>
      <c r="C50"/>
      <c r="D50"/>
      <c r="E50"/>
      <c r="F50"/>
      <c r="G50"/>
    </row>
    <row r="51" spans="2:7" ht="18" customHeight="1" x14ac:dyDescent="0.15">
      <c r="B51"/>
      <c r="C51"/>
      <c r="D51"/>
      <c r="E51"/>
      <c r="F51"/>
      <c r="G51"/>
    </row>
    <row r="52" spans="2:7" ht="18" customHeight="1" x14ac:dyDescent="0.15">
      <c r="B52"/>
      <c r="C52"/>
      <c r="D52"/>
      <c r="E52"/>
      <c r="F52"/>
      <c r="G52"/>
    </row>
    <row r="53" spans="2:7" ht="18" customHeight="1" x14ac:dyDescent="0.15">
      <c r="B53"/>
      <c r="C53"/>
      <c r="D53"/>
      <c r="E53"/>
      <c r="F53"/>
      <c r="G53"/>
    </row>
    <row r="54" spans="2:7" ht="18" customHeight="1" x14ac:dyDescent="0.15">
      <c r="B54"/>
      <c r="C54"/>
      <c r="D54"/>
      <c r="E54"/>
      <c r="F54"/>
      <c r="G54"/>
    </row>
    <row r="55" spans="2:7" ht="18" customHeight="1" x14ac:dyDescent="0.15">
      <c r="B55"/>
      <c r="C55"/>
      <c r="D55"/>
      <c r="E55"/>
      <c r="F55"/>
      <c r="G55"/>
    </row>
    <row r="56" spans="2:7" ht="18" customHeight="1" x14ac:dyDescent="0.15">
      <c r="B56"/>
      <c r="C56"/>
      <c r="D56"/>
      <c r="E56"/>
      <c r="F56"/>
      <c r="G56"/>
    </row>
    <row r="57" spans="2:7" ht="18" customHeight="1" x14ac:dyDescent="0.15">
      <c r="B57"/>
      <c r="C57"/>
      <c r="D57"/>
      <c r="E57"/>
      <c r="F57"/>
      <c r="G57"/>
    </row>
    <row r="58" spans="2:7" ht="18" customHeight="1" x14ac:dyDescent="0.15">
      <c r="B58"/>
      <c r="C58"/>
      <c r="D58"/>
      <c r="E58"/>
      <c r="F58"/>
      <c r="G58"/>
    </row>
    <row r="59" spans="2:7" ht="18" customHeight="1" x14ac:dyDescent="0.15">
      <c r="B59"/>
      <c r="C59"/>
      <c r="D59"/>
      <c r="E59"/>
      <c r="F59"/>
      <c r="G59"/>
    </row>
    <row r="60" spans="2:7" ht="18" customHeight="1" x14ac:dyDescent="0.15">
      <c r="B60"/>
      <c r="C60"/>
      <c r="D60"/>
      <c r="E60"/>
      <c r="F60"/>
      <c r="G60"/>
    </row>
    <row r="61" spans="2:7" ht="18" customHeight="1" x14ac:dyDescent="0.15">
      <c r="B61"/>
      <c r="C61"/>
      <c r="D61"/>
      <c r="E61"/>
      <c r="F61"/>
      <c r="G61"/>
    </row>
    <row r="62" spans="2:7" ht="18" customHeight="1" x14ac:dyDescent="0.15">
      <c r="B62"/>
      <c r="C62"/>
      <c r="D62"/>
      <c r="E62"/>
      <c r="F62"/>
      <c r="G62"/>
    </row>
    <row r="63" spans="2:7" ht="18" customHeight="1" x14ac:dyDescent="0.15">
      <c r="B63"/>
      <c r="C63"/>
      <c r="D63"/>
      <c r="E63"/>
      <c r="F63"/>
      <c r="G63"/>
    </row>
    <row r="64" spans="2:7" ht="18" customHeight="1" x14ac:dyDescent="0.15">
      <c r="B64"/>
      <c r="C64"/>
      <c r="D64"/>
      <c r="E64"/>
      <c r="F64"/>
      <c r="G64"/>
    </row>
    <row r="65" spans="2:7" ht="18" customHeight="1" x14ac:dyDescent="0.15">
      <c r="B65"/>
      <c r="C65"/>
      <c r="D65"/>
      <c r="E65"/>
      <c r="F65"/>
      <c r="G65"/>
    </row>
    <row r="66" spans="2:7" ht="18" customHeight="1" x14ac:dyDescent="0.15">
      <c r="B66"/>
      <c r="C66"/>
      <c r="D66"/>
      <c r="E66"/>
      <c r="F66"/>
      <c r="G66"/>
    </row>
    <row r="67" spans="2:7" ht="18" customHeight="1" x14ac:dyDescent="0.15">
      <c r="B67"/>
      <c r="C67"/>
      <c r="D67"/>
      <c r="E67"/>
      <c r="F67"/>
      <c r="G67"/>
    </row>
    <row r="68" spans="2:7" ht="18" customHeight="1" x14ac:dyDescent="0.15">
      <c r="B68"/>
      <c r="C68"/>
      <c r="D68"/>
      <c r="E68"/>
      <c r="F68"/>
      <c r="G68"/>
    </row>
    <row r="69" spans="2:7" ht="18" customHeight="1" x14ac:dyDescent="0.15">
      <c r="B69"/>
      <c r="C69"/>
      <c r="D69"/>
      <c r="E69"/>
      <c r="F69"/>
      <c r="G69"/>
    </row>
    <row r="70" spans="2:7" ht="18" customHeight="1" x14ac:dyDescent="0.15">
      <c r="B70"/>
      <c r="C70"/>
      <c r="D70"/>
      <c r="E70"/>
      <c r="F70"/>
      <c r="G70"/>
    </row>
    <row r="71" spans="2:7" ht="18" customHeight="1" x14ac:dyDescent="0.15">
      <c r="B71"/>
      <c r="C71"/>
      <c r="D71"/>
      <c r="E71"/>
      <c r="F71"/>
      <c r="G71"/>
    </row>
    <row r="72" spans="2:7" ht="18" customHeight="1" x14ac:dyDescent="0.15">
      <c r="B72"/>
      <c r="C72"/>
      <c r="D72"/>
      <c r="E72"/>
      <c r="F72"/>
      <c r="G72"/>
    </row>
    <row r="73" spans="2:7" ht="18" customHeight="1" x14ac:dyDescent="0.15">
      <c r="B73"/>
      <c r="C73"/>
      <c r="D73"/>
      <c r="E73"/>
      <c r="F73"/>
      <c r="G73"/>
    </row>
    <row r="74" spans="2:7" ht="18" customHeight="1" x14ac:dyDescent="0.15">
      <c r="B74"/>
      <c r="C74"/>
      <c r="D74"/>
      <c r="E74"/>
      <c r="F74"/>
      <c r="G74"/>
    </row>
    <row r="75" spans="2:7" ht="18" customHeight="1" x14ac:dyDescent="0.15">
      <c r="B75"/>
      <c r="C75"/>
      <c r="D75"/>
      <c r="E75"/>
      <c r="F75"/>
      <c r="G75"/>
    </row>
    <row r="76" spans="2:7" ht="18" customHeight="1" x14ac:dyDescent="0.15">
      <c r="B76"/>
      <c r="C76"/>
      <c r="D76"/>
      <c r="E76"/>
      <c r="F76"/>
      <c r="G76"/>
    </row>
    <row r="77" spans="2:7" ht="18" customHeight="1" x14ac:dyDescent="0.15">
      <c r="B77"/>
      <c r="C77"/>
      <c r="D77"/>
      <c r="E77"/>
      <c r="F77"/>
      <c r="G77"/>
    </row>
    <row r="78" spans="2:7" ht="18" customHeight="1" x14ac:dyDescent="0.15">
      <c r="B78"/>
      <c r="C78"/>
      <c r="D78"/>
      <c r="E78"/>
      <c r="F78"/>
      <c r="G78"/>
    </row>
    <row r="79" spans="2:7" ht="18" customHeight="1" x14ac:dyDescent="0.15">
      <c r="B79"/>
      <c r="C79"/>
      <c r="D79"/>
      <c r="E79"/>
      <c r="F79"/>
      <c r="G79"/>
    </row>
    <row r="80" spans="2:7" ht="18" customHeight="1" x14ac:dyDescent="0.15">
      <c r="B80"/>
      <c r="C80"/>
      <c r="D80"/>
      <c r="E80"/>
      <c r="F80"/>
      <c r="G80"/>
    </row>
    <row r="81" spans="2:7" ht="18" customHeight="1" x14ac:dyDescent="0.15">
      <c r="B81"/>
      <c r="C81"/>
      <c r="D81"/>
      <c r="E81"/>
      <c r="F81"/>
      <c r="G81"/>
    </row>
    <row r="82" spans="2:7" ht="18" customHeight="1" x14ac:dyDescent="0.15">
      <c r="B82"/>
      <c r="C82"/>
      <c r="D82"/>
      <c r="E82"/>
      <c r="F82"/>
      <c r="G82"/>
    </row>
    <row r="83" spans="2:7" ht="18" customHeight="1" x14ac:dyDescent="0.15">
      <c r="B83"/>
      <c r="C83"/>
      <c r="D83"/>
      <c r="E83"/>
      <c r="F83"/>
      <c r="G83"/>
    </row>
    <row r="84" spans="2:7" ht="18" customHeight="1" x14ac:dyDescent="0.15">
      <c r="B84"/>
      <c r="C84"/>
      <c r="D84"/>
      <c r="E84"/>
      <c r="F84"/>
      <c r="G84"/>
    </row>
    <row r="85" spans="2:7" ht="18" customHeight="1" x14ac:dyDescent="0.15">
      <c r="B85"/>
      <c r="C85"/>
      <c r="D85"/>
      <c r="E85"/>
      <c r="F85"/>
      <c r="G85"/>
    </row>
    <row r="86" spans="2:7" ht="18" customHeight="1" x14ac:dyDescent="0.15">
      <c r="B86"/>
      <c r="C86"/>
      <c r="D86"/>
      <c r="E86"/>
      <c r="F86"/>
      <c r="G86"/>
    </row>
    <row r="87" spans="2:7" ht="18" customHeight="1" x14ac:dyDescent="0.15">
      <c r="B87"/>
      <c r="C87"/>
      <c r="D87"/>
      <c r="E87"/>
      <c r="F87"/>
      <c r="G87"/>
    </row>
    <row r="88" spans="2:7" ht="18" customHeight="1" x14ac:dyDescent="0.15">
      <c r="B88"/>
      <c r="C88"/>
      <c r="D88"/>
      <c r="E88"/>
      <c r="F88"/>
      <c r="G88"/>
    </row>
    <row r="89" spans="2:7" ht="18" customHeight="1" x14ac:dyDescent="0.15">
      <c r="B89"/>
      <c r="C89"/>
      <c r="D89"/>
      <c r="E89"/>
      <c r="F89"/>
      <c r="G89"/>
    </row>
    <row r="90" spans="2:7" ht="18" customHeight="1" x14ac:dyDescent="0.15">
      <c r="B90"/>
      <c r="C90"/>
      <c r="D90"/>
      <c r="E90"/>
      <c r="F90"/>
      <c r="G90"/>
    </row>
    <row r="91" spans="2:7" ht="18" customHeight="1" x14ac:dyDescent="0.15">
      <c r="B91"/>
      <c r="C91"/>
      <c r="D91"/>
      <c r="E91"/>
      <c r="F91"/>
      <c r="G91"/>
    </row>
    <row r="92" spans="2:7" ht="18" customHeight="1" x14ac:dyDescent="0.15">
      <c r="B92"/>
      <c r="C92"/>
      <c r="D92"/>
      <c r="E92"/>
      <c r="F92"/>
      <c r="G92"/>
    </row>
    <row r="93" spans="2:7" ht="18" customHeight="1" x14ac:dyDescent="0.15">
      <c r="B93"/>
      <c r="C93"/>
      <c r="D93"/>
      <c r="E93"/>
      <c r="F93"/>
      <c r="G93"/>
    </row>
    <row r="94" spans="2:7" ht="18" customHeight="1" x14ac:dyDescent="0.15">
      <c r="B94"/>
      <c r="C94"/>
      <c r="D94"/>
      <c r="E94"/>
      <c r="F94"/>
      <c r="G94"/>
    </row>
    <row r="95" spans="2:7" ht="18" customHeight="1" x14ac:dyDescent="0.15">
      <c r="B95"/>
      <c r="C95"/>
      <c r="D95"/>
      <c r="E95"/>
      <c r="F95"/>
      <c r="G95"/>
    </row>
    <row r="96" spans="2:7" ht="18" customHeight="1" x14ac:dyDescent="0.15">
      <c r="B96"/>
      <c r="C96"/>
      <c r="D96"/>
      <c r="E96"/>
      <c r="F96"/>
      <c r="G96"/>
    </row>
    <row r="97" spans="2:7" ht="18" customHeight="1" x14ac:dyDescent="0.15">
      <c r="B97"/>
      <c r="C97"/>
      <c r="D97"/>
      <c r="E97"/>
      <c r="F97"/>
      <c r="G97"/>
    </row>
    <row r="98" spans="2:7" ht="18" customHeight="1" x14ac:dyDescent="0.15">
      <c r="B98"/>
      <c r="C98"/>
      <c r="D98"/>
      <c r="E98"/>
      <c r="F98"/>
      <c r="G98"/>
    </row>
    <row r="99" spans="2:7" ht="18" customHeight="1" x14ac:dyDescent="0.15">
      <c r="B99"/>
      <c r="C99"/>
      <c r="D99"/>
      <c r="E99"/>
      <c r="F99"/>
      <c r="G99"/>
    </row>
    <row r="100" spans="2:7" ht="18" customHeight="1" x14ac:dyDescent="0.15">
      <c r="B100"/>
      <c r="C100"/>
      <c r="D100"/>
      <c r="E100"/>
      <c r="F100"/>
      <c r="G100"/>
    </row>
    <row r="101" spans="2:7" ht="18" customHeight="1" x14ac:dyDescent="0.15">
      <c r="B101"/>
      <c r="C101"/>
      <c r="D101"/>
      <c r="E101"/>
      <c r="F101"/>
      <c r="G101"/>
    </row>
    <row r="102" spans="2:7" ht="18" customHeight="1" x14ac:dyDescent="0.15">
      <c r="B102"/>
      <c r="C102"/>
      <c r="D102"/>
      <c r="E102"/>
      <c r="F102"/>
      <c r="G102"/>
    </row>
    <row r="103" spans="2:7" ht="18" customHeight="1" x14ac:dyDescent="0.15">
      <c r="B103"/>
      <c r="C103"/>
      <c r="D103"/>
      <c r="E103"/>
      <c r="F103"/>
      <c r="G103"/>
    </row>
    <row r="104" spans="2:7" ht="18" customHeight="1" x14ac:dyDescent="0.15">
      <c r="B104"/>
      <c r="C104"/>
      <c r="D104"/>
      <c r="E104"/>
      <c r="F104"/>
      <c r="G104"/>
    </row>
    <row r="105" spans="2:7" ht="18" customHeight="1" x14ac:dyDescent="0.15">
      <c r="B105"/>
      <c r="C105"/>
      <c r="D105"/>
      <c r="E105"/>
      <c r="F105"/>
      <c r="G105"/>
    </row>
    <row r="106" spans="2:7" ht="18" customHeight="1" x14ac:dyDescent="0.15">
      <c r="B106"/>
      <c r="C106"/>
      <c r="D106"/>
      <c r="E106"/>
      <c r="F106"/>
      <c r="G106"/>
    </row>
    <row r="107" spans="2:7" ht="18" customHeight="1" x14ac:dyDescent="0.15">
      <c r="B107"/>
      <c r="C107"/>
      <c r="D107"/>
      <c r="E107"/>
      <c r="F107"/>
      <c r="G107"/>
    </row>
    <row r="108" spans="2:7" ht="18" customHeight="1" x14ac:dyDescent="0.15">
      <c r="B108"/>
      <c r="C108"/>
      <c r="D108"/>
      <c r="E108"/>
      <c r="F108"/>
      <c r="G108"/>
    </row>
    <row r="109" spans="2:7" ht="18" customHeight="1" x14ac:dyDescent="0.15">
      <c r="B109"/>
      <c r="C109"/>
      <c r="D109"/>
      <c r="E109"/>
      <c r="F109"/>
      <c r="G109"/>
    </row>
    <row r="110" spans="2:7" ht="18" customHeight="1" x14ac:dyDescent="0.15">
      <c r="B110"/>
      <c r="C110"/>
      <c r="D110"/>
      <c r="E110"/>
      <c r="F110"/>
      <c r="G110"/>
    </row>
    <row r="111" spans="2:7" ht="18" customHeight="1" x14ac:dyDescent="0.15">
      <c r="B111"/>
      <c r="C111"/>
      <c r="D111"/>
      <c r="E111"/>
      <c r="F111"/>
      <c r="G111"/>
    </row>
    <row r="112" spans="2:7" ht="18" customHeight="1" x14ac:dyDescent="0.15">
      <c r="B112"/>
      <c r="C112"/>
      <c r="D112"/>
      <c r="E112"/>
      <c r="F112"/>
      <c r="G112"/>
    </row>
    <row r="113" spans="2:7" ht="18" customHeight="1" x14ac:dyDescent="0.15">
      <c r="B113"/>
      <c r="C113"/>
      <c r="D113"/>
      <c r="E113"/>
      <c r="F113"/>
      <c r="G113"/>
    </row>
    <row r="114" spans="2:7" ht="18" customHeight="1" x14ac:dyDescent="0.15">
      <c r="B114"/>
      <c r="C114"/>
      <c r="D114"/>
      <c r="E114"/>
      <c r="F114"/>
      <c r="G114"/>
    </row>
    <row r="115" spans="2:7" ht="18" customHeight="1" x14ac:dyDescent="0.15">
      <c r="B115"/>
      <c r="C115"/>
      <c r="D115"/>
      <c r="E115"/>
      <c r="F115"/>
      <c r="G115"/>
    </row>
    <row r="116" spans="2:7" ht="18" customHeight="1" x14ac:dyDescent="0.15">
      <c r="B116"/>
      <c r="C116"/>
      <c r="D116"/>
      <c r="E116"/>
      <c r="F116"/>
      <c r="G116"/>
    </row>
    <row r="117" spans="2:7" ht="18" customHeight="1" x14ac:dyDescent="0.15">
      <c r="B117"/>
      <c r="C117"/>
      <c r="D117"/>
      <c r="E117"/>
      <c r="F117"/>
      <c r="G117"/>
    </row>
    <row r="118" spans="2:7" ht="18" customHeight="1" x14ac:dyDescent="0.15">
      <c r="B118"/>
      <c r="C118"/>
      <c r="D118"/>
      <c r="E118"/>
      <c r="F118"/>
      <c r="G118"/>
    </row>
    <row r="119" spans="2:7" ht="18" customHeight="1" x14ac:dyDescent="0.15">
      <c r="B119"/>
      <c r="C119"/>
      <c r="D119"/>
      <c r="E119"/>
      <c r="F119"/>
      <c r="G119"/>
    </row>
    <row r="120" spans="2:7" ht="18" customHeight="1" x14ac:dyDescent="0.15">
      <c r="B120"/>
      <c r="C120"/>
      <c r="D120"/>
      <c r="E120"/>
      <c r="F120"/>
      <c r="G120"/>
    </row>
    <row r="121" spans="2:7" ht="18" customHeight="1" x14ac:dyDescent="0.15">
      <c r="B121"/>
      <c r="C121"/>
      <c r="D121"/>
      <c r="E121"/>
      <c r="F121"/>
      <c r="G121"/>
    </row>
    <row r="122" spans="2:7" ht="18" customHeight="1" x14ac:dyDescent="0.15">
      <c r="B122"/>
      <c r="C122"/>
      <c r="D122"/>
      <c r="E122"/>
      <c r="F122"/>
      <c r="G122"/>
    </row>
    <row r="123" spans="2:7" ht="18" customHeight="1" x14ac:dyDescent="0.15">
      <c r="B123"/>
      <c r="C123"/>
      <c r="D123"/>
      <c r="E123"/>
      <c r="F123"/>
      <c r="G123"/>
    </row>
    <row r="124" spans="2:7" ht="18" customHeight="1" x14ac:dyDescent="0.15">
      <c r="B124"/>
      <c r="C124"/>
      <c r="D124"/>
      <c r="E124"/>
      <c r="F124"/>
      <c r="G124"/>
    </row>
    <row r="125" spans="2:7" ht="18" customHeight="1" x14ac:dyDescent="0.15">
      <c r="B125"/>
      <c r="C125"/>
      <c r="D125"/>
      <c r="E125"/>
      <c r="F125"/>
      <c r="G125"/>
    </row>
    <row r="126" spans="2:7" ht="18" customHeight="1" x14ac:dyDescent="0.15">
      <c r="B126"/>
      <c r="C126"/>
      <c r="D126"/>
      <c r="E126"/>
      <c r="F126"/>
      <c r="G126"/>
    </row>
    <row r="127" spans="2:7" ht="18" customHeight="1" x14ac:dyDescent="0.15">
      <c r="B127"/>
      <c r="C127"/>
      <c r="D127"/>
      <c r="E127"/>
      <c r="F127"/>
      <c r="G127"/>
    </row>
    <row r="128" spans="2:7" ht="18" customHeight="1" x14ac:dyDescent="0.15">
      <c r="B128"/>
      <c r="C128"/>
      <c r="D128"/>
      <c r="E128"/>
      <c r="F128"/>
      <c r="G128"/>
    </row>
    <row r="129" spans="2:7" ht="18" customHeight="1" x14ac:dyDescent="0.15">
      <c r="B129"/>
      <c r="C129"/>
      <c r="D129"/>
      <c r="E129"/>
      <c r="F129"/>
      <c r="G129"/>
    </row>
    <row r="130" spans="2:7" ht="18" customHeight="1" x14ac:dyDescent="0.15">
      <c r="B130"/>
      <c r="C130"/>
      <c r="D130"/>
      <c r="E130"/>
      <c r="F130"/>
      <c r="G130"/>
    </row>
    <row r="131" spans="2:7" ht="18" customHeight="1" x14ac:dyDescent="0.15">
      <c r="B131"/>
      <c r="C131"/>
      <c r="D131"/>
      <c r="E131"/>
      <c r="F131"/>
      <c r="G131"/>
    </row>
    <row r="132" spans="2:7" ht="18" customHeight="1" x14ac:dyDescent="0.15">
      <c r="B132"/>
      <c r="C132"/>
      <c r="D132"/>
      <c r="E132"/>
      <c r="F132"/>
      <c r="G132"/>
    </row>
    <row r="133" spans="2:7" ht="18" customHeight="1" x14ac:dyDescent="0.15">
      <c r="B133"/>
      <c r="C133"/>
      <c r="D133"/>
      <c r="E133"/>
      <c r="F133"/>
      <c r="G133"/>
    </row>
    <row r="134" spans="2:7" ht="18" customHeight="1" x14ac:dyDescent="0.15">
      <c r="B134"/>
      <c r="C134"/>
      <c r="D134"/>
      <c r="E134"/>
      <c r="F134"/>
      <c r="G134"/>
    </row>
    <row r="135" spans="2:7" ht="18" customHeight="1" x14ac:dyDescent="0.15">
      <c r="B135"/>
      <c r="C135"/>
      <c r="D135"/>
      <c r="E135"/>
      <c r="F135"/>
      <c r="G135"/>
    </row>
    <row r="136" spans="2:7" ht="18" customHeight="1" x14ac:dyDescent="0.15">
      <c r="B136"/>
      <c r="C136"/>
      <c r="D136"/>
      <c r="E136"/>
      <c r="F136"/>
      <c r="G136"/>
    </row>
    <row r="137" spans="2:7" ht="18" customHeight="1" x14ac:dyDescent="0.15">
      <c r="B137"/>
      <c r="C137"/>
      <c r="D137"/>
      <c r="E137"/>
      <c r="F137"/>
      <c r="G137"/>
    </row>
    <row r="138" spans="2:7" ht="18" customHeight="1" x14ac:dyDescent="0.15">
      <c r="B138"/>
      <c r="C138"/>
      <c r="D138"/>
      <c r="E138"/>
      <c r="F138"/>
      <c r="G138"/>
    </row>
    <row r="139" spans="2:7" ht="18" customHeight="1" x14ac:dyDescent="0.15">
      <c r="B139"/>
      <c r="C139"/>
      <c r="D139"/>
      <c r="E139"/>
      <c r="F139"/>
      <c r="G139"/>
    </row>
    <row r="140" spans="2:7" ht="18" customHeight="1" x14ac:dyDescent="0.15">
      <c r="B140"/>
      <c r="C140"/>
      <c r="D140"/>
      <c r="E140"/>
      <c r="F140"/>
      <c r="G140"/>
    </row>
    <row r="141" spans="2:7" ht="18" customHeight="1" x14ac:dyDescent="0.15">
      <c r="B141"/>
      <c r="C141"/>
      <c r="D141"/>
      <c r="E141"/>
      <c r="F141"/>
      <c r="G141"/>
    </row>
    <row r="142" spans="2:7" ht="18" customHeight="1" x14ac:dyDescent="0.15">
      <c r="B142"/>
      <c r="C142"/>
      <c r="D142"/>
      <c r="E142"/>
      <c r="F142"/>
      <c r="G142"/>
    </row>
    <row r="143" spans="2:7" ht="18" customHeight="1" x14ac:dyDescent="0.15">
      <c r="B143"/>
      <c r="C143"/>
      <c r="D143"/>
      <c r="E143"/>
      <c r="F143"/>
      <c r="G143"/>
    </row>
    <row r="144" spans="2:7" ht="18" customHeight="1" x14ac:dyDescent="0.15">
      <c r="B144"/>
      <c r="C144"/>
      <c r="D144"/>
      <c r="E144"/>
      <c r="F144"/>
      <c r="G144"/>
    </row>
    <row r="145" spans="2:7" ht="18" customHeight="1" x14ac:dyDescent="0.15">
      <c r="B145"/>
      <c r="C145"/>
      <c r="D145"/>
      <c r="E145"/>
      <c r="F145"/>
      <c r="G145"/>
    </row>
    <row r="146" spans="2:7" ht="18" customHeight="1" x14ac:dyDescent="0.15">
      <c r="B146"/>
      <c r="C146"/>
      <c r="D146"/>
      <c r="E146"/>
      <c r="F146"/>
      <c r="G146"/>
    </row>
    <row r="147" spans="2:7" ht="18" customHeight="1" x14ac:dyDescent="0.15">
      <c r="B147"/>
      <c r="C147"/>
      <c r="D147"/>
      <c r="E147"/>
      <c r="F147"/>
      <c r="G147"/>
    </row>
    <row r="148" spans="2:7" ht="18" customHeight="1" x14ac:dyDescent="0.15">
      <c r="B148"/>
      <c r="C148"/>
      <c r="D148"/>
      <c r="E148"/>
      <c r="F148"/>
      <c r="G148"/>
    </row>
    <row r="149" spans="2:7" ht="18" customHeight="1" x14ac:dyDescent="0.15">
      <c r="B149"/>
      <c r="C149"/>
      <c r="D149"/>
      <c r="E149"/>
      <c r="F149"/>
      <c r="G149"/>
    </row>
    <row r="150" spans="2:7" ht="18" customHeight="1" x14ac:dyDescent="0.15">
      <c r="B150"/>
      <c r="C150"/>
      <c r="D150"/>
      <c r="E150"/>
      <c r="F150"/>
      <c r="G150"/>
    </row>
    <row r="151" spans="2:7" ht="18" customHeight="1" x14ac:dyDescent="0.15">
      <c r="B151"/>
      <c r="C151"/>
      <c r="D151"/>
      <c r="E151"/>
      <c r="F151"/>
      <c r="G151"/>
    </row>
    <row r="152" spans="2:7" ht="18" customHeight="1" x14ac:dyDescent="0.15">
      <c r="B152"/>
      <c r="C152"/>
      <c r="D152"/>
      <c r="E152"/>
      <c r="F152"/>
      <c r="G152"/>
    </row>
    <row r="153" spans="2:7" ht="18" customHeight="1" x14ac:dyDescent="0.15">
      <c r="B153"/>
      <c r="C153"/>
      <c r="D153"/>
      <c r="E153"/>
      <c r="F153"/>
      <c r="G153"/>
    </row>
    <row r="154" spans="2:7" ht="18" customHeight="1" x14ac:dyDescent="0.15">
      <c r="B154"/>
      <c r="C154"/>
      <c r="D154"/>
      <c r="E154"/>
      <c r="F154"/>
      <c r="G154"/>
    </row>
    <row r="155" spans="2:7" ht="18" customHeight="1" x14ac:dyDescent="0.15">
      <c r="B155"/>
      <c r="C155"/>
      <c r="D155"/>
      <c r="E155"/>
      <c r="F155"/>
      <c r="G155"/>
    </row>
    <row r="156" spans="2:7" ht="18" customHeight="1" x14ac:dyDescent="0.15">
      <c r="B156"/>
      <c r="C156"/>
      <c r="D156"/>
      <c r="E156"/>
      <c r="F156"/>
      <c r="G156"/>
    </row>
    <row r="157" spans="2:7" ht="18" customHeight="1" x14ac:dyDescent="0.15">
      <c r="B157"/>
      <c r="C157"/>
      <c r="D157"/>
      <c r="E157"/>
      <c r="F157"/>
      <c r="G157"/>
    </row>
    <row r="158" spans="2:7" ht="18" customHeight="1" x14ac:dyDescent="0.15">
      <c r="B158"/>
      <c r="C158"/>
      <c r="D158"/>
      <c r="E158"/>
      <c r="F158"/>
      <c r="G158"/>
    </row>
    <row r="159" spans="2:7" ht="18" customHeight="1" x14ac:dyDescent="0.15">
      <c r="B159"/>
      <c r="C159"/>
      <c r="D159"/>
      <c r="E159"/>
      <c r="F159"/>
      <c r="G159"/>
    </row>
    <row r="160" spans="2:7" ht="18" customHeight="1" x14ac:dyDescent="0.15">
      <c r="B160"/>
      <c r="C160"/>
      <c r="D160"/>
      <c r="E160"/>
      <c r="F160"/>
      <c r="G160"/>
    </row>
    <row r="161" spans="2:7" ht="18" customHeight="1" x14ac:dyDescent="0.15">
      <c r="B161"/>
      <c r="C161"/>
      <c r="D161"/>
      <c r="E161"/>
      <c r="F161"/>
      <c r="G161"/>
    </row>
    <row r="162" spans="2:7" ht="18" customHeight="1" x14ac:dyDescent="0.15">
      <c r="B162"/>
      <c r="C162"/>
      <c r="D162"/>
      <c r="E162"/>
      <c r="F162"/>
      <c r="G162"/>
    </row>
    <row r="163" spans="2:7" ht="18" customHeight="1" x14ac:dyDescent="0.15">
      <c r="B163"/>
      <c r="C163"/>
      <c r="D163"/>
      <c r="E163"/>
      <c r="F163"/>
      <c r="G163"/>
    </row>
    <row r="164" spans="2:7" ht="18" customHeight="1" x14ac:dyDescent="0.15">
      <c r="B164"/>
      <c r="C164"/>
      <c r="D164"/>
      <c r="E164"/>
      <c r="F164"/>
      <c r="G164"/>
    </row>
    <row r="165" spans="2:7" ht="18" customHeight="1" x14ac:dyDescent="0.15">
      <c r="B165"/>
      <c r="C165"/>
      <c r="D165"/>
      <c r="E165"/>
      <c r="F165"/>
      <c r="G165"/>
    </row>
    <row r="166" spans="2:7" ht="18" customHeight="1" x14ac:dyDescent="0.15">
      <c r="B166"/>
      <c r="C166"/>
      <c r="D166"/>
      <c r="E166"/>
      <c r="F166"/>
      <c r="G166"/>
    </row>
    <row r="167" spans="2:7" ht="18" customHeight="1" x14ac:dyDescent="0.15">
      <c r="B167"/>
      <c r="C167"/>
      <c r="D167"/>
      <c r="E167"/>
      <c r="F167"/>
      <c r="G167"/>
    </row>
    <row r="168" spans="2:7" ht="18" customHeight="1" x14ac:dyDescent="0.15">
      <c r="B168"/>
      <c r="C168"/>
      <c r="D168"/>
      <c r="E168"/>
      <c r="F168"/>
      <c r="G168"/>
    </row>
    <row r="169" spans="2:7" ht="18" customHeight="1" x14ac:dyDescent="0.15">
      <c r="B169"/>
      <c r="C169"/>
      <c r="D169"/>
      <c r="E169"/>
      <c r="F169"/>
      <c r="G169"/>
    </row>
    <row r="170" spans="2:7" ht="18" customHeight="1" x14ac:dyDescent="0.15">
      <c r="B170"/>
      <c r="C170"/>
      <c r="D170"/>
      <c r="E170"/>
      <c r="F170"/>
      <c r="G170"/>
    </row>
    <row r="171" spans="2:7" ht="18" customHeight="1" x14ac:dyDescent="0.15">
      <c r="B171"/>
      <c r="C171"/>
      <c r="D171"/>
      <c r="E171"/>
      <c r="F171"/>
      <c r="G171"/>
    </row>
    <row r="172" spans="2:7" ht="18" customHeight="1" x14ac:dyDescent="0.15">
      <c r="B172"/>
      <c r="C172"/>
      <c r="D172"/>
      <c r="E172"/>
      <c r="F172"/>
      <c r="G172"/>
    </row>
    <row r="173" spans="2:7" ht="18" customHeight="1" x14ac:dyDescent="0.15">
      <c r="B173"/>
      <c r="C173"/>
      <c r="D173"/>
      <c r="E173"/>
      <c r="F173"/>
      <c r="G173"/>
    </row>
    <row r="174" spans="2:7" ht="18" customHeight="1" x14ac:dyDescent="0.15">
      <c r="B174"/>
      <c r="C174"/>
      <c r="D174"/>
      <c r="E174"/>
      <c r="F174"/>
      <c r="G174"/>
    </row>
    <row r="175" spans="2:7" ht="18" customHeight="1" x14ac:dyDescent="0.15">
      <c r="B175"/>
      <c r="C175"/>
      <c r="D175"/>
      <c r="E175"/>
      <c r="F175"/>
      <c r="G175"/>
    </row>
    <row r="176" spans="2:7" ht="18" customHeight="1" x14ac:dyDescent="0.15">
      <c r="B176"/>
      <c r="C176"/>
      <c r="D176"/>
      <c r="E176"/>
      <c r="F176"/>
      <c r="G176"/>
    </row>
    <row r="177" spans="2:7" ht="18" customHeight="1" x14ac:dyDescent="0.15">
      <c r="B177"/>
      <c r="C177"/>
      <c r="D177"/>
      <c r="E177"/>
      <c r="F177"/>
      <c r="G177"/>
    </row>
    <row r="178" spans="2:7" ht="18" customHeight="1" x14ac:dyDescent="0.15">
      <c r="B178"/>
      <c r="C178"/>
      <c r="D178"/>
      <c r="E178"/>
      <c r="F178"/>
      <c r="G178"/>
    </row>
    <row r="179" spans="2:7" ht="18" customHeight="1" x14ac:dyDescent="0.15">
      <c r="B179"/>
      <c r="C179"/>
      <c r="D179"/>
      <c r="E179"/>
      <c r="F179"/>
      <c r="G179"/>
    </row>
    <row r="180" spans="2:7" ht="18" customHeight="1" x14ac:dyDescent="0.15">
      <c r="B180"/>
      <c r="C180"/>
      <c r="D180"/>
      <c r="E180"/>
      <c r="F180"/>
      <c r="G180"/>
    </row>
    <row r="181" spans="2:7" ht="18" customHeight="1" x14ac:dyDescent="0.15">
      <c r="B181"/>
      <c r="C181"/>
      <c r="D181"/>
      <c r="E181"/>
      <c r="F181"/>
      <c r="G181"/>
    </row>
    <row r="182" spans="2:7" ht="18" customHeight="1" x14ac:dyDescent="0.15">
      <c r="B182"/>
      <c r="C182"/>
      <c r="D182"/>
      <c r="E182"/>
      <c r="F182"/>
      <c r="G182"/>
    </row>
    <row r="183" spans="2:7" ht="18" customHeight="1" x14ac:dyDescent="0.15">
      <c r="B183"/>
      <c r="C183"/>
      <c r="D183"/>
      <c r="E183"/>
      <c r="F183"/>
      <c r="G183"/>
    </row>
    <row r="184" spans="2:7" ht="18" customHeight="1" x14ac:dyDescent="0.15">
      <c r="B184"/>
      <c r="C184"/>
      <c r="D184"/>
      <c r="E184"/>
      <c r="F184"/>
      <c r="G184"/>
    </row>
    <row r="185" spans="2:7" ht="18" customHeight="1" x14ac:dyDescent="0.15">
      <c r="B185"/>
      <c r="C185"/>
      <c r="D185"/>
      <c r="E185"/>
      <c r="F185"/>
      <c r="G185"/>
    </row>
    <row r="186" spans="2:7" ht="18" customHeight="1" x14ac:dyDescent="0.15">
      <c r="B186"/>
      <c r="C186"/>
      <c r="D186"/>
      <c r="E186"/>
      <c r="F186"/>
      <c r="G186"/>
    </row>
    <row r="187" spans="2:7" ht="18" customHeight="1" x14ac:dyDescent="0.15">
      <c r="B187"/>
      <c r="C187"/>
      <c r="D187"/>
      <c r="E187"/>
      <c r="F187"/>
      <c r="G187"/>
    </row>
    <row r="188" spans="2:7" ht="18" customHeight="1" x14ac:dyDescent="0.15">
      <c r="B188"/>
      <c r="C188"/>
      <c r="D188"/>
      <c r="E188"/>
      <c r="F188"/>
      <c r="G188"/>
    </row>
    <row r="189" spans="2:7" ht="18" customHeight="1" x14ac:dyDescent="0.15">
      <c r="B189"/>
      <c r="C189"/>
      <c r="D189"/>
      <c r="E189"/>
      <c r="F189"/>
      <c r="G189"/>
    </row>
    <row r="190" spans="2:7" ht="18" customHeight="1" x14ac:dyDescent="0.15">
      <c r="B190"/>
      <c r="C190"/>
      <c r="D190"/>
      <c r="E190"/>
      <c r="F190"/>
      <c r="G190"/>
    </row>
    <row r="191" spans="2:7" ht="18" customHeight="1" x14ac:dyDescent="0.15">
      <c r="B191"/>
      <c r="C191"/>
      <c r="D191"/>
      <c r="E191"/>
      <c r="F191"/>
      <c r="G191"/>
    </row>
    <row r="192" spans="2:7" ht="18" customHeight="1" x14ac:dyDescent="0.15">
      <c r="B192"/>
      <c r="C192"/>
      <c r="D192"/>
      <c r="E192"/>
      <c r="F192"/>
      <c r="G192"/>
    </row>
    <row r="193" spans="2:7" ht="18" customHeight="1" x14ac:dyDescent="0.15">
      <c r="B193"/>
      <c r="C193"/>
      <c r="D193"/>
      <c r="E193"/>
      <c r="F193"/>
      <c r="G193"/>
    </row>
    <row r="194" spans="2:7" ht="18" customHeight="1" x14ac:dyDescent="0.15">
      <c r="B194"/>
      <c r="C194"/>
      <c r="D194"/>
      <c r="E194"/>
      <c r="F194"/>
      <c r="G194"/>
    </row>
    <row r="195" spans="2:7" ht="18" customHeight="1" x14ac:dyDescent="0.15">
      <c r="B195"/>
      <c r="C195"/>
      <c r="D195"/>
      <c r="E195"/>
      <c r="F195"/>
      <c r="G195"/>
    </row>
    <row r="196" spans="2:7" ht="18" customHeight="1" x14ac:dyDescent="0.15">
      <c r="B196"/>
      <c r="C196"/>
      <c r="D196"/>
      <c r="E196"/>
      <c r="F196"/>
      <c r="G196"/>
    </row>
    <row r="197" spans="2:7" ht="18" customHeight="1" x14ac:dyDescent="0.15">
      <c r="B197"/>
      <c r="C197"/>
      <c r="D197"/>
      <c r="E197"/>
      <c r="F197"/>
      <c r="G197"/>
    </row>
    <row r="198" spans="2:7" ht="18" customHeight="1" x14ac:dyDescent="0.15">
      <c r="B198"/>
      <c r="C198"/>
      <c r="D198"/>
      <c r="E198"/>
      <c r="F198"/>
      <c r="G198"/>
    </row>
    <row r="199" spans="2:7" ht="18" customHeight="1" x14ac:dyDescent="0.15">
      <c r="B199"/>
      <c r="C199"/>
      <c r="D199"/>
      <c r="E199"/>
      <c r="F199"/>
      <c r="G199"/>
    </row>
    <row r="200" spans="2:7" ht="18" customHeight="1" x14ac:dyDescent="0.15">
      <c r="B200"/>
      <c r="C200"/>
      <c r="D200"/>
      <c r="E200"/>
      <c r="F200"/>
      <c r="G200"/>
    </row>
    <row r="201" spans="2:7" ht="18" customHeight="1" x14ac:dyDescent="0.15">
      <c r="B201"/>
      <c r="C201"/>
      <c r="D201"/>
      <c r="E201"/>
      <c r="F201"/>
      <c r="G201"/>
    </row>
    <row r="202" spans="2:7" ht="18" customHeight="1" x14ac:dyDescent="0.15">
      <c r="B202"/>
      <c r="C202"/>
      <c r="D202"/>
      <c r="E202"/>
      <c r="F202"/>
      <c r="G202"/>
    </row>
    <row r="203" spans="2:7" ht="18" customHeight="1" x14ac:dyDescent="0.15">
      <c r="B203"/>
      <c r="C203"/>
      <c r="D203"/>
      <c r="E203"/>
      <c r="F203"/>
      <c r="G203"/>
    </row>
    <row r="204" spans="2:7" ht="18" customHeight="1" x14ac:dyDescent="0.15">
      <c r="B204"/>
      <c r="C204"/>
      <c r="D204"/>
      <c r="E204"/>
      <c r="F204"/>
      <c r="G204"/>
    </row>
    <row r="205" spans="2:7" ht="18" customHeight="1" x14ac:dyDescent="0.15">
      <c r="B205"/>
      <c r="C205"/>
      <c r="D205"/>
      <c r="E205"/>
      <c r="F205"/>
      <c r="G205"/>
    </row>
    <row r="206" spans="2:7" ht="18" customHeight="1" x14ac:dyDescent="0.15">
      <c r="B206"/>
      <c r="C206"/>
      <c r="D206"/>
      <c r="E206"/>
      <c r="F206"/>
      <c r="G206"/>
    </row>
    <row r="207" spans="2:7" ht="18" customHeight="1" x14ac:dyDescent="0.15">
      <c r="B207"/>
      <c r="C207"/>
      <c r="D207"/>
      <c r="E207"/>
      <c r="F207"/>
      <c r="G207"/>
    </row>
    <row r="208" spans="2:7" ht="18" customHeight="1" x14ac:dyDescent="0.15">
      <c r="B208"/>
      <c r="C208"/>
      <c r="D208"/>
      <c r="E208"/>
      <c r="F208"/>
      <c r="G208"/>
    </row>
    <row r="209" spans="2:7" ht="18" customHeight="1" x14ac:dyDescent="0.15">
      <c r="B209"/>
      <c r="C209"/>
      <c r="D209"/>
      <c r="E209"/>
      <c r="F209"/>
      <c r="G209"/>
    </row>
    <row r="210" spans="2:7" ht="18" customHeight="1" x14ac:dyDescent="0.15">
      <c r="B210"/>
      <c r="C210"/>
      <c r="D210"/>
      <c r="E210"/>
      <c r="F210"/>
      <c r="G210"/>
    </row>
    <row r="211" spans="2:7" ht="18" customHeight="1" x14ac:dyDescent="0.15">
      <c r="B211"/>
      <c r="C211"/>
      <c r="D211"/>
      <c r="E211"/>
      <c r="F211"/>
      <c r="G211"/>
    </row>
    <row r="212" spans="2:7" ht="18" customHeight="1" x14ac:dyDescent="0.15">
      <c r="B212"/>
      <c r="C212"/>
      <c r="D212"/>
      <c r="E212"/>
      <c r="F212"/>
      <c r="G212"/>
    </row>
    <row r="213" spans="2:7" ht="18" customHeight="1" x14ac:dyDescent="0.15">
      <c r="B213"/>
      <c r="C213"/>
      <c r="D213"/>
      <c r="E213"/>
      <c r="F213"/>
      <c r="G213"/>
    </row>
    <row r="214" spans="2:7" ht="18" customHeight="1" x14ac:dyDescent="0.15">
      <c r="B214"/>
      <c r="C214"/>
      <c r="D214"/>
      <c r="E214"/>
      <c r="F214"/>
      <c r="G214"/>
    </row>
    <row r="215" spans="2:7" ht="18" customHeight="1" x14ac:dyDescent="0.15">
      <c r="B215"/>
      <c r="C215"/>
      <c r="D215"/>
      <c r="E215"/>
      <c r="F215"/>
      <c r="G215"/>
    </row>
    <row r="216" spans="2:7" ht="18" customHeight="1" x14ac:dyDescent="0.15">
      <c r="B216"/>
      <c r="C216"/>
      <c r="D216"/>
      <c r="E216"/>
      <c r="F216"/>
      <c r="G216"/>
    </row>
    <row r="217" spans="2:7" ht="18" customHeight="1" x14ac:dyDescent="0.15">
      <c r="B217"/>
      <c r="C217"/>
      <c r="D217"/>
      <c r="E217"/>
      <c r="F217"/>
      <c r="G217"/>
    </row>
    <row r="218" spans="2:7" ht="18" customHeight="1" x14ac:dyDescent="0.15">
      <c r="B218"/>
      <c r="C218"/>
      <c r="D218"/>
      <c r="E218"/>
      <c r="F218"/>
      <c r="G218"/>
    </row>
    <row r="219" spans="2:7" ht="18" customHeight="1" x14ac:dyDescent="0.15">
      <c r="B219"/>
      <c r="C219"/>
      <c r="D219"/>
      <c r="E219"/>
      <c r="F219"/>
      <c r="G219"/>
    </row>
    <row r="220" spans="2:7" ht="18" customHeight="1" x14ac:dyDescent="0.15">
      <c r="B220"/>
      <c r="C220"/>
      <c r="D220"/>
      <c r="E220"/>
      <c r="F220"/>
      <c r="G220"/>
    </row>
    <row r="221" spans="2:7" ht="18" customHeight="1" x14ac:dyDescent="0.15">
      <c r="B221"/>
      <c r="C221"/>
      <c r="D221"/>
      <c r="E221"/>
      <c r="F221"/>
      <c r="G221"/>
    </row>
    <row r="222" spans="2:7" ht="18" customHeight="1" x14ac:dyDescent="0.15">
      <c r="B222"/>
      <c r="C222"/>
      <c r="D222"/>
      <c r="E222"/>
      <c r="F222"/>
      <c r="G222"/>
    </row>
    <row r="223" spans="2:7" ht="18" customHeight="1" x14ac:dyDescent="0.15">
      <c r="B223"/>
      <c r="C223"/>
      <c r="D223"/>
      <c r="E223"/>
      <c r="F223"/>
      <c r="G22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A1B4-2CAC-468D-ACCD-437E15583DF0}">
  <sheetPr codeName="Sheet4"/>
  <dimension ref="B1:J221"/>
  <sheetViews>
    <sheetView showGridLines="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H13" sqref="H13"/>
    </sheetView>
  </sheetViews>
  <sheetFormatPr defaultRowHeight="18" customHeight="1" x14ac:dyDescent="0.15"/>
  <cols>
    <col min="1" max="1" width="2.5" style="5" customWidth="1"/>
    <col min="2" max="2" width="14.125" style="5" customWidth="1"/>
    <col min="3" max="3" width="10.875" style="5" customWidth="1"/>
    <col min="4" max="4" width="17.5" style="5" customWidth="1"/>
    <col min="5" max="5" width="18.125" style="5" customWidth="1"/>
    <col min="6" max="6" width="16.625" style="5" customWidth="1"/>
    <col min="7" max="7" width="17.625" style="5" customWidth="1"/>
    <col min="8" max="8" width="16.75" style="5" customWidth="1"/>
    <col min="9" max="16384" width="9" style="5"/>
  </cols>
  <sheetData>
    <row r="1" spans="2:10" ht="18" customHeight="1" x14ac:dyDescent="0.15">
      <c r="B1" s="13" t="s">
        <v>28</v>
      </c>
      <c r="C1" s="13" t="s">
        <v>29</v>
      </c>
      <c r="D1" s="8" t="s">
        <v>24</v>
      </c>
      <c r="E1" s="8" t="s">
        <v>25</v>
      </c>
      <c r="F1" s="8" t="s">
        <v>54</v>
      </c>
      <c r="G1" s="8" t="s">
        <v>26</v>
      </c>
      <c r="H1" s="8" t="s">
        <v>27</v>
      </c>
    </row>
    <row r="2" spans="2:10" ht="18" customHeight="1" x14ac:dyDescent="0.15">
      <c r="B2" s="15" t="s">
        <v>13</v>
      </c>
      <c r="C2" s="15"/>
      <c r="D2" s="11">
        <v>145000</v>
      </c>
      <c r="E2" s="11">
        <v>11020.85</v>
      </c>
      <c r="F2" s="11">
        <v>99187.65</v>
      </c>
      <c r="G2" s="11">
        <v>109187.65</v>
      </c>
      <c r="H2" s="11">
        <v>35812.350000000006</v>
      </c>
    </row>
    <row r="3" spans="2:10" ht="18" customHeight="1" x14ac:dyDescent="0.15">
      <c r="B3" s="14"/>
      <c r="C3" s="14" t="s">
        <v>50</v>
      </c>
      <c r="D3" s="2">
        <v>125000</v>
      </c>
      <c r="E3" s="2">
        <v>10204.17</v>
      </c>
      <c r="F3" s="2">
        <v>91837.53</v>
      </c>
      <c r="G3" s="2">
        <v>101837.53</v>
      </c>
      <c r="H3" s="2">
        <v>23162.47</v>
      </c>
    </row>
    <row r="4" spans="2:10" ht="18" customHeight="1" x14ac:dyDescent="0.15">
      <c r="B4" s="14"/>
      <c r="C4" s="14" t="s">
        <v>51</v>
      </c>
      <c r="D4" s="2">
        <v>10000</v>
      </c>
      <c r="E4" s="2">
        <v>408.34</v>
      </c>
      <c r="F4" s="2">
        <v>3675.06</v>
      </c>
      <c r="G4" s="2">
        <v>3675.06</v>
      </c>
      <c r="H4" s="2">
        <v>6324.9400000000005</v>
      </c>
      <c r="J4" s="19"/>
    </row>
    <row r="5" spans="2:10" ht="18" customHeight="1" x14ac:dyDescent="0.15">
      <c r="B5" s="14"/>
      <c r="C5" s="14" t="s">
        <v>52</v>
      </c>
      <c r="D5" s="2">
        <v>5000</v>
      </c>
      <c r="E5" s="2">
        <v>204.17</v>
      </c>
      <c r="F5" s="2">
        <v>1837.53</v>
      </c>
      <c r="G5" s="2">
        <v>1837.53</v>
      </c>
      <c r="H5" s="2">
        <v>3162.4700000000003</v>
      </c>
    </row>
    <row r="6" spans="2:10" ht="18" customHeight="1" x14ac:dyDescent="0.15">
      <c r="B6" s="14"/>
      <c r="C6" s="14" t="s">
        <v>53</v>
      </c>
      <c r="D6" s="2">
        <v>5000</v>
      </c>
      <c r="E6" s="2">
        <v>204.17</v>
      </c>
      <c r="F6" s="2">
        <v>1837.53</v>
      </c>
      <c r="G6" s="2">
        <v>1837.53</v>
      </c>
      <c r="H6" s="2">
        <v>3162.4700000000003</v>
      </c>
    </row>
    <row r="7" spans="2:10" ht="18" customHeight="1" x14ac:dyDescent="0.15">
      <c r="B7" s="15" t="s">
        <v>23</v>
      </c>
      <c r="C7" s="15"/>
      <c r="D7" s="2">
        <v>145000</v>
      </c>
      <c r="E7" s="2">
        <v>11020.85</v>
      </c>
      <c r="F7" s="2">
        <v>99187.65</v>
      </c>
      <c r="G7" s="2">
        <v>109187.65</v>
      </c>
      <c r="H7" s="2">
        <v>35812.350000000006</v>
      </c>
    </row>
    <row r="8" spans="2:10" ht="18" customHeight="1" x14ac:dyDescent="0.15">
      <c r="B8"/>
      <c r="C8"/>
      <c r="D8"/>
      <c r="E8"/>
      <c r="F8"/>
      <c r="G8"/>
    </row>
    <row r="9" spans="2:10" ht="18" customHeight="1" x14ac:dyDescent="0.15">
      <c r="B9"/>
      <c r="C9"/>
      <c r="D9"/>
      <c r="E9"/>
      <c r="F9"/>
      <c r="G9"/>
    </row>
    <row r="10" spans="2:10" ht="18" customHeight="1" x14ac:dyDescent="0.15">
      <c r="B10"/>
      <c r="C10"/>
      <c r="D10"/>
      <c r="E10"/>
      <c r="F10"/>
      <c r="G10"/>
    </row>
    <row r="11" spans="2:10" ht="18" customHeight="1" x14ac:dyDescent="0.15">
      <c r="B11"/>
      <c r="C11"/>
      <c r="D11"/>
      <c r="E11"/>
      <c r="F11"/>
      <c r="G11"/>
    </row>
    <row r="12" spans="2:10" ht="18" customHeight="1" x14ac:dyDescent="0.15">
      <c r="B12"/>
      <c r="C12"/>
      <c r="D12"/>
      <c r="E12"/>
      <c r="F12"/>
      <c r="G12"/>
    </row>
    <row r="13" spans="2:10" ht="18" customHeight="1" x14ac:dyDescent="0.15">
      <c r="B13"/>
      <c r="C13"/>
      <c r="D13"/>
      <c r="E13"/>
      <c r="F13"/>
      <c r="G13"/>
    </row>
    <row r="14" spans="2:10" ht="18" customHeight="1" x14ac:dyDescent="0.15">
      <c r="B14"/>
      <c r="C14"/>
      <c r="D14"/>
      <c r="E14"/>
      <c r="F14"/>
      <c r="G14"/>
    </row>
    <row r="15" spans="2:10" ht="18" customHeight="1" x14ac:dyDescent="0.15">
      <c r="B15"/>
      <c r="C15"/>
      <c r="D15"/>
      <c r="E15"/>
      <c r="F15"/>
      <c r="G15"/>
    </row>
    <row r="16" spans="2:10" ht="18" customHeight="1" x14ac:dyDescent="0.15">
      <c r="B16"/>
      <c r="C16"/>
      <c r="D16"/>
      <c r="E16"/>
      <c r="F16"/>
      <c r="G16"/>
    </row>
    <row r="17" spans="2:7" ht="18" customHeight="1" x14ac:dyDescent="0.15">
      <c r="B17"/>
      <c r="C17"/>
      <c r="D17"/>
      <c r="E17"/>
      <c r="F17"/>
      <c r="G17"/>
    </row>
    <row r="18" spans="2:7" ht="18" customHeight="1" x14ac:dyDescent="0.15">
      <c r="B18"/>
      <c r="C18"/>
      <c r="D18"/>
      <c r="E18"/>
      <c r="F18"/>
      <c r="G18"/>
    </row>
    <row r="19" spans="2:7" ht="18" customHeight="1" x14ac:dyDescent="0.15">
      <c r="B19"/>
      <c r="C19"/>
      <c r="D19"/>
      <c r="E19"/>
      <c r="F19"/>
      <c r="G19"/>
    </row>
    <row r="20" spans="2:7" ht="18" customHeight="1" x14ac:dyDescent="0.15">
      <c r="B20"/>
      <c r="C20"/>
      <c r="D20"/>
      <c r="E20"/>
      <c r="F20"/>
      <c r="G20"/>
    </row>
    <row r="21" spans="2:7" ht="18" customHeight="1" x14ac:dyDescent="0.15">
      <c r="B21"/>
      <c r="C21"/>
      <c r="D21"/>
      <c r="E21"/>
      <c r="F21"/>
      <c r="G21"/>
    </row>
    <row r="22" spans="2:7" ht="18" customHeight="1" x14ac:dyDescent="0.15">
      <c r="B22"/>
      <c r="C22"/>
      <c r="D22"/>
      <c r="E22"/>
      <c r="F22"/>
      <c r="G22"/>
    </row>
    <row r="23" spans="2:7" ht="18" customHeight="1" x14ac:dyDescent="0.15">
      <c r="B23"/>
      <c r="C23"/>
      <c r="D23"/>
      <c r="E23"/>
      <c r="F23"/>
      <c r="G23"/>
    </row>
    <row r="24" spans="2:7" ht="18" customHeight="1" x14ac:dyDescent="0.15">
      <c r="B24"/>
      <c r="C24"/>
      <c r="D24"/>
      <c r="E24"/>
      <c r="F24"/>
      <c r="G24"/>
    </row>
    <row r="25" spans="2:7" ht="18" customHeight="1" x14ac:dyDescent="0.15">
      <c r="B25"/>
      <c r="C25"/>
      <c r="D25"/>
      <c r="E25"/>
      <c r="F25"/>
      <c r="G25"/>
    </row>
    <row r="26" spans="2:7" ht="18" customHeight="1" x14ac:dyDescent="0.15">
      <c r="B26"/>
      <c r="C26"/>
      <c r="D26"/>
      <c r="E26"/>
      <c r="F26"/>
      <c r="G26"/>
    </row>
    <row r="27" spans="2:7" ht="18" customHeight="1" x14ac:dyDescent="0.15">
      <c r="B27"/>
      <c r="C27"/>
      <c r="D27"/>
      <c r="E27"/>
      <c r="F27"/>
      <c r="G27"/>
    </row>
    <row r="28" spans="2:7" ht="18" customHeight="1" x14ac:dyDescent="0.15">
      <c r="B28"/>
      <c r="C28"/>
      <c r="D28"/>
      <c r="E28"/>
      <c r="F28"/>
      <c r="G28"/>
    </row>
    <row r="29" spans="2:7" ht="18" customHeight="1" x14ac:dyDescent="0.15">
      <c r="B29"/>
      <c r="C29"/>
      <c r="D29"/>
      <c r="E29"/>
      <c r="F29"/>
      <c r="G29"/>
    </row>
    <row r="30" spans="2:7" ht="18" customHeight="1" x14ac:dyDescent="0.15">
      <c r="B30"/>
      <c r="C30"/>
      <c r="D30"/>
      <c r="E30"/>
      <c r="F30"/>
      <c r="G30"/>
    </row>
    <row r="31" spans="2:7" ht="18" customHeight="1" x14ac:dyDescent="0.15">
      <c r="B31"/>
      <c r="C31"/>
      <c r="D31"/>
      <c r="E31"/>
      <c r="F31"/>
      <c r="G31"/>
    </row>
    <row r="32" spans="2:7" ht="18" customHeight="1" x14ac:dyDescent="0.15">
      <c r="B32"/>
      <c r="C32"/>
      <c r="D32"/>
      <c r="E32"/>
      <c r="F32"/>
      <c r="G32"/>
    </row>
    <row r="33" spans="2:7" ht="18" customHeight="1" x14ac:dyDescent="0.15">
      <c r="B33"/>
      <c r="C33"/>
      <c r="D33"/>
      <c r="E33"/>
      <c r="F33"/>
      <c r="G33"/>
    </row>
    <row r="34" spans="2:7" ht="18" customHeight="1" x14ac:dyDescent="0.15">
      <c r="B34"/>
      <c r="C34"/>
      <c r="D34"/>
      <c r="E34"/>
      <c r="F34"/>
      <c r="G34"/>
    </row>
    <row r="35" spans="2:7" ht="18" customHeight="1" x14ac:dyDescent="0.15">
      <c r="B35"/>
      <c r="C35"/>
      <c r="D35"/>
      <c r="E35"/>
      <c r="F35"/>
      <c r="G35"/>
    </row>
    <row r="36" spans="2:7" ht="18" customHeight="1" x14ac:dyDescent="0.15">
      <c r="B36"/>
      <c r="C36"/>
      <c r="D36"/>
      <c r="E36"/>
      <c r="F36"/>
      <c r="G36"/>
    </row>
    <row r="37" spans="2:7" ht="18" customHeight="1" x14ac:dyDescent="0.15">
      <c r="B37"/>
      <c r="C37"/>
      <c r="D37"/>
      <c r="E37"/>
      <c r="F37"/>
      <c r="G37"/>
    </row>
    <row r="38" spans="2:7" ht="18" customHeight="1" x14ac:dyDescent="0.15">
      <c r="B38"/>
      <c r="C38"/>
      <c r="D38"/>
      <c r="E38"/>
      <c r="F38"/>
      <c r="G38"/>
    </row>
    <row r="39" spans="2:7" ht="18" customHeight="1" x14ac:dyDescent="0.15">
      <c r="B39"/>
      <c r="C39"/>
      <c r="D39"/>
      <c r="E39"/>
      <c r="F39"/>
      <c r="G39"/>
    </row>
    <row r="40" spans="2:7" ht="18" customHeight="1" x14ac:dyDescent="0.15">
      <c r="B40"/>
      <c r="C40"/>
      <c r="D40"/>
      <c r="E40"/>
      <c r="F40"/>
      <c r="G40"/>
    </row>
    <row r="41" spans="2:7" ht="18" customHeight="1" x14ac:dyDescent="0.15">
      <c r="B41"/>
      <c r="C41"/>
      <c r="D41"/>
      <c r="E41"/>
      <c r="F41"/>
      <c r="G41"/>
    </row>
    <row r="42" spans="2:7" ht="18" customHeight="1" x14ac:dyDescent="0.15">
      <c r="B42"/>
      <c r="C42"/>
      <c r="D42"/>
      <c r="E42"/>
      <c r="F42"/>
      <c r="G42"/>
    </row>
    <row r="43" spans="2:7" ht="18" customHeight="1" x14ac:dyDescent="0.15">
      <c r="B43"/>
      <c r="C43"/>
      <c r="D43"/>
      <c r="E43"/>
      <c r="F43"/>
      <c r="G43"/>
    </row>
    <row r="44" spans="2:7" ht="18" customHeight="1" x14ac:dyDescent="0.15">
      <c r="B44"/>
      <c r="C44"/>
      <c r="D44"/>
      <c r="E44"/>
      <c r="F44"/>
      <c r="G44"/>
    </row>
    <row r="45" spans="2:7" ht="18" customHeight="1" x14ac:dyDescent="0.15">
      <c r="B45"/>
      <c r="C45"/>
      <c r="D45"/>
      <c r="E45"/>
      <c r="F45"/>
      <c r="G45"/>
    </row>
    <row r="46" spans="2:7" ht="18" customHeight="1" x14ac:dyDescent="0.15">
      <c r="B46"/>
      <c r="C46"/>
      <c r="D46"/>
      <c r="E46"/>
      <c r="F46"/>
      <c r="G46"/>
    </row>
    <row r="47" spans="2:7" ht="18" customHeight="1" x14ac:dyDescent="0.15">
      <c r="B47"/>
      <c r="C47"/>
      <c r="D47"/>
      <c r="E47"/>
      <c r="F47"/>
      <c r="G47"/>
    </row>
    <row r="48" spans="2:7" ht="18" customHeight="1" x14ac:dyDescent="0.15">
      <c r="B48"/>
      <c r="C48"/>
      <c r="D48"/>
      <c r="E48"/>
      <c r="F48"/>
      <c r="G48"/>
    </row>
    <row r="49" spans="2:7" ht="18" customHeight="1" x14ac:dyDescent="0.15">
      <c r="B49"/>
      <c r="C49"/>
      <c r="D49"/>
      <c r="E49"/>
      <c r="F49"/>
      <c r="G49"/>
    </row>
    <row r="50" spans="2:7" ht="18" customHeight="1" x14ac:dyDescent="0.15">
      <c r="B50"/>
      <c r="C50"/>
      <c r="D50"/>
      <c r="E50"/>
      <c r="F50"/>
      <c r="G50"/>
    </row>
    <row r="51" spans="2:7" ht="18" customHeight="1" x14ac:dyDescent="0.15">
      <c r="B51"/>
      <c r="C51"/>
      <c r="D51"/>
      <c r="E51"/>
      <c r="F51"/>
      <c r="G51"/>
    </row>
    <row r="52" spans="2:7" ht="18" customHeight="1" x14ac:dyDescent="0.15">
      <c r="B52"/>
      <c r="C52"/>
      <c r="D52"/>
      <c r="E52"/>
      <c r="F52"/>
      <c r="G52"/>
    </row>
    <row r="53" spans="2:7" ht="18" customHeight="1" x14ac:dyDescent="0.15">
      <c r="B53"/>
      <c r="C53"/>
      <c r="D53"/>
      <c r="E53"/>
      <c r="F53"/>
      <c r="G53"/>
    </row>
    <row r="54" spans="2:7" ht="18" customHeight="1" x14ac:dyDescent="0.15">
      <c r="B54"/>
      <c r="C54"/>
      <c r="D54"/>
      <c r="E54"/>
      <c r="F54"/>
      <c r="G54"/>
    </row>
    <row r="55" spans="2:7" ht="18" customHeight="1" x14ac:dyDescent="0.15">
      <c r="B55"/>
      <c r="C55"/>
      <c r="D55"/>
      <c r="E55"/>
      <c r="F55"/>
      <c r="G55"/>
    </row>
    <row r="56" spans="2:7" ht="18" customHeight="1" x14ac:dyDescent="0.15">
      <c r="B56"/>
      <c r="C56"/>
      <c r="D56"/>
      <c r="E56"/>
      <c r="F56"/>
      <c r="G56"/>
    </row>
    <row r="57" spans="2:7" ht="18" customHeight="1" x14ac:dyDescent="0.15">
      <c r="B57"/>
      <c r="C57"/>
      <c r="D57"/>
      <c r="E57"/>
      <c r="F57"/>
      <c r="G57"/>
    </row>
    <row r="58" spans="2:7" ht="18" customHeight="1" x14ac:dyDescent="0.15">
      <c r="B58"/>
      <c r="C58"/>
      <c r="D58"/>
      <c r="E58"/>
      <c r="F58"/>
      <c r="G58"/>
    </row>
    <row r="59" spans="2:7" ht="18" customHeight="1" x14ac:dyDescent="0.15">
      <c r="B59"/>
      <c r="C59"/>
      <c r="D59"/>
      <c r="E59"/>
      <c r="F59"/>
      <c r="G59"/>
    </row>
    <row r="60" spans="2:7" ht="18" customHeight="1" x14ac:dyDescent="0.15">
      <c r="B60"/>
      <c r="C60"/>
      <c r="D60"/>
      <c r="E60"/>
      <c r="F60"/>
      <c r="G60"/>
    </row>
    <row r="61" spans="2:7" ht="18" customHeight="1" x14ac:dyDescent="0.15">
      <c r="B61"/>
      <c r="C61"/>
      <c r="D61"/>
      <c r="E61"/>
      <c r="F61"/>
      <c r="G61"/>
    </row>
    <row r="62" spans="2:7" ht="18" customHeight="1" x14ac:dyDescent="0.15">
      <c r="B62"/>
      <c r="C62"/>
      <c r="D62"/>
      <c r="E62"/>
      <c r="F62"/>
      <c r="G62"/>
    </row>
    <row r="63" spans="2:7" ht="18" customHeight="1" x14ac:dyDescent="0.15">
      <c r="B63"/>
      <c r="C63"/>
      <c r="D63"/>
      <c r="E63"/>
      <c r="F63"/>
      <c r="G63"/>
    </row>
    <row r="64" spans="2:7" ht="18" customHeight="1" x14ac:dyDescent="0.15">
      <c r="B64"/>
      <c r="C64"/>
      <c r="D64"/>
      <c r="E64"/>
      <c r="F64"/>
      <c r="G64"/>
    </row>
    <row r="65" spans="2:7" ht="18" customHeight="1" x14ac:dyDescent="0.15">
      <c r="B65"/>
      <c r="C65"/>
      <c r="D65"/>
      <c r="E65"/>
      <c r="F65"/>
      <c r="G65"/>
    </row>
    <row r="66" spans="2:7" ht="18" customHeight="1" x14ac:dyDescent="0.15">
      <c r="B66"/>
      <c r="C66"/>
      <c r="D66"/>
      <c r="E66"/>
      <c r="F66"/>
      <c r="G66"/>
    </row>
    <row r="67" spans="2:7" ht="18" customHeight="1" x14ac:dyDescent="0.15">
      <c r="B67"/>
      <c r="C67"/>
      <c r="D67"/>
      <c r="E67"/>
      <c r="F67"/>
      <c r="G67"/>
    </row>
    <row r="68" spans="2:7" ht="18" customHeight="1" x14ac:dyDescent="0.15">
      <c r="B68"/>
      <c r="C68"/>
      <c r="D68"/>
      <c r="E68"/>
      <c r="F68"/>
      <c r="G68"/>
    </row>
    <row r="69" spans="2:7" ht="18" customHeight="1" x14ac:dyDescent="0.15">
      <c r="B69"/>
      <c r="C69"/>
      <c r="D69"/>
      <c r="E69"/>
      <c r="F69"/>
      <c r="G69"/>
    </row>
    <row r="70" spans="2:7" ht="18" customHeight="1" x14ac:dyDescent="0.15">
      <c r="B70"/>
      <c r="C70"/>
      <c r="D70"/>
      <c r="E70"/>
      <c r="F70"/>
      <c r="G70"/>
    </row>
    <row r="71" spans="2:7" ht="18" customHeight="1" x14ac:dyDescent="0.15">
      <c r="B71"/>
      <c r="C71"/>
      <c r="D71"/>
      <c r="E71"/>
      <c r="F71"/>
      <c r="G71"/>
    </row>
    <row r="72" spans="2:7" ht="18" customHeight="1" x14ac:dyDescent="0.15">
      <c r="B72"/>
      <c r="C72"/>
      <c r="D72"/>
      <c r="E72"/>
      <c r="F72"/>
      <c r="G72"/>
    </row>
    <row r="73" spans="2:7" ht="18" customHeight="1" x14ac:dyDescent="0.15">
      <c r="B73"/>
      <c r="C73"/>
      <c r="D73"/>
      <c r="E73"/>
      <c r="F73"/>
      <c r="G73"/>
    </row>
    <row r="74" spans="2:7" ht="18" customHeight="1" x14ac:dyDescent="0.15">
      <c r="B74"/>
      <c r="C74"/>
      <c r="D74"/>
      <c r="E74"/>
      <c r="F74"/>
      <c r="G74"/>
    </row>
    <row r="75" spans="2:7" ht="18" customHeight="1" x14ac:dyDescent="0.15">
      <c r="B75"/>
      <c r="C75"/>
      <c r="D75"/>
      <c r="E75"/>
      <c r="F75"/>
      <c r="G75"/>
    </row>
    <row r="76" spans="2:7" ht="18" customHeight="1" x14ac:dyDescent="0.15">
      <c r="B76"/>
      <c r="C76"/>
      <c r="D76"/>
      <c r="E76"/>
      <c r="F76"/>
      <c r="G76"/>
    </row>
    <row r="77" spans="2:7" ht="18" customHeight="1" x14ac:dyDescent="0.15">
      <c r="B77"/>
      <c r="C77"/>
      <c r="D77"/>
      <c r="E77"/>
      <c r="F77"/>
      <c r="G77"/>
    </row>
    <row r="78" spans="2:7" ht="18" customHeight="1" x14ac:dyDescent="0.15">
      <c r="B78"/>
      <c r="C78"/>
      <c r="D78"/>
      <c r="E78"/>
      <c r="F78"/>
      <c r="G78"/>
    </row>
    <row r="79" spans="2:7" ht="18" customHeight="1" x14ac:dyDescent="0.15">
      <c r="B79"/>
      <c r="C79"/>
      <c r="D79"/>
      <c r="E79"/>
      <c r="F79"/>
      <c r="G79"/>
    </row>
    <row r="80" spans="2:7" ht="18" customHeight="1" x14ac:dyDescent="0.15">
      <c r="B80"/>
      <c r="C80"/>
      <c r="D80"/>
      <c r="E80"/>
      <c r="F80"/>
      <c r="G80"/>
    </row>
    <row r="81" spans="2:7" ht="18" customHeight="1" x14ac:dyDescent="0.15">
      <c r="B81"/>
      <c r="C81"/>
      <c r="D81"/>
      <c r="E81"/>
      <c r="F81"/>
      <c r="G81"/>
    </row>
    <row r="82" spans="2:7" ht="18" customHeight="1" x14ac:dyDescent="0.15">
      <c r="B82"/>
      <c r="C82"/>
      <c r="D82"/>
      <c r="E82"/>
      <c r="F82"/>
      <c r="G82"/>
    </row>
    <row r="83" spans="2:7" ht="18" customHeight="1" x14ac:dyDescent="0.15">
      <c r="B83"/>
      <c r="C83"/>
      <c r="D83"/>
      <c r="E83"/>
      <c r="F83"/>
      <c r="G83"/>
    </row>
    <row r="84" spans="2:7" ht="18" customHeight="1" x14ac:dyDescent="0.15">
      <c r="B84"/>
      <c r="C84"/>
      <c r="D84"/>
      <c r="E84"/>
      <c r="F84"/>
      <c r="G84"/>
    </row>
    <row r="85" spans="2:7" ht="18" customHeight="1" x14ac:dyDescent="0.15">
      <c r="B85"/>
      <c r="C85"/>
      <c r="D85"/>
      <c r="E85"/>
      <c r="F85"/>
      <c r="G85"/>
    </row>
    <row r="86" spans="2:7" ht="18" customHeight="1" x14ac:dyDescent="0.15">
      <c r="B86"/>
      <c r="C86"/>
      <c r="D86"/>
      <c r="E86"/>
      <c r="F86"/>
      <c r="G86"/>
    </row>
    <row r="87" spans="2:7" ht="18" customHeight="1" x14ac:dyDescent="0.15">
      <c r="B87"/>
      <c r="C87"/>
      <c r="D87"/>
      <c r="E87"/>
      <c r="F87"/>
      <c r="G87"/>
    </row>
    <row r="88" spans="2:7" ht="18" customHeight="1" x14ac:dyDescent="0.15">
      <c r="B88"/>
      <c r="C88"/>
      <c r="D88"/>
      <c r="E88"/>
      <c r="F88"/>
      <c r="G88"/>
    </row>
    <row r="89" spans="2:7" ht="18" customHeight="1" x14ac:dyDescent="0.15">
      <c r="B89"/>
      <c r="C89"/>
      <c r="D89"/>
      <c r="E89"/>
      <c r="F89"/>
      <c r="G89"/>
    </row>
    <row r="90" spans="2:7" ht="18" customHeight="1" x14ac:dyDescent="0.15">
      <c r="B90"/>
      <c r="C90"/>
      <c r="D90"/>
      <c r="E90"/>
      <c r="F90"/>
      <c r="G90"/>
    </row>
    <row r="91" spans="2:7" ht="18" customHeight="1" x14ac:dyDescent="0.15">
      <c r="B91"/>
      <c r="C91"/>
      <c r="D91"/>
      <c r="E91"/>
      <c r="F91"/>
      <c r="G91"/>
    </row>
    <row r="92" spans="2:7" ht="18" customHeight="1" x14ac:dyDescent="0.15">
      <c r="B92"/>
      <c r="C92"/>
      <c r="D92"/>
      <c r="E92"/>
      <c r="F92"/>
      <c r="G92"/>
    </row>
    <row r="93" spans="2:7" ht="18" customHeight="1" x14ac:dyDescent="0.15">
      <c r="B93"/>
      <c r="C93"/>
      <c r="D93"/>
      <c r="E93"/>
      <c r="F93"/>
      <c r="G93"/>
    </row>
    <row r="94" spans="2:7" ht="18" customHeight="1" x14ac:dyDescent="0.15">
      <c r="B94"/>
      <c r="C94"/>
      <c r="D94"/>
      <c r="E94"/>
      <c r="F94"/>
      <c r="G94"/>
    </row>
    <row r="95" spans="2:7" ht="18" customHeight="1" x14ac:dyDescent="0.15">
      <c r="B95"/>
      <c r="C95"/>
      <c r="D95"/>
      <c r="E95"/>
      <c r="F95"/>
      <c r="G95"/>
    </row>
    <row r="96" spans="2:7" ht="18" customHeight="1" x14ac:dyDescent="0.15">
      <c r="B96"/>
      <c r="C96"/>
      <c r="D96"/>
      <c r="E96"/>
      <c r="F96"/>
      <c r="G96"/>
    </row>
    <row r="97" spans="2:7" ht="18" customHeight="1" x14ac:dyDescent="0.15">
      <c r="B97"/>
      <c r="C97"/>
      <c r="D97"/>
      <c r="E97"/>
      <c r="F97"/>
      <c r="G97"/>
    </row>
    <row r="98" spans="2:7" ht="18" customHeight="1" x14ac:dyDescent="0.15">
      <c r="B98"/>
      <c r="C98"/>
      <c r="D98"/>
      <c r="E98"/>
      <c r="F98"/>
      <c r="G98"/>
    </row>
    <row r="99" spans="2:7" ht="18" customHeight="1" x14ac:dyDescent="0.15">
      <c r="B99"/>
      <c r="C99"/>
      <c r="D99"/>
      <c r="E99"/>
      <c r="F99"/>
      <c r="G99"/>
    </row>
    <row r="100" spans="2:7" ht="18" customHeight="1" x14ac:dyDescent="0.15">
      <c r="B100"/>
      <c r="C100"/>
      <c r="D100"/>
      <c r="E100"/>
      <c r="F100"/>
      <c r="G100"/>
    </row>
    <row r="101" spans="2:7" ht="18" customHeight="1" x14ac:dyDescent="0.15">
      <c r="B101"/>
      <c r="C101"/>
      <c r="D101"/>
      <c r="E101"/>
      <c r="F101"/>
      <c r="G101"/>
    </row>
    <row r="102" spans="2:7" ht="18" customHeight="1" x14ac:dyDescent="0.15">
      <c r="B102"/>
      <c r="C102"/>
      <c r="D102"/>
      <c r="E102"/>
      <c r="F102"/>
      <c r="G102"/>
    </row>
    <row r="103" spans="2:7" ht="18" customHeight="1" x14ac:dyDescent="0.15">
      <c r="B103"/>
      <c r="C103"/>
      <c r="D103"/>
      <c r="E103"/>
      <c r="F103"/>
      <c r="G103"/>
    </row>
    <row r="104" spans="2:7" ht="18" customHeight="1" x14ac:dyDescent="0.15">
      <c r="B104"/>
      <c r="C104"/>
      <c r="D104"/>
      <c r="E104"/>
      <c r="F104"/>
      <c r="G104"/>
    </row>
    <row r="105" spans="2:7" ht="18" customHeight="1" x14ac:dyDescent="0.15">
      <c r="B105"/>
      <c r="C105"/>
      <c r="D105"/>
      <c r="E105"/>
      <c r="F105"/>
      <c r="G105"/>
    </row>
    <row r="106" spans="2:7" ht="18" customHeight="1" x14ac:dyDescent="0.15">
      <c r="B106"/>
      <c r="C106"/>
      <c r="D106"/>
      <c r="E106"/>
      <c r="F106"/>
      <c r="G106"/>
    </row>
    <row r="107" spans="2:7" ht="18" customHeight="1" x14ac:dyDescent="0.15">
      <c r="B107"/>
      <c r="C107"/>
      <c r="D107"/>
      <c r="E107"/>
      <c r="F107"/>
      <c r="G107"/>
    </row>
    <row r="108" spans="2:7" ht="18" customHeight="1" x14ac:dyDescent="0.15">
      <c r="B108"/>
      <c r="C108"/>
      <c r="D108"/>
      <c r="E108"/>
      <c r="F108"/>
      <c r="G108"/>
    </row>
    <row r="109" spans="2:7" ht="18" customHeight="1" x14ac:dyDescent="0.15">
      <c r="B109"/>
      <c r="C109"/>
      <c r="D109"/>
      <c r="E109"/>
      <c r="F109"/>
      <c r="G109"/>
    </row>
    <row r="110" spans="2:7" ht="18" customHeight="1" x14ac:dyDescent="0.15">
      <c r="B110"/>
      <c r="C110"/>
      <c r="D110"/>
      <c r="E110"/>
      <c r="F110"/>
      <c r="G110"/>
    </row>
    <row r="111" spans="2:7" ht="18" customHeight="1" x14ac:dyDescent="0.15">
      <c r="B111"/>
      <c r="C111"/>
      <c r="D111"/>
      <c r="E111"/>
      <c r="F111"/>
      <c r="G111"/>
    </row>
    <row r="112" spans="2:7" ht="18" customHeight="1" x14ac:dyDescent="0.15">
      <c r="B112"/>
      <c r="C112"/>
      <c r="D112"/>
      <c r="E112"/>
      <c r="F112"/>
      <c r="G112"/>
    </row>
    <row r="113" spans="2:7" ht="18" customHeight="1" x14ac:dyDescent="0.15">
      <c r="B113"/>
      <c r="C113"/>
      <c r="D113"/>
      <c r="E113"/>
      <c r="F113"/>
      <c r="G113"/>
    </row>
    <row r="114" spans="2:7" ht="18" customHeight="1" x14ac:dyDescent="0.15">
      <c r="B114"/>
      <c r="C114"/>
      <c r="D114"/>
      <c r="E114"/>
      <c r="F114"/>
      <c r="G114"/>
    </row>
    <row r="115" spans="2:7" ht="18" customHeight="1" x14ac:dyDescent="0.15">
      <c r="B115"/>
      <c r="C115"/>
      <c r="D115"/>
      <c r="E115"/>
      <c r="F115"/>
      <c r="G115"/>
    </row>
    <row r="116" spans="2:7" ht="18" customHeight="1" x14ac:dyDescent="0.15">
      <c r="B116"/>
      <c r="C116"/>
      <c r="D116"/>
      <c r="E116"/>
      <c r="F116"/>
      <c r="G116"/>
    </row>
    <row r="117" spans="2:7" ht="18" customHeight="1" x14ac:dyDescent="0.15">
      <c r="B117"/>
      <c r="C117"/>
      <c r="D117"/>
      <c r="E117"/>
      <c r="F117"/>
      <c r="G117"/>
    </row>
    <row r="118" spans="2:7" ht="18" customHeight="1" x14ac:dyDescent="0.15">
      <c r="B118"/>
      <c r="C118"/>
      <c r="D118"/>
      <c r="E118"/>
      <c r="F118"/>
      <c r="G118"/>
    </row>
    <row r="119" spans="2:7" ht="18" customHeight="1" x14ac:dyDescent="0.15">
      <c r="B119"/>
      <c r="C119"/>
      <c r="D119"/>
      <c r="E119"/>
      <c r="F119"/>
      <c r="G119"/>
    </row>
    <row r="120" spans="2:7" ht="18" customHeight="1" x14ac:dyDescent="0.15">
      <c r="B120"/>
      <c r="C120"/>
      <c r="D120"/>
      <c r="E120"/>
      <c r="F120"/>
      <c r="G120"/>
    </row>
    <row r="121" spans="2:7" ht="18" customHeight="1" x14ac:dyDescent="0.15">
      <c r="B121"/>
      <c r="C121"/>
      <c r="D121"/>
      <c r="E121"/>
      <c r="F121"/>
      <c r="G121"/>
    </row>
    <row r="122" spans="2:7" ht="18" customHeight="1" x14ac:dyDescent="0.15">
      <c r="B122"/>
      <c r="C122"/>
      <c r="D122"/>
      <c r="E122"/>
      <c r="F122"/>
      <c r="G122"/>
    </row>
    <row r="123" spans="2:7" ht="18" customHeight="1" x14ac:dyDescent="0.15">
      <c r="B123"/>
      <c r="C123"/>
      <c r="D123"/>
      <c r="E123"/>
      <c r="F123"/>
      <c r="G123"/>
    </row>
    <row r="124" spans="2:7" ht="18" customHeight="1" x14ac:dyDescent="0.15">
      <c r="B124"/>
      <c r="C124"/>
      <c r="D124"/>
      <c r="E124"/>
      <c r="F124"/>
      <c r="G124"/>
    </row>
    <row r="125" spans="2:7" ht="18" customHeight="1" x14ac:dyDescent="0.15">
      <c r="B125"/>
      <c r="C125"/>
      <c r="D125"/>
      <c r="E125"/>
      <c r="F125"/>
      <c r="G125"/>
    </row>
    <row r="126" spans="2:7" ht="18" customHeight="1" x14ac:dyDescent="0.15">
      <c r="B126"/>
      <c r="C126"/>
      <c r="D126"/>
      <c r="E126"/>
      <c r="F126"/>
      <c r="G126"/>
    </row>
    <row r="127" spans="2:7" ht="18" customHeight="1" x14ac:dyDescent="0.15">
      <c r="B127"/>
      <c r="C127"/>
      <c r="D127"/>
      <c r="E127"/>
      <c r="F127"/>
      <c r="G127"/>
    </row>
    <row r="128" spans="2:7" ht="18" customHeight="1" x14ac:dyDescent="0.15">
      <c r="B128"/>
      <c r="C128"/>
      <c r="D128"/>
      <c r="E128"/>
      <c r="F128"/>
      <c r="G128"/>
    </row>
    <row r="129" spans="2:7" ht="18" customHeight="1" x14ac:dyDescent="0.15">
      <c r="B129"/>
      <c r="C129"/>
      <c r="D129"/>
      <c r="E129"/>
      <c r="F129"/>
      <c r="G129"/>
    </row>
    <row r="130" spans="2:7" ht="18" customHeight="1" x14ac:dyDescent="0.15">
      <c r="B130"/>
      <c r="C130"/>
      <c r="D130"/>
      <c r="E130"/>
      <c r="F130"/>
      <c r="G130"/>
    </row>
    <row r="131" spans="2:7" ht="18" customHeight="1" x14ac:dyDescent="0.15">
      <c r="B131"/>
      <c r="C131"/>
      <c r="D131"/>
      <c r="E131"/>
      <c r="F131"/>
      <c r="G131"/>
    </row>
    <row r="132" spans="2:7" ht="18" customHeight="1" x14ac:dyDescent="0.15">
      <c r="B132"/>
      <c r="C132"/>
      <c r="D132"/>
      <c r="E132"/>
      <c r="F132"/>
      <c r="G132"/>
    </row>
    <row r="133" spans="2:7" ht="18" customHeight="1" x14ac:dyDescent="0.15">
      <c r="B133"/>
      <c r="C133"/>
      <c r="D133"/>
      <c r="E133"/>
      <c r="F133"/>
      <c r="G133"/>
    </row>
    <row r="134" spans="2:7" ht="18" customHeight="1" x14ac:dyDescent="0.15">
      <c r="B134"/>
      <c r="C134"/>
      <c r="D134"/>
      <c r="E134"/>
      <c r="F134"/>
      <c r="G134"/>
    </row>
    <row r="135" spans="2:7" ht="18" customHeight="1" x14ac:dyDescent="0.15">
      <c r="B135"/>
      <c r="C135"/>
      <c r="D135"/>
      <c r="E135"/>
      <c r="F135"/>
      <c r="G135"/>
    </row>
    <row r="136" spans="2:7" ht="18" customHeight="1" x14ac:dyDescent="0.15">
      <c r="B136"/>
      <c r="C136"/>
      <c r="D136"/>
      <c r="E136"/>
      <c r="F136"/>
      <c r="G136"/>
    </row>
    <row r="137" spans="2:7" ht="18" customHeight="1" x14ac:dyDescent="0.15">
      <c r="B137"/>
      <c r="C137"/>
      <c r="D137"/>
      <c r="E137"/>
      <c r="F137"/>
      <c r="G137"/>
    </row>
    <row r="138" spans="2:7" ht="18" customHeight="1" x14ac:dyDescent="0.15">
      <c r="B138"/>
      <c r="C138"/>
      <c r="D138"/>
      <c r="E138"/>
      <c r="F138"/>
      <c r="G138"/>
    </row>
    <row r="139" spans="2:7" ht="18" customHeight="1" x14ac:dyDescent="0.15">
      <c r="B139"/>
      <c r="C139"/>
      <c r="D139"/>
      <c r="E139"/>
      <c r="F139"/>
      <c r="G139"/>
    </row>
    <row r="140" spans="2:7" ht="18" customHeight="1" x14ac:dyDescent="0.15">
      <c r="B140"/>
      <c r="C140"/>
      <c r="D140"/>
      <c r="E140"/>
      <c r="F140"/>
      <c r="G140"/>
    </row>
    <row r="141" spans="2:7" ht="18" customHeight="1" x14ac:dyDescent="0.15">
      <c r="B141"/>
      <c r="C141"/>
      <c r="D141"/>
      <c r="E141"/>
      <c r="F141"/>
      <c r="G141"/>
    </row>
    <row r="142" spans="2:7" ht="18" customHeight="1" x14ac:dyDescent="0.15">
      <c r="B142"/>
      <c r="C142"/>
      <c r="D142"/>
      <c r="E142"/>
      <c r="F142"/>
      <c r="G142"/>
    </row>
    <row r="143" spans="2:7" ht="18" customHeight="1" x14ac:dyDescent="0.15">
      <c r="B143"/>
      <c r="C143"/>
      <c r="D143"/>
      <c r="E143"/>
      <c r="F143"/>
      <c r="G143"/>
    </row>
    <row r="144" spans="2:7" ht="18" customHeight="1" x14ac:dyDescent="0.15">
      <c r="B144"/>
      <c r="C144"/>
      <c r="D144"/>
      <c r="E144"/>
      <c r="F144"/>
      <c r="G144"/>
    </row>
    <row r="145" spans="2:7" ht="18" customHeight="1" x14ac:dyDescent="0.15">
      <c r="B145"/>
      <c r="C145"/>
      <c r="D145"/>
      <c r="E145"/>
      <c r="F145"/>
      <c r="G145"/>
    </row>
    <row r="146" spans="2:7" ht="18" customHeight="1" x14ac:dyDescent="0.15">
      <c r="B146"/>
      <c r="C146"/>
      <c r="D146"/>
      <c r="E146"/>
      <c r="F146"/>
      <c r="G146"/>
    </row>
    <row r="147" spans="2:7" ht="18" customHeight="1" x14ac:dyDescent="0.15">
      <c r="B147"/>
      <c r="C147"/>
      <c r="D147"/>
      <c r="E147"/>
      <c r="F147"/>
      <c r="G147"/>
    </row>
    <row r="148" spans="2:7" ht="18" customHeight="1" x14ac:dyDescent="0.15">
      <c r="B148"/>
      <c r="C148"/>
      <c r="D148"/>
      <c r="E148"/>
      <c r="F148"/>
      <c r="G148"/>
    </row>
    <row r="149" spans="2:7" ht="18" customHeight="1" x14ac:dyDescent="0.15">
      <c r="B149"/>
      <c r="C149"/>
      <c r="D149"/>
      <c r="E149"/>
      <c r="F149"/>
      <c r="G149"/>
    </row>
    <row r="150" spans="2:7" ht="18" customHeight="1" x14ac:dyDescent="0.15">
      <c r="B150"/>
      <c r="C150"/>
      <c r="D150"/>
      <c r="E150"/>
      <c r="F150"/>
      <c r="G150"/>
    </row>
    <row r="151" spans="2:7" ht="18" customHeight="1" x14ac:dyDescent="0.15">
      <c r="B151"/>
      <c r="C151"/>
      <c r="D151"/>
      <c r="E151"/>
      <c r="F151"/>
      <c r="G151"/>
    </row>
    <row r="152" spans="2:7" ht="18" customHeight="1" x14ac:dyDescent="0.15">
      <c r="B152"/>
      <c r="C152"/>
      <c r="D152"/>
      <c r="E152"/>
      <c r="F152"/>
      <c r="G152"/>
    </row>
    <row r="153" spans="2:7" ht="18" customHeight="1" x14ac:dyDescent="0.15">
      <c r="B153"/>
      <c r="C153"/>
      <c r="D153"/>
      <c r="E153"/>
      <c r="F153"/>
      <c r="G153"/>
    </row>
    <row r="154" spans="2:7" ht="18" customHeight="1" x14ac:dyDescent="0.15">
      <c r="B154"/>
      <c r="C154"/>
      <c r="D154"/>
      <c r="E154"/>
      <c r="F154"/>
      <c r="G154"/>
    </row>
    <row r="155" spans="2:7" ht="18" customHeight="1" x14ac:dyDescent="0.15">
      <c r="B155"/>
      <c r="C155"/>
      <c r="D155"/>
      <c r="E155"/>
      <c r="F155"/>
      <c r="G155"/>
    </row>
    <row r="156" spans="2:7" ht="18" customHeight="1" x14ac:dyDescent="0.15">
      <c r="B156"/>
      <c r="C156"/>
      <c r="D156"/>
      <c r="E156"/>
      <c r="F156"/>
      <c r="G156"/>
    </row>
    <row r="157" spans="2:7" ht="18" customHeight="1" x14ac:dyDescent="0.15">
      <c r="B157"/>
      <c r="C157"/>
      <c r="D157"/>
      <c r="E157"/>
      <c r="F157"/>
      <c r="G157"/>
    </row>
    <row r="158" spans="2:7" ht="18" customHeight="1" x14ac:dyDescent="0.15">
      <c r="B158"/>
      <c r="C158"/>
      <c r="D158"/>
      <c r="E158"/>
      <c r="F158"/>
      <c r="G158"/>
    </row>
    <row r="159" spans="2:7" ht="18" customHeight="1" x14ac:dyDescent="0.15">
      <c r="B159"/>
      <c r="C159"/>
      <c r="D159"/>
      <c r="E159"/>
      <c r="F159"/>
      <c r="G159"/>
    </row>
    <row r="160" spans="2:7" ht="18" customHeight="1" x14ac:dyDescent="0.15">
      <c r="B160"/>
      <c r="C160"/>
      <c r="D160"/>
      <c r="E160"/>
      <c r="F160"/>
      <c r="G160"/>
    </row>
    <row r="161" spans="2:7" ht="18" customHeight="1" x14ac:dyDescent="0.15">
      <c r="B161"/>
      <c r="C161"/>
      <c r="D161"/>
      <c r="E161"/>
      <c r="F161"/>
      <c r="G161"/>
    </row>
    <row r="162" spans="2:7" ht="18" customHeight="1" x14ac:dyDescent="0.15">
      <c r="B162"/>
      <c r="C162"/>
      <c r="D162"/>
      <c r="E162"/>
      <c r="F162"/>
      <c r="G162"/>
    </row>
    <row r="163" spans="2:7" ht="18" customHeight="1" x14ac:dyDescent="0.15">
      <c r="B163"/>
      <c r="C163"/>
      <c r="D163"/>
      <c r="E163"/>
      <c r="F163"/>
      <c r="G163"/>
    </row>
    <row r="164" spans="2:7" ht="18" customHeight="1" x14ac:dyDescent="0.15">
      <c r="B164"/>
      <c r="C164"/>
      <c r="D164"/>
      <c r="E164"/>
      <c r="F164"/>
      <c r="G164"/>
    </row>
    <row r="165" spans="2:7" ht="18" customHeight="1" x14ac:dyDescent="0.15">
      <c r="B165"/>
      <c r="C165"/>
      <c r="D165"/>
      <c r="E165"/>
      <c r="F165"/>
      <c r="G165"/>
    </row>
    <row r="166" spans="2:7" ht="18" customHeight="1" x14ac:dyDescent="0.15">
      <c r="B166"/>
      <c r="C166"/>
      <c r="D166"/>
      <c r="E166"/>
      <c r="F166"/>
      <c r="G166"/>
    </row>
    <row r="167" spans="2:7" ht="18" customHeight="1" x14ac:dyDescent="0.15">
      <c r="B167"/>
      <c r="C167"/>
      <c r="D167"/>
      <c r="E167"/>
      <c r="F167"/>
      <c r="G167"/>
    </row>
    <row r="168" spans="2:7" ht="18" customHeight="1" x14ac:dyDescent="0.15">
      <c r="B168"/>
      <c r="C168"/>
      <c r="D168"/>
      <c r="E168"/>
      <c r="F168"/>
      <c r="G168"/>
    </row>
    <row r="169" spans="2:7" ht="18" customHeight="1" x14ac:dyDescent="0.15">
      <c r="B169"/>
      <c r="C169"/>
      <c r="D169"/>
      <c r="E169"/>
      <c r="F169"/>
      <c r="G169"/>
    </row>
    <row r="170" spans="2:7" ht="18" customHeight="1" x14ac:dyDescent="0.15">
      <c r="B170"/>
      <c r="C170"/>
      <c r="D170"/>
      <c r="E170"/>
      <c r="F170"/>
      <c r="G170"/>
    </row>
    <row r="171" spans="2:7" ht="18" customHeight="1" x14ac:dyDescent="0.15">
      <c r="B171"/>
      <c r="C171"/>
      <c r="D171"/>
      <c r="E171"/>
      <c r="F171"/>
      <c r="G171"/>
    </row>
    <row r="172" spans="2:7" ht="18" customHeight="1" x14ac:dyDescent="0.15">
      <c r="B172"/>
      <c r="C172"/>
      <c r="D172"/>
      <c r="E172"/>
      <c r="F172"/>
      <c r="G172"/>
    </row>
    <row r="173" spans="2:7" ht="18" customHeight="1" x14ac:dyDescent="0.15">
      <c r="B173"/>
      <c r="C173"/>
      <c r="D173"/>
      <c r="E173"/>
      <c r="F173"/>
      <c r="G173"/>
    </row>
    <row r="174" spans="2:7" ht="18" customHeight="1" x14ac:dyDescent="0.15">
      <c r="B174"/>
      <c r="C174"/>
      <c r="D174"/>
      <c r="E174"/>
      <c r="F174"/>
      <c r="G174"/>
    </row>
    <row r="175" spans="2:7" ht="18" customHeight="1" x14ac:dyDescent="0.15">
      <c r="B175"/>
      <c r="C175"/>
      <c r="D175"/>
      <c r="E175"/>
      <c r="F175"/>
      <c r="G175"/>
    </row>
    <row r="176" spans="2:7" ht="18" customHeight="1" x14ac:dyDescent="0.15">
      <c r="B176"/>
      <c r="C176"/>
      <c r="D176"/>
      <c r="E176"/>
      <c r="F176"/>
      <c r="G176"/>
    </row>
    <row r="177" spans="2:7" ht="18" customHeight="1" x14ac:dyDescent="0.15">
      <c r="B177"/>
      <c r="C177"/>
      <c r="D177"/>
      <c r="E177"/>
      <c r="F177"/>
      <c r="G177"/>
    </row>
    <row r="178" spans="2:7" ht="18" customHeight="1" x14ac:dyDescent="0.15">
      <c r="B178"/>
      <c r="C178"/>
      <c r="D178"/>
      <c r="E178"/>
      <c r="F178"/>
      <c r="G178"/>
    </row>
    <row r="179" spans="2:7" ht="18" customHeight="1" x14ac:dyDescent="0.15">
      <c r="B179"/>
      <c r="C179"/>
      <c r="D179"/>
      <c r="E179"/>
      <c r="F179"/>
      <c r="G179"/>
    </row>
    <row r="180" spans="2:7" ht="18" customHeight="1" x14ac:dyDescent="0.15">
      <c r="B180"/>
      <c r="C180"/>
      <c r="D180"/>
      <c r="E180"/>
      <c r="F180"/>
      <c r="G180"/>
    </row>
    <row r="181" spans="2:7" ht="18" customHeight="1" x14ac:dyDescent="0.15">
      <c r="B181"/>
      <c r="C181"/>
      <c r="D181"/>
      <c r="E181"/>
      <c r="F181"/>
      <c r="G181"/>
    </row>
    <row r="182" spans="2:7" ht="18" customHeight="1" x14ac:dyDescent="0.15">
      <c r="B182"/>
      <c r="C182"/>
      <c r="D182"/>
      <c r="E182"/>
      <c r="F182"/>
      <c r="G182"/>
    </row>
    <row r="183" spans="2:7" ht="18" customHeight="1" x14ac:dyDescent="0.15">
      <c r="B183"/>
      <c r="C183"/>
      <c r="D183"/>
      <c r="E183"/>
      <c r="F183"/>
      <c r="G183"/>
    </row>
    <row r="184" spans="2:7" ht="18" customHeight="1" x14ac:dyDescent="0.15">
      <c r="B184"/>
      <c r="C184"/>
      <c r="D184"/>
      <c r="E184"/>
      <c r="F184"/>
      <c r="G184"/>
    </row>
    <row r="185" spans="2:7" ht="18" customHeight="1" x14ac:dyDescent="0.15">
      <c r="B185"/>
      <c r="C185"/>
      <c r="D185"/>
      <c r="E185"/>
      <c r="F185"/>
      <c r="G185"/>
    </row>
    <row r="186" spans="2:7" ht="18" customHeight="1" x14ac:dyDescent="0.15">
      <c r="B186"/>
      <c r="C186"/>
      <c r="D186"/>
      <c r="E186"/>
      <c r="F186"/>
      <c r="G186"/>
    </row>
    <row r="187" spans="2:7" ht="18" customHeight="1" x14ac:dyDescent="0.15">
      <c r="B187"/>
      <c r="C187"/>
      <c r="D187"/>
      <c r="E187"/>
      <c r="F187"/>
      <c r="G187"/>
    </row>
    <row r="188" spans="2:7" ht="18" customHeight="1" x14ac:dyDescent="0.15">
      <c r="B188"/>
      <c r="C188"/>
      <c r="D188"/>
      <c r="E188"/>
      <c r="F188"/>
      <c r="G188"/>
    </row>
    <row r="189" spans="2:7" ht="18" customHeight="1" x14ac:dyDescent="0.15">
      <c r="B189"/>
      <c r="C189"/>
      <c r="D189"/>
      <c r="E189"/>
      <c r="F189"/>
      <c r="G189"/>
    </row>
    <row r="190" spans="2:7" ht="18" customHeight="1" x14ac:dyDescent="0.15">
      <c r="B190"/>
      <c r="C190"/>
      <c r="D190"/>
      <c r="E190"/>
      <c r="F190"/>
      <c r="G190"/>
    </row>
    <row r="191" spans="2:7" ht="18" customHeight="1" x14ac:dyDescent="0.15">
      <c r="B191"/>
      <c r="C191"/>
      <c r="D191"/>
      <c r="E191"/>
      <c r="F191"/>
      <c r="G191"/>
    </row>
    <row r="192" spans="2:7" ht="18" customHeight="1" x14ac:dyDescent="0.15">
      <c r="B192"/>
      <c r="C192"/>
      <c r="D192"/>
      <c r="E192"/>
      <c r="F192"/>
      <c r="G192"/>
    </row>
    <row r="193" spans="2:7" ht="18" customHeight="1" x14ac:dyDescent="0.15">
      <c r="B193"/>
      <c r="C193"/>
      <c r="D193"/>
      <c r="E193"/>
      <c r="F193"/>
      <c r="G193"/>
    </row>
    <row r="194" spans="2:7" ht="18" customHeight="1" x14ac:dyDescent="0.15">
      <c r="B194"/>
      <c r="C194"/>
      <c r="D194"/>
      <c r="E194"/>
      <c r="F194"/>
      <c r="G194"/>
    </row>
    <row r="195" spans="2:7" ht="18" customHeight="1" x14ac:dyDescent="0.15">
      <c r="B195"/>
      <c r="C195"/>
      <c r="D195"/>
      <c r="E195"/>
      <c r="F195"/>
      <c r="G195"/>
    </row>
    <row r="196" spans="2:7" ht="18" customHeight="1" x14ac:dyDescent="0.15">
      <c r="B196"/>
      <c r="C196"/>
      <c r="D196"/>
      <c r="E196"/>
      <c r="F196"/>
      <c r="G196"/>
    </row>
    <row r="197" spans="2:7" ht="18" customHeight="1" x14ac:dyDescent="0.15">
      <c r="B197"/>
      <c r="C197"/>
      <c r="D197"/>
      <c r="E197"/>
      <c r="F197"/>
      <c r="G197"/>
    </row>
    <row r="198" spans="2:7" ht="18" customHeight="1" x14ac:dyDescent="0.15">
      <c r="B198"/>
      <c r="C198"/>
      <c r="D198"/>
      <c r="E198"/>
      <c r="F198"/>
      <c r="G198"/>
    </row>
    <row r="199" spans="2:7" ht="18" customHeight="1" x14ac:dyDescent="0.15">
      <c r="B199"/>
      <c r="C199"/>
      <c r="D199"/>
      <c r="E199"/>
      <c r="F199"/>
      <c r="G199"/>
    </row>
    <row r="200" spans="2:7" ht="18" customHeight="1" x14ac:dyDescent="0.15">
      <c r="B200"/>
      <c r="C200"/>
      <c r="D200"/>
      <c r="E200"/>
      <c r="F200"/>
      <c r="G200"/>
    </row>
    <row r="201" spans="2:7" ht="18" customHeight="1" x14ac:dyDescent="0.15">
      <c r="B201"/>
      <c r="C201"/>
      <c r="D201"/>
      <c r="E201"/>
      <c r="F201"/>
      <c r="G201"/>
    </row>
    <row r="202" spans="2:7" ht="18" customHeight="1" x14ac:dyDescent="0.15">
      <c r="B202"/>
      <c r="C202"/>
      <c r="D202"/>
      <c r="E202"/>
      <c r="F202"/>
      <c r="G202"/>
    </row>
    <row r="203" spans="2:7" ht="18" customHeight="1" x14ac:dyDescent="0.15">
      <c r="B203"/>
      <c r="C203"/>
      <c r="D203"/>
      <c r="E203"/>
      <c r="F203"/>
      <c r="G203"/>
    </row>
    <row r="204" spans="2:7" ht="18" customHeight="1" x14ac:dyDescent="0.15">
      <c r="B204"/>
      <c r="C204"/>
      <c r="D204"/>
      <c r="E204"/>
      <c r="F204"/>
      <c r="G204"/>
    </row>
    <row r="205" spans="2:7" ht="18" customHeight="1" x14ac:dyDescent="0.15">
      <c r="B205"/>
      <c r="C205"/>
      <c r="D205"/>
      <c r="E205"/>
      <c r="F205"/>
      <c r="G205"/>
    </row>
    <row r="206" spans="2:7" ht="18" customHeight="1" x14ac:dyDescent="0.15">
      <c r="B206"/>
      <c r="C206"/>
      <c r="D206"/>
      <c r="E206"/>
      <c r="F206"/>
      <c r="G206"/>
    </row>
    <row r="207" spans="2:7" ht="18" customHeight="1" x14ac:dyDescent="0.15">
      <c r="B207"/>
      <c r="C207"/>
      <c r="D207"/>
      <c r="E207"/>
      <c r="F207"/>
      <c r="G207"/>
    </row>
    <row r="208" spans="2:7" ht="18" customHeight="1" x14ac:dyDescent="0.15">
      <c r="B208"/>
      <c r="C208"/>
      <c r="D208"/>
      <c r="E208"/>
      <c r="F208"/>
      <c r="G208"/>
    </row>
    <row r="209" spans="2:7" ht="18" customHeight="1" x14ac:dyDescent="0.15">
      <c r="B209"/>
      <c r="C209"/>
      <c r="D209"/>
      <c r="E209"/>
      <c r="F209"/>
      <c r="G209"/>
    </row>
    <row r="210" spans="2:7" ht="18" customHeight="1" x14ac:dyDescent="0.15">
      <c r="B210"/>
      <c r="C210"/>
      <c r="D210"/>
      <c r="E210"/>
      <c r="F210"/>
      <c r="G210"/>
    </row>
    <row r="211" spans="2:7" ht="18" customHeight="1" x14ac:dyDescent="0.15">
      <c r="B211"/>
      <c r="C211"/>
      <c r="D211"/>
      <c r="E211"/>
      <c r="F211"/>
      <c r="G211"/>
    </row>
    <row r="212" spans="2:7" ht="18" customHeight="1" x14ac:dyDescent="0.15">
      <c r="B212"/>
      <c r="C212"/>
      <c r="D212"/>
      <c r="E212"/>
      <c r="F212"/>
      <c r="G212"/>
    </row>
    <row r="213" spans="2:7" ht="18" customHeight="1" x14ac:dyDescent="0.15">
      <c r="B213"/>
      <c r="C213"/>
      <c r="D213"/>
      <c r="E213"/>
      <c r="F213"/>
      <c r="G213"/>
    </row>
    <row r="214" spans="2:7" ht="18" customHeight="1" x14ac:dyDescent="0.15">
      <c r="B214"/>
      <c r="C214"/>
      <c r="D214"/>
      <c r="E214"/>
      <c r="F214"/>
      <c r="G214"/>
    </row>
    <row r="215" spans="2:7" ht="18" customHeight="1" x14ac:dyDescent="0.15">
      <c r="B215"/>
      <c r="C215"/>
      <c r="D215"/>
      <c r="E215"/>
      <c r="F215"/>
      <c r="G215"/>
    </row>
    <row r="216" spans="2:7" ht="18" customHeight="1" x14ac:dyDescent="0.15">
      <c r="B216"/>
      <c r="C216"/>
      <c r="D216"/>
      <c r="E216"/>
      <c r="F216"/>
      <c r="G216"/>
    </row>
    <row r="217" spans="2:7" ht="18" customHeight="1" x14ac:dyDescent="0.15">
      <c r="B217"/>
      <c r="C217"/>
      <c r="D217"/>
      <c r="E217"/>
      <c r="F217"/>
      <c r="G217"/>
    </row>
    <row r="218" spans="2:7" ht="18" customHeight="1" x14ac:dyDescent="0.15">
      <c r="B218"/>
      <c r="C218"/>
      <c r="D218"/>
      <c r="E218"/>
      <c r="F218"/>
      <c r="G218"/>
    </row>
    <row r="219" spans="2:7" ht="18" customHeight="1" x14ac:dyDescent="0.15">
      <c r="B219"/>
      <c r="C219"/>
      <c r="D219"/>
      <c r="E219"/>
      <c r="F219"/>
      <c r="G219"/>
    </row>
    <row r="220" spans="2:7" ht="18" customHeight="1" x14ac:dyDescent="0.15">
      <c r="B220"/>
      <c r="C220"/>
      <c r="D220"/>
      <c r="E220"/>
      <c r="F220"/>
      <c r="G220"/>
    </row>
    <row r="221" spans="2:7" ht="18" customHeight="1" x14ac:dyDescent="0.15">
      <c r="B221"/>
      <c r="C221"/>
      <c r="D221"/>
      <c r="E221"/>
      <c r="F221"/>
      <c r="G221"/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参数</vt:lpstr>
      <vt:lpstr>实验</vt:lpstr>
      <vt:lpstr>类别查询</vt:lpstr>
      <vt:lpstr>部门查询</vt:lpstr>
      <vt:lpstr>部门</vt:lpstr>
      <vt:lpstr>类别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zys</dc:creator>
  <cp:lastModifiedBy>zys</cp:lastModifiedBy>
  <dcterms:created xsi:type="dcterms:W3CDTF">2017-03-15T03:22:35Z</dcterms:created>
  <dcterms:modified xsi:type="dcterms:W3CDTF">2018-06-19T06:54:15Z</dcterms:modified>
</cp:coreProperties>
</file>