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pe/Desktop/base2/code/tables/"/>
    </mc:Choice>
  </mc:AlternateContent>
  <xr:revisionPtr revIDLastSave="0" documentId="13_ncr:1_{3DAB0E22-3A8E-1B46-90C7-FF99D2EF3CF2}" xr6:coauthVersionLast="46" xr6:coauthVersionMax="46" xr10:uidLastSave="{00000000-0000-0000-0000-000000000000}"/>
  <bookViews>
    <workbookView xWindow="380" yWindow="500" windowWidth="28040" windowHeight="17040" xr2:uid="{51CF6FDD-8525-EE49-8C93-56A1AAE11C86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3" l="1"/>
  <c r="P3" i="3"/>
  <c r="Q3" i="3"/>
  <c r="R3" i="3"/>
  <c r="S3" i="3"/>
  <c r="T3" i="3"/>
  <c r="U3" i="3"/>
  <c r="V3" i="3"/>
  <c r="W3" i="3"/>
  <c r="X3" i="3"/>
  <c r="Y3" i="3"/>
  <c r="O4" i="3"/>
  <c r="P4" i="3"/>
  <c r="Q4" i="3"/>
  <c r="R4" i="3"/>
  <c r="S4" i="3"/>
  <c r="T4" i="3"/>
  <c r="U4" i="3"/>
  <c r="V4" i="3"/>
  <c r="W4" i="3"/>
  <c r="X4" i="3"/>
  <c r="Y4" i="3"/>
  <c r="O5" i="3"/>
  <c r="P5" i="3"/>
  <c r="Q5" i="3"/>
  <c r="R5" i="3"/>
  <c r="S5" i="3"/>
  <c r="T5" i="3"/>
  <c r="U5" i="3"/>
  <c r="V5" i="3"/>
  <c r="W5" i="3"/>
  <c r="X5" i="3"/>
  <c r="Y5" i="3"/>
  <c r="O7" i="3"/>
  <c r="P7" i="3"/>
  <c r="Q7" i="3"/>
  <c r="R7" i="3"/>
  <c r="S7" i="3"/>
  <c r="T7" i="3"/>
  <c r="U7" i="3"/>
  <c r="V7" i="3"/>
  <c r="W7" i="3"/>
  <c r="X7" i="3"/>
  <c r="Y7" i="3"/>
  <c r="O8" i="3"/>
  <c r="P8" i="3"/>
  <c r="Q8" i="3"/>
  <c r="R8" i="3"/>
  <c r="S8" i="3"/>
  <c r="T8" i="3"/>
  <c r="U8" i="3"/>
  <c r="V8" i="3"/>
  <c r="W8" i="3"/>
  <c r="X8" i="3"/>
  <c r="Y8" i="3"/>
  <c r="O9" i="3"/>
  <c r="P9" i="3"/>
  <c r="Q9" i="3"/>
  <c r="R9" i="3"/>
  <c r="S9" i="3"/>
  <c r="T9" i="3"/>
  <c r="U9" i="3"/>
  <c r="V9" i="3"/>
  <c r="W9" i="3"/>
  <c r="X9" i="3"/>
  <c r="Y9" i="3"/>
  <c r="O10" i="3"/>
  <c r="P10" i="3"/>
  <c r="Q10" i="3"/>
  <c r="R10" i="3"/>
  <c r="S10" i="3"/>
  <c r="T10" i="3"/>
  <c r="U10" i="3"/>
  <c r="V10" i="3"/>
  <c r="W10" i="3"/>
  <c r="X10" i="3"/>
  <c r="Y10" i="3"/>
  <c r="O11" i="3"/>
  <c r="P11" i="3"/>
  <c r="Q11" i="3"/>
  <c r="R11" i="3"/>
  <c r="S11" i="3"/>
  <c r="T11" i="3"/>
  <c r="U11" i="3"/>
  <c r="V11" i="3"/>
  <c r="W11" i="3"/>
  <c r="X11" i="3"/>
  <c r="Y11" i="3"/>
  <c r="O12" i="3"/>
  <c r="P12" i="3"/>
  <c r="Q12" i="3"/>
  <c r="O13" i="3"/>
  <c r="P13" i="3"/>
  <c r="Q13" i="3"/>
  <c r="O14" i="3"/>
  <c r="P14" i="3"/>
  <c r="Q14" i="3"/>
  <c r="O15" i="3"/>
  <c r="P15" i="3"/>
  <c r="Q15" i="3"/>
  <c r="O16" i="3"/>
  <c r="P16" i="3"/>
  <c r="Q16" i="3"/>
  <c r="O17" i="3"/>
  <c r="P17" i="3"/>
  <c r="Q17" i="3"/>
  <c r="R17" i="3"/>
  <c r="S17" i="3"/>
  <c r="T17" i="3"/>
  <c r="U17" i="3"/>
  <c r="V17" i="3"/>
  <c r="W17" i="3"/>
  <c r="X17" i="3"/>
  <c r="Y17" i="3"/>
  <c r="O18" i="3"/>
  <c r="P18" i="3"/>
  <c r="Q18" i="3"/>
  <c r="R18" i="3"/>
  <c r="S18" i="3"/>
  <c r="T18" i="3"/>
  <c r="U18" i="3"/>
  <c r="V18" i="3"/>
  <c r="W18" i="3"/>
  <c r="X18" i="3"/>
  <c r="Y18" i="3"/>
  <c r="O19" i="3"/>
  <c r="P19" i="3"/>
  <c r="Q19" i="3"/>
  <c r="R19" i="3"/>
  <c r="S19" i="3"/>
  <c r="T19" i="3"/>
  <c r="U19" i="3"/>
  <c r="V19" i="3"/>
  <c r="W19" i="3"/>
  <c r="X19" i="3"/>
  <c r="Y19" i="3"/>
  <c r="O20" i="3"/>
  <c r="P20" i="3"/>
  <c r="Q20" i="3"/>
  <c r="R20" i="3"/>
  <c r="S20" i="3"/>
  <c r="T20" i="3"/>
  <c r="U20" i="3"/>
  <c r="V20" i="3"/>
  <c r="W20" i="3"/>
  <c r="X20" i="3"/>
  <c r="Y20" i="3"/>
  <c r="O21" i="3"/>
  <c r="P21" i="3"/>
  <c r="Q21" i="3"/>
  <c r="R21" i="3"/>
  <c r="S21" i="3"/>
  <c r="T21" i="3"/>
  <c r="U21" i="3"/>
  <c r="V21" i="3"/>
  <c r="W21" i="3"/>
  <c r="X21" i="3"/>
  <c r="Y21" i="3"/>
  <c r="O22" i="3"/>
  <c r="P22" i="3"/>
  <c r="Q22" i="3"/>
  <c r="R22" i="3"/>
  <c r="S22" i="3"/>
  <c r="T22" i="3"/>
  <c r="U22" i="3"/>
  <c r="V22" i="3"/>
  <c r="W22" i="3"/>
  <c r="X22" i="3"/>
  <c r="Y22" i="3"/>
  <c r="O23" i="3"/>
  <c r="P23" i="3"/>
  <c r="Q23" i="3"/>
  <c r="R23" i="3"/>
  <c r="S23" i="3"/>
  <c r="T23" i="3"/>
  <c r="U23" i="3"/>
  <c r="V23" i="3"/>
  <c r="W23" i="3"/>
  <c r="X23" i="3"/>
  <c r="Y23" i="3"/>
  <c r="O24" i="3"/>
  <c r="P24" i="3"/>
  <c r="Q24" i="3"/>
  <c r="R24" i="3"/>
  <c r="S24" i="3"/>
  <c r="T24" i="3"/>
  <c r="U24" i="3"/>
  <c r="V24" i="3"/>
  <c r="W24" i="3"/>
  <c r="X24" i="3"/>
  <c r="Y24" i="3"/>
  <c r="O25" i="3"/>
  <c r="P25" i="3"/>
  <c r="Q25" i="3"/>
  <c r="R25" i="3"/>
  <c r="S25" i="3"/>
  <c r="T25" i="3"/>
  <c r="U25" i="3"/>
  <c r="V25" i="3"/>
  <c r="W25" i="3"/>
  <c r="X25" i="3"/>
  <c r="Y25" i="3"/>
  <c r="O26" i="3"/>
  <c r="P26" i="3"/>
  <c r="Q26" i="3"/>
  <c r="R26" i="3"/>
  <c r="S26" i="3"/>
  <c r="T26" i="3"/>
  <c r="U26" i="3"/>
  <c r="V26" i="3"/>
  <c r="W26" i="3"/>
  <c r="X26" i="3"/>
  <c r="Y26" i="3"/>
  <c r="O27" i="3"/>
  <c r="P27" i="3"/>
  <c r="Q27" i="3"/>
  <c r="R27" i="3"/>
  <c r="S27" i="3"/>
  <c r="T27" i="3"/>
  <c r="U27" i="3"/>
  <c r="V27" i="3"/>
  <c r="W27" i="3"/>
  <c r="X27" i="3"/>
  <c r="Y27" i="3"/>
  <c r="O29" i="3"/>
  <c r="P29" i="3"/>
  <c r="Q29" i="3"/>
  <c r="R29" i="3"/>
  <c r="S29" i="3"/>
  <c r="T29" i="3"/>
  <c r="U29" i="3"/>
  <c r="V29" i="3"/>
  <c r="W29" i="3"/>
  <c r="X29" i="3"/>
  <c r="Y29" i="3"/>
  <c r="O30" i="3"/>
  <c r="P30" i="3"/>
  <c r="Q30" i="3"/>
  <c r="R30" i="3"/>
  <c r="S30" i="3"/>
  <c r="T30" i="3"/>
  <c r="U30" i="3"/>
  <c r="V30" i="3"/>
  <c r="W30" i="3"/>
  <c r="X30" i="3"/>
  <c r="Y30" i="3"/>
  <c r="O31" i="3"/>
  <c r="P31" i="3"/>
  <c r="Q31" i="3"/>
  <c r="R31" i="3"/>
  <c r="S31" i="3"/>
  <c r="T31" i="3"/>
  <c r="U31" i="3"/>
  <c r="V31" i="3"/>
  <c r="W31" i="3"/>
  <c r="X31" i="3"/>
  <c r="Y31" i="3"/>
  <c r="O32" i="3"/>
  <c r="P32" i="3"/>
  <c r="Q32" i="3"/>
  <c r="R32" i="3"/>
  <c r="S32" i="3"/>
  <c r="T32" i="3"/>
  <c r="U32" i="3"/>
  <c r="V32" i="3"/>
  <c r="W32" i="3"/>
  <c r="X32" i="3"/>
  <c r="Y32" i="3"/>
  <c r="O34" i="3"/>
  <c r="O35" i="3"/>
  <c r="P34" i="3"/>
  <c r="Q34" i="3"/>
  <c r="R34" i="3"/>
  <c r="S34" i="3"/>
  <c r="T34" i="3"/>
  <c r="U34" i="3"/>
  <c r="V34" i="3"/>
  <c r="W34" i="3"/>
  <c r="X34" i="3"/>
  <c r="Y34" i="3"/>
  <c r="P35" i="3"/>
  <c r="Q35" i="3"/>
  <c r="R35" i="3"/>
  <c r="S35" i="3"/>
  <c r="T35" i="3"/>
  <c r="U35" i="3"/>
  <c r="V35" i="3"/>
  <c r="W35" i="3"/>
  <c r="X35" i="3"/>
  <c r="Y35" i="3"/>
</calcChain>
</file>

<file path=xl/sharedStrings.xml><?xml version="1.0" encoding="utf-8"?>
<sst xmlns="http://schemas.openxmlformats.org/spreadsheetml/2006/main" count="116" uniqueCount="80">
  <si>
    <t>MMSE_Summe</t>
  </si>
  <si>
    <t>GDS_Summe</t>
  </si>
  <si>
    <t>CESD_Summe</t>
  </si>
  <si>
    <t>cfc_mean</t>
  </si>
  <si>
    <t>Q1</t>
  </si>
  <si>
    <t>Q2</t>
  </si>
  <si>
    <t>Q3</t>
  </si>
  <si>
    <t>Mini-mental state examination</t>
  </si>
  <si>
    <t>Geriatric depression scale</t>
  </si>
  <si>
    <t>CES-Depression</t>
  </si>
  <si>
    <t>Frequency of alcohol intake</t>
  </si>
  <si>
    <t>Amount of alcohol intake</t>
  </si>
  <si>
    <t>Frequency of 6 glasses of alcohol intake</t>
  </si>
  <si>
    <t>Body mass index</t>
  </si>
  <si>
    <t>Diastolic blood pressure</t>
  </si>
  <si>
    <t>Systolic blood pressure</t>
  </si>
  <si>
    <t>Diabetes diagnosis</t>
  </si>
  <si>
    <t>Metabolic load factor</t>
  </si>
  <si>
    <t>Digit symbol task</t>
  </si>
  <si>
    <t>Episodic memory</t>
  </si>
  <si>
    <t>Working memory</t>
  </si>
  <si>
    <t>Fluid intelligence</t>
  </si>
  <si>
    <t>Future time perspective</t>
  </si>
  <si>
    <t>Consideration of future consequences</t>
  </si>
  <si>
    <t>pheno</t>
  </si>
  <si>
    <t>n</t>
  </si>
  <si>
    <t>mean</t>
  </si>
  <si>
    <t>sd</t>
  </si>
  <si>
    <t>min</t>
  </si>
  <si>
    <t>max</t>
  </si>
  <si>
    <t>skew</t>
  </si>
  <si>
    <t>kurtosis</t>
  </si>
  <si>
    <t>Educ_final</t>
  </si>
  <si>
    <t>hnetto</t>
  </si>
  <si>
    <t>Rauchen_aktuell_inverted</t>
  </si>
  <si>
    <t>Alkohol_haufigkeit</t>
  </si>
  <si>
    <t>Alkohol_Menge</t>
  </si>
  <si>
    <t>Alkohol_6Glaser</t>
  </si>
  <si>
    <t>BMI</t>
  </si>
  <si>
    <t>RRdi</t>
  </si>
  <si>
    <t>RRsy</t>
  </si>
  <si>
    <t>finalMetLscore</t>
  </si>
  <si>
    <t>CH_Diabetes</t>
  </si>
  <si>
    <t>HOMAIR</t>
  </si>
  <si>
    <t>HbA1c</t>
  </si>
  <si>
    <t>BZP1</t>
  </si>
  <si>
    <t>BZP2</t>
  </si>
  <si>
    <t>GammaGTGGTUL</t>
  </si>
  <si>
    <t>HarnsaeuremgdL</t>
  </si>
  <si>
    <t>TNF1</t>
  </si>
  <si>
    <t>DS2_corr</t>
  </si>
  <si>
    <t>EM_final</t>
  </si>
  <si>
    <t>WM_final</t>
  </si>
  <si>
    <t>Gf_final</t>
  </si>
  <si>
    <t>futi_mean</t>
  </si>
  <si>
    <t>phenoname</t>
  </si>
  <si>
    <t>levels</t>
  </si>
  <si>
    <t>Years of education</t>
  </si>
  <si>
    <t>NA</t>
  </si>
  <si>
    <t>Household income</t>
  </si>
  <si>
    <t>Smoking status</t>
  </si>
  <si>
    <t>‘never’: 134, ‘stopped more than a year ago’: 117, ‘stopped less than a year ago’: 3, ‘current smoker’: 24</t>
  </si>
  <si>
    <t>‘never’: 3, ‘once a month or less’: 30, ‘two to four times a month’: 42, ‘two to four times a week’: 40, ‘four times a week or more’: 48</t>
  </si>
  <si>
    <t>‘one to two glasses’: 122, ‘three to four glasses’: 32, ‘five to six glasses’: 6, ‘seven to nine glasses’: 0, ‘ten or more glasses’: 0</t>
  </si>
  <si>
    <t>‘never’: 120, ‘less than once a month’: 36, ‘once a month’: 2, ‘once a week’: 3, ‘daily or almost daily’: 0</t>
  </si>
  <si>
    <t>HOMA-Insulin resistance</t>
  </si>
  <si>
    <t>paste into table 1</t>
  </si>
  <si>
    <t>gmres</t>
  </si>
  <si>
    <t>wmres</t>
  </si>
  <si>
    <t>gwmres</t>
  </si>
  <si>
    <t>paste results of descriptives.txt below</t>
  </si>
  <si>
    <t>Grey matter</t>
  </si>
  <si>
    <t>White matter</t>
  </si>
  <si>
    <t>Grey and white matter</t>
  </si>
  <si>
    <t>Fasting glucose</t>
  </si>
  <si>
    <t>Post-load glucose</t>
  </si>
  <si>
    <t>Gamma-glutamyltransferase</t>
  </si>
  <si>
    <t>Urea</t>
  </si>
  <si>
    <t>controls: 294, cases: 34</t>
  </si>
  <si>
    <t>Tumor necrosis factor-alpha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</si>
</sst>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color theme="1"/>
      <name val="CMU Serif Roman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left" vertical="center"/>
    </xf>
    <xf numFmtId="11" fontId="0" fillId="2" borderId="0" xfId="0" applyNumberFormat="1" applyFill="1"/>
    <xf numFmtId="0" fontId="1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EE9E8-6578-B34F-87B6-283F8C1321ED}">
  <dimension ref="A1:Y35"/>
  <sheetViews>
    <sheetView tabSelected="1" workbookViewId="0"/>
  </sheetViews>
  <sheetFormatPr baseColWidth="10" defaultRowHeight="16" x14ac:dyDescent="0.2"/>
  <sheetData>
    <row r="1" spans="1:25" x14ac:dyDescent="0.2">
      <c r="A1" t="s">
        <v>70</v>
      </c>
      <c r="O1" t="s">
        <v>66</v>
      </c>
    </row>
    <row r="2" spans="1:25" x14ac:dyDescent="0.2">
      <c r="A2" s="1" t="s">
        <v>24</v>
      </c>
      <c r="B2" s="1" t="s">
        <v>55</v>
      </c>
      <c r="C2" s="1" t="s">
        <v>25</v>
      </c>
      <c r="D2" s="1" t="s">
        <v>26</v>
      </c>
      <c r="E2" s="1" t="s">
        <v>27</v>
      </c>
      <c r="F2" s="1" t="s">
        <v>28</v>
      </c>
      <c r="G2" s="1" t="s">
        <v>29</v>
      </c>
      <c r="H2" s="1" t="s">
        <v>4</v>
      </c>
      <c r="I2" s="1" t="s">
        <v>5</v>
      </c>
      <c r="J2" s="1" t="s">
        <v>6</v>
      </c>
      <c r="K2" s="1" t="s">
        <v>30</v>
      </c>
      <c r="L2" s="1" t="s">
        <v>31</v>
      </c>
      <c r="M2" s="1" t="s">
        <v>56</v>
      </c>
      <c r="O2" s="5" t="s">
        <v>24</v>
      </c>
      <c r="P2" s="3" t="s">
        <v>25</v>
      </c>
      <c r="Q2" s="3" t="s">
        <v>26</v>
      </c>
      <c r="R2" s="3" t="s">
        <v>27</v>
      </c>
      <c r="S2" s="3" t="s">
        <v>28</v>
      </c>
      <c r="T2" s="3" t="s">
        <v>29</v>
      </c>
      <c r="U2" s="3" t="s">
        <v>4</v>
      </c>
      <c r="V2" s="3" t="s">
        <v>5</v>
      </c>
      <c r="W2" s="3" t="s">
        <v>6</v>
      </c>
      <c r="X2" s="3" t="s">
        <v>30</v>
      </c>
      <c r="Y2" s="3" t="s">
        <v>31</v>
      </c>
    </row>
    <row r="3" spans="1:25" x14ac:dyDescent="0.2">
      <c r="A3" s="1" t="s">
        <v>67</v>
      </c>
      <c r="B3" s="1" t="s">
        <v>71</v>
      </c>
      <c r="C3" s="1">
        <v>335</v>
      </c>
      <c r="D3" s="6">
        <v>-1.2599853271015599E-16</v>
      </c>
      <c r="E3" s="1">
        <v>2.99228367604923</v>
      </c>
      <c r="F3" s="1">
        <v>-7.2628859674564801</v>
      </c>
      <c r="G3" s="1">
        <v>8.7435169969679407</v>
      </c>
      <c r="H3" s="1">
        <v>-1.88884397483711</v>
      </c>
      <c r="I3" s="1">
        <v>7.7018229857801795E-2</v>
      </c>
      <c r="J3" s="1">
        <v>2.0604235379788398</v>
      </c>
      <c r="K3" s="1">
        <v>-1.9237052197753301E-2</v>
      </c>
      <c r="L3" s="1">
        <v>-0.18902815465998299</v>
      </c>
      <c r="M3" s="1" t="s">
        <v>58</v>
      </c>
      <c r="O3" s="5" t="str">
        <f t="shared" ref="O3:P5" si="0">B3</f>
        <v>Grey matter</v>
      </c>
      <c r="P3" s="3">
        <f t="shared" si="0"/>
        <v>335</v>
      </c>
      <c r="Q3" s="3" t="str">
        <f t="shared" ref="Q3:Q5" si="1">SUBSTITUTE(TEXT(D3,"###0.00"),",",".")</f>
        <v>0.00</v>
      </c>
      <c r="R3" s="3" t="str">
        <f t="shared" ref="R3" si="2">SUBSTITUTE(TEXT(E3,"###0.00"),",",".")</f>
        <v>2.99</v>
      </c>
      <c r="S3" s="3" t="str">
        <f t="shared" ref="S3" si="3">SUBSTITUTE(TEXT(F3,"###0.00"),",",".")</f>
        <v>-7.26</v>
      </c>
      <c r="T3" s="3" t="str">
        <f t="shared" ref="T3" si="4">SUBSTITUTE(TEXT(G3,"###0.00"),",",".")</f>
        <v>8.74</v>
      </c>
      <c r="U3" s="3" t="str">
        <f t="shared" ref="U3" si="5">SUBSTITUTE(TEXT(H3,"###0.00"),",",".")</f>
        <v>-1.89</v>
      </c>
      <c r="V3" s="3" t="str">
        <f t="shared" ref="V3" si="6">SUBSTITUTE(TEXT(I3,"###0.00"),",",".")</f>
        <v>0.08</v>
      </c>
      <c r="W3" s="3" t="str">
        <f t="shared" ref="W3" si="7">SUBSTITUTE(TEXT(J3,"###0.00"),",",".")</f>
        <v>2.06</v>
      </c>
      <c r="X3" s="3" t="str">
        <f t="shared" ref="X3" si="8">SUBSTITUTE(TEXT(K3,"###0.00"),",",".")</f>
        <v>-0.02</v>
      </c>
      <c r="Y3" s="3" t="str">
        <f t="shared" ref="Y3" si="9">SUBSTITUTE(TEXT(L3,"###0.00"),",",".")</f>
        <v>-0.19</v>
      </c>
    </row>
    <row r="4" spans="1:25" x14ac:dyDescent="0.2">
      <c r="A4" s="1" t="s">
        <v>68</v>
      </c>
      <c r="B4" s="1" t="s">
        <v>72</v>
      </c>
      <c r="C4" s="1">
        <v>335</v>
      </c>
      <c r="D4" s="6">
        <v>-8.9837315654588397E-17</v>
      </c>
      <c r="E4" s="1">
        <v>3.7113271453374401</v>
      </c>
      <c r="F4" s="1">
        <v>-12.069935973220201</v>
      </c>
      <c r="G4" s="1">
        <v>9.49109932413519</v>
      </c>
      <c r="H4" s="1">
        <v>-2.5692741211089101</v>
      </c>
      <c r="I4" s="1">
        <v>-4.8511453471211403E-3</v>
      </c>
      <c r="J4" s="1">
        <v>2.4391727588040002</v>
      </c>
      <c r="K4" s="1">
        <v>6.6790198618476397E-3</v>
      </c>
      <c r="L4" s="1">
        <v>-8.2584532221059007E-2</v>
      </c>
      <c r="M4" s="1" t="s">
        <v>58</v>
      </c>
      <c r="O4" s="5" t="str">
        <f t="shared" si="0"/>
        <v>White matter</v>
      </c>
      <c r="P4" s="3">
        <f t="shared" si="0"/>
        <v>335</v>
      </c>
      <c r="Q4" s="3" t="str">
        <f t="shared" si="1"/>
        <v>0.00</v>
      </c>
      <c r="R4" s="3" t="str">
        <f t="shared" ref="R4:R5" si="10">SUBSTITUTE(TEXT(E4,"###0.00"),",",".")</f>
        <v>3.71</v>
      </c>
      <c r="S4" s="3" t="str">
        <f t="shared" ref="S4:S5" si="11">SUBSTITUTE(TEXT(F4,"###0.00"),",",".")</f>
        <v>-12.07</v>
      </c>
      <c r="T4" s="3" t="str">
        <f t="shared" ref="T4:T5" si="12">SUBSTITUTE(TEXT(G4,"###0.00"),",",".")</f>
        <v>9.49</v>
      </c>
      <c r="U4" s="3" t="str">
        <f t="shared" ref="U4:U5" si="13">SUBSTITUTE(TEXT(H4,"###0.00"),",",".")</f>
        <v>-2.57</v>
      </c>
      <c r="V4" s="3" t="str">
        <f t="shared" ref="V4:V5" si="14">SUBSTITUTE(TEXT(I4,"###0.00"),",",".")</f>
        <v>0.00</v>
      </c>
      <c r="W4" s="3" t="str">
        <f t="shared" ref="W4:W5" si="15">SUBSTITUTE(TEXT(J4,"###0.00"),",",".")</f>
        <v>2.44</v>
      </c>
      <c r="X4" s="3" t="str">
        <f t="shared" ref="X4:X5" si="16">SUBSTITUTE(TEXT(K4,"###0.00"),",",".")</f>
        <v>0.01</v>
      </c>
      <c r="Y4" s="3" t="str">
        <f t="shared" ref="Y4:Y5" si="17">SUBSTITUTE(TEXT(L4,"###0.00"),",",".")</f>
        <v>-0.08</v>
      </c>
    </row>
    <row r="5" spans="1:25" x14ac:dyDescent="0.2">
      <c r="A5" s="1" t="s">
        <v>69</v>
      </c>
      <c r="B5" s="1" t="s">
        <v>73</v>
      </c>
      <c r="C5" s="1">
        <v>335</v>
      </c>
      <c r="D5" s="6">
        <v>1.3556734507782901E-17</v>
      </c>
      <c r="E5" s="1">
        <v>3.1730170733985701</v>
      </c>
      <c r="F5" s="1">
        <v>-9.0252603154764302</v>
      </c>
      <c r="G5" s="1">
        <v>8.15163576565776</v>
      </c>
      <c r="H5" s="1">
        <v>-2.2616475912344498</v>
      </c>
      <c r="I5" s="1">
        <v>4.9146536502925497E-2</v>
      </c>
      <c r="J5" s="1">
        <v>2.1906472459716499</v>
      </c>
      <c r="K5" s="1">
        <v>4.94804632770727E-2</v>
      </c>
      <c r="L5" s="1">
        <v>-0.28578817084043201</v>
      </c>
      <c r="M5" s="1" t="s">
        <v>58</v>
      </c>
      <c r="O5" s="5" t="str">
        <f t="shared" si="0"/>
        <v>Grey and white matter</v>
      </c>
      <c r="P5" s="3">
        <f t="shared" si="0"/>
        <v>335</v>
      </c>
      <c r="Q5" s="3" t="str">
        <f t="shared" si="1"/>
        <v>0.00</v>
      </c>
      <c r="R5" s="3" t="str">
        <f t="shared" si="10"/>
        <v>3.17</v>
      </c>
      <c r="S5" s="3" t="str">
        <f t="shared" si="11"/>
        <v>-9.03</v>
      </c>
      <c r="T5" s="3" t="str">
        <f t="shared" si="12"/>
        <v>8.15</v>
      </c>
      <c r="U5" s="3" t="str">
        <f t="shared" si="13"/>
        <v>-2.26</v>
      </c>
      <c r="V5" s="3" t="str">
        <f t="shared" si="14"/>
        <v>0.05</v>
      </c>
      <c r="W5" s="3" t="str">
        <f t="shared" si="15"/>
        <v>2.19</v>
      </c>
      <c r="X5" s="3" t="str">
        <f t="shared" si="16"/>
        <v>0.05</v>
      </c>
      <c r="Y5" s="3" t="str">
        <f t="shared" si="17"/>
        <v>-0.29</v>
      </c>
    </row>
    <row r="6" spans="1:25" x14ac:dyDescent="0.2">
      <c r="A6" s="1" t="s">
        <v>32</v>
      </c>
      <c r="B6" s="1" t="s">
        <v>57</v>
      </c>
      <c r="C6" s="1">
        <v>300</v>
      </c>
      <c r="D6" s="1">
        <v>14.046666666666701</v>
      </c>
      <c r="E6" s="1">
        <v>2.87902498050122</v>
      </c>
      <c r="F6" s="1">
        <v>7</v>
      </c>
      <c r="G6" s="1">
        <v>18</v>
      </c>
      <c r="H6" s="1">
        <v>11.5</v>
      </c>
      <c r="I6" s="1">
        <v>13</v>
      </c>
      <c r="J6" s="1">
        <v>18</v>
      </c>
      <c r="K6" s="1">
        <v>0.14084364212994099</v>
      </c>
      <c r="L6" s="1">
        <v>-1.2940627027060101</v>
      </c>
      <c r="M6" s="1" t="s">
        <v>58</v>
      </c>
      <c r="O6" s="5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x14ac:dyDescent="0.2">
      <c r="A7" s="1" t="s">
        <v>33</v>
      </c>
      <c r="B7" s="1" t="s">
        <v>59</v>
      </c>
      <c r="C7" s="1">
        <v>221</v>
      </c>
      <c r="D7" s="1">
        <v>2375.5158371040702</v>
      </c>
      <c r="E7" s="1">
        <v>1258.8946255176199</v>
      </c>
      <c r="F7" s="1">
        <v>430</v>
      </c>
      <c r="G7" s="1">
        <v>10000</v>
      </c>
      <c r="H7" s="1">
        <v>1600</v>
      </c>
      <c r="I7" s="1">
        <v>2200</v>
      </c>
      <c r="J7" s="1">
        <v>2800</v>
      </c>
      <c r="K7" s="1">
        <v>2.0863724977160598</v>
      </c>
      <c r="L7" s="1">
        <v>8.3214777042120307</v>
      </c>
      <c r="M7" s="1" t="s">
        <v>58</v>
      </c>
      <c r="O7" s="5" t="str">
        <f t="shared" ref="O7:O27" si="18">B6</f>
        <v>Years of education</v>
      </c>
      <c r="P7" s="3">
        <f t="shared" ref="P7:P27" si="19">C6</f>
        <v>300</v>
      </c>
      <c r="Q7" s="3" t="str">
        <f>SUBSTITUTE(TEXT(D6,"###0.00"),",",".")</f>
        <v>14.05</v>
      </c>
      <c r="R7" s="3" t="str">
        <f>SUBSTITUTE(TEXT(E6,"###0.00"),",",".")</f>
        <v>2.88</v>
      </c>
      <c r="S7" s="3" t="str">
        <f t="shared" ref="S7:W11" si="20">SUBSTITUTE(TEXT(F6,"###0"),",",".")</f>
        <v>7</v>
      </c>
      <c r="T7" s="3" t="str">
        <f t="shared" si="20"/>
        <v>18</v>
      </c>
      <c r="U7" s="3" t="str">
        <f t="shared" si="20"/>
        <v>12</v>
      </c>
      <c r="V7" s="3" t="str">
        <f t="shared" si="20"/>
        <v>13</v>
      </c>
      <c r="W7" s="3" t="str">
        <f t="shared" si="20"/>
        <v>18</v>
      </c>
      <c r="X7" s="3" t="str">
        <f t="shared" ref="X7:Y11" si="21">SUBSTITUTE(TEXT(K6,"###0.00"),",",".")</f>
        <v>0.14</v>
      </c>
      <c r="Y7" s="3" t="str">
        <f t="shared" si="21"/>
        <v>-1.29</v>
      </c>
    </row>
    <row r="8" spans="1:25" x14ac:dyDescent="0.2">
      <c r="A8" s="1" t="s">
        <v>0</v>
      </c>
      <c r="B8" s="1" t="s">
        <v>7</v>
      </c>
      <c r="C8" s="1">
        <v>326</v>
      </c>
      <c r="D8" s="1">
        <v>28.521472392638</v>
      </c>
      <c r="E8" s="1">
        <v>1.48567487203268</v>
      </c>
      <c r="F8" s="1">
        <v>18</v>
      </c>
      <c r="G8" s="1">
        <v>30</v>
      </c>
      <c r="H8" s="1">
        <v>28</v>
      </c>
      <c r="I8" s="1">
        <v>29</v>
      </c>
      <c r="J8" s="1">
        <v>30</v>
      </c>
      <c r="K8" s="1">
        <v>-2.4550964153528998</v>
      </c>
      <c r="L8" s="1">
        <v>11.7532810321888</v>
      </c>
      <c r="M8" s="1" t="s">
        <v>58</v>
      </c>
      <c r="O8" s="5" t="str">
        <f t="shared" si="18"/>
        <v>Household income</v>
      </c>
      <c r="P8" s="3">
        <f t="shared" si="19"/>
        <v>221</v>
      </c>
      <c r="Q8" s="3" t="str">
        <f>SUBSTITUTE(TEXT(D7,"###0"),",",".")</f>
        <v>2376</v>
      </c>
      <c r="R8" s="3" t="str">
        <f>SUBSTITUTE(TEXT(E7,"###0"),",",".")</f>
        <v>1259</v>
      </c>
      <c r="S8" s="3" t="str">
        <f t="shared" si="20"/>
        <v>430</v>
      </c>
      <c r="T8" s="3" t="str">
        <f t="shared" si="20"/>
        <v>10000</v>
      </c>
      <c r="U8" s="3" t="str">
        <f t="shared" si="20"/>
        <v>1600</v>
      </c>
      <c r="V8" s="3" t="str">
        <f t="shared" si="20"/>
        <v>2200</v>
      </c>
      <c r="W8" s="3" t="str">
        <f t="shared" si="20"/>
        <v>2800</v>
      </c>
      <c r="X8" s="3" t="str">
        <f t="shared" si="21"/>
        <v>2.09</v>
      </c>
      <c r="Y8" s="3" t="str">
        <f t="shared" si="21"/>
        <v>8.32</v>
      </c>
    </row>
    <row r="9" spans="1:25" x14ac:dyDescent="0.2">
      <c r="A9" s="1" t="s">
        <v>1</v>
      </c>
      <c r="B9" s="1" t="s">
        <v>8</v>
      </c>
      <c r="C9" s="1">
        <v>327</v>
      </c>
      <c r="D9" s="1">
        <v>1.1459152468326801</v>
      </c>
      <c r="E9" s="1">
        <v>1.63807462538612</v>
      </c>
      <c r="F9" s="1">
        <v>0</v>
      </c>
      <c r="G9" s="1">
        <v>10</v>
      </c>
      <c r="H9" s="1">
        <v>0</v>
      </c>
      <c r="I9" s="1">
        <v>1</v>
      </c>
      <c r="J9" s="1">
        <v>2</v>
      </c>
      <c r="K9" s="1">
        <v>2.0506303610825101</v>
      </c>
      <c r="L9" s="1">
        <v>5.1505141874777198</v>
      </c>
      <c r="M9" s="1" t="s">
        <v>58</v>
      </c>
      <c r="O9" s="5" t="str">
        <f t="shared" si="18"/>
        <v>Mini-mental state examination</v>
      </c>
      <c r="P9" s="3">
        <f t="shared" si="19"/>
        <v>326</v>
      </c>
      <c r="Q9" s="3" t="str">
        <f t="shared" ref="Q9:R11" si="22">SUBSTITUTE(TEXT(D8,"###0.00"),",",".")</f>
        <v>28.52</v>
      </c>
      <c r="R9" s="3" t="str">
        <f t="shared" si="22"/>
        <v>1.49</v>
      </c>
      <c r="S9" s="3" t="str">
        <f t="shared" si="20"/>
        <v>18</v>
      </c>
      <c r="T9" s="3" t="str">
        <f t="shared" si="20"/>
        <v>30</v>
      </c>
      <c r="U9" s="3" t="str">
        <f t="shared" si="20"/>
        <v>28</v>
      </c>
      <c r="V9" s="3" t="str">
        <f t="shared" si="20"/>
        <v>29</v>
      </c>
      <c r="W9" s="3" t="str">
        <f t="shared" si="20"/>
        <v>30</v>
      </c>
      <c r="X9" s="3" t="str">
        <f t="shared" si="21"/>
        <v>-2.46</v>
      </c>
      <c r="Y9" s="3" t="str">
        <f t="shared" si="21"/>
        <v>11.75</v>
      </c>
    </row>
    <row r="10" spans="1:25" x14ac:dyDescent="0.2">
      <c r="A10" s="1" t="s">
        <v>2</v>
      </c>
      <c r="B10" s="1" t="s">
        <v>9</v>
      </c>
      <c r="C10" s="1">
        <v>327</v>
      </c>
      <c r="D10" s="1">
        <v>6.4162240463544196</v>
      </c>
      <c r="E10" s="1">
        <v>5.9425754184900796</v>
      </c>
      <c r="F10" s="1">
        <v>0</v>
      </c>
      <c r="G10" s="1">
        <v>31</v>
      </c>
      <c r="H10" s="1">
        <v>2</v>
      </c>
      <c r="I10" s="1">
        <v>5</v>
      </c>
      <c r="J10" s="1">
        <v>9</v>
      </c>
      <c r="K10" s="1">
        <v>1.5115316572523401</v>
      </c>
      <c r="L10" s="1">
        <v>2.2894349645404701</v>
      </c>
      <c r="M10" s="1" t="s">
        <v>58</v>
      </c>
      <c r="O10" s="5" t="str">
        <f t="shared" si="18"/>
        <v>Geriatric depression scale</v>
      </c>
      <c r="P10" s="3">
        <f t="shared" si="19"/>
        <v>327</v>
      </c>
      <c r="Q10" s="3" t="str">
        <f t="shared" si="22"/>
        <v>1.15</v>
      </c>
      <c r="R10" s="3" t="str">
        <f t="shared" si="22"/>
        <v>1.64</v>
      </c>
      <c r="S10" s="3" t="str">
        <f t="shared" si="20"/>
        <v>0</v>
      </c>
      <c r="T10" s="3" t="str">
        <f t="shared" si="20"/>
        <v>10</v>
      </c>
      <c r="U10" s="3" t="str">
        <f t="shared" si="20"/>
        <v>0</v>
      </c>
      <c r="V10" s="3" t="str">
        <f t="shared" si="20"/>
        <v>1</v>
      </c>
      <c r="W10" s="3" t="str">
        <f t="shared" si="20"/>
        <v>2</v>
      </c>
      <c r="X10" s="3" t="str">
        <f t="shared" si="21"/>
        <v>2.05</v>
      </c>
      <c r="Y10" s="3" t="str">
        <f t="shared" si="21"/>
        <v>5.15</v>
      </c>
    </row>
    <row r="11" spans="1:25" x14ac:dyDescent="0.2">
      <c r="A11" s="1" t="s">
        <v>34</v>
      </c>
      <c r="B11" s="1" t="s">
        <v>60</v>
      </c>
      <c r="C11" s="1">
        <v>278</v>
      </c>
      <c r="D11" s="1">
        <v>0.70143884892086295</v>
      </c>
      <c r="E11" s="1">
        <v>0.86700327170221902</v>
      </c>
      <c r="F11" s="1">
        <v>0</v>
      </c>
      <c r="G11" s="1">
        <v>3</v>
      </c>
      <c r="H11" s="1">
        <v>0</v>
      </c>
      <c r="I11" s="1">
        <v>1</v>
      </c>
      <c r="J11" s="1">
        <v>1</v>
      </c>
      <c r="K11" s="1">
        <v>1.4221939217641399</v>
      </c>
      <c r="L11" s="1">
        <v>1.6148015624091401</v>
      </c>
      <c r="M11" s="1" t="s">
        <v>61</v>
      </c>
      <c r="O11" s="5" t="str">
        <f t="shared" si="18"/>
        <v>CES-Depression</v>
      </c>
      <c r="P11" s="3">
        <f t="shared" si="19"/>
        <v>327</v>
      </c>
      <c r="Q11" s="3" t="str">
        <f t="shared" si="22"/>
        <v>6.42</v>
      </c>
      <c r="R11" s="3" t="str">
        <f t="shared" si="22"/>
        <v>5.94</v>
      </c>
      <c r="S11" s="3" t="str">
        <f t="shared" si="20"/>
        <v>0</v>
      </c>
      <c r="T11" s="3" t="str">
        <f t="shared" si="20"/>
        <v>31</v>
      </c>
      <c r="U11" s="3" t="str">
        <f t="shared" si="20"/>
        <v>2</v>
      </c>
      <c r="V11" s="3" t="str">
        <f t="shared" si="20"/>
        <v>5</v>
      </c>
      <c r="W11" s="3" t="str">
        <f t="shared" si="20"/>
        <v>9</v>
      </c>
      <c r="X11" s="3" t="str">
        <f t="shared" si="21"/>
        <v>1.51</v>
      </c>
      <c r="Y11" s="3" t="str">
        <f t="shared" si="21"/>
        <v>2.29</v>
      </c>
    </row>
    <row r="12" spans="1:25" x14ac:dyDescent="0.2">
      <c r="A12" s="1" t="s">
        <v>35</v>
      </c>
      <c r="B12" s="1" t="s">
        <v>10</v>
      </c>
      <c r="C12" s="1">
        <v>163</v>
      </c>
      <c r="D12" s="1">
        <v>2.6134969325153401</v>
      </c>
      <c r="E12" s="1">
        <v>1.14571209930624</v>
      </c>
      <c r="F12" s="1">
        <v>0</v>
      </c>
      <c r="G12" s="1">
        <v>4</v>
      </c>
      <c r="H12" s="1">
        <v>2</v>
      </c>
      <c r="I12" s="1">
        <v>3</v>
      </c>
      <c r="J12" s="1">
        <v>4</v>
      </c>
      <c r="K12" s="1">
        <v>-0.245250811241981</v>
      </c>
      <c r="L12" s="1">
        <v>-1.0952363590409</v>
      </c>
      <c r="M12" s="1" t="s">
        <v>62</v>
      </c>
      <c r="O12" s="5" t="str">
        <f t="shared" si="18"/>
        <v>Smoking status</v>
      </c>
      <c r="P12" s="4">
        <f t="shared" si="19"/>
        <v>278</v>
      </c>
      <c r="Q12" s="7" t="str">
        <f>M11</f>
        <v>‘never’: 134, ‘stopped more than a year ago’: 117, ‘stopped less than a year ago’: 3, ‘current smoker’: 24</v>
      </c>
      <c r="R12" s="7"/>
      <c r="S12" s="7"/>
      <c r="T12" s="7"/>
      <c r="U12" s="7"/>
      <c r="V12" s="7"/>
      <c r="W12" s="7"/>
      <c r="X12" s="7"/>
      <c r="Y12" s="7"/>
    </row>
    <row r="13" spans="1:25" x14ac:dyDescent="0.2">
      <c r="A13" s="1" t="s">
        <v>36</v>
      </c>
      <c r="B13" s="1" t="s">
        <v>11</v>
      </c>
      <c r="C13" s="1">
        <v>160</v>
      </c>
      <c r="D13" s="1">
        <v>0.27500000000000002</v>
      </c>
      <c r="E13" s="1">
        <v>0.52545278468271295</v>
      </c>
      <c r="F13" s="1">
        <v>0</v>
      </c>
      <c r="G13" s="1">
        <v>2</v>
      </c>
      <c r="H13" s="1">
        <v>0</v>
      </c>
      <c r="I13" s="1">
        <v>0</v>
      </c>
      <c r="J13" s="1">
        <v>0</v>
      </c>
      <c r="K13" s="1">
        <v>1.7759751430739099</v>
      </c>
      <c r="L13" s="1">
        <v>2.3114002315514801</v>
      </c>
      <c r="M13" s="1" t="s">
        <v>63</v>
      </c>
      <c r="O13" s="5" t="str">
        <f t="shared" si="18"/>
        <v>Frequency of alcohol intake</v>
      </c>
      <c r="P13" s="4">
        <f t="shared" si="19"/>
        <v>163</v>
      </c>
      <c r="Q13" s="7" t="str">
        <f t="shared" ref="Q13:Q16" si="23">M12</f>
        <v>‘never’: 3, ‘once a month or less’: 30, ‘two to four times a month’: 42, ‘two to four times a week’: 40, ‘four times a week or more’: 48</v>
      </c>
      <c r="R13" s="7"/>
      <c r="S13" s="7"/>
      <c r="T13" s="7"/>
      <c r="U13" s="7"/>
      <c r="V13" s="7"/>
      <c r="W13" s="7"/>
      <c r="X13" s="7"/>
      <c r="Y13" s="7"/>
    </row>
    <row r="14" spans="1:25" x14ac:dyDescent="0.2">
      <c r="A14" s="1" t="s">
        <v>37</v>
      </c>
      <c r="B14" s="1" t="s">
        <v>12</v>
      </c>
      <c r="C14" s="1">
        <v>161</v>
      </c>
      <c r="D14" s="1">
        <v>0.30434782608695699</v>
      </c>
      <c r="E14" s="1">
        <v>0.59206712310418796</v>
      </c>
      <c r="F14" s="1">
        <v>0</v>
      </c>
      <c r="G14" s="1">
        <v>3</v>
      </c>
      <c r="H14" s="1">
        <v>0</v>
      </c>
      <c r="I14" s="1">
        <v>0</v>
      </c>
      <c r="J14" s="1">
        <v>1</v>
      </c>
      <c r="K14" s="1">
        <v>2.35560458109074</v>
      </c>
      <c r="L14" s="1">
        <v>6.6804549816366103</v>
      </c>
      <c r="M14" s="1" t="s">
        <v>64</v>
      </c>
      <c r="O14" s="5" t="str">
        <f t="shared" si="18"/>
        <v>Amount of alcohol intake</v>
      </c>
      <c r="P14" s="4">
        <f t="shared" si="19"/>
        <v>160</v>
      </c>
      <c r="Q14" s="7" t="str">
        <f t="shared" si="23"/>
        <v>‘one to two glasses’: 122, ‘three to four glasses’: 32, ‘five to six glasses’: 6, ‘seven to nine glasses’: 0, ‘ten or more glasses’: 0</v>
      </c>
      <c r="R14" s="7"/>
      <c r="S14" s="7"/>
      <c r="T14" s="7"/>
      <c r="U14" s="7"/>
      <c r="V14" s="7"/>
      <c r="W14" s="7"/>
      <c r="X14" s="7"/>
      <c r="Y14" s="7"/>
    </row>
    <row r="15" spans="1:25" x14ac:dyDescent="0.2">
      <c r="A15" s="1" t="s">
        <v>42</v>
      </c>
      <c r="B15" s="1" t="s">
        <v>16</v>
      </c>
      <c r="C15" s="1">
        <v>328</v>
      </c>
      <c r="D15" s="1">
        <v>0.103658536585366</v>
      </c>
      <c r="E15" s="1">
        <v>0.30528279242692402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2.6124826949126101</v>
      </c>
      <c r="L15" s="1">
        <v>4.85463049400978</v>
      </c>
      <c r="M15" s="1" t="s">
        <v>78</v>
      </c>
      <c r="O15" s="5" t="str">
        <f t="shared" si="18"/>
        <v>Frequency of 6 glasses of alcohol intake</v>
      </c>
      <c r="P15" s="4">
        <f t="shared" si="19"/>
        <v>161</v>
      </c>
      <c r="Q15" s="7" t="str">
        <f t="shared" si="23"/>
        <v>‘never’: 120, ‘less than once a month’: 36, ‘once a month’: 2, ‘once a week’: 3, ‘daily or almost daily’: 0</v>
      </c>
      <c r="R15" s="7"/>
      <c r="S15" s="7"/>
      <c r="T15" s="7"/>
      <c r="U15" s="7"/>
      <c r="V15" s="7"/>
      <c r="W15" s="7"/>
      <c r="X15" s="7"/>
      <c r="Y15" s="7"/>
    </row>
    <row r="16" spans="1:25" x14ac:dyDescent="0.2">
      <c r="A16" s="1" t="s">
        <v>43</v>
      </c>
      <c r="B16" s="1" t="s">
        <v>65</v>
      </c>
      <c r="C16" s="1">
        <v>318</v>
      </c>
      <c r="D16" s="1">
        <v>2.6098427672955999</v>
      </c>
      <c r="E16" s="1">
        <v>3.24347911316449</v>
      </c>
      <c r="F16" s="1">
        <v>0.1</v>
      </c>
      <c r="G16" s="1">
        <v>45.71</v>
      </c>
      <c r="H16" s="1">
        <v>1.2825</v>
      </c>
      <c r="I16" s="1">
        <v>1.855</v>
      </c>
      <c r="J16" s="1">
        <v>2.9849999999999999</v>
      </c>
      <c r="K16" s="1">
        <v>8.7064341802524101</v>
      </c>
      <c r="L16" s="1">
        <v>104.35702101299</v>
      </c>
      <c r="M16" s="1" t="s">
        <v>58</v>
      </c>
      <c r="O16" s="5" t="str">
        <f t="shared" si="18"/>
        <v>Diabetes diagnosis</v>
      </c>
      <c r="P16" s="4">
        <f t="shared" si="19"/>
        <v>328</v>
      </c>
      <c r="Q16" s="7" t="str">
        <f t="shared" si="23"/>
        <v>controls: 294, cases: 34</v>
      </c>
      <c r="R16" s="7"/>
      <c r="S16" s="7"/>
      <c r="T16" s="7"/>
      <c r="U16" s="7"/>
      <c r="V16" s="7"/>
      <c r="W16" s="7"/>
      <c r="X16" s="7"/>
      <c r="Y16" s="7"/>
    </row>
    <row r="17" spans="1:25" x14ac:dyDescent="0.2">
      <c r="A17" s="1" t="s">
        <v>44</v>
      </c>
      <c r="B17" s="1" t="s">
        <v>44</v>
      </c>
      <c r="C17" s="1">
        <v>322</v>
      </c>
      <c r="D17" s="1">
        <v>5.5801242236024802</v>
      </c>
      <c r="E17" s="1">
        <v>0.55251561495549095</v>
      </c>
      <c r="F17" s="1">
        <v>4.7</v>
      </c>
      <c r="G17" s="1">
        <v>9.8000000000000007</v>
      </c>
      <c r="H17" s="1">
        <v>5.3</v>
      </c>
      <c r="I17" s="1">
        <v>5.5</v>
      </c>
      <c r="J17" s="1">
        <v>5.8</v>
      </c>
      <c r="K17" s="1">
        <v>2.89578900543387</v>
      </c>
      <c r="L17" s="1">
        <v>15.7378597719498</v>
      </c>
      <c r="M17" s="1" t="s">
        <v>58</v>
      </c>
      <c r="O17" s="5" t="str">
        <f t="shared" si="18"/>
        <v>HOMA-Insulin resistance</v>
      </c>
      <c r="P17" s="3">
        <f t="shared" si="19"/>
        <v>318</v>
      </c>
      <c r="Q17" s="3" t="str">
        <f t="shared" ref="Q17:Y18" si="24">SUBSTITUTE(TEXT(D16,"###0.00"),",",".")</f>
        <v>2.61</v>
      </c>
      <c r="R17" s="3" t="str">
        <f t="shared" si="24"/>
        <v>3.24</v>
      </c>
      <c r="S17" s="3" t="str">
        <f t="shared" si="24"/>
        <v>0.10</v>
      </c>
      <c r="T17" s="3" t="str">
        <f t="shared" si="24"/>
        <v>45.71</v>
      </c>
      <c r="U17" s="3" t="str">
        <f t="shared" si="24"/>
        <v>1.28</v>
      </c>
      <c r="V17" s="3" t="str">
        <f t="shared" si="24"/>
        <v>1.86</v>
      </c>
      <c r="W17" s="3" t="str">
        <f t="shared" si="24"/>
        <v>2.99</v>
      </c>
      <c r="X17" s="3" t="str">
        <f t="shared" si="24"/>
        <v>8.71</v>
      </c>
      <c r="Y17" s="3" t="str">
        <f t="shared" si="24"/>
        <v>104.36</v>
      </c>
    </row>
    <row r="18" spans="1:25" x14ac:dyDescent="0.2">
      <c r="A18" s="1" t="s">
        <v>45</v>
      </c>
      <c r="B18" s="1" t="s">
        <v>74</v>
      </c>
      <c r="C18" s="1">
        <v>294</v>
      </c>
      <c r="D18" s="1">
        <v>96.411564625850303</v>
      </c>
      <c r="E18" s="1">
        <v>21.179808843874</v>
      </c>
      <c r="F18" s="1">
        <v>67</v>
      </c>
      <c r="G18" s="1">
        <v>241</v>
      </c>
      <c r="H18" s="1">
        <v>86</v>
      </c>
      <c r="I18" s="1">
        <v>91</v>
      </c>
      <c r="J18" s="1">
        <v>100</v>
      </c>
      <c r="K18" s="1">
        <v>3.45206263012907</v>
      </c>
      <c r="L18" s="1">
        <v>16.933945338913599</v>
      </c>
      <c r="M18" s="1" t="s">
        <v>58</v>
      </c>
      <c r="O18" s="5" t="str">
        <f t="shared" si="18"/>
        <v>HbA1c</v>
      </c>
      <c r="P18" s="3">
        <f t="shared" si="19"/>
        <v>322</v>
      </c>
      <c r="Q18" s="3" t="str">
        <f t="shared" si="24"/>
        <v>5.58</v>
      </c>
      <c r="R18" s="3" t="str">
        <f t="shared" si="24"/>
        <v>0.55</v>
      </c>
      <c r="S18" s="3" t="str">
        <f t="shared" si="24"/>
        <v>4.70</v>
      </c>
      <c r="T18" s="3" t="str">
        <f t="shared" si="24"/>
        <v>9.80</v>
      </c>
      <c r="U18" s="3" t="str">
        <f t="shared" si="24"/>
        <v>5.30</v>
      </c>
      <c r="V18" s="3" t="str">
        <f t="shared" si="24"/>
        <v>5.50</v>
      </c>
      <c r="W18" s="3" t="str">
        <f t="shared" si="24"/>
        <v>5.80</v>
      </c>
      <c r="X18" s="3" t="str">
        <f t="shared" si="24"/>
        <v>2.90</v>
      </c>
      <c r="Y18" s="3" t="str">
        <f t="shared" si="24"/>
        <v>15.74</v>
      </c>
    </row>
    <row r="19" spans="1:25" x14ac:dyDescent="0.2">
      <c r="A19" s="1" t="s">
        <v>46</v>
      </c>
      <c r="B19" s="1" t="s">
        <v>75</v>
      </c>
      <c r="C19" s="1">
        <v>276</v>
      </c>
      <c r="D19" s="1">
        <v>110.39130434782599</v>
      </c>
      <c r="E19" s="1">
        <v>38.236666797029201</v>
      </c>
      <c r="F19" s="1">
        <v>27</v>
      </c>
      <c r="G19" s="1">
        <v>275</v>
      </c>
      <c r="H19" s="1">
        <v>86.75</v>
      </c>
      <c r="I19" s="1">
        <v>102.5</v>
      </c>
      <c r="J19" s="1">
        <v>123.25</v>
      </c>
      <c r="K19" s="1">
        <v>1.607527682263</v>
      </c>
      <c r="L19" s="1">
        <v>3.47251528376021</v>
      </c>
      <c r="M19" s="1" t="s">
        <v>58</v>
      </c>
      <c r="O19" s="5" t="str">
        <f t="shared" si="18"/>
        <v>Fasting glucose</v>
      </c>
      <c r="P19" s="3">
        <f t="shared" si="19"/>
        <v>294</v>
      </c>
      <c r="Q19" s="3" t="str">
        <f t="shared" ref="Q19:Q27" si="25">SUBSTITUTE(TEXT(D18,"###0.00"),",",".")</f>
        <v>96.41</v>
      </c>
      <c r="R19" s="3" t="str">
        <f t="shared" ref="R19:R27" si="26">SUBSTITUTE(TEXT(E18,"###0.00"),",",".")</f>
        <v>21.18</v>
      </c>
      <c r="S19" s="3" t="str">
        <f t="shared" ref="S19:W20" si="27">SUBSTITUTE(TEXT(F18,"###0"),",",".")</f>
        <v>67</v>
      </c>
      <c r="T19" s="3" t="str">
        <f t="shared" si="27"/>
        <v>241</v>
      </c>
      <c r="U19" s="3" t="str">
        <f t="shared" si="27"/>
        <v>86</v>
      </c>
      <c r="V19" s="3" t="str">
        <f t="shared" si="27"/>
        <v>91</v>
      </c>
      <c r="W19" s="3" t="str">
        <f t="shared" si="27"/>
        <v>100</v>
      </c>
      <c r="X19" s="3" t="str">
        <f t="shared" ref="X19:X27" si="28">SUBSTITUTE(TEXT(K18,"###0.00"),",",".")</f>
        <v>3.45</v>
      </c>
      <c r="Y19" s="3" t="str">
        <f t="shared" ref="Y19:Y27" si="29">SUBSTITUTE(TEXT(L18,"###0.00"),",",".")</f>
        <v>16.93</v>
      </c>
    </row>
    <row r="20" spans="1:25" x14ac:dyDescent="0.2">
      <c r="A20" s="1" t="s">
        <v>38</v>
      </c>
      <c r="B20" s="1" t="s">
        <v>13</v>
      </c>
      <c r="C20" s="1">
        <v>327</v>
      </c>
      <c r="D20" s="1">
        <v>26.692140175870101</v>
      </c>
      <c r="E20" s="1">
        <v>3.4629872670871</v>
      </c>
      <c r="F20" s="1">
        <v>18.5901249256395</v>
      </c>
      <c r="G20" s="1">
        <v>40.163265306122398</v>
      </c>
      <c r="H20" s="1">
        <v>24.293017186363901</v>
      </c>
      <c r="I20" s="1">
        <v>26.555458710990798</v>
      </c>
      <c r="J20" s="1">
        <v>28.926693407063699</v>
      </c>
      <c r="K20" s="1">
        <v>0.38807465871884</v>
      </c>
      <c r="L20" s="1">
        <v>0.47197729365082602</v>
      </c>
      <c r="M20" s="1" t="s">
        <v>58</v>
      </c>
      <c r="O20" s="5" t="str">
        <f t="shared" si="18"/>
        <v>Post-load glucose</v>
      </c>
      <c r="P20" s="3">
        <f t="shared" si="19"/>
        <v>276</v>
      </c>
      <c r="Q20" s="3" t="str">
        <f t="shared" si="25"/>
        <v>110.39</v>
      </c>
      <c r="R20" s="3" t="str">
        <f t="shared" si="26"/>
        <v>38.24</v>
      </c>
      <c r="S20" s="3" t="str">
        <f t="shared" si="27"/>
        <v>27</v>
      </c>
      <c r="T20" s="3" t="str">
        <f t="shared" si="27"/>
        <v>275</v>
      </c>
      <c r="U20" s="3" t="str">
        <f t="shared" si="27"/>
        <v>87</v>
      </c>
      <c r="V20" s="3" t="str">
        <f t="shared" si="27"/>
        <v>103</v>
      </c>
      <c r="W20" s="3" t="str">
        <f t="shared" si="27"/>
        <v>123</v>
      </c>
      <c r="X20" s="3" t="str">
        <f t="shared" si="28"/>
        <v>1.61</v>
      </c>
      <c r="Y20" s="3" t="str">
        <f t="shared" si="29"/>
        <v>3.47</v>
      </c>
    </row>
    <row r="21" spans="1:25" x14ac:dyDescent="0.2">
      <c r="A21" s="1" t="s">
        <v>39</v>
      </c>
      <c r="B21" s="1" t="s">
        <v>14</v>
      </c>
      <c r="C21" s="1">
        <v>281</v>
      </c>
      <c r="D21" s="1">
        <v>84.718861209964402</v>
      </c>
      <c r="E21" s="1">
        <v>10.9425104908052</v>
      </c>
      <c r="F21" s="1">
        <v>50</v>
      </c>
      <c r="G21" s="1">
        <v>130</v>
      </c>
      <c r="H21" s="1">
        <v>77</v>
      </c>
      <c r="I21" s="1">
        <v>85</v>
      </c>
      <c r="J21" s="1">
        <v>92</v>
      </c>
      <c r="K21" s="1">
        <v>0.38598197488894498</v>
      </c>
      <c r="L21" s="1">
        <v>1.11463087024064</v>
      </c>
      <c r="M21" s="1" t="s">
        <v>58</v>
      </c>
      <c r="O21" s="5" t="str">
        <f t="shared" si="18"/>
        <v>Body mass index</v>
      </c>
      <c r="P21" s="3">
        <f t="shared" si="19"/>
        <v>327</v>
      </c>
      <c r="Q21" s="3" t="str">
        <f t="shared" si="25"/>
        <v>26.69</v>
      </c>
      <c r="R21" s="3" t="str">
        <f t="shared" si="26"/>
        <v>3.46</v>
      </c>
      <c r="S21" s="3" t="str">
        <f>SUBSTITUTE(TEXT(F20,"###0.00"),",",".")</f>
        <v>18.59</v>
      </c>
      <c r="T21" s="3" t="str">
        <f>SUBSTITUTE(TEXT(G20,"###0.00"),",",".")</f>
        <v>40.16</v>
      </c>
      <c r="U21" s="3" t="str">
        <f>SUBSTITUTE(TEXT(H20,"###0.00"),",",".")</f>
        <v>24.29</v>
      </c>
      <c r="V21" s="3" t="str">
        <f>SUBSTITUTE(TEXT(I20,"###0.00"),",",".")</f>
        <v>26.56</v>
      </c>
      <c r="W21" s="3" t="str">
        <f>SUBSTITUTE(TEXT(J20,"###0.00"),",",".")</f>
        <v>28.93</v>
      </c>
      <c r="X21" s="3" t="str">
        <f t="shared" si="28"/>
        <v>0.39</v>
      </c>
      <c r="Y21" s="3" t="str">
        <f t="shared" si="29"/>
        <v>0.47</v>
      </c>
    </row>
    <row r="22" spans="1:25" x14ac:dyDescent="0.2">
      <c r="A22" s="1" t="s">
        <v>40</v>
      </c>
      <c r="B22" s="1" t="s">
        <v>15</v>
      </c>
      <c r="C22" s="1">
        <v>281</v>
      </c>
      <c r="D22" s="1">
        <v>145.523131672598</v>
      </c>
      <c r="E22" s="1">
        <v>18.124972871322399</v>
      </c>
      <c r="F22" s="1">
        <v>80</v>
      </c>
      <c r="G22" s="1">
        <v>205</v>
      </c>
      <c r="H22" s="1">
        <v>133</v>
      </c>
      <c r="I22" s="1">
        <v>145</v>
      </c>
      <c r="J22" s="1">
        <v>156</v>
      </c>
      <c r="K22" s="1">
        <v>0.261741143452763</v>
      </c>
      <c r="L22" s="1">
        <v>0.736875116321698</v>
      </c>
      <c r="M22" s="1" t="s">
        <v>58</v>
      </c>
      <c r="O22" s="5" t="str">
        <f t="shared" si="18"/>
        <v>Diastolic blood pressure</v>
      </c>
      <c r="P22" s="3">
        <f t="shared" si="19"/>
        <v>281</v>
      </c>
      <c r="Q22" s="3" t="str">
        <f t="shared" si="25"/>
        <v>84.72</v>
      </c>
      <c r="R22" s="3" t="str">
        <f t="shared" si="26"/>
        <v>10.94</v>
      </c>
      <c r="S22" s="3" t="str">
        <f t="shared" ref="S22:W23" si="30">SUBSTITUTE(TEXT(F21,"###0"),",",".")</f>
        <v>50</v>
      </c>
      <c r="T22" s="3" t="str">
        <f t="shared" si="30"/>
        <v>130</v>
      </c>
      <c r="U22" s="3" t="str">
        <f t="shared" si="30"/>
        <v>77</v>
      </c>
      <c r="V22" s="3" t="str">
        <f t="shared" si="30"/>
        <v>85</v>
      </c>
      <c r="W22" s="3" t="str">
        <f t="shared" si="30"/>
        <v>92</v>
      </c>
      <c r="X22" s="3" t="str">
        <f t="shared" si="28"/>
        <v>0.39</v>
      </c>
      <c r="Y22" s="3" t="str">
        <f t="shared" si="29"/>
        <v>1.11</v>
      </c>
    </row>
    <row r="23" spans="1:25" x14ac:dyDescent="0.2">
      <c r="A23" s="1" t="s">
        <v>41</v>
      </c>
      <c r="B23" s="1" t="s">
        <v>17</v>
      </c>
      <c r="C23" s="1">
        <v>321</v>
      </c>
      <c r="D23" s="1">
        <v>6.5875389408099703E-3</v>
      </c>
      <c r="E23" s="1">
        <v>0.13828982055537101</v>
      </c>
      <c r="F23" s="1">
        <v>-0.23760000000000001</v>
      </c>
      <c r="G23" s="1">
        <v>0.77370000000000005</v>
      </c>
      <c r="H23" s="1">
        <v>-8.2299999999999998E-2</v>
      </c>
      <c r="I23" s="1">
        <v>-2.06E-2</v>
      </c>
      <c r="J23" s="1">
        <v>6.6699999999999995E-2</v>
      </c>
      <c r="K23" s="1">
        <v>1.77599044413348</v>
      </c>
      <c r="L23" s="1">
        <v>6.1407203184323604</v>
      </c>
      <c r="M23" s="1" t="s">
        <v>58</v>
      </c>
      <c r="O23" s="5" t="str">
        <f t="shared" si="18"/>
        <v>Systolic blood pressure</v>
      </c>
      <c r="P23" s="3">
        <f t="shared" si="19"/>
        <v>281</v>
      </c>
      <c r="Q23" s="3" t="str">
        <f t="shared" si="25"/>
        <v>145.52</v>
      </c>
      <c r="R23" s="3" t="str">
        <f t="shared" si="26"/>
        <v>18.12</v>
      </c>
      <c r="S23" s="3" t="str">
        <f t="shared" si="30"/>
        <v>80</v>
      </c>
      <c r="T23" s="3" t="str">
        <f t="shared" si="30"/>
        <v>205</v>
      </c>
      <c r="U23" s="3" t="str">
        <f t="shared" si="30"/>
        <v>133</v>
      </c>
      <c r="V23" s="3" t="str">
        <f t="shared" si="30"/>
        <v>145</v>
      </c>
      <c r="W23" s="3" t="str">
        <f t="shared" si="30"/>
        <v>156</v>
      </c>
      <c r="X23" s="3" t="str">
        <f t="shared" si="28"/>
        <v>0.26</v>
      </c>
      <c r="Y23" s="3" t="str">
        <f t="shared" si="29"/>
        <v>0.74</v>
      </c>
    </row>
    <row r="24" spans="1:25" x14ac:dyDescent="0.2">
      <c r="A24" s="1" t="s">
        <v>47</v>
      </c>
      <c r="B24" s="1" t="s">
        <v>76</v>
      </c>
      <c r="C24" s="1">
        <v>327</v>
      </c>
      <c r="D24" s="1">
        <v>30.082568807339399</v>
      </c>
      <c r="E24" s="1">
        <v>29.078314535114899</v>
      </c>
      <c r="F24" s="1">
        <v>6</v>
      </c>
      <c r="G24" s="1">
        <v>273</v>
      </c>
      <c r="H24" s="1">
        <v>16</v>
      </c>
      <c r="I24" s="1">
        <v>22</v>
      </c>
      <c r="J24" s="1">
        <v>33</v>
      </c>
      <c r="K24" s="1">
        <v>4.8371312355490197</v>
      </c>
      <c r="L24" s="1">
        <v>30.4886928186041</v>
      </c>
      <c r="M24" s="1" t="s">
        <v>58</v>
      </c>
      <c r="O24" s="5" t="str">
        <f t="shared" si="18"/>
        <v>Metabolic load factor</v>
      </c>
      <c r="P24" s="3">
        <f t="shared" si="19"/>
        <v>321</v>
      </c>
      <c r="Q24" s="3" t="str">
        <f t="shared" si="25"/>
        <v>0.01</v>
      </c>
      <c r="R24" s="3" t="str">
        <f t="shared" si="26"/>
        <v>0.14</v>
      </c>
      <c r="S24" s="3" t="str">
        <f>SUBSTITUTE(TEXT(F23,"###0.00"),",",".")</f>
        <v>-0.24</v>
      </c>
      <c r="T24" s="3" t="str">
        <f>SUBSTITUTE(TEXT(G23,"###0.00"),",",".")</f>
        <v>0.77</v>
      </c>
      <c r="U24" s="3" t="str">
        <f>SUBSTITUTE(TEXT(H23,"###0.00"),",",".")</f>
        <v>-0.08</v>
      </c>
      <c r="V24" s="3" t="str">
        <f>SUBSTITUTE(TEXT(I23,"###0.00"),",",".")</f>
        <v>-0.02</v>
      </c>
      <c r="W24" s="3" t="str">
        <f>SUBSTITUTE(TEXT(J23,"###0.00"),",",".")</f>
        <v>0.07</v>
      </c>
      <c r="X24" s="3" t="str">
        <f t="shared" si="28"/>
        <v>1.78</v>
      </c>
      <c r="Y24" s="3" t="str">
        <f t="shared" si="29"/>
        <v>6.14</v>
      </c>
    </row>
    <row r="25" spans="1:25" x14ac:dyDescent="0.2">
      <c r="A25" s="1" t="s">
        <v>48</v>
      </c>
      <c r="B25" s="1" t="s">
        <v>77</v>
      </c>
      <c r="C25" s="1">
        <v>327</v>
      </c>
      <c r="D25" s="1">
        <v>5.4779816513761501</v>
      </c>
      <c r="E25" s="1">
        <v>1.28232614063297</v>
      </c>
      <c r="F25" s="1">
        <v>2.6</v>
      </c>
      <c r="G25" s="1">
        <v>9.6</v>
      </c>
      <c r="H25" s="1">
        <v>4.5999999999999996</v>
      </c>
      <c r="I25" s="1">
        <v>5.5</v>
      </c>
      <c r="J25" s="1">
        <v>6.2</v>
      </c>
      <c r="K25" s="1">
        <v>0.39647326277581102</v>
      </c>
      <c r="L25" s="1">
        <v>0.46076034020606998</v>
      </c>
      <c r="M25" s="1" t="s">
        <v>58</v>
      </c>
      <c r="O25" s="5" t="str">
        <f t="shared" si="18"/>
        <v>Gamma-glutamyltransferase</v>
      </c>
      <c r="P25" s="3">
        <f t="shared" si="19"/>
        <v>327</v>
      </c>
      <c r="Q25" s="3" t="str">
        <f t="shared" si="25"/>
        <v>30.08</v>
      </c>
      <c r="R25" s="3" t="str">
        <f t="shared" si="26"/>
        <v>29.08</v>
      </c>
      <c r="S25" s="3" t="str">
        <f>SUBSTITUTE(TEXT(F24,"###0"),",",".")</f>
        <v>6</v>
      </c>
      <c r="T25" s="3" t="str">
        <f>SUBSTITUTE(TEXT(G24,"###0"),",",".")</f>
        <v>273</v>
      </c>
      <c r="U25" s="3" t="str">
        <f>SUBSTITUTE(TEXT(H24,"###0"),",",".")</f>
        <v>16</v>
      </c>
      <c r="V25" s="3" t="str">
        <f>SUBSTITUTE(TEXT(I24,"###0"),",",".")</f>
        <v>22</v>
      </c>
      <c r="W25" s="3" t="str">
        <f>SUBSTITUTE(TEXT(J24,"###0"),",",".")</f>
        <v>33</v>
      </c>
      <c r="X25" s="3" t="str">
        <f t="shared" si="28"/>
        <v>4.84</v>
      </c>
      <c r="Y25" s="3" t="str">
        <f t="shared" si="29"/>
        <v>30.49</v>
      </c>
    </row>
    <row r="26" spans="1:25" x14ac:dyDescent="0.2">
      <c r="A26" s="1" t="s">
        <v>49</v>
      </c>
      <c r="B26" s="1" t="s">
        <v>79</v>
      </c>
      <c r="C26" s="1">
        <v>307</v>
      </c>
      <c r="D26" s="1">
        <v>0.82362693279714605</v>
      </c>
      <c r="E26" s="1">
        <v>3.4837601820824</v>
      </c>
      <c r="F26" s="1">
        <v>0</v>
      </c>
      <c r="G26" s="1">
        <v>47.744429037070901</v>
      </c>
      <c r="H26" s="1">
        <v>0</v>
      </c>
      <c r="I26" s="1">
        <v>0.13955238813589299</v>
      </c>
      <c r="J26" s="1">
        <v>0.44290385336284999</v>
      </c>
      <c r="K26" s="1">
        <v>10.303557132352299</v>
      </c>
      <c r="L26" s="1">
        <v>124.14578806485</v>
      </c>
      <c r="M26" s="1" t="s">
        <v>58</v>
      </c>
      <c r="O26" s="5" t="str">
        <f t="shared" si="18"/>
        <v>Urea</v>
      </c>
      <c r="P26" s="3">
        <f t="shared" si="19"/>
        <v>327</v>
      </c>
      <c r="Q26" s="3" t="str">
        <f t="shared" si="25"/>
        <v>5.48</v>
      </c>
      <c r="R26" s="3" t="str">
        <f t="shared" si="26"/>
        <v>1.28</v>
      </c>
      <c r="S26" s="3" t="str">
        <f t="shared" ref="S26:W27" si="31">SUBSTITUTE(TEXT(F25,"###0.00"),",",".")</f>
        <v>2.60</v>
      </c>
      <c r="T26" s="3" t="str">
        <f t="shared" si="31"/>
        <v>9.60</v>
      </c>
      <c r="U26" s="3" t="str">
        <f t="shared" si="31"/>
        <v>4.60</v>
      </c>
      <c r="V26" s="3" t="str">
        <f t="shared" si="31"/>
        <v>5.50</v>
      </c>
      <c r="W26" s="3" t="str">
        <f t="shared" si="31"/>
        <v>6.20</v>
      </c>
      <c r="X26" s="3" t="str">
        <f t="shared" si="28"/>
        <v>0.40</v>
      </c>
      <c r="Y26" s="3" t="str">
        <f t="shared" si="29"/>
        <v>0.46</v>
      </c>
    </row>
    <row r="27" spans="1:25" x14ac:dyDescent="0.2">
      <c r="A27" s="1" t="s">
        <v>50</v>
      </c>
      <c r="B27" s="1" t="s">
        <v>18</v>
      </c>
      <c r="C27" s="1">
        <v>324</v>
      </c>
      <c r="D27" s="1">
        <v>44.932098765432102</v>
      </c>
      <c r="E27" s="1">
        <v>9.7819107348661696</v>
      </c>
      <c r="F27" s="1">
        <v>16</v>
      </c>
      <c r="G27" s="1">
        <v>90</v>
      </c>
      <c r="H27" s="1">
        <v>39</v>
      </c>
      <c r="I27" s="1">
        <v>44</v>
      </c>
      <c r="J27" s="1">
        <v>50</v>
      </c>
      <c r="K27" s="1">
        <v>0.37837464320182501</v>
      </c>
      <c r="L27" s="1">
        <v>1.04400758493934</v>
      </c>
      <c r="M27" s="1" t="s">
        <v>58</v>
      </c>
      <c r="O27" s="5" t="str">
        <f t="shared" si="18"/>
        <v>Tumor necrosis factor-alpha</v>
      </c>
      <c r="P27" s="3">
        <f t="shared" si="19"/>
        <v>307</v>
      </c>
      <c r="Q27" s="3" t="str">
        <f t="shared" si="25"/>
        <v>0.82</v>
      </c>
      <c r="R27" s="3" t="str">
        <f t="shared" si="26"/>
        <v>3.48</v>
      </c>
      <c r="S27" s="3" t="str">
        <f t="shared" si="31"/>
        <v>0.00</v>
      </c>
      <c r="T27" s="3" t="str">
        <f t="shared" si="31"/>
        <v>47.74</v>
      </c>
      <c r="U27" s="3" t="str">
        <f t="shared" si="31"/>
        <v>0.00</v>
      </c>
      <c r="V27" s="3" t="str">
        <f t="shared" si="31"/>
        <v>0.14</v>
      </c>
      <c r="W27" s="3" t="str">
        <f t="shared" si="31"/>
        <v>0.44</v>
      </c>
      <c r="X27" s="3" t="str">
        <f t="shared" si="28"/>
        <v>10.30</v>
      </c>
      <c r="Y27" s="3" t="str">
        <f t="shared" si="29"/>
        <v>124.15</v>
      </c>
    </row>
    <row r="28" spans="1:25" x14ac:dyDescent="0.2">
      <c r="A28" s="1" t="s">
        <v>51</v>
      </c>
      <c r="B28" s="1" t="s">
        <v>19</v>
      </c>
      <c r="C28" s="1">
        <v>335</v>
      </c>
      <c r="D28" s="1">
        <v>2.85050746268657E-2</v>
      </c>
      <c r="E28" s="1">
        <v>0.335344353096652</v>
      </c>
      <c r="F28" s="1">
        <v>-0.90390000000000004</v>
      </c>
      <c r="G28" s="1">
        <v>1.0388999999999999</v>
      </c>
      <c r="H28" s="1">
        <v>-0.20365</v>
      </c>
      <c r="I28" s="1">
        <v>4.7699999999999999E-2</v>
      </c>
      <c r="J28" s="1">
        <v>0.26035000000000003</v>
      </c>
      <c r="K28" s="1">
        <v>-2.7069981688651799E-2</v>
      </c>
      <c r="L28" s="1">
        <v>-0.130872195875813</v>
      </c>
      <c r="M28" s="1" t="s">
        <v>58</v>
      </c>
      <c r="O28" s="5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x14ac:dyDescent="0.2">
      <c r="A29" s="1" t="s">
        <v>52</v>
      </c>
      <c r="B29" s="1" t="s">
        <v>20</v>
      </c>
      <c r="C29" s="1">
        <v>335</v>
      </c>
      <c r="D29" s="1">
        <v>4.66773134328358E-2</v>
      </c>
      <c r="E29" s="1">
        <v>0.60740905765070197</v>
      </c>
      <c r="F29" s="1">
        <v>-1.3856999999999999</v>
      </c>
      <c r="G29" s="1">
        <v>2.1855000000000002</v>
      </c>
      <c r="H29" s="1">
        <v>-0.36199999999999999</v>
      </c>
      <c r="I29" s="1">
        <v>6.59E-2</v>
      </c>
      <c r="J29" s="1">
        <v>0.45684999999999998</v>
      </c>
      <c r="K29" s="1">
        <v>-7.0001436766350296E-3</v>
      </c>
      <c r="L29" s="1">
        <v>0.11331875106780701</v>
      </c>
      <c r="M29" s="1" t="s">
        <v>58</v>
      </c>
      <c r="O29" s="5" t="str">
        <f t="shared" ref="O29:P31" si="32">B27</f>
        <v>Digit symbol task</v>
      </c>
      <c r="P29" s="3">
        <f t="shared" si="32"/>
        <v>324</v>
      </c>
      <c r="Q29" s="3" t="str">
        <f t="shared" ref="Q29:R31" si="33">SUBSTITUTE(TEXT(D27,"###0.00"),",",".")</f>
        <v>44.93</v>
      </c>
      <c r="R29" s="3" t="str">
        <f t="shared" si="33"/>
        <v>9.78</v>
      </c>
      <c r="S29" s="3" t="str">
        <f>SUBSTITUTE(TEXT(F27,"###0"),",",".")</f>
        <v>16</v>
      </c>
      <c r="T29" s="3" t="str">
        <f>SUBSTITUTE(TEXT(G27,"###0"),",",".")</f>
        <v>90</v>
      </c>
      <c r="U29" s="3" t="str">
        <f>SUBSTITUTE(TEXT(H27,"###0"),",",".")</f>
        <v>39</v>
      </c>
      <c r="V29" s="3" t="str">
        <f>SUBSTITUTE(TEXT(I27,"###0"),",",".")</f>
        <v>44</v>
      </c>
      <c r="W29" s="3" t="str">
        <f>SUBSTITUTE(TEXT(J27,"###0"),",",".")</f>
        <v>50</v>
      </c>
      <c r="X29" s="3" t="str">
        <f t="shared" ref="X29:Y31" si="34">SUBSTITUTE(TEXT(K27,"###0.00"),",",".")</f>
        <v>0.38</v>
      </c>
      <c r="Y29" s="3" t="str">
        <f t="shared" si="34"/>
        <v>1.04</v>
      </c>
    </row>
    <row r="30" spans="1:25" x14ac:dyDescent="0.2">
      <c r="A30" s="1" t="s">
        <v>53</v>
      </c>
      <c r="B30" s="1" t="s">
        <v>21</v>
      </c>
      <c r="C30" s="1">
        <v>335</v>
      </c>
      <c r="D30" s="1">
        <v>3.48985074626866E-2</v>
      </c>
      <c r="E30" s="1">
        <v>0.71239500259919297</v>
      </c>
      <c r="F30" s="1">
        <v>-1.5209999999999999</v>
      </c>
      <c r="G30" s="1">
        <v>2.4451999999999998</v>
      </c>
      <c r="H30" s="1">
        <v>-0.50034999999999996</v>
      </c>
      <c r="I30" s="1">
        <v>0.1106</v>
      </c>
      <c r="J30" s="1">
        <v>0.53859999999999997</v>
      </c>
      <c r="K30" s="1">
        <v>-4.94344371755513E-2</v>
      </c>
      <c r="L30" s="1">
        <v>-0.177230048442513</v>
      </c>
      <c r="M30" s="1" t="s">
        <v>58</v>
      </c>
      <c r="O30" s="5" t="str">
        <f t="shared" si="32"/>
        <v>Episodic memory</v>
      </c>
      <c r="P30" s="3">
        <f t="shared" si="32"/>
        <v>335</v>
      </c>
      <c r="Q30" s="3" t="str">
        <f t="shared" si="33"/>
        <v>0.03</v>
      </c>
      <c r="R30" s="3" t="str">
        <f t="shared" si="33"/>
        <v>0.34</v>
      </c>
      <c r="S30" s="3" t="str">
        <f t="shared" ref="S30:W31" si="35">SUBSTITUTE(TEXT(F28,"###0.00"),",",".")</f>
        <v>-0.90</v>
      </c>
      <c r="T30" s="3" t="str">
        <f t="shared" si="35"/>
        <v>1.04</v>
      </c>
      <c r="U30" s="3" t="str">
        <f t="shared" si="35"/>
        <v>-0.20</v>
      </c>
      <c r="V30" s="3" t="str">
        <f t="shared" si="35"/>
        <v>0.05</v>
      </c>
      <c r="W30" s="3" t="str">
        <f t="shared" si="35"/>
        <v>0.26</v>
      </c>
      <c r="X30" s="3" t="str">
        <f t="shared" si="34"/>
        <v>-0.03</v>
      </c>
      <c r="Y30" s="3" t="str">
        <f t="shared" si="34"/>
        <v>-0.13</v>
      </c>
    </row>
    <row r="31" spans="1:25" x14ac:dyDescent="0.2">
      <c r="A31" s="1" t="s">
        <v>54</v>
      </c>
      <c r="B31" s="1" t="s">
        <v>22</v>
      </c>
      <c r="C31" s="1">
        <v>332</v>
      </c>
      <c r="D31" s="1">
        <v>2.5128514056224902</v>
      </c>
      <c r="E31" s="1">
        <v>0.73517145810363205</v>
      </c>
      <c r="F31" s="1">
        <v>1</v>
      </c>
      <c r="G31" s="1">
        <v>4.8571428571428603</v>
      </c>
      <c r="H31" s="1">
        <v>2</v>
      </c>
      <c r="I31" s="1">
        <v>2.4285714285714302</v>
      </c>
      <c r="J31" s="1">
        <v>3</v>
      </c>
      <c r="K31" s="1">
        <v>0.435331871927637</v>
      </c>
      <c r="L31" s="1">
        <v>-3.5021909572923199E-2</v>
      </c>
      <c r="M31" s="1" t="s">
        <v>58</v>
      </c>
      <c r="O31" s="5" t="str">
        <f t="shared" si="32"/>
        <v>Working memory</v>
      </c>
      <c r="P31" s="3">
        <f t="shared" si="32"/>
        <v>335</v>
      </c>
      <c r="Q31" s="3" t="str">
        <f t="shared" si="33"/>
        <v>0.05</v>
      </c>
      <c r="R31" s="3" t="str">
        <f t="shared" si="33"/>
        <v>0.61</v>
      </c>
      <c r="S31" s="3" t="str">
        <f t="shared" si="35"/>
        <v>-1.39</v>
      </c>
      <c r="T31" s="3" t="str">
        <f t="shared" si="35"/>
        <v>2.19</v>
      </c>
      <c r="U31" s="3" t="str">
        <f t="shared" si="35"/>
        <v>-0.36</v>
      </c>
      <c r="V31" s="3" t="str">
        <f t="shared" si="35"/>
        <v>0.07</v>
      </c>
      <c r="W31" s="3" t="str">
        <f t="shared" si="35"/>
        <v>0.46</v>
      </c>
      <c r="X31" s="3" t="str">
        <f t="shared" si="34"/>
        <v>-0.01</v>
      </c>
      <c r="Y31" s="3" t="str">
        <f t="shared" si="34"/>
        <v>0.11</v>
      </c>
    </row>
    <row r="32" spans="1:25" x14ac:dyDescent="0.2">
      <c r="A32" s="1" t="s">
        <v>3</v>
      </c>
      <c r="B32" s="1" t="s">
        <v>23</v>
      </c>
      <c r="C32" s="1">
        <v>335</v>
      </c>
      <c r="D32" s="1">
        <v>3.2356076759061798</v>
      </c>
      <c r="E32" s="1">
        <v>0.46807190981165803</v>
      </c>
      <c r="F32" s="1">
        <v>2</v>
      </c>
      <c r="G32" s="1">
        <v>4.8571428571428603</v>
      </c>
      <c r="H32" s="1">
        <v>2.8571428571428599</v>
      </c>
      <c r="I32" s="1">
        <v>3.28571428571429</v>
      </c>
      <c r="J32" s="1">
        <v>3.5714285714285698</v>
      </c>
      <c r="K32" s="1">
        <v>0.28923757891838398</v>
      </c>
      <c r="L32" s="1">
        <v>0.18755049512894001</v>
      </c>
      <c r="M32" s="1" t="s">
        <v>58</v>
      </c>
      <c r="O32" s="5" t="str">
        <f t="shared" ref="O32:P32" si="36">B30</f>
        <v>Fluid intelligence</v>
      </c>
      <c r="P32" s="3">
        <f t="shared" si="36"/>
        <v>335</v>
      </c>
      <c r="Q32" s="3" t="str">
        <f t="shared" ref="Q32:Y32" si="37">SUBSTITUTE(TEXT(D30,"###0.00"),",",".")</f>
        <v>0.03</v>
      </c>
      <c r="R32" s="3" t="str">
        <f t="shared" si="37"/>
        <v>0.71</v>
      </c>
      <c r="S32" s="3" t="str">
        <f t="shared" si="37"/>
        <v>-1.52</v>
      </c>
      <c r="T32" s="3" t="str">
        <f t="shared" si="37"/>
        <v>2.45</v>
      </c>
      <c r="U32" s="3" t="str">
        <f t="shared" si="37"/>
        <v>-0.50</v>
      </c>
      <c r="V32" s="3" t="str">
        <f t="shared" si="37"/>
        <v>0.11</v>
      </c>
      <c r="W32" s="3" t="str">
        <f t="shared" si="37"/>
        <v>0.54</v>
      </c>
      <c r="X32" s="3" t="str">
        <f t="shared" si="37"/>
        <v>-0.05</v>
      </c>
      <c r="Y32" s="3" t="str">
        <f t="shared" si="37"/>
        <v>-0.18</v>
      </c>
    </row>
    <row r="33" spans="15:25" x14ac:dyDescent="0.2">
      <c r="O33" s="5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5:25" x14ac:dyDescent="0.2">
      <c r="O34" s="2" t="str">
        <f>B31</f>
        <v>Future time perspective</v>
      </c>
      <c r="P34" s="3">
        <f>C31</f>
        <v>332</v>
      </c>
      <c r="Q34" s="3" t="str">
        <f t="shared" ref="Q34:Y35" si="38">SUBSTITUTE(TEXT(D31,"###0.00"),",",".")</f>
        <v>2.51</v>
      </c>
      <c r="R34" s="3" t="str">
        <f t="shared" si="38"/>
        <v>0.74</v>
      </c>
      <c r="S34" s="3" t="str">
        <f t="shared" si="38"/>
        <v>1.00</v>
      </c>
      <c r="T34" s="3" t="str">
        <f t="shared" si="38"/>
        <v>4.86</v>
      </c>
      <c r="U34" s="3" t="str">
        <f t="shared" si="38"/>
        <v>2.00</v>
      </c>
      <c r="V34" s="3" t="str">
        <f t="shared" si="38"/>
        <v>2.43</v>
      </c>
      <c r="W34" s="3" t="str">
        <f t="shared" si="38"/>
        <v>3.00</v>
      </c>
      <c r="X34" s="3" t="str">
        <f t="shared" si="38"/>
        <v>0.44</v>
      </c>
      <c r="Y34" s="3" t="str">
        <f t="shared" si="38"/>
        <v>-0.04</v>
      </c>
    </row>
    <row r="35" spans="15:25" x14ac:dyDescent="0.2">
      <c r="O35" s="2" t="str">
        <f>B32</f>
        <v>Consideration of future consequences</v>
      </c>
      <c r="P35" s="3">
        <f>C32</f>
        <v>335</v>
      </c>
      <c r="Q35" s="3" t="str">
        <f t="shared" si="38"/>
        <v>3.24</v>
      </c>
      <c r="R35" s="3" t="str">
        <f t="shared" si="38"/>
        <v>0.47</v>
      </c>
      <c r="S35" s="3" t="str">
        <f t="shared" si="38"/>
        <v>2.00</v>
      </c>
      <c r="T35" s="3" t="str">
        <f t="shared" si="38"/>
        <v>4.86</v>
      </c>
      <c r="U35" s="3" t="str">
        <f t="shared" si="38"/>
        <v>2.86</v>
      </c>
      <c r="V35" s="3" t="str">
        <f t="shared" si="38"/>
        <v>3.29</v>
      </c>
      <c r="W35" s="3" t="str">
        <f t="shared" si="38"/>
        <v>3.57</v>
      </c>
      <c r="X35" s="3" t="str">
        <f t="shared" si="38"/>
        <v>0.29</v>
      </c>
      <c r="Y35" s="3" t="str">
        <f t="shared" si="38"/>
        <v>0.19</v>
      </c>
    </row>
  </sheetData>
  <mergeCells count="5">
    <mergeCell ref="Q16:Y16"/>
    <mergeCell ref="Q12:Y12"/>
    <mergeCell ref="Q13:Y13"/>
    <mergeCell ref="Q14:Y14"/>
    <mergeCell ref="Q15:Y15"/>
  </mergeCells>
  <pageMargins left="0.7" right="0.7" top="0.75" bottom="0.75" header="0.3" footer="0.3"/>
  <ignoredErrors>
    <ignoredError sqref="Q8:R8 S21:W2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Jawinski</dc:creator>
  <cp:lastModifiedBy>Microsoft Office User</cp:lastModifiedBy>
  <dcterms:created xsi:type="dcterms:W3CDTF">2020-11-02T04:14:16Z</dcterms:created>
  <dcterms:modified xsi:type="dcterms:W3CDTF">2021-06-24T17:27:22Z</dcterms:modified>
</cp:coreProperties>
</file>