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DieseArbeitsmappe" checkCompatibility="1"/>
  <bookViews>
    <workbookView xWindow="480" yWindow="255" windowWidth="11130" windowHeight="7965" tabRatio="902"/>
  </bookViews>
  <sheets>
    <sheet name="Daten" sheetId="1" r:id="rId1"/>
    <sheet name="Bedingungen" sheetId="46" r:id="rId2"/>
    <sheet name="SPSS-Export" sheetId="45" r:id="rId3"/>
  </sheets>
  <definedNames>
    <definedName name="_1MZDS1979_ruhe_Vigilanz_Macro" localSheetId="0">Daten!$B$1:$B$241</definedName>
    <definedName name="_1MZDS1979_ruhe_Vigilanz_Macro_1" localSheetId="0">Daten!#REF!</definedName>
    <definedName name="_1MZDS1979_ruhe_Vigilanz_Macro_10" localSheetId="0">Daten!$B$1:$B$241</definedName>
    <definedName name="_1MZDS1979_ruhe_Vigilanz_Macro_11" localSheetId="0">Daten!$B$1:$B$241</definedName>
    <definedName name="_1MZDS1979_ruhe_Vigilanz_Macro_12" localSheetId="0">Daten!$B$1:$B$241</definedName>
    <definedName name="_1MZDS1979_ruhe_Vigilanz_Macro_13" localSheetId="0">Daten!$B$1:$B$241</definedName>
    <definedName name="_1MZDS1979_ruhe_Vigilanz_Macro_14" localSheetId="0">Daten!$B$1:$B$241</definedName>
    <definedName name="_1MZDS1979_ruhe_Vigilanz_Macro_15" localSheetId="0">Daten!$B$1:$B$241</definedName>
    <definedName name="_1MZDS1979_ruhe_Vigilanz_Macro_16" localSheetId="0">Daten!$B$1:$B$241</definedName>
    <definedName name="_1MZDS1979_ruhe_Vigilanz_Macro_17" localSheetId="0">Daten!$B$1:$B$241</definedName>
    <definedName name="_1MZDS1979_ruhe_Vigilanz_Macro_18" localSheetId="0">Daten!$B$1:$B$241</definedName>
    <definedName name="_1MZDS1979_ruhe_Vigilanz_Macro_19" localSheetId="0">Daten!$B$1:$B$241</definedName>
    <definedName name="_1MZDS1979_ruhe_Vigilanz_Macro_2" localSheetId="0">Daten!#REF!</definedName>
    <definedName name="_1MZDS1979_ruhe_Vigilanz_Macro_20" localSheetId="0">Daten!$B$1:$B$241</definedName>
    <definedName name="_1MZDS1979_ruhe_Vigilanz_Macro_21" localSheetId="0">Daten!$B$1:$B$241</definedName>
    <definedName name="_1MZDS1979_ruhe_Vigilanz_Macro_22" localSheetId="0">Daten!$B$1:$B$241</definedName>
    <definedName name="_1MZDS1979_ruhe_Vigilanz_Macro_23" localSheetId="0">Daten!$B$1:$B$241</definedName>
    <definedName name="_1MZDS1979_ruhe_Vigilanz_Macro_24" localSheetId="0">Daten!$B$1:$B$241</definedName>
    <definedName name="_1MZDS1979_ruhe_Vigilanz_Macro_3" localSheetId="0">Daten!$B$1:$B$241</definedName>
    <definedName name="_1MZDS1979_ruhe_Vigilanz_Macro_4" localSheetId="0">Daten!$B$1:$B$241</definedName>
    <definedName name="_1MZDS1979_ruhe_Vigilanz_Macro_5" localSheetId="0">Daten!$B$1:$B$241</definedName>
    <definedName name="_1MZDS1979_ruhe_Vigilanz_Macro_6" localSheetId="0">Daten!$B$1:$B$241</definedName>
    <definedName name="_1MZDS1979_ruhe_Vigilanz_Macro_7" localSheetId="0">Daten!$B$1:$B$241</definedName>
    <definedName name="_1MZDS1979_ruhe_Vigilanz_Macro_8" localSheetId="0">Daten!$B$1:$B$241</definedName>
    <definedName name="_1MZDS1979_ruhe_Vigilanz_Macro_9" localSheetId="0">Daten!$B$1:$B$241</definedName>
    <definedName name="AKPH1986ruhe_ekg_variabilitaet_nur_ekg" localSheetId="0">Daten!#REF!</definedName>
    <definedName name="AKPH1986ruhe_ekg_variabilitaet_nur_ekg_1" localSheetId="0">Daten!#REF!</definedName>
    <definedName name="AKPH1986ruhe_ekg_variabilitaet_nur_ekg_2" localSheetId="0">Daten!#REF!</definedName>
    <definedName name="AKPH1986ruhe_ekg_variabilitaet_nur_ekg_3" localSheetId="0">Daten!#REF!</definedName>
    <definedName name="AZPR1985ruhe_ekg_variabilitaet_nur_ekg" localSheetId="0">Daten!#REF!</definedName>
    <definedName name="AZPR1985ruhe_ekg_variabilitaet_nur_ekg_1" localSheetId="0">Daten!#REF!</definedName>
    <definedName name="AZPR1985ruhe_ekg_variabilitaet_nur_ekg_2" localSheetId="0">Daten!#REF!</definedName>
    <definedName name="AZPR1985ruhe_ekg_variabilitaet_nur_ekg_3" localSheetId="0">Daten!#REF!</definedName>
    <definedName name="CPTP1983ruhe_ekg_variabilitaet_nur_ekg_1" localSheetId="0">Daten!#REF!</definedName>
    <definedName name="CPTP1983ruhe_ekg_variabilitaet_nur_ekg_2" localSheetId="0">Daten!#REF!</definedName>
    <definedName name="CPTP1983ruhe_ekg_variabilitaet_nur_ekg_3" localSheetId="0">Daten!#REF!</definedName>
  </definedNames>
  <calcPr calcId="125725" calcMode="manual"/>
</workbook>
</file>

<file path=xl/calcChain.xml><?xml version="1.0" encoding="utf-8"?>
<calcChain xmlns="http://schemas.openxmlformats.org/spreadsheetml/2006/main">
  <c r="E3" i="1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2"/>
  <c r="F62" l="1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C2" i="45" l="1"/>
  <c r="L12" i="1" l="1"/>
  <c r="L11"/>
  <c r="AE2" i="45" l="1" a="1"/>
  <c r="AF2" s="1"/>
  <c r="B2"/>
  <c r="DA2" l="1"/>
  <c r="CE2"/>
  <c r="BJ2"/>
  <c r="AQ2"/>
  <c r="CP2"/>
  <c r="BU2"/>
  <c r="AY2"/>
  <c r="AI2"/>
  <c r="DF2"/>
  <c r="CK2"/>
  <c r="BO2"/>
  <c r="AU2"/>
  <c r="CU2"/>
  <c r="BZ2"/>
  <c r="BE2"/>
  <c r="AM2"/>
  <c r="DE2"/>
  <c r="CY2"/>
  <c r="CT2"/>
  <c r="CO2"/>
  <c r="CI2"/>
  <c r="CD2"/>
  <c r="BY2"/>
  <c r="BS2"/>
  <c r="BN2"/>
  <c r="BI2"/>
  <c r="BC2"/>
  <c r="AX2"/>
  <c r="AT2"/>
  <c r="AP2"/>
  <c r="AL2"/>
  <c r="AH2"/>
  <c r="DC2"/>
  <c r="CX2"/>
  <c r="CS2"/>
  <c r="CM2"/>
  <c r="CH2"/>
  <c r="CC2"/>
  <c r="BW2"/>
  <c r="BR2"/>
  <c r="BM2"/>
  <c r="BG2"/>
  <c r="BB2"/>
  <c r="AW2"/>
  <c r="AS2"/>
  <c r="AO2"/>
  <c r="AK2"/>
  <c r="AG2"/>
  <c r="DB2"/>
  <c r="CW2"/>
  <c r="CQ2"/>
  <c r="CL2"/>
  <c r="CG2"/>
  <c r="CA2"/>
  <c r="BV2"/>
  <c r="BQ2"/>
  <c r="BK2"/>
  <c r="BF2"/>
  <c r="BA2"/>
  <c r="AV2"/>
  <c r="AR2"/>
  <c r="AN2"/>
  <c r="AJ2"/>
  <c r="AE2"/>
  <c r="DD2"/>
  <c r="CZ2"/>
  <c r="CV2"/>
  <c r="CR2"/>
  <c r="CN2"/>
  <c r="CJ2"/>
  <c r="CF2"/>
  <c r="CB2"/>
  <c r="BX2"/>
  <c r="BT2"/>
  <c r="BP2"/>
  <c r="BL2"/>
  <c r="BH2"/>
  <c r="BD2"/>
  <c r="AZ2"/>
  <c r="L9" i="1"/>
  <c r="F2" i="45" s="1"/>
  <c r="I62" i="1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2"/>
  <c r="I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2"/>
  <c r="L30" l="1"/>
  <c r="L21"/>
  <c r="L29"/>
  <c r="GI2" i="45" a="1"/>
  <c r="L20" i="1"/>
  <c r="DG2" i="45" a="1"/>
  <c r="L33" i="1"/>
  <c r="L24"/>
  <c r="L18"/>
  <c r="L14"/>
  <c r="L36"/>
  <c r="L32"/>
  <c r="L27"/>
  <c r="L23"/>
  <c r="L17"/>
  <c r="L13"/>
  <c r="L25"/>
  <c r="L35"/>
  <c r="L31"/>
  <c r="L26"/>
  <c r="L22"/>
  <c r="L16"/>
  <c r="L34"/>
  <c r="L15"/>
  <c r="JK2" i="45" a="1"/>
  <c r="L3" i="1"/>
  <c r="A2" i="45" s="1"/>
  <c r="L7" i="1"/>
  <c r="E2" i="45" s="1"/>
  <c r="L6" i="1"/>
  <c r="D2" i="45" s="1"/>
  <c r="G2" l="1" a="1"/>
  <c r="DG2"/>
  <c r="GD2"/>
  <c r="FN2"/>
  <c r="EX2"/>
  <c r="EH2"/>
  <c r="DR2"/>
  <c r="GC2"/>
  <c r="FM2"/>
  <c r="EW2"/>
  <c r="EG2"/>
  <c r="DQ2"/>
  <c r="GB2"/>
  <c r="FL2"/>
  <c r="EV2"/>
  <c r="EF2"/>
  <c r="DP2"/>
  <c r="GA2"/>
  <c r="FK2"/>
  <c r="EU2"/>
  <c r="EE2"/>
  <c r="DO2"/>
  <c r="FV2"/>
  <c r="EO2"/>
  <c r="DI2"/>
  <c r="FD2"/>
  <c r="DX2"/>
  <c r="FS2"/>
  <c r="EM2"/>
  <c r="GH2"/>
  <c r="FB2"/>
  <c r="DV2"/>
  <c r="FQ2"/>
  <c r="FZ2"/>
  <c r="FJ2"/>
  <c r="ET2"/>
  <c r="ED2"/>
  <c r="DN2"/>
  <c r="FY2"/>
  <c r="FI2"/>
  <c r="ES2"/>
  <c r="EC2"/>
  <c r="DM2"/>
  <c r="FX2"/>
  <c r="FH2"/>
  <c r="ER2"/>
  <c r="EB2"/>
  <c r="DL2"/>
  <c r="FW2"/>
  <c r="FG2"/>
  <c r="EQ2"/>
  <c r="EA2"/>
  <c r="DK2"/>
  <c r="FF2"/>
  <c r="EP2"/>
  <c r="DZ2"/>
  <c r="DJ2"/>
  <c r="FU2"/>
  <c r="FE2"/>
  <c r="DY2"/>
  <c r="FT2"/>
  <c r="EN2"/>
  <c r="DH2"/>
  <c r="FC2"/>
  <c r="DW2"/>
  <c r="FR2"/>
  <c r="EL2"/>
  <c r="GG2"/>
  <c r="FA2"/>
  <c r="FP2"/>
  <c r="GE2"/>
  <c r="DS2"/>
  <c r="EK2"/>
  <c r="EZ2"/>
  <c r="FO2"/>
  <c r="DU2"/>
  <c r="EJ2"/>
  <c r="EY2"/>
  <c r="GF2"/>
  <c r="DT2"/>
  <c r="EI2"/>
  <c r="GI2"/>
  <c r="JJ2"/>
  <c r="IT2"/>
  <c r="ID2"/>
  <c r="HN2"/>
  <c r="GX2"/>
  <c r="JI2"/>
  <c r="IS2"/>
  <c r="IC2"/>
  <c r="HM2"/>
  <c r="GW2"/>
  <c r="JH2"/>
  <c r="IR2"/>
  <c r="IB2"/>
  <c r="HL2"/>
  <c r="GV2"/>
  <c r="JG2"/>
  <c r="IQ2"/>
  <c r="IA2"/>
  <c r="HK2"/>
  <c r="GU2"/>
  <c r="IH2"/>
  <c r="HB2"/>
  <c r="IW2"/>
  <c r="HQ2"/>
  <c r="GK2"/>
  <c r="IF2"/>
  <c r="GZ2"/>
  <c r="IU2"/>
  <c r="HO2"/>
  <c r="JF2"/>
  <c r="IP2"/>
  <c r="HZ2"/>
  <c r="HJ2"/>
  <c r="GT2"/>
  <c r="JE2"/>
  <c r="IO2"/>
  <c r="HY2"/>
  <c r="HI2"/>
  <c r="GS2"/>
  <c r="JD2"/>
  <c r="IN2"/>
  <c r="HX2"/>
  <c r="HH2"/>
  <c r="GR2"/>
  <c r="JC2"/>
  <c r="IM2"/>
  <c r="HW2"/>
  <c r="HG2"/>
  <c r="GQ2"/>
  <c r="JB2"/>
  <c r="IL2"/>
  <c r="HV2"/>
  <c r="HF2"/>
  <c r="GP2"/>
  <c r="JA2"/>
  <c r="IK2"/>
  <c r="HU2"/>
  <c r="HE2"/>
  <c r="GO2"/>
  <c r="IZ2"/>
  <c r="IJ2"/>
  <c r="HT2"/>
  <c r="HD2"/>
  <c r="GN2"/>
  <c r="IY2"/>
  <c r="II2"/>
  <c r="HS2"/>
  <c r="HC2"/>
  <c r="GM2"/>
  <c r="IX2"/>
  <c r="HR2"/>
  <c r="GL2"/>
  <c r="IG2"/>
  <c r="HA2"/>
  <c r="IV2"/>
  <c r="HP2"/>
  <c r="GJ2"/>
  <c r="IE2"/>
  <c r="GY2"/>
  <c r="JK2"/>
  <c r="ML2"/>
  <c r="LV2"/>
  <c r="LF2"/>
  <c r="KP2"/>
  <c r="JZ2"/>
  <c r="MK2"/>
  <c r="LU2"/>
  <c r="LE2"/>
  <c r="KO2"/>
  <c r="JY2"/>
  <c r="MJ2"/>
  <c r="LT2"/>
  <c r="LD2"/>
  <c r="KN2"/>
  <c r="JX2"/>
  <c r="MI2"/>
  <c r="LS2"/>
  <c r="LC2"/>
  <c r="KM2"/>
  <c r="JW2"/>
  <c r="MH2"/>
  <c r="LR2"/>
  <c r="LB2"/>
  <c r="KL2"/>
  <c r="JV2"/>
  <c r="MG2"/>
  <c r="LQ2"/>
  <c r="LA2"/>
  <c r="KK2"/>
  <c r="JU2"/>
  <c r="MF2"/>
  <c r="LP2"/>
  <c r="KZ2"/>
  <c r="KJ2"/>
  <c r="JT2"/>
  <c r="ME2"/>
  <c r="LO2"/>
  <c r="KY2"/>
  <c r="KI2"/>
  <c r="JS2"/>
  <c r="MD2"/>
  <c r="LN2"/>
  <c r="KX2"/>
  <c r="KH2"/>
  <c r="JR2"/>
  <c r="MC2"/>
  <c r="LM2"/>
  <c r="KW2"/>
  <c r="KG2"/>
  <c r="JQ2"/>
  <c r="MB2"/>
  <c r="LL2"/>
  <c r="KV2"/>
  <c r="KF2"/>
  <c r="JP2"/>
  <c r="MA2"/>
  <c r="LK2"/>
  <c r="KU2"/>
  <c r="KE2"/>
  <c r="JO2"/>
  <c r="LZ2"/>
  <c r="LJ2"/>
  <c r="KT2"/>
  <c r="KD2"/>
  <c r="JN2"/>
  <c r="LY2"/>
  <c r="LI2"/>
  <c r="KS2"/>
  <c r="KC2"/>
  <c r="JM2"/>
  <c r="LX2"/>
  <c r="LH2"/>
  <c r="KR2"/>
  <c r="KB2"/>
  <c r="JL2"/>
  <c r="LW2"/>
  <c r="LG2"/>
  <c r="KQ2"/>
  <c r="KA2"/>
  <c r="O2" a="1"/>
  <c r="W2" a="1"/>
  <c r="H2" l="1"/>
  <c r="G2"/>
  <c r="J2"/>
  <c r="I2"/>
  <c r="K2"/>
  <c r="N2"/>
  <c r="M2"/>
  <c r="L2"/>
  <c r="Z2"/>
  <c r="AB2"/>
  <c r="AD2"/>
  <c r="AC2"/>
  <c r="X2"/>
  <c r="AA2"/>
  <c r="Y2"/>
  <c r="W2"/>
  <c r="R2"/>
  <c r="P2"/>
  <c r="O2"/>
  <c r="T2"/>
  <c r="U2"/>
  <c r="S2"/>
  <c r="Q2"/>
  <c r="V2"/>
</calcChain>
</file>

<file path=xl/connections.xml><?xml version="1.0" encoding="utf-8"?>
<connections xmlns="http://schemas.openxmlformats.org/spreadsheetml/2006/main">
  <connection id="1" name="1MZDS1979_ruhe_Vigilanz-Macro21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  <connection id="2" name="1MZDS1979_ruhe_Vigilanz-Macro3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<sst xmlns="http://schemas.openxmlformats.org/spreadsheetml/2006/main" count="712" uniqueCount="476">
  <si>
    <t>VPN</t>
  </si>
  <si>
    <t>Trial</t>
  </si>
  <si>
    <t>RT</t>
  </si>
  <si>
    <t>Proband</t>
  </si>
  <si>
    <t>x</t>
  </si>
  <si>
    <t>y</t>
  </si>
  <si>
    <t>Bild</t>
  </si>
  <si>
    <t>sr_9181</t>
  </si>
  <si>
    <t>sr_2320</t>
  </si>
  <si>
    <t>sr_3140</t>
  </si>
  <si>
    <t>sr_163</t>
  </si>
  <si>
    <t>sr_3230</t>
  </si>
  <si>
    <t>sr_7009</t>
  </si>
  <si>
    <t>sr_7006</t>
  </si>
  <si>
    <t>sr_1300</t>
  </si>
  <si>
    <t>sr_8231</t>
  </si>
  <si>
    <t>sr_2270</t>
  </si>
  <si>
    <t>sr_9373</t>
  </si>
  <si>
    <t>sr_3530</t>
  </si>
  <si>
    <t>sr_6230</t>
  </si>
  <si>
    <t>sr_7233</t>
  </si>
  <si>
    <t>sr_9520</t>
  </si>
  <si>
    <t>sr_1240</t>
  </si>
  <si>
    <t>sr_2620</t>
  </si>
  <si>
    <t>sr_304</t>
  </si>
  <si>
    <t>sr_160</t>
  </si>
  <si>
    <t>sr_9921</t>
  </si>
  <si>
    <t>sr_2280</t>
  </si>
  <si>
    <t>sr_9405</t>
  </si>
  <si>
    <t>sr_3051</t>
  </si>
  <si>
    <t>sr_7235</t>
  </si>
  <si>
    <t>sr_7150</t>
  </si>
  <si>
    <t>sr_6211</t>
  </si>
  <si>
    <t>sr_302</t>
  </si>
  <si>
    <t>sr_138</t>
  </si>
  <si>
    <t>sr_6350</t>
  </si>
  <si>
    <t>sr_9560</t>
  </si>
  <si>
    <t>sr_2840</t>
  </si>
  <si>
    <t>sr_7224</t>
  </si>
  <si>
    <t>sr_9040</t>
  </si>
  <si>
    <t>sr_278</t>
  </si>
  <si>
    <t>sr_283</t>
  </si>
  <si>
    <t>sr_2221</t>
  </si>
  <si>
    <t>sr_9140</t>
  </si>
  <si>
    <t>sr_268</t>
  </si>
  <si>
    <t>sr_1111</t>
  </si>
  <si>
    <t>sr_2900</t>
  </si>
  <si>
    <t>sr_180</t>
  </si>
  <si>
    <t>sr_2661</t>
  </si>
  <si>
    <t>sr_9433</t>
  </si>
  <si>
    <t>sr_7025</t>
  </si>
  <si>
    <t>sr_3350</t>
  </si>
  <si>
    <t>sr_2190</t>
  </si>
  <si>
    <t>sr_7361</t>
  </si>
  <si>
    <t>sr_9421</t>
  </si>
  <si>
    <t>sr_9400</t>
  </si>
  <si>
    <t>sr_290</t>
  </si>
  <si>
    <t>sr_9180</t>
  </si>
  <si>
    <t>sr_3071</t>
  </si>
  <si>
    <t>sr_2487</t>
  </si>
  <si>
    <t>sr_2850</t>
  </si>
  <si>
    <t>sr_7000</t>
  </si>
  <si>
    <t>sr_1931</t>
  </si>
  <si>
    <t>sr_7002</t>
  </si>
  <si>
    <t>sr_2580</t>
  </si>
  <si>
    <t>sr_1051</t>
  </si>
  <si>
    <t>sr_7004</t>
  </si>
  <si>
    <t>Kategorie</t>
  </si>
  <si>
    <t>neutral</t>
  </si>
  <si>
    <t>negativ</t>
  </si>
  <si>
    <t>ZULASSEN</t>
  </si>
  <si>
    <t>DISTANZIEREN</t>
  </si>
  <si>
    <t>Bedingung bis 12.12.2014</t>
  </si>
  <si>
    <t>Bedingung ab 13.12.2014</t>
  </si>
  <si>
    <t>Filename</t>
  </si>
  <si>
    <t>FileDate</t>
  </si>
  <si>
    <t>FileTime</t>
  </si>
  <si>
    <t>FileDateTime</t>
  </si>
  <si>
    <t>ø RT neutral</t>
  </si>
  <si>
    <t>ø RT negativ</t>
  </si>
  <si>
    <t>ø RT ZULASSEN</t>
  </si>
  <si>
    <t>ø RT DISTANZIEREN</t>
  </si>
  <si>
    <t>ø RT neutral / ZULASSEN</t>
  </si>
  <si>
    <t>ø RT neutral / DISTANZIEREN</t>
  </si>
  <si>
    <t>ø RT negativ / ZULASSEN</t>
  </si>
  <si>
    <t>ø RT negativ / DISTANZIEREN</t>
  </si>
  <si>
    <t>ø Valenz neutral</t>
  </si>
  <si>
    <t>ø Valenz negativ</t>
  </si>
  <si>
    <t>ø Valenz ZULASSEN</t>
  </si>
  <si>
    <t>ø Valenz DISTANZIEREN</t>
  </si>
  <si>
    <t>ø Valenz neutral / ZULASSEN</t>
  </si>
  <si>
    <t>ø Valenz neutral / DISTANZIEREN</t>
  </si>
  <si>
    <t>ø Valenz negativ / ZULASSEN</t>
  </si>
  <si>
    <t>ø Valenz negativ / DISTANZIEREN</t>
  </si>
  <si>
    <t>ø Arousal neutral</t>
  </si>
  <si>
    <t>ø Arousal negativ</t>
  </si>
  <si>
    <t>ø Arousal ZULASSEN</t>
  </si>
  <si>
    <t>ø Arousal DISTANZIEREN</t>
  </si>
  <si>
    <t>ø Arousal neutral / ZULASSEN</t>
  </si>
  <si>
    <t>ø Arousal neutral / DISTANZIEREN</t>
  </si>
  <si>
    <t>ø Arousal negativ / ZULASSEN</t>
  </si>
  <si>
    <t>ø Arousal negativ / DISTANZIEREN</t>
  </si>
  <si>
    <t>Valenz</t>
  </si>
  <si>
    <t>Arousal</t>
  </si>
  <si>
    <t>Bedingung</t>
  </si>
  <si>
    <t>sr_7187</t>
  </si>
  <si>
    <t>sr_9410</t>
  </si>
  <si>
    <t>sr_7185</t>
  </si>
  <si>
    <t>sr_1050</t>
  </si>
  <si>
    <t>sr_7211</t>
  </si>
  <si>
    <t>sr_3266</t>
  </si>
  <si>
    <t>sr_7190</t>
  </si>
  <si>
    <t>sr_161</t>
  </si>
  <si>
    <t>sr_275</t>
  </si>
  <si>
    <t>sr_3030</t>
  </si>
  <si>
    <t>sr_3060</t>
  </si>
  <si>
    <t>sr_274</t>
  </si>
  <si>
    <t>sr_3170</t>
  </si>
  <si>
    <t>sr_284</t>
  </si>
  <si>
    <t>sr_3080</t>
  </si>
  <si>
    <t>sr_3550</t>
  </si>
  <si>
    <t>sr_188</t>
  </si>
  <si>
    <t>sr_6260</t>
  </si>
  <si>
    <t>sr_194</t>
  </si>
  <si>
    <t>sr_9420</t>
  </si>
  <si>
    <t>Ratings</t>
  </si>
  <si>
    <t>ER_RT_neutral</t>
  </si>
  <si>
    <t>ER_RT_negativ</t>
  </si>
  <si>
    <t>ER_Valenz_neutral</t>
  </si>
  <si>
    <t>ER_Valenz_negativ</t>
  </si>
  <si>
    <t>ER_Arousal_neutral</t>
  </si>
  <si>
    <t>ER_Arousal_negativ</t>
  </si>
  <si>
    <t>ER_Filename</t>
  </si>
  <si>
    <t>ER_FileDateTime</t>
  </si>
  <si>
    <t>ER_FileDate</t>
  </si>
  <si>
    <t>ER_FileTime</t>
  </si>
  <si>
    <t>ER_RT_Trial_01</t>
  </si>
  <si>
    <t>ER_RT_Trial_02</t>
  </si>
  <si>
    <t>ER_RT_Trial_03</t>
  </si>
  <si>
    <t>ER_RT_Trial_04</t>
  </si>
  <si>
    <t>ER_RT_Trial_05</t>
  </si>
  <si>
    <t>ER_RT_Trial_06</t>
  </si>
  <si>
    <t>ER_RT_Trial_07</t>
  </si>
  <si>
    <t>ER_RT_Trial_08</t>
  </si>
  <si>
    <t>ER_RT_Trial_09</t>
  </si>
  <si>
    <t>ER_RT_Trial_10</t>
  </si>
  <si>
    <t>ER_RT_Trial_11</t>
  </si>
  <si>
    <t>ER_RT_Trial_12</t>
  </si>
  <si>
    <t>ER_RT_Trial_13</t>
  </si>
  <si>
    <t>ER_RT_Trial_14</t>
  </si>
  <si>
    <t>ER_RT_Trial_15</t>
  </si>
  <si>
    <t>ER_RT_Trial_16</t>
  </si>
  <si>
    <t>ER_RT_Trial_17</t>
  </si>
  <si>
    <t>ER_RT_Trial_18</t>
  </si>
  <si>
    <t>ER_RT_Trial_19</t>
  </si>
  <si>
    <t>ER_RT_Trial_20</t>
  </si>
  <si>
    <t>ER_RT_Trial_21</t>
  </si>
  <si>
    <t>ER_RT_Trial_22</t>
  </si>
  <si>
    <t>ER_RT_Trial_23</t>
  </si>
  <si>
    <t>ER_RT_Trial_24</t>
  </si>
  <si>
    <t>ER_RT_Trial_25</t>
  </si>
  <si>
    <t>ER_RT_Trial_26</t>
  </si>
  <si>
    <t>ER_RT_Trial_27</t>
  </si>
  <si>
    <t>ER_RT_Trial_28</t>
  </si>
  <si>
    <t>ER_RT_Trial_29</t>
  </si>
  <si>
    <t>ER_RT_Trial_30</t>
  </si>
  <si>
    <t>ER_RT_Trial_31</t>
  </si>
  <si>
    <t>ER_RT_Trial_32</t>
  </si>
  <si>
    <t>ER_RT_Trial_33</t>
  </si>
  <si>
    <t>ER_RT_Trial_34</t>
  </si>
  <si>
    <t>ER_RT_Trial_35</t>
  </si>
  <si>
    <t>ER_RT_Trial_36</t>
  </si>
  <si>
    <t>ER_RT_Trial_37</t>
  </si>
  <si>
    <t>ER_RT_Trial_38</t>
  </si>
  <si>
    <t>ER_RT_Trial_39</t>
  </si>
  <si>
    <t>ER_RT_Trial_40</t>
  </si>
  <si>
    <t>ER_RT_Trial_41</t>
  </si>
  <si>
    <t>ER_RT_Trial_42</t>
  </si>
  <si>
    <t>ER_RT_Trial_43</t>
  </si>
  <si>
    <t>ER_RT_Trial_44</t>
  </si>
  <si>
    <t>ER_RT_Trial_45</t>
  </si>
  <si>
    <t>ER_RT_Trial_46</t>
  </si>
  <si>
    <t>ER_RT_Trial_47</t>
  </si>
  <si>
    <t>ER_RT_Trial_48</t>
  </si>
  <si>
    <t>ER_RT_Trial_49</t>
  </si>
  <si>
    <t>ER_RT_Trial_50</t>
  </si>
  <si>
    <t>ER_RT_Trial_51</t>
  </si>
  <si>
    <t>ER_RT_Trial_52</t>
  </si>
  <si>
    <t>ER_RT_Trial_53</t>
  </si>
  <si>
    <t>ER_RT_Trial_54</t>
  </si>
  <si>
    <t>ER_RT_Trial_55</t>
  </si>
  <si>
    <t>ER_RT_Trial_56</t>
  </si>
  <si>
    <t>ER_RT_Trial_57</t>
  </si>
  <si>
    <t>ER_RT_Trial_58</t>
  </si>
  <si>
    <t>ER_RT_Trial_59</t>
  </si>
  <si>
    <t>ER_RT_Trial_60</t>
  </si>
  <si>
    <t>ER_RT_Trial_61</t>
  </si>
  <si>
    <t>ER_RT_Trial_62</t>
  </si>
  <si>
    <t>ER_RT_Trial_63</t>
  </si>
  <si>
    <t>ER_RT_Trial_64</t>
  </si>
  <si>
    <t>ER_RT_Trial_65</t>
  </si>
  <si>
    <t>ER_RT_Trial_66</t>
  </si>
  <si>
    <t>ER_RT_Trial_67</t>
  </si>
  <si>
    <t>ER_RT_Trial_68</t>
  </si>
  <si>
    <t>ER_RT_Trial_69</t>
  </si>
  <si>
    <t>ER_RT_Trial_70</t>
  </si>
  <si>
    <t>ER_RT_Trial_71</t>
  </si>
  <si>
    <t>ER_RT_Trial_72</t>
  </si>
  <si>
    <t>ER_RT_Trial_73</t>
  </si>
  <si>
    <t>ER_RT_Trial_74</t>
  </si>
  <si>
    <t>ER_RT_Trial_75</t>
  </si>
  <si>
    <t>ER_RT_Trial_76</t>
  </si>
  <si>
    <t>ER_RT_Trial_77</t>
  </si>
  <si>
    <t>ER_RT_Trial_78</t>
  </si>
  <si>
    <t>ER_RT_Trial_79</t>
  </si>
  <si>
    <t>ER_RT_Trial_80</t>
  </si>
  <si>
    <t>ER_Valenz_Trial_01</t>
  </si>
  <si>
    <t>ER_Valenz_Trial_02</t>
  </si>
  <si>
    <t>ER_Valenz_Trial_03</t>
  </si>
  <si>
    <t>ER_Valenz_Trial_04</t>
  </si>
  <si>
    <t>ER_Valenz_Trial_05</t>
  </si>
  <si>
    <t>ER_Valenz_Trial_06</t>
  </si>
  <si>
    <t>ER_Valenz_Trial_07</t>
  </si>
  <si>
    <t>ER_Valenz_Trial_08</t>
  </si>
  <si>
    <t>ER_Valenz_Trial_09</t>
  </si>
  <si>
    <t>ER_Valenz_Trial_10</t>
  </si>
  <si>
    <t>ER_Valenz_Trial_11</t>
  </si>
  <si>
    <t>ER_Valenz_Trial_12</t>
  </si>
  <si>
    <t>ER_Valenz_Trial_13</t>
  </si>
  <si>
    <t>ER_Valenz_Trial_14</t>
  </si>
  <si>
    <t>ER_Valenz_Trial_15</t>
  </si>
  <si>
    <t>ER_Valenz_Trial_16</t>
  </si>
  <si>
    <t>ER_Valenz_Trial_17</t>
  </si>
  <si>
    <t>ER_Valenz_Trial_18</t>
  </si>
  <si>
    <t>ER_Valenz_Trial_19</t>
  </si>
  <si>
    <t>ER_Valenz_Trial_20</t>
  </si>
  <si>
    <t>ER_Valenz_Trial_21</t>
  </si>
  <si>
    <t>ER_Valenz_Trial_22</t>
  </si>
  <si>
    <t>ER_Valenz_Trial_23</t>
  </si>
  <si>
    <t>ER_Valenz_Trial_24</t>
  </si>
  <si>
    <t>ER_Valenz_Trial_25</t>
  </si>
  <si>
    <t>ER_Valenz_Trial_26</t>
  </si>
  <si>
    <t>ER_Valenz_Trial_27</t>
  </si>
  <si>
    <t>ER_Valenz_Trial_28</t>
  </si>
  <si>
    <t>ER_Valenz_Trial_29</t>
  </si>
  <si>
    <t>ER_Valenz_Trial_30</t>
  </si>
  <si>
    <t>ER_Valenz_Trial_31</t>
  </si>
  <si>
    <t>ER_Valenz_Trial_32</t>
  </si>
  <si>
    <t>ER_Valenz_Trial_33</t>
  </si>
  <si>
    <t>ER_Valenz_Trial_34</t>
  </si>
  <si>
    <t>ER_Valenz_Trial_35</t>
  </si>
  <si>
    <t>ER_Valenz_Trial_36</t>
  </si>
  <si>
    <t>ER_Valenz_Trial_37</t>
  </si>
  <si>
    <t>ER_Valenz_Trial_38</t>
  </si>
  <si>
    <t>ER_Valenz_Trial_39</t>
  </si>
  <si>
    <t>ER_Valenz_Trial_40</t>
  </si>
  <si>
    <t>ER_Valenz_Trial_41</t>
  </si>
  <si>
    <t>ER_Valenz_Trial_42</t>
  </si>
  <si>
    <t>ER_Valenz_Trial_43</t>
  </si>
  <si>
    <t>ER_Valenz_Trial_44</t>
  </si>
  <si>
    <t>ER_Valenz_Trial_45</t>
  </si>
  <si>
    <t>ER_Valenz_Trial_46</t>
  </si>
  <si>
    <t>ER_Valenz_Trial_47</t>
  </si>
  <si>
    <t>ER_Valenz_Trial_48</t>
  </si>
  <si>
    <t>ER_Valenz_Trial_49</t>
  </si>
  <si>
    <t>ER_Valenz_Trial_50</t>
  </si>
  <si>
    <t>ER_Valenz_Trial_51</t>
  </si>
  <si>
    <t>ER_Valenz_Trial_52</t>
  </si>
  <si>
    <t>ER_Valenz_Trial_53</t>
  </si>
  <si>
    <t>ER_Valenz_Trial_54</t>
  </si>
  <si>
    <t>ER_Valenz_Trial_55</t>
  </si>
  <si>
    <t>ER_Valenz_Trial_56</t>
  </si>
  <si>
    <t>ER_Valenz_Trial_57</t>
  </si>
  <si>
    <t>ER_Valenz_Trial_58</t>
  </si>
  <si>
    <t>ER_Valenz_Trial_59</t>
  </si>
  <si>
    <t>ER_Valenz_Trial_60</t>
  </si>
  <si>
    <t>ER_Valenz_Trial_61</t>
  </si>
  <si>
    <t>ER_Valenz_Trial_62</t>
  </si>
  <si>
    <t>ER_Valenz_Trial_63</t>
  </si>
  <si>
    <t>ER_Valenz_Trial_64</t>
  </si>
  <si>
    <t>ER_Valenz_Trial_65</t>
  </si>
  <si>
    <t>ER_Valenz_Trial_66</t>
  </si>
  <si>
    <t>ER_Valenz_Trial_67</t>
  </si>
  <si>
    <t>ER_Valenz_Trial_68</t>
  </si>
  <si>
    <t>ER_Valenz_Trial_69</t>
  </si>
  <si>
    <t>ER_Valenz_Trial_70</t>
  </si>
  <si>
    <t>ER_Valenz_Trial_71</t>
  </si>
  <si>
    <t>ER_Valenz_Trial_72</t>
  </si>
  <si>
    <t>ER_Valenz_Trial_73</t>
  </si>
  <si>
    <t>ER_Valenz_Trial_74</t>
  </si>
  <si>
    <t>ER_Valenz_Trial_75</t>
  </si>
  <si>
    <t>ER_Valenz_Trial_76</t>
  </si>
  <si>
    <t>ER_Valenz_Trial_77</t>
  </si>
  <si>
    <t>ER_Valenz_Trial_78</t>
  </si>
  <si>
    <t>ER_Valenz_Trial_79</t>
  </si>
  <si>
    <t>ER_Valenz_Trial_80</t>
  </si>
  <si>
    <t>ER_Arousal_Trial_01</t>
  </si>
  <si>
    <t>ER_Arousal_Trial_02</t>
  </si>
  <si>
    <t>ER_Arousal_Trial_03</t>
  </si>
  <si>
    <t>ER_Arousal_Trial_04</t>
  </si>
  <si>
    <t>ER_Arousal_Trial_05</t>
  </si>
  <si>
    <t>ER_Arousal_Trial_06</t>
  </si>
  <si>
    <t>ER_Arousal_Trial_07</t>
  </si>
  <si>
    <t>ER_Arousal_Trial_08</t>
  </si>
  <si>
    <t>ER_Arousal_Trial_09</t>
  </si>
  <si>
    <t>ER_Arousal_Trial_10</t>
  </si>
  <si>
    <t>ER_Arousal_Trial_11</t>
  </si>
  <si>
    <t>ER_Arousal_Trial_12</t>
  </si>
  <si>
    <t>ER_Arousal_Trial_13</t>
  </si>
  <si>
    <t>ER_Arousal_Trial_14</t>
  </si>
  <si>
    <t>ER_Arousal_Trial_15</t>
  </si>
  <si>
    <t>ER_Arousal_Trial_16</t>
  </si>
  <si>
    <t>ER_Arousal_Trial_17</t>
  </si>
  <si>
    <t>ER_Arousal_Trial_18</t>
  </si>
  <si>
    <t>ER_Arousal_Trial_19</t>
  </si>
  <si>
    <t>ER_Arousal_Trial_20</t>
  </si>
  <si>
    <t>ER_Arousal_Trial_21</t>
  </si>
  <si>
    <t>ER_Arousal_Trial_22</t>
  </si>
  <si>
    <t>ER_Arousal_Trial_23</t>
  </si>
  <si>
    <t>ER_Arousal_Trial_24</t>
  </si>
  <si>
    <t>ER_Arousal_Trial_25</t>
  </si>
  <si>
    <t>ER_Arousal_Trial_26</t>
  </si>
  <si>
    <t>ER_Arousal_Trial_27</t>
  </si>
  <si>
    <t>ER_Arousal_Trial_28</t>
  </si>
  <si>
    <t>ER_Arousal_Trial_29</t>
  </si>
  <si>
    <t>ER_Arousal_Trial_30</t>
  </si>
  <si>
    <t>ER_Arousal_Trial_31</t>
  </si>
  <si>
    <t>ER_Arousal_Trial_32</t>
  </si>
  <si>
    <t>ER_Arousal_Trial_33</t>
  </si>
  <si>
    <t>ER_Arousal_Trial_34</t>
  </si>
  <si>
    <t>ER_Arousal_Trial_35</t>
  </si>
  <si>
    <t>ER_Arousal_Trial_36</t>
  </si>
  <si>
    <t>ER_Arousal_Trial_37</t>
  </si>
  <si>
    <t>ER_Arousal_Trial_38</t>
  </si>
  <si>
    <t>ER_Arousal_Trial_39</t>
  </si>
  <si>
    <t>ER_Arousal_Trial_40</t>
  </si>
  <si>
    <t>ER_Arousal_Trial_41</t>
  </si>
  <si>
    <t>ER_Arousal_Trial_42</t>
  </si>
  <si>
    <t>ER_Arousal_Trial_43</t>
  </si>
  <si>
    <t>ER_Arousal_Trial_44</t>
  </si>
  <si>
    <t>ER_Arousal_Trial_45</t>
  </si>
  <si>
    <t>ER_Arousal_Trial_46</t>
  </si>
  <si>
    <t>ER_Arousal_Trial_47</t>
  </si>
  <si>
    <t>ER_Arousal_Trial_48</t>
  </si>
  <si>
    <t>ER_Arousal_Trial_49</t>
  </si>
  <si>
    <t>ER_Arousal_Trial_50</t>
  </si>
  <si>
    <t>ER_Arousal_Trial_51</t>
  </si>
  <si>
    <t>ER_Arousal_Trial_52</t>
  </si>
  <si>
    <t>ER_Arousal_Trial_53</t>
  </si>
  <si>
    <t>ER_Arousal_Trial_54</t>
  </si>
  <si>
    <t>ER_Arousal_Trial_55</t>
  </si>
  <si>
    <t>ER_Arousal_Trial_56</t>
  </si>
  <si>
    <t>ER_Arousal_Trial_57</t>
  </si>
  <si>
    <t>ER_Arousal_Trial_58</t>
  </si>
  <si>
    <t>ER_Arousal_Trial_59</t>
  </si>
  <si>
    <t>ER_Arousal_Trial_60</t>
  </si>
  <si>
    <t>ER_Arousal_Trial_61</t>
  </si>
  <si>
    <t>ER_Arousal_Trial_62</t>
  </si>
  <si>
    <t>ER_Arousal_Trial_63</t>
  </si>
  <si>
    <t>ER_Arousal_Trial_64</t>
  </si>
  <si>
    <t>ER_Arousal_Trial_65</t>
  </si>
  <si>
    <t>ER_Arousal_Trial_66</t>
  </si>
  <si>
    <t>ER_Arousal_Trial_67</t>
  </si>
  <si>
    <t>ER_Arousal_Trial_68</t>
  </si>
  <si>
    <t>ER_Arousal_Trial_69</t>
  </si>
  <si>
    <t>ER_Arousal_Trial_70</t>
  </si>
  <si>
    <t>ER_Arousal_Trial_71</t>
  </si>
  <si>
    <t>ER_Arousal_Trial_72</t>
  </si>
  <si>
    <t>ER_Arousal_Trial_73</t>
  </si>
  <si>
    <t>ER_Arousal_Trial_74</t>
  </si>
  <si>
    <t>ER_Arousal_Trial_75</t>
  </si>
  <si>
    <t>ER_Arousal_Trial_76</t>
  </si>
  <si>
    <t>ER_Arousal_Trial_77</t>
  </si>
  <si>
    <t>ER_Arousal_Trial_78</t>
  </si>
  <si>
    <t>ER_Arousal_Trial_79</t>
  </si>
  <si>
    <t>ER_Arousal_Trial_80</t>
  </si>
  <si>
    <t>ER_RT_zulassen</t>
  </si>
  <si>
    <t>ER_RT_neutral_zulassen</t>
  </si>
  <si>
    <t>ER_RT_negativ_zulassen</t>
  </si>
  <si>
    <t>ER_Valenz_zulassen</t>
  </si>
  <si>
    <t>ER_Valenz_neutral_zulassen</t>
  </si>
  <si>
    <t>ER_Valenz_negativ_zulassen</t>
  </si>
  <si>
    <t>ER_Arousal_zulassen</t>
  </si>
  <si>
    <t>ER_Arousal_neutral_zulassen</t>
  </si>
  <si>
    <t>ER_Arousal_negativ_zulassen</t>
  </si>
  <si>
    <t>ER_RT_distanzieren</t>
  </si>
  <si>
    <t>ER_RT_neutral_distanzieren</t>
  </si>
  <si>
    <t>ER_RT_negativ_distanzieren</t>
  </si>
  <si>
    <t>ER_Valenz_distanzieren</t>
  </si>
  <si>
    <t>ER_Valenz_neutral_distanzieren</t>
  </si>
  <si>
    <t>ER_Valenz_negativ_distanzieren</t>
  </si>
  <si>
    <t>ER_Arousal_distanzieren</t>
  </si>
  <si>
    <t>ER_Arousal_neutral_distanzieren</t>
  </si>
  <si>
    <t>ER_Arousal_negativ_distanzieren</t>
  </si>
  <si>
    <t>ER_Ratings</t>
  </si>
  <si>
    <t>ER_Bedingung_Trial_01</t>
  </si>
  <si>
    <t>ER_Bedingung_Trial_02</t>
  </si>
  <si>
    <t>ER_Bedingung_Trial_03</t>
  </si>
  <si>
    <t>ER_Bedingung_Trial_04</t>
  </si>
  <si>
    <t>ER_Bedingung_Trial_05</t>
  </si>
  <si>
    <t>ER_Bedingung_Trial_06</t>
  </si>
  <si>
    <t>ER_Bedingung_Trial_07</t>
  </si>
  <si>
    <t>ER_Bedingung_Trial_08</t>
  </si>
  <si>
    <t>ER_Bedingung_Trial_09</t>
  </si>
  <si>
    <t>ER_Bedingung_Trial_10</t>
  </si>
  <si>
    <t>ER_Bedingung_Trial_11</t>
  </si>
  <si>
    <t>ER_Bedingung_Trial_12</t>
  </si>
  <si>
    <t>ER_Bedingung_Trial_13</t>
  </si>
  <si>
    <t>ER_Bedingung_Trial_14</t>
  </si>
  <si>
    <t>ER_Bedingung_Trial_15</t>
  </si>
  <si>
    <t>ER_Bedingung_Trial_16</t>
  </si>
  <si>
    <t>ER_Bedingung_Trial_17</t>
  </si>
  <si>
    <t>ER_Bedingung_Trial_18</t>
  </si>
  <si>
    <t>ER_Bedingung_Trial_19</t>
  </si>
  <si>
    <t>ER_Bedingung_Trial_20</t>
  </si>
  <si>
    <t>ER_Bedingung_Trial_21</t>
  </si>
  <si>
    <t>ER_Bedingung_Trial_22</t>
  </si>
  <si>
    <t>ER_Bedingung_Trial_23</t>
  </si>
  <si>
    <t>ER_Bedingung_Trial_24</t>
  </si>
  <si>
    <t>ER_Bedingung_Trial_25</t>
  </si>
  <si>
    <t>ER_Bedingung_Trial_26</t>
  </si>
  <si>
    <t>ER_Bedingung_Trial_27</t>
  </si>
  <si>
    <t>ER_Bedingung_Trial_28</t>
  </si>
  <si>
    <t>ER_Bedingung_Trial_29</t>
  </si>
  <si>
    <t>ER_Bedingung_Trial_30</t>
  </si>
  <si>
    <t>ER_Bedingung_Trial_31</t>
  </si>
  <si>
    <t>ER_Bedingung_Trial_32</t>
  </si>
  <si>
    <t>ER_Bedingung_Trial_33</t>
  </si>
  <si>
    <t>ER_Bedingung_Trial_34</t>
  </si>
  <si>
    <t>ER_Bedingung_Trial_35</t>
  </si>
  <si>
    <t>ER_Bedingung_Trial_36</t>
  </si>
  <si>
    <t>ER_Bedingung_Trial_37</t>
  </si>
  <si>
    <t>ER_Bedingung_Trial_38</t>
  </si>
  <si>
    <t>ER_Bedingung_Trial_39</t>
  </si>
  <si>
    <t>ER_Bedingung_Trial_40</t>
  </si>
  <si>
    <t>ER_Bedingung_Trial_41</t>
  </si>
  <si>
    <t>ER_Bedingung_Trial_42</t>
  </si>
  <si>
    <t>ER_Bedingung_Trial_43</t>
  </si>
  <si>
    <t>ER_Bedingung_Trial_44</t>
  </si>
  <si>
    <t>ER_Bedingung_Trial_45</t>
  </si>
  <si>
    <t>ER_Bedingung_Trial_46</t>
  </si>
  <si>
    <t>ER_Bedingung_Trial_47</t>
  </si>
  <si>
    <t>ER_Bedingung_Trial_48</t>
  </si>
  <si>
    <t>ER_Bedingung_Trial_49</t>
  </si>
  <si>
    <t>ER_Bedingung_Trial_50</t>
  </si>
  <si>
    <t>ER_Bedingung_Trial_51</t>
  </si>
  <si>
    <t>ER_Bedingung_Trial_52</t>
  </si>
  <si>
    <t>ER_Bedingung_Trial_53</t>
  </si>
  <si>
    <t>ER_Bedingung_Trial_54</t>
  </si>
  <si>
    <t>ER_Bedingung_Trial_55</t>
  </si>
  <si>
    <t>ER_Bedingung_Trial_56</t>
  </si>
  <si>
    <t>ER_Bedingung_Trial_57</t>
  </si>
  <si>
    <t>ER_Bedingung_Trial_58</t>
  </si>
  <si>
    <t>ER_Bedingung_Trial_59</t>
  </si>
  <si>
    <t>ER_Bedingung_Trial_60</t>
  </si>
  <si>
    <t>ER_Bedingung_Trial_61</t>
  </si>
  <si>
    <t>ER_Bedingung_Trial_62</t>
  </si>
  <si>
    <t>ER_Bedingung_Trial_63</t>
  </si>
  <si>
    <t>ER_Bedingung_Trial_64</t>
  </si>
  <si>
    <t>ER_Bedingung_Trial_65</t>
  </si>
  <si>
    <t>ER_Bedingung_Trial_66</t>
  </si>
  <si>
    <t>ER_Bedingung_Trial_67</t>
  </si>
  <si>
    <t>ER_Bedingung_Trial_68</t>
  </si>
  <si>
    <t>ER_Bedingung_Trial_69</t>
  </si>
  <si>
    <t>ER_Bedingung_Trial_70</t>
  </si>
  <si>
    <t>ER_Bedingung_Trial_71</t>
  </si>
  <si>
    <t>ER_Bedingung_Trial_72</t>
  </si>
  <si>
    <t>ER_Bedingung_Trial_73</t>
  </si>
  <si>
    <t>ER_Bedingung_Trial_74</t>
  </si>
  <si>
    <t>ER_Bedingung_Trial_75</t>
  </si>
  <si>
    <t>ER_Bedingung_Trial_76</t>
  </si>
  <si>
    <t>ER_Bedingung_Trial_77</t>
  </si>
  <si>
    <t>ER_Bedingung_Trial_78</t>
  </si>
  <si>
    <t>ER_Bedingung_Trial_79</t>
  </si>
  <si>
    <t>ER_Bedingung_Trial_80</t>
  </si>
  <si>
    <t>T_149_er.dat</t>
  </si>
</sst>
</file>

<file path=xl/styles.xml><?xml version="1.0" encoding="utf-8"?>
<styleSheet xmlns="http://schemas.openxmlformats.org/spreadsheetml/2006/main">
  <numFmts count="2">
    <numFmt numFmtId="164" formatCode="dd/mm/yy"/>
    <numFmt numFmtId="165" formatCode="0.000000"/>
  </numFmts>
  <fonts count="2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Arial"/>
      <family val="2"/>
    </font>
    <font>
      <b/>
      <sz val="18"/>
      <color indexed="56"/>
      <name val="Cambria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rgb="FFCCFF66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0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7" fillId="20" borderId="1" applyNumberFormat="0" applyAlignment="0" applyProtection="0"/>
    <xf numFmtId="0" fontId="8" fillId="20" borderId="2" applyNumberFormat="0" applyAlignment="0" applyProtection="0"/>
    <xf numFmtId="0" fontId="9" fillId="7" borderId="2" applyNumberFormat="0" applyAlignment="0" applyProtection="0"/>
    <xf numFmtId="0" fontId="10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" fillId="22" borderId="9" applyNumberFormat="0" applyFont="0" applyAlignment="0" applyProtection="0"/>
    <xf numFmtId="0" fontId="13" fillId="3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9" fillId="21" borderId="3" applyNumberFormat="0" applyAlignment="0" applyProtection="0"/>
  </cellStyleXfs>
  <cellXfs count="23">
    <xf numFmtId="0" fontId="0" fillId="0" borderId="0" xfId="0"/>
    <xf numFmtId="0" fontId="0" fillId="0" borderId="0" xfId="0" applyFill="1"/>
    <xf numFmtId="1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Alignment="1">
      <alignment horizontal="left"/>
    </xf>
    <xf numFmtId="0" fontId="2" fillId="0" borderId="0" xfId="0" applyFont="1" applyFill="1" applyAlignment="1">
      <alignment horizontal="center"/>
    </xf>
    <xf numFmtId="0" fontId="1" fillId="0" borderId="0" xfId="0" applyFont="1" applyFill="1"/>
    <xf numFmtId="0" fontId="0" fillId="0" borderId="0" xfId="0" applyFill="1" applyAlignment="1">
      <alignment horizontal="right"/>
    </xf>
    <xf numFmtId="0" fontId="1" fillId="0" borderId="0" xfId="0" applyFont="1" applyFill="1" applyAlignment="1">
      <alignment horizontal="right"/>
    </xf>
    <xf numFmtId="1" fontId="1" fillId="0" borderId="0" xfId="0" applyNumberFormat="1" applyFont="1" applyFill="1"/>
    <xf numFmtId="1" fontId="1" fillId="0" borderId="0" xfId="0" applyNumberFormat="1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20" fillId="0" borderId="0" xfId="0" applyFont="1" applyFill="1"/>
    <xf numFmtId="0" fontId="20" fillId="0" borderId="0" xfId="0" applyFont="1" applyFill="1" applyAlignment="1">
      <alignment horizontal="center"/>
    </xf>
    <xf numFmtId="0" fontId="20" fillId="0" borderId="0" xfId="0" applyFont="1"/>
    <xf numFmtId="0" fontId="20" fillId="23" borderId="0" xfId="0" applyFont="1" applyFill="1"/>
    <xf numFmtId="0" fontId="20" fillId="0" borderId="0" xfId="0" applyFont="1" applyFill="1" applyAlignment="1">
      <alignment horizontal="right"/>
    </xf>
    <xf numFmtId="22" fontId="0" fillId="23" borderId="0" xfId="0" applyNumberFormat="1" applyFill="1" applyAlignment="1">
      <alignment horizontal="left"/>
    </xf>
    <xf numFmtId="2" fontId="0" fillId="0" borderId="0" xfId="0" applyNumberFormat="1" applyFill="1" applyAlignment="1">
      <alignment horizontal="left"/>
    </xf>
    <xf numFmtId="165" fontId="20" fillId="0" borderId="0" xfId="0" applyNumberFormat="1" applyFont="1" applyFill="1"/>
    <xf numFmtId="1" fontId="20" fillId="0" borderId="0" xfId="0" applyNumberFormat="1" applyFont="1" applyFill="1"/>
    <xf numFmtId="22" fontId="0" fillId="0" borderId="0" xfId="0" applyNumberFormat="1" applyFill="1" applyAlignment="1">
      <alignment horizontal="center"/>
    </xf>
  </cellXfs>
  <cellStyles count="60">
    <cellStyle name="20 % - Akzent1" xfId="1"/>
    <cellStyle name="20 % - Akzent2" xfId="2"/>
    <cellStyle name="20 % - Akzent3" xfId="3"/>
    <cellStyle name="20 % - Akzent4" xfId="4"/>
    <cellStyle name="20 % - Akzent5" xfId="5"/>
    <cellStyle name="20 % - Akzent6" xfId="6"/>
    <cellStyle name="20% - Akzent1" xfId="7"/>
    <cellStyle name="20% - Akzent2" xfId="8"/>
    <cellStyle name="20% - Akzent3" xfId="9"/>
    <cellStyle name="20% - Akzent4" xfId="10"/>
    <cellStyle name="20% - Akzent5" xfId="11"/>
    <cellStyle name="20% - Akzent6" xfId="12"/>
    <cellStyle name="40 % - Akzent1" xfId="13"/>
    <cellStyle name="40 % - Akzent2" xfId="14"/>
    <cellStyle name="40 % - Akzent3" xfId="15"/>
    <cellStyle name="40 % - Akzent4" xfId="16"/>
    <cellStyle name="40 % - Akzent5" xfId="17"/>
    <cellStyle name="40 % - Akzent6" xfId="18"/>
    <cellStyle name="40% - Akzent1" xfId="19"/>
    <cellStyle name="40% - Akzent2" xfId="20"/>
    <cellStyle name="40% - Akzent3" xfId="21"/>
    <cellStyle name="40% - Akzent4" xfId="22"/>
    <cellStyle name="40% - Akzent5" xfId="23"/>
    <cellStyle name="40% - Akzent6" xfId="24"/>
    <cellStyle name="60 % - Akzent1" xfId="25"/>
    <cellStyle name="60 % - Akzent2" xfId="26"/>
    <cellStyle name="60 % - Akzent3" xfId="27"/>
    <cellStyle name="60 % - Akzent4" xfId="28"/>
    <cellStyle name="60 % - Akzent5" xfId="29"/>
    <cellStyle name="60 % - Akzent6" xfId="30"/>
    <cellStyle name="60% - Akzent1" xfId="31"/>
    <cellStyle name="60% - Akzent2" xfId="32"/>
    <cellStyle name="60% - Akzent3" xfId="33"/>
    <cellStyle name="60% - Akzent4" xfId="34"/>
    <cellStyle name="60% - Akzent5" xfId="35"/>
    <cellStyle name="60% - Akzent6" xfId="36"/>
    <cellStyle name="Akzent1" xfId="37"/>
    <cellStyle name="Akzent2" xfId="38"/>
    <cellStyle name="Akzent3" xfId="39"/>
    <cellStyle name="Akzent4" xfId="40"/>
    <cellStyle name="Akzent5" xfId="41"/>
    <cellStyle name="Akzent6" xfId="42"/>
    <cellStyle name="Ausgabe" xfId="43"/>
    <cellStyle name="Berechnung" xfId="44"/>
    <cellStyle name="Eingabe" xfId="45"/>
    <cellStyle name="Ergebnis" xfId="46"/>
    <cellStyle name="Erklärender Text" xfId="47"/>
    <cellStyle name="Gut" xfId="48"/>
    <cellStyle name="Notiz" xfId="49"/>
    <cellStyle name="Schlecht" xfId="50"/>
    <cellStyle name="Standard" xfId="0" builtinId="0"/>
    <cellStyle name="Standard 2" xfId="51"/>
    <cellStyle name="Überschrift" xfId="52"/>
    <cellStyle name="Überschrift 1" xfId="53"/>
    <cellStyle name="Überschrift 2" xfId="54"/>
    <cellStyle name="Überschrift 3" xfId="55"/>
    <cellStyle name="Überschrift 4" xfId="56"/>
    <cellStyle name="Verknüpfte Zelle" xfId="57"/>
    <cellStyle name="Warnender Text" xfId="58"/>
    <cellStyle name="Zelle überprüfen" xfId="59"/>
  </cellStyles>
  <dxfs count="0"/>
  <tableStyles count="0" defaultTableStyle="TableStyleMedium9" defaultPivotStyle="PivotStyleLight16"/>
  <colors>
    <mruColors>
      <color rgb="FFCCFF66"/>
      <color rgb="FFFF00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2"/>
  <dimension ref="A1:V247"/>
  <sheetViews>
    <sheetView tabSelected="1" zoomScale="80" zoomScaleNormal="80" workbookViewId="0">
      <selection activeCell="L5" sqref="L5"/>
    </sheetView>
  </sheetViews>
  <sheetFormatPr baseColWidth="10" defaultRowHeight="12.75"/>
  <cols>
    <col min="1" max="1" width="11.5703125" style="13" customWidth="1"/>
    <col min="2" max="2" width="8.7109375" style="13" customWidth="1"/>
    <col min="3" max="3" width="6.140625" style="13" customWidth="1"/>
    <col min="4" max="5" width="7.42578125" style="13" customWidth="1"/>
    <col min="6" max="6" width="8.5703125" style="13" customWidth="1"/>
    <col min="7" max="8" width="11.42578125" style="15"/>
    <col min="9" max="9" width="26.85546875" style="15" customWidth="1"/>
    <col min="10" max="10" width="23" style="15" customWidth="1"/>
    <col min="11" max="11" width="38.140625" style="13" customWidth="1"/>
    <col min="12" max="12" width="17.140625" style="13" customWidth="1"/>
    <col min="13" max="14" width="19" style="13" customWidth="1"/>
    <col min="15" max="15" width="19" style="1" customWidth="1"/>
    <col min="16" max="16" width="25.140625" style="1" customWidth="1"/>
    <col min="17" max="18" width="19" style="1" customWidth="1"/>
    <col min="19" max="19" width="19.7109375" style="1" customWidth="1"/>
    <col min="20" max="20" width="22.140625" style="1" customWidth="1"/>
    <col min="21" max="21" width="17.28515625" style="1" customWidth="1"/>
    <col min="22" max="22" width="12.7109375" style="1" customWidth="1"/>
    <col min="23" max="23" width="24.85546875" customWidth="1"/>
    <col min="24" max="24" width="13" customWidth="1"/>
    <col min="25" max="25" width="14.42578125" customWidth="1"/>
  </cols>
  <sheetData>
    <row r="1" spans="1:22" s="1" customFormat="1">
      <c r="A1" s="13" t="s">
        <v>1</v>
      </c>
      <c r="B1" s="13" t="s">
        <v>4</v>
      </c>
      <c r="C1" s="14" t="s">
        <v>5</v>
      </c>
      <c r="D1" s="13" t="s">
        <v>2</v>
      </c>
      <c r="E1" s="13" t="s">
        <v>102</v>
      </c>
      <c r="F1" s="13" t="s">
        <v>103</v>
      </c>
      <c r="G1" s="15" t="s">
        <v>6</v>
      </c>
      <c r="H1" s="15" t="s">
        <v>67</v>
      </c>
      <c r="I1" s="15" t="s">
        <v>104</v>
      </c>
      <c r="J1" s="15"/>
      <c r="K1" s="13"/>
      <c r="L1" s="13"/>
      <c r="M1" s="13"/>
      <c r="N1" s="13"/>
      <c r="P1" s="6"/>
      <c r="Q1" s="6"/>
      <c r="R1" s="6"/>
      <c r="S1" s="6"/>
      <c r="T1" s="6"/>
      <c r="U1" s="6"/>
    </row>
    <row r="2" spans="1:22" s="1" customFormat="1">
      <c r="A2" s="13">
        <v>1</v>
      </c>
      <c r="B2" s="16">
        <v>-54</v>
      </c>
      <c r="C2" s="16">
        <v>45</v>
      </c>
      <c r="D2" s="16">
        <v>3150</v>
      </c>
      <c r="E2" s="13">
        <f>IF(B2="","",IF(AND(B2&gt;=-225,B2&lt;-175),9,IF(AND(B2&gt;=-175,B2&lt;-125),8,IF(AND(B2&gt;=-125,B2&lt;-75),7,IF(AND(B2&gt;=-75,B2&lt;-25),6,IF(AND(B2&gt;=-25,B2&lt;=25),5,IF(AND(B2&gt;25,B2&lt;=75),4,IF(AND(B2&gt;75,B2&lt;=125),3,IF(AND(B2&gt;125,B2&lt;=175),2,IF(AND(B2&gt;175,B2&lt;=225),1))))))))))</f>
        <v>6</v>
      </c>
      <c r="F2" s="13">
        <f t="shared" ref="F2:F62" si="0">IF(C2="","",IF(AND(C2&gt;=-225,C2&lt;-175),1,IF(AND(C2&gt;=-175,C2&lt;-125),2,IF(AND(C2&gt;=-125,C2&lt;-75),3,IF(AND(C2&gt;=-75,C2&lt;-25),4,IF(AND(C2&gt;=-25,C2&lt;=25),5,IF(AND(C2&gt;25,C2&lt;=75),6,IF(AND(C2&gt;75,C2&lt;=125),7,IF(AND(C2&gt;125,C2&lt;=175),8,IF(AND(C2&gt;175,C2&lt;=225),9))))))))))</f>
        <v>6</v>
      </c>
      <c r="G2" s="15" t="s">
        <v>7</v>
      </c>
      <c r="H2" s="15" t="s">
        <v>69</v>
      </c>
      <c r="I2" s="15" t="str">
        <f>IF($L$5&lt;41986,Bedingungen!A2,Bedingungen!B2)</f>
        <v>DISTANZIEREN</v>
      </c>
      <c r="J2"/>
      <c r="K2" s="13" t="s">
        <v>74</v>
      </c>
      <c r="L2" s="16" t="s">
        <v>475</v>
      </c>
      <c r="M2" s="13"/>
      <c r="N2" s="13"/>
      <c r="P2" s="6"/>
      <c r="Q2" s="6"/>
      <c r="R2" s="6"/>
      <c r="V2" s="3"/>
    </row>
    <row r="3" spans="1:22" s="1" customFormat="1">
      <c r="A3" s="13">
        <v>2</v>
      </c>
      <c r="B3" s="16">
        <v>-91</v>
      </c>
      <c r="C3" s="16">
        <v>-112</v>
      </c>
      <c r="D3" s="16">
        <v>3498</v>
      </c>
      <c r="E3" s="13">
        <f t="shared" ref="E3:E66" si="1">IF(B3="","",IF(AND(B3&gt;=-225,B3&lt;-175),9,IF(AND(B3&gt;=-175,B3&lt;-125),8,IF(AND(B3&gt;=-125,B3&lt;-75),7,IF(AND(B3&gt;=-75,B3&lt;-25),6,IF(AND(B3&gt;=-25,B3&lt;=25),5,IF(AND(B3&gt;25,B3&lt;=75),4,IF(AND(B3&gt;75,B3&lt;=125),3,IF(AND(B3&gt;125,B3&lt;=175),2,IF(AND(B3&gt;175,B3&lt;=225),1))))))))))</f>
        <v>7</v>
      </c>
      <c r="F3" s="13">
        <f t="shared" si="0"/>
        <v>3</v>
      </c>
      <c r="G3" s="15" t="s">
        <v>8</v>
      </c>
      <c r="H3" s="15" t="s">
        <v>68</v>
      </c>
      <c r="I3" s="15" t="str">
        <f>IF($L$5&lt;41986,Bedingungen!A3,Bedingungen!B3)</f>
        <v>DISTANZIEREN</v>
      </c>
      <c r="J3"/>
      <c r="K3" s="13" t="s">
        <v>3</v>
      </c>
      <c r="L3" s="13" t="str">
        <f>LEFT(L2,LEN(L2)-7)</f>
        <v>T_149</v>
      </c>
      <c r="M3" s="13"/>
      <c r="N3" s="13"/>
      <c r="O3" s="6"/>
      <c r="P3" s="6"/>
      <c r="Q3" s="6"/>
      <c r="R3" s="6"/>
    </row>
    <row r="4" spans="1:22">
      <c r="A4" s="13">
        <v>3</v>
      </c>
      <c r="B4" s="16">
        <v>-157</v>
      </c>
      <c r="C4" s="16">
        <v>151</v>
      </c>
      <c r="D4" s="16">
        <v>2951</v>
      </c>
      <c r="E4" s="13">
        <f t="shared" si="1"/>
        <v>8</v>
      </c>
      <c r="F4" s="13">
        <f t="shared" si="0"/>
        <v>8</v>
      </c>
      <c r="G4" s="15" t="s">
        <v>9</v>
      </c>
      <c r="H4" s="15" t="s">
        <v>69</v>
      </c>
      <c r="I4" s="15" t="str">
        <f>IF($L$5&lt;41986,Bedingungen!A4,Bedingungen!B4)</f>
        <v>ZULASSEN</v>
      </c>
      <c r="J4"/>
      <c r="O4" s="7"/>
      <c r="P4" s="6"/>
      <c r="Q4" s="6"/>
      <c r="R4" s="6"/>
      <c r="V4" s="3"/>
    </row>
    <row r="5" spans="1:22">
      <c r="A5" s="13">
        <v>4</v>
      </c>
      <c r="B5" s="16">
        <v>140</v>
      </c>
      <c r="C5" s="16">
        <v>38</v>
      </c>
      <c r="D5" s="16">
        <v>3100</v>
      </c>
      <c r="E5" s="13">
        <f t="shared" si="1"/>
        <v>2</v>
      </c>
      <c r="F5" s="13">
        <f t="shared" si="0"/>
        <v>6</v>
      </c>
      <c r="G5" s="15" t="s">
        <v>10</v>
      </c>
      <c r="H5" s="15" t="s">
        <v>68</v>
      </c>
      <c r="I5" s="15" t="str">
        <f>IF($L$5&lt;41986,Bedingungen!A5,Bedingungen!B5)</f>
        <v>ZULASSEN</v>
      </c>
      <c r="J5"/>
      <c r="K5" s="13" t="s">
        <v>77</v>
      </c>
      <c r="L5" s="18">
        <v>42054.642754629633</v>
      </c>
      <c r="M5" s="19"/>
      <c r="O5" s="8"/>
      <c r="P5" s="6"/>
      <c r="Q5" s="6"/>
      <c r="R5" s="6"/>
      <c r="V5" s="3"/>
    </row>
    <row r="6" spans="1:22">
      <c r="A6" s="13">
        <v>5</v>
      </c>
      <c r="B6" s="16">
        <v>-133</v>
      </c>
      <c r="C6" s="16">
        <v>4</v>
      </c>
      <c r="D6" s="16">
        <v>3034</v>
      </c>
      <c r="E6" s="13">
        <f t="shared" si="1"/>
        <v>8</v>
      </c>
      <c r="F6" s="13">
        <f t="shared" si="0"/>
        <v>5</v>
      </c>
      <c r="G6" s="15" t="s">
        <v>11</v>
      </c>
      <c r="H6" s="15" t="s">
        <v>69</v>
      </c>
      <c r="I6" s="15" t="str">
        <f>IF($L$5&lt;41986,Bedingungen!A6,Bedingungen!B6)</f>
        <v>ZULASSEN</v>
      </c>
      <c r="J6"/>
      <c r="K6" s="13" t="s">
        <v>75</v>
      </c>
      <c r="L6" s="13" t="str">
        <f>TEXT(L5,"TT.MM.JJJJ")</f>
        <v>19.02.2015</v>
      </c>
      <c r="O6" s="7"/>
      <c r="P6" s="6"/>
      <c r="Q6" s="6"/>
      <c r="R6" s="6"/>
      <c r="V6" s="3"/>
    </row>
    <row r="7" spans="1:22">
      <c r="A7" s="13">
        <v>6</v>
      </c>
      <c r="B7" s="16">
        <v>56</v>
      </c>
      <c r="C7" s="16">
        <v>-1</v>
      </c>
      <c r="D7" s="16">
        <v>1276</v>
      </c>
      <c r="E7" s="13">
        <f t="shared" si="1"/>
        <v>4</v>
      </c>
      <c r="F7" s="13">
        <f t="shared" si="0"/>
        <v>5</v>
      </c>
      <c r="G7" s="15" t="s">
        <v>12</v>
      </c>
      <c r="H7" s="15" t="s">
        <v>68</v>
      </c>
      <c r="I7" s="15" t="str">
        <f>IF($L$5&lt;41986,Bedingungen!A7,Bedingungen!B7)</f>
        <v>ZULASSEN</v>
      </c>
      <c r="J7"/>
      <c r="K7" s="13" t="s">
        <v>76</v>
      </c>
      <c r="L7" s="13" t="str">
        <f>TEXT(L5,"HH:MM")</f>
        <v>15:25</v>
      </c>
      <c r="O7" s="7"/>
      <c r="P7" s="6"/>
      <c r="Q7" s="6"/>
      <c r="R7" s="6"/>
      <c r="V7" s="3"/>
    </row>
    <row r="8" spans="1:22">
      <c r="A8" s="13">
        <v>7</v>
      </c>
      <c r="B8" s="16">
        <v>2</v>
      </c>
      <c r="C8" s="16">
        <v>-199</v>
      </c>
      <c r="D8" s="16">
        <v>1426</v>
      </c>
      <c r="E8" s="13">
        <f t="shared" si="1"/>
        <v>5</v>
      </c>
      <c r="F8" s="13">
        <f t="shared" si="0"/>
        <v>1</v>
      </c>
      <c r="G8" s="15" t="s">
        <v>13</v>
      </c>
      <c r="H8" s="15" t="s">
        <v>68</v>
      </c>
      <c r="I8" s="15" t="str">
        <f>IF($L$5&lt;41986,Bedingungen!A8,Bedingungen!B8)</f>
        <v>DISTANZIEREN</v>
      </c>
      <c r="J8"/>
      <c r="N8" s="17"/>
      <c r="O8" s="7"/>
      <c r="P8" s="6"/>
      <c r="Q8" s="6"/>
      <c r="R8" s="6"/>
      <c r="V8" s="3"/>
    </row>
    <row r="9" spans="1:22">
      <c r="A9" s="13">
        <v>8</v>
      </c>
      <c r="B9" s="16">
        <v>0</v>
      </c>
      <c r="C9" s="16">
        <v>0</v>
      </c>
      <c r="D9" s="16">
        <v>2520</v>
      </c>
      <c r="E9" s="13">
        <f t="shared" si="1"/>
        <v>5</v>
      </c>
      <c r="F9" s="13">
        <f t="shared" si="0"/>
        <v>5</v>
      </c>
      <c r="G9" s="15" t="s">
        <v>14</v>
      </c>
      <c r="H9" s="15" t="s">
        <v>69</v>
      </c>
      <c r="I9" s="15" t="str">
        <f>IF($L$5&lt;41986,Bedingungen!A9,Bedingungen!B9)</f>
        <v>DISTANZIEREN</v>
      </c>
      <c r="J9"/>
      <c r="K9" s="13" t="s">
        <v>125</v>
      </c>
      <c r="L9" s="13">
        <f>80-(COUNTIF(B2:B81,""))</f>
        <v>80</v>
      </c>
      <c r="N9" s="17"/>
      <c r="O9" s="7"/>
      <c r="P9" s="6"/>
      <c r="Q9" s="6"/>
      <c r="R9" s="6"/>
      <c r="V9" s="3"/>
    </row>
    <row r="10" spans="1:22">
      <c r="A10" s="13">
        <v>9</v>
      </c>
      <c r="B10" s="16">
        <v>-52</v>
      </c>
      <c r="C10" s="16">
        <v>-140</v>
      </c>
      <c r="D10" s="16">
        <v>3067</v>
      </c>
      <c r="E10" s="13">
        <f t="shared" si="1"/>
        <v>6</v>
      </c>
      <c r="F10" s="13">
        <f t="shared" si="0"/>
        <v>2</v>
      </c>
      <c r="G10" s="15" t="s">
        <v>15</v>
      </c>
      <c r="H10" s="15" t="s">
        <v>69</v>
      </c>
      <c r="I10" s="15" t="str">
        <f>IF($L$5&lt;41986,Bedingungen!A10,Bedingungen!B10)</f>
        <v>ZULASSEN</v>
      </c>
      <c r="J10"/>
      <c r="N10" s="17"/>
      <c r="O10" s="7"/>
      <c r="P10" s="6"/>
      <c r="Q10" s="6"/>
      <c r="R10" s="6"/>
      <c r="V10" s="3"/>
    </row>
    <row r="11" spans="1:22">
      <c r="A11" s="13">
        <v>10</v>
      </c>
      <c r="B11" s="16">
        <v>49</v>
      </c>
      <c r="C11" s="16">
        <v>-4</v>
      </c>
      <c r="D11" s="16">
        <v>3664</v>
      </c>
      <c r="E11" s="13">
        <f t="shared" si="1"/>
        <v>4</v>
      </c>
      <c r="F11" s="13">
        <f t="shared" si="0"/>
        <v>5</v>
      </c>
      <c r="G11" s="15" t="s">
        <v>16</v>
      </c>
      <c r="H11" s="15" t="s">
        <v>68</v>
      </c>
      <c r="I11" s="15" t="str">
        <f>IF($L$5&lt;41986,Bedingungen!A11,Bedingungen!B11)</f>
        <v>DISTANZIEREN</v>
      </c>
      <c r="J11"/>
      <c r="K11" s="13" t="s">
        <v>78</v>
      </c>
      <c r="L11" s="21">
        <f>AVERAGEIFS(D2:D81,H2:H81,"neutral")</f>
        <v>2135.75</v>
      </c>
      <c r="N11" s="17"/>
      <c r="P11" s="6"/>
      <c r="Q11" s="6"/>
      <c r="R11" s="6"/>
      <c r="V11" s="3"/>
    </row>
    <row r="12" spans="1:22">
      <c r="A12" s="13">
        <v>11</v>
      </c>
      <c r="B12" s="16">
        <v>11</v>
      </c>
      <c r="C12" s="16">
        <v>-147</v>
      </c>
      <c r="D12" s="16">
        <v>3266</v>
      </c>
      <c r="E12" s="13">
        <f t="shared" si="1"/>
        <v>5</v>
      </c>
      <c r="F12" s="13">
        <f t="shared" si="0"/>
        <v>2</v>
      </c>
      <c r="G12" s="15" t="s">
        <v>17</v>
      </c>
      <c r="H12" s="15" t="s">
        <v>69</v>
      </c>
      <c r="I12" s="15" t="str">
        <f>IF($L$5&lt;41986,Bedingungen!A12,Bedingungen!B12)</f>
        <v>DISTANZIEREN</v>
      </c>
      <c r="J12"/>
      <c r="K12" s="13" t="s">
        <v>79</v>
      </c>
      <c r="L12" s="21">
        <f>AVERAGEIFS(D2:D81,H2:H81,"negativ")</f>
        <v>2467.875</v>
      </c>
      <c r="N12" s="17"/>
      <c r="P12" s="6"/>
      <c r="Q12" s="6"/>
      <c r="R12" s="6"/>
      <c r="V12" s="3"/>
    </row>
    <row r="13" spans="1:22">
      <c r="A13" s="13">
        <v>12</v>
      </c>
      <c r="B13" s="16">
        <v>-93</v>
      </c>
      <c r="C13" s="16">
        <v>37</v>
      </c>
      <c r="D13" s="16">
        <v>2421</v>
      </c>
      <c r="E13" s="13">
        <f t="shared" si="1"/>
        <v>7</v>
      </c>
      <c r="F13" s="13">
        <f t="shared" si="0"/>
        <v>6</v>
      </c>
      <c r="G13" s="15" t="s">
        <v>18</v>
      </c>
      <c r="H13" s="15" t="s">
        <v>69</v>
      </c>
      <c r="I13" s="15" t="str">
        <f>IF($L$5&lt;41986,Bedingungen!A13,Bedingungen!B13)</f>
        <v>ZULASSEN</v>
      </c>
      <c r="J13"/>
      <c r="K13" s="13" t="s">
        <v>80</v>
      </c>
      <c r="L13" s="21">
        <f>AVERAGEIFS(D2:D81,I2:I81,"ZULASSEN")</f>
        <v>2243.4749999999999</v>
      </c>
      <c r="N13" s="17"/>
      <c r="P13" s="6"/>
      <c r="Q13" s="6"/>
      <c r="R13" s="6"/>
      <c r="V13" s="3"/>
    </row>
    <row r="14" spans="1:22">
      <c r="A14" s="13">
        <v>13</v>
      </c>
      <c r="B14" s="16">
        <v>1</v>
      </c>
      <c r="C14" s="16">
        <v>-150</v>
      </c>
      <c r="D14" s="16">
        <v>2985</v>
      </c>
      <c r="E14" s="13">
        <f t="shared" si="1"/>
        <v>5</v>
      </c>
      <c r="F14" s="13">
        <f t="shared" si="0"/>
        <v>2</v>
      </c>
      <c r="G14" s="15" t="s">
        <v>19</v>
      </c>
      <c r="H14" s="15" t="s">
        <v>69</v>
      </c>
      <c r="I14" s="15" t="str">
        <f>IF($L$5&lt;41986,Bedingungen!A14,Bedingungen!B14)</f>
        <v>DISTANZIEREN</v>
      </c>
      <c r="J14"/>
      <c r="K14" s="13" t="s">
        <v>81</v>
      </c>
      <c r="L14" s="21">
        <f>AVERAGEIFS(D2:D81,I2:I81,"DISTANZIEREN")</f>
        <v>2360.15</v>
      </c>
      <c r="N14" s="17"/>
      <c r="P14" s="6"/>
      <c r="Q14" s="6"/>
      <c r="R14" s="6"/>
      <c r="V14" s="3"/>
    </row>
    <row r="15" spans="1:22">
      <c r="A15" s="13">
        <v>14</v>
      </c>
      <c r="B15" s="16">
        <v>0</v>
      </c>
      <c r="C15" s="16">
        <v>-201</v>
      </c>
      <c r="D15" s="16">
        <v>1674</v>
      </c>
      <c r="E15" s="13">
        <f t="shared" si="1"/>
        <v>5</v>
      </c>
      <c r="F15" s="13">
        <f t="shared" si="0"/>
        <v>1</v>
      </c>
      <c r="G15" s="15" t="s">
        <v>20</v>
      </c>
      <c r="H15" s="15" t="s">
        <v>68</v>
      </c>
      <c r="I15" s="15" t="str">
        <f>IF($L$5&lt;41986,Bedingungen!A15,Bedingungen!B15)</f>
        <v>ZULASSEN</v>
      </c>
      <c r="J15"/>
      <c r="K15" s="13" t="s">
        <v>82</v>
      </c>
      <c r="L15" s="21">
        <f>AVERAGEIFS(D2:D81,I2:I81,"ZULASSEN",H2:H81,"neutral")</f>
        <v>2152.65</v>
      </c>
      <c r="N15" s="17"/>
      <c r="O15" s="6"/>
      <c r="P15" s="6"/>
      <c r="Q15" s="6"/>
      <c r="R15" s="6"/>
      <c r="V15" s="3"/>
    </row>
    <row r="16" spans="1:22">
      <c r="A16" s="13">
        <v>15</v>
      </c>
      <c r="B16" s="16">
        <v>-149</v>
      </c>
      <c r="C16" s="16">
        <v>33</v>
      </c>
      <c r="D16" s="16">
        <v>3995</v>
      </c>
      <c r="E16" s="13">
        <f t="shared" si="1"/>
        <v>8</v>
      </c>
      <c r="F16" s="13">
        <f t="shared" si="0"/>
        <v>6</v>
      </c>
      <c r="G16" s="15" t="s">
        <v>21</v>
      </c>
      <c r="H16" s="15" t="s">
        <v>69</v>
      </c>
      <c r="I16" s="15" t="str">
        <f>IF($L$5&lt;41986,Bedingungen!A16,Bedingungen!B16)</f>
        <v>ZULASSEN</v>
      </c>
      <c r="J16"/>
      <c r="K16" s="13" t="s">
        <v>83</v>
      </c>
      <c r="L16" s="21">
        <f>AVERAGEIFS(D2:D81,I2:I81,"DISTANZIEREN",H2:H81,"neutral")</f>
        <v>2118.85</v>
      </c>
      <c r="N16" s="17"/>
      <c r="O16" s="6"/>
      <c r="P16" s="6"/>
      <c r="Q16" s="6"/>
      <c r="R16" s="6"/>
      <c r="V16" s="3"/>
    </row>
    <row r="17" spans="1:22">
      <c r="A17" s="13">
        <v>16</v>
      </c>
      <c r="B17" s="16">
        <v>-45</v>
      </c>
      <c r="C17" s="16">
        <v>-9</v>
      </c>
      <c r="D17" s="16">
        <v>2138</v>
      </c>
      <c r="E17" s="13">
        <f t="shared" si="1"/>
        <v>6</v>
      </c>
      <c r="F17" s="13">
        <f t="shared" si="0"/>
        <v>5</v>
      </c>
      <c r="G17" s="15" t="s">
        <v>22</v>
      </c>
      <c r="H17" s="15" t="s">
        <v>69</v>
      </c>
      <c r="I17" s="15" t="str">
        <f>IF($L$5&lt;41986,Bedingungen!A17,Bedingungen!B17)</f>
        <v>ZULASSEN</v>
      </c>
      <c r="J17"/>
      <c r="K17" s="13" t="s">
        <v>84</v>
      </c>
      <c r="L17" s="21">
        <f>AVERAGEIFS(D2:D81,I2:I81,"ZULASSEN",H2:H81,"negativ")</f>
        <v>2334.3000000000002</v>
      </c>
      <c r="N17" s="17"/>
      <c r="O17" s="6"/>
      <c r="P17" s="6"/>
      <c r="Q17" s="6"/>
      <c r="R17" s="6"/>
      <c r="V17" s="3"/>
    </row>
    <row r="18" spans="1:22">
      <c r="A18" s="13">
        <v>17</v>
      </c>
      <c r="B18" s="16">
        <v>15</v>
      </c>
      <c r="C18" s="16">
        <v>-48</v>
      </c>
      <c r="D18" s="16">
        <v>3150</v>
      </c>
      <c r="E18" s="13">
        <f t="shared" si="1"/>
        <v>5</v>
      </c>
      <c r="F18" s="13">
        <f t="shared" si="0"/>
        <v>4</v>
      </c>
      <c r="G18" s="15" t="s">
        <v>23</v>
      </c>
      <c r="H18" s="15" t="s">
        <v>68</v>
      </c>
      <c r="I18" s="15" t="str">
        <f>IF($L$5&lt;41986,Bedingungen!A18,Bedingungen!B18)</f>
        <v>ZULASSEN</v>
      </c>
      <c r="J18"/>
      <c r="K18" s="13" t="s">
        <v>85</v>
      </c>
      <c r="L18" s="21">
        <f>AVERAGEIFS(D2:D81,I2:I81,"DISTANZIEREN",H2:H81,"negativ")</f>
        <v>2601.4499999999998</v>
      </c>
      <c r="O18" s="6"/>
      <c r="P18" s="6"/>
      <c r="Q18" s="6"/>
      <c r="R18" s="6"/>
      <c r="V18" s="3"/>
    </row>
    <row r="19" spans="1:22">
      <c r="A19" s="13">
        <v>18</v>
      </c>
      <c r="B19" s="16">
        <v>52</v>
      </c>
      <c r="C19" s="16">
        <v>-149</v>
      </c>
      <c r="D19" s="16">
        <v>3847</v>
      </c>
      <c r="E19" s="13">
        <f t="shared" si="1"/>
        <v>4</v>
      </c>
      <c r="F19" s="13">
        <f t="shared" si="0"/>
        <v>2</v>
      </c>
      <c r="G19" s="15" t="s">
        <v>24</v>
      </c>
      <c r="H19" s="15" t="s">
        <v>68</v>
      </c>
      <c r="I19" s="15" t="str">
        <f>IF($L$5&lt;41986,Bedingungen!A19,Bedingungen!B19)</f>
        <v>DISTANZIEREN</v>
      </c>
      <c r="J19"/>
      <c r="O19" s="6"/>
      <c r="P19" s="6"/>
      <c r="Q19" s="6"/>
      <c r="R19" s="6"/>
      <c r="V19" s="3"/>
    </row>
    <row r="20" spans="1:22">
      <c r="A20" s="13">
        <v>19</v>
      </c>
      <c r="B20" s="16">
        <v>55</v>
      </c>
      <c r="C20" s="16">
        <v>-95</v>
      </c>
      <c r="D20" s="16">
        <v>3001</v>
      </c>
      <c r="E20" s="13">
        <f t="shared" si="1"/>
        <v>4</v>
      </c>
      <c r="F20" s="13">
        <f t="shared" si="0"/>
        <v>3</v>
      </c>
      <c r="G20" s="15" t="s">
        <v>25</v>
      </c>
      <c r="H20" s="15" t="s">
        <v>68</v>
      </c>
      <c r="I20" s="15" t="str">
        <f>IF($L$5&lt;41986,Bedingungen!A20,Bedingungen!B20)</f>
        <v>ZULASSEN</v>
      </c>
      <c r="J20"/>
      <c r="K20" s="13" t="s">
        <v>86</v>
      </c>
      <c r="L20" s="20">
        <f>AVERAGEIFS(E2:E81,H2:H81,"neutral")</f>
        <v>4.75</v>
      </c>
      <c r="O20" s="6"/>
      <c r="P20" s="6"/>
      <c r="Q20" s="6"/>
      <c r="R20" s="6"/>
      <c r="V20" s="3"/>
    </row>
    <row r="21" spans="1:22">
      <c r="A21" s="13">
        <v>20</v>
      </c>
      <c r="B21" s="16">
        <v>-57</v>
      </c>
      <c r="C21" s="16">
        <v>50</v>
      </c>
      <c r="D21" s="16">
        <v>3681</v>
      </c>
      <c r="E21" s="13">
        <f t="shared" si="1"/>
        <v>6</v>
      </c>
      <c r="F21" s="13">
        <f t="shared" si="0"/>
        <v>6</v>
      </c>
      <c r="G21" s="15" t="s">
        <v>26</v>
      </c>
      <c r="H21" s="15" t="s">
        <v>69</v>
      </c>
      <c r="I21" s="15" t="str">
        <f>IF($L$5&lt;41986,Bedingungen!A21,Bedingungen!B21)</f>
        <v>DISTANZIEREN</v>
      </c>
      <c r="J21"/>
      <c r="K21" s="13" t="s">
        <v>87</v>
      </c>
      <c r="L21" s="20">
        <f>AVERAGEIFS(E2:E81,H2:H81,"negativ")</f>
        <v>6.7249999999999996</v>
      </c>
      <c r="O21" s="6"/>
      <c r="P21" s="6"/>
      <c r="Q21" s="6"/>
      <c r="R21" s="6"/>
      <c r="V21" s="3"/>
    </row>
    <row r="22" spans="1:22">
      <c r="A22" s="13">
        <v>21</v>
      </c>
      <c r="B22" s="16">
        <v>-130</v>
      </c>
      <c r="C22" s="16">
        <v>44</v>
      </c>
      <c r="D22" s="16">
        <v>3183</v>
      </c>
      <c r="E22" s="13">
        <f t="shared" si="1"/>
        <v>8</v>
      </c>
      <c r="F22" s="13">
        <f t="shared" si="0"/>
        <v>6</v>
      </c>
      <c r="G22" s="15" t="s">
        <v>27</v>
      </c>
      <c r="H22" s="15" t="s">
        <v>68</v>
      </c>
      <c r="I22" s="15" t="str">
        <f>IF($L$5&lt;41986,Bedingungen!A22,Bedingungen!B22)</f>
        <v>ZULASSEN</v>
      </c>
      <c r="J22"/>
      <c r="K22" s="13" t="s">
        <v>88</v>
      </c>
      <c r="L22" s="20">
        <f>AVERAGEIFS(E2:E81,I2:I81,"ZULASSEN")</f>
        <v>5.9</v>
      </c>
      <c r="N22" s="17"/>
      <c r="O22" s="6"/>
      <c r="P22" s="6"/>
      <c r="Q22" s="6"/>
      <c r="R22" s="6"/>
      <c r="V22" s="3"/>
    </row>
    <row r="23" spans="1:22">
      <c r="A23" s="13">
        <v>22</v>
      </c>
      <c r="B23" s="16">
        <v>-151</v>
      </c>
      <c r="C23" s="16">
        <v>139</v>
      </c>
      <c r="D23" s="16">
        <v>2968</v>
      </c>
      <c r="E23" s="13">
        <f t="shared" si="1"/>
        <v>8</v>
      </c>
      <c r="F23" s="13">
        <f t="shared" si="0"/>
        <v>8</v>
      </c>
      <c r="G23" s="15" t="s">
        <v>28</v>
      </c>
      <c r="H23" s="15" t="s">
        <v>69</v>
      </c>
      <c r="I23" s="15" t="str">
        <f>IF($L$5&lt;41986,Bedingungen!A23,Bedingungen!B23)</f>
        <v>ZULASSEN</v>
      </c>
      <c r="J23"/>
      <c r="K23" s="13" t="s">
        <v>89</v>
      </c>
      <c r="L23" s="20">
        <f>AVERAGEIFS(E2:E81,I2:I81,"DISTANZIEREN")</f>
        <v>5.5750000000000002</v>
      </c>
      <c r="O23" s="6"/>
      <c r="P23" s="6"/>
      <c r="Q23" s="6"/>
      <c r="R23" s="6"/>
      <c r="V23" s="3"/>
    </row>
    <row r="24" spans="1:22">
      <c r="A24" s="13">
        <v>23</v>
      </c>
      <c r="B24" s="16">
        <v>-147</v>
      </c>
      <c r="C24" s="16">
        <v>48</v>
      </c>
      <c r="D24" s="16">
        <v>3068</v>
      </c>
      <c r="E24" s="13">
        <f t="shared" si="1"/>
        <v>8</v>
      </c>
      <c r="F24" s="13">
        <f t="shared" si="0"/>
        <v>6</v>
      </c>
      <c r="G24" s="15" t="s">
        <v>29</v>
      </c>
      <c r="H24" s="15" t="s">
        <v>69</v>
      </c>
      <c r="I24" s="15" t="str">
        <f>IF($L$5&lt;41986,Bedingungen!A24,Bedingungen!B24)</f>
        <v>DISTANZIEREN</v>
      </c>
      <c r="J24"/>
      <c r="K24" s="13" t="s">
        <v>90</v>
      </c>
      <c r="L24" s="20">
        <f>AVERAGEIFS(E2:E81,I2:I81,"ZULASSEN",H2:H81,"neutral")</f>
        <v>4.5</v>
      </c>
      <c r="O24" s="6"/>
      <c r="P24" s="6"/>
      <c r="Q24" s="6"/>
      <c r="R24" s="6"/>
      <c r="V24" s="3"/>
    </row>
    <row r="25" spans="1:22">
      <c r="A25" s="13">
        <v>24</v>
      </c>
      <c r="B25" s="16">
        <v>58</v>
      </c>
      <c r="C25" s="16">
        <v>-157</v>
      </c>
      <c r="D25" s="16">
        <v>1774</v>
      </c>
      <c r="E25" s="13">
        <f t="shared" si="1"/>
        <v>4</v>
      </c>
      <c r="F25" s="13">
        <f t="shared" si="0"/>
        <v>2</v>
      </c>
      <c r="G25" s="15" t="s">
        <v>30</v>
      </c>
      <c r="H25" s="15" t="s">
        <v>68</v>
      </c>
      <c r="I25" s="15" t="str">
        <f>IF($L$5&lt;41986,Bedingungen!A25,Bedingungen!B25)</f>
        <v>ZULASSEN</v>
      </c>
      <c r="J25"/>
      <c r="K25" s="13" t="s">
        <v>91</v>
      </c>
      <c r="L25" s="20">
        <f>AVERAGEIFS(E2:E81,I2:I81,"DISTANZIEREN",H2:H81,"neutral")</f>
        <v>5</v>
      </c>
      <c r="O25" s="6"/>
      <c r="P25" s="6"/>
      <c r="Q25" s="6"/>
      <c r="R25" s="6"/>
      <c r="V25" s="3"/>
    </row>
    <row r="26" spans="1:22">
      <c r="A26" s="13">
        <v>25</v>
      </c>
      <c r="B26" s="16">
        <v>1</v>
      </c>
      <c r="C26" s="16">
        <v>-205</v>
      </c>
      <c r="D26" s="16">
        <v>1426</v>
      </c>
      <c r="E26" s="13">
        <f t="shared" si="1"/>
        <v>5</v>
      </c>
      <c r="F26" s="13">
        <f t="shared" si="0"/>
        <v>1</v>
      </c>
      <c r="G26" s="15" t="s">
        <v>31</v>
      </c>
      <c r="H26" s="15" t="s">
        <v>68</v>
      </c>
      <c r="I26" s="15" t="str">
        <f>IF($L$5&lt;41986,Bedingungen!A26,Bedingungen!B26)</f>
        <v>DISTANZIEREN</v>
      </c>
      <c r="J26"/>
      <c r="K26" s="13" t="s">
        <v>92</v>
      </c>
      <c r="L26" s="20">
        <f>AVERAGEIFS(E2:E81,I2:I81,"ZULASSEN",H2:H81,"negativ")</f>
        <v>7.3</v>
      </c>
      <c r="O26" s="6"/>
      <c r="P26" s="6"/>
      <c r="Q26" s="6"/>
      <c r="R26" s="6"/>
      <c r="V26" s="3"/>
    </row>
    <row r="27" spans="1:22">
      <c r="A27" s="13">
        <v>26</v>
      </c>
      <c r="B27" s="16">
        <v>-96</v>
      </c>
      <c r="C27" s="16">
        <v>-97</v>
      </c>
      <c r="D27" s="16">
        <v>3349</v>
      </c>
      <c r="E27" s="13">
        <f t="shared" si="1"/>
        <v>7</v>
      </c>
      <c r="F27" s="13">
        <f t="shared" si="0"/>
        <v>3</v>
      </c>
      <c r="G27" s="15" t="s">
        <v>32</v>
      </c>
      <c r="H27" s="15" t="s">
        <v>69</v>
      </c>
      <c r="I27" s="15" t="str">
        <f>IF($L$5&lt;41986,Bedingungen!A27,Bedingungen!B27)</f>
        <v>ZULASSEN</v>
      </c>
      <c r="J27"/>
      <c r="K27" s="13" t="s">
        <v>93</v>
      </c>
      <c r="L27" s="20">
        <f>AVERAGEIFS(E2:E81,I2:I81,"DISTANZIEREN",H2:H81,"negativ")</f>
        <v>6.15</v>
      </c>
      <c r="O27" s="6"/>
      <c r="P27" s="6"/>
      <c r="Q27" s="6"/>
      <c r="R27" s="6"/>
      <c r="V27" s="3"/>
    </row>
    <row r="28" spans="1:22">
      <c r="A28" s="13">
        <v>27</v>
      </c>
      <c r="B28" s="16">
        <v>147</v>
      </c>
      <c r="C28" s="16">
        <v>-200</v>
      </c>
      <c r="D28" s="16">
        <v>4029</v>
      </c>
      <c r="E28" s="13">
        <f t="shared" si="1"/>
        <v>2</v>
      </c>
      <c r="F28" s="13">
        <f t="shared" si="0"/>
        <v>1</v>
      </c>
      <c r="G28" s="15" t="s">
        <v>33</v>
      </c>
      <c r="H28" s="15" t="s">
        <v>68</v>
      </c>
      <c r="I28" s="15" t="str">
        <f>IF($L$5&lt;41986,Bedingungen!A28,Bedingungen!B28)</f>
        <v>ZULASSEN</v>
      </c>
      <c r="J28"/>
      <c r="O28" s="6"/>
      <c r="P28" s="6"/>
      <c r="Q28" s="6"/>
      <c r="R28" s="6"/>
      <c r="V28" s="3"/>
    </row>
    <row r="29" spans="1:22">
      <c r="A29" s="13">
        <v>28</v>
      </c>
      <c r="B29" s="16">
        <v>1</v>
      </c>
      <c r="C29" s="16">
        <v>-209</v>
      </c>
      <c r="D29" s="16">
        <v>1807</v>
      </c>
      <c r="E29" s="13">
        <f t="shared" si="1"/>
        <v>5</v>
      </c>
      <c r="F29" s="13">
        <f t="shared" si="0"/>
        <v>1</v>
      </c>
      <c r="G29" s="15" t="s">
        <v>34</v>
      </c>
      <c r="H29" s="15" t="s">
        <v>68</v>
      </c>
      <c r="I29" s="15" t="str">
        <f>IF($L$5&lt;41986,Bedingungen!A29,Bedingungen!B29)</f>
        <v>DISTANZIEREN</v>
      </c>
      <c r="J29"/>
      <c r="K29" s="13" t="s">
        <v>94</v>
      </c>
      <c r="L29" s="20">
        <f>AVERAGEIFS(F2:F81,H2:H81,"neutral")</f>
        <v>3.85</v>
      </c>
      <c r="O29" s="6"/>
      <c r="P29" s="6"/>
      <c r="Q29" s="6"/>
      <c r="R29" s="6"/>
      <c r="V29" s="3"/>
    </row>
    <row r="30" spans="1:22">
      <c r="A30" s="13">
        <v>29</v>
      </c>
      <c r="B30" s="16">
        <v>-79</v>
      </c>
      <c r="C30" s="16">
        <v>-94</v>
      </c>
      <c r="D30" s="16">
        <v>3050</v>
      </c>
      <c r="E30" s="13">
        <f t="shared" si="1"/>
        <v>7</v>
      </c>
      <c r="F30" s="13">
        <f t="shared" si="0"/>
        <v>3</v>
      </c>
      <c r="G30" s="15" t="s">
        <v>35</v>
      </c>
      <c r="H30" s="15" t="s">
        <v>69</v>
      </c>
      <c r="I30" s="15" t="str">
        <f>IF($L$5&lt;41986,Bedingungen!A30,Bedingungen!B30)</f>
        <v>DISTANZIEREN</v>
      </c>
      <c r="J30"/>
      <c r="K30" s="13" t="s">
        <v>95</v>
      </c>
      <c r="L30" s="20">
        <f>AVERAGEIFS(F2:F81,H2:H81,"negativ")</f>
        <v>5.2249999999999996</v>
      </c>
      <c r="O30" s="6"/>
      <c r="P30" s="6"/>
      <c r="Q30" s="6"/>
      <c r="R30" s="6"/>
      <c r="V30" s="3"/>
    </row>
    <row r="31" spans="1:22">
      <c r="A31" s="13">
        <v>30</v>
      </c>
      <c r="B31" s="16">
        <v>0</v>
      </c>
      <c r="C31" s="16">
        <v>-139</v>
      </c>
      <c r="D31" s="16">
        <v>1642</v>
      </c>
      <c r="E31" s="13">
        <f t="shared" si="1"/>
        <v>5</v>
      </c>
      <c r="F31" s="13">
        <f t="shared" si="0"/>
        <v>2</v>
      </c>
      <c r="G31" s="15" t="s">
        <v>36</v>
      </c>
      <c r="H31" s="15" t="s">
        <v>69</v>
      </c>
      <c r="I31" s="15" t="str">
        <f>IF($L$5&lt;41986,Bedingungen!A31,Bedingungen!B31)</f>
        <v>DISTANZIEREN</v>
      </c>
      <c r="J31"/>
      <c r="K31" s="13" t="s">
        <v>96</v>
      </c>
      <c r="L31" s="20">
        <f>AVERAGEIFS(F2:F81,I2:I81,"ZULASSEN")</f>
        <v>5.2750000000000004</v>
      </c>
      <c r="O31" s="6"/>
      <c r="P31" s="6"/>
      <c r="Q31" s="6"/>
      <c r="R31" s="6"/>
      <c r="V31" s="3"/>
    </row>
    <row r="32" spans="1:22">
      <c r="A32" s="13">
        <v>31</v>
      </c>
      <c r="B32" s="16">
        <v>2</v>
      </c>
      <c r="C32" s="16">
        <v>111</v>
      </c>
      <c r="D32" s="16">
        <v>2387</v>
      </c>
      <c r="E32" s="13">
        <f t="shared" si="1"/>
        <v>5</v>
      </c>
      <c r="F32" s="13">
        <f t="shared" si="0"/>
        <v>7</v>
      </c>
      <c r="G32" s="15" t="s">
        <v>37</v>
      </c>
      <c r="H32" s="15" t="s">
        <v>68</v>
      </c>
      <c r="I32" s="15" t="str">
        <f>IF($L$5&lt;41986,Bedingungen!A32,Bedingungen!B32)</f>
        <v>ZULASSEN</v>
      </c>
      <c r="J32"/>
      <c r="K32" s="13" t="s">
        <v>97</v>
      </c>
      <c r="L32" s="20">
        <f>AVERAGEIFS(F2:F81,I2:I81,"DISTANZIEREN")</f>
        <v>3.8</v>
      </c>
      <c r="O32" s="6"/>
      <c r="P32" s="6"/>
      <c r="Q32" s="6"/>
      <c r="R32" s="6"/>
      <c r="V32" s="3"/>
    </row>
    <row r="33" spans="1:22">
      <c r="A33" s="13">
        <v>32</v>
      </c>
      <c r="B33" s="16">
        <v>7</v>
      </c>
      <c r="C33" s="16">
        <v>-216</v>
      </c>
      <c r="D33" s="16">
        <v>2404</v>
      </c>
      <c r="E33" s="13">
        <f t="shared" si="1"/>
        <v>5</v>
      </c>
      <c r="F33" s="13">
        <f t="shared" si="0"/>
        <v>1</v>
      </c>
      <c r="G33" s="15" t="s">
        <v>38</v>
      </c>
      <c r="H33" s="15" t="s">
        <v>68</v>
      </c>
      <c r="I33" s="15" t="str">
        <f>IF($L$5&lt;41986,Bedingungen!A33,Bedingungen!B33)</f>
        <v>DISTANZIEREN</v>
      </c>
      <c r="J33"/>
      <c r="K33" s="13" t="s">
        <v>98</v>
      </c>
      <c r="L33" s="20">
        <f>AVERAGEIFS(F2:F81,I2:I81,"ZULASSEN",H2:H81,"neutral")</f>
        <v>4.4000000000000004</v>
      </c>
      <c r="O33" s="6"/>
      <c r="P33" s="6"/>
      <c r="Q33" s="6"/>
      <c r="R33" s="6"/>
      <c r="V33" s="3"/>
    </row>
    <row r="34" spans="1:22">
      <c r="A34" s="13">
        <v>33</v>
      </c>
      <c r="B34" s="16">
        <v>-157</v>
      </c>
      <c r="C34" s="16">
        <v>-13</v>
      </c>
      <c r="D34" s="16">
        <v>3051</v>
      </c>
      <c r="E34" s="13">
        <f t="shared" si="1"/>
        <v>8</v>
      </c>
      <c r="F34" s="13">
        <f t="shared" si="0"/>
        <v>5</v>
      </c>
      <c r="G34" s="15" t="s">
        <v>39</v>
      </c>
      <c r="H34" s="15" t="s">
        <v>69</v>
      </c>
      <c r="I34" s="15" t="str">
        <f>IF($L$5&lt;41986,Bedingungen!A34,Bedingungen!B34)</f>
        <v>DISTANZIEREN</v>
      </c>
      <c r="J34"/>
      <c r="K34" s="13" t="s">
        <v>99</v>
      </c>
      <c r="L34" s="20">
        <f>AVERAGEIFS(F2:F81,I2:I81,"DISTANZIEREN",H2:H81,"neutral")</f>
        <v>3.3</v>
      </c>
      <c r="O34" s="6"/>
      <c r="P34" s="6"/>
      <c r="Q34" s="6"/>
      <c r="R34" s="6"/>
      <c r="V34" s="3"/>
    </row>
    <row r="35" spans="1:22">
      <c r="A35" s="13">
        <v>34</v>
      </c>
      <c r="B35" s="16">
        <v>99</v>
      </c>
      <c r="C35" s="16">
        <v>-5</v>
      </c>
      <c r="D35" s="16">
        <v>1442</v>
      </c>
      <c r="E35" s="13">
        <f t="shared" si="1"/>
        <v>3</v>
      </c>
      <c r="F35" s="13">
        <f t="shared" si="0"/>
        <v>5</v>
      </c>
      <c r="G35" s="15" t="s">
        <v>40</v>
      </c>
      <c r="H35" s="15" t="s">
        <v>68</v>
      </c>
      <c r="I35" s="15" t="str">
        <f>IF($L$5&lt;41986,Bedingungen!A35,Bedingungen!B35)</f>
        <v>ZULASSEN</v>
      </c>
      <c r="J35"/>
      <c r="K35" s="13" t="s">
        <v>100</v>
      </c>
      <c r="L35" s="20">
        <f>AVERAGEIFS(F2:F81,I2:I81,"ZULASSEN",H2:H81,"negativ")</f>
        <v>6.15</v>
      </c>
      <c r="O35" s="6"/>
      <c r="P35" s="6"/>
      <c r="Q35" s="6"/>
      <c r="R35" s="6"/>
      <c r="V35" s="3"/>
    </row>
    <row r="36" spans="1:22">
      <c r="A36" s="13">
        <v>35</v>
      </c>
      <c r="B36" s="16">
        <v>0</v>
      </c>
      <c r="C36" s="16">
        <v>-159</v>
      </c>
      <c r="D36" s="16">
        <v>1243</v>
      </c>
      <c r="E36" s="13">
        <f t="shared" si="1"/>
        <v>5</v>
      </c>
      <c r="F36" s="13">
        <f t="shared" si="0"/>
        <v>2</v>
      </c>
      <c r="G36" s="15" t="s">
        <v>41</v>
      </c>
      <c r="H36" s="15" t="s">
        <v>68</v>
      </c>
      <c r="I36" s="15" t="str">
        <f>IF($L$5&lt;41986,Bedingungen!A36,Bedingungen!B36)</f>
        <v>DISTANZIEREN</v>
      </c>
      <c r="J36"/>
      <c r="K36" s="13" t="s">
        <v>101</v>
      </c>
      <c r="L36" s="20">
        <f>AVERAGEIFS(F2:F81,I2:I81,"DISTANZIEREN",H2:H81,"negativ")</f>
        <v>4.3</v>
      </c>
      <c r="O36" s="6"/>
      <c r="P36" s="6"/>
      <c r="Q36" s="6"/>
      <c r="R36" s="6"/>
      <c r="V36" s="3"/>
    </row>
    <row r="37" spans="1:22">
      <c r="A37" s="13">
        <v>36</v>
      </c>
      <c r="B37" s="16">
        <v>-51</v>
      </c>
      <c r="C37" s="16">
        <v>3</v>
      </c>
      <c r="D37" s="16">
        <v>2819</v>
      </c>
      <c r="E37" s="13">
        <f t="shared" si="1"/>
        <v>6</v>
      </c>
      <c r="F37" s="13">
        <f t="shared" si="0"/>
        <v>5</v>
      </c>
      <c r="G37" s="15" t="s">
        <v>42</v>
      </c>
      <c r="H37" s="15" t="s">
        <v>68</v>
      </c>
      <c r="I37" s="15" t="str">
        <f>IF($L$5&lt;41986,Bedingungen!A37,Bedingungen!B37)</f>
        <v>ZULASSEN</v>
      </c>
      <c r="J37"/>
      <c r="O37" s="6"/>
      <c r="P37" s="6"/>
      <c r="Q37" s="6"/>
      <c r="R37" s="6"/>
      <c r="V37" s="3"/>
    </row>
    <row r="38" spans="1:22">
      <c r="A38" s="13">
        <v>37</v>
      </c>
      <c r="B38" s="16">
        <v>-101</v>
      </c>
      <c r="C38" s="16">
        <v>-4</v>
      </c>
      <c r="D38" s="16">
        <v>2752</v>
      </c>
      <c r="E38" s="13">
        <f t="shared" si="1"/>
        <v>7</v>
      </c>
      <c r="F38" s="13">
        <f t="shared" si="0"/>
        <v>5</v>
      </c>
      <c r="G38" s="15" t="s">
        <v>43</v>
      </c>
      <c r="H38" s="15" t="s">
        <v>69</v>
      </c>
      <c r="I38" s="15" t="str">
        <f>IF($L$5&lt;41986,Bedingungen!A38,Bedingungen!B38)</f>
        <v>ZULASSEN</v>
      </c>
      <c r="J38"/>
      <c r="O38" s="6"/>
      <c r="P38" s="6"/>
      <c r="Q38" s="6"/>
      <c r="R38" s="6"/>
      <c r="V38" s="3"/>
    </row>
    <row r="39" spans="1:22">
      <c r="A39" s="13">
        <v>38</v>
      </c>
      <c r="B39" s="16">
        <v>-38</v>
      </c>
      <c r="C39" s="16">
        <v>-96</v>
      </c>
      <c r="D39" s="16">
        <v>2768</v>
      </c>
      <c r="E39" s="13">
        <f t="shared" si="1"/>
        <v>6</v>
      </c>
      <c r="F39" s="13">
        <f t="shared" si="0"/>
        <v>3</v>
      </c>
      <c r="G39" s="15" t="s">
        <v>44</v>
      </c>
      <c r="H39" s="15" t="s">
        <v>68</v>
      </c>
      <c r="I39" s="15" t="str">
        <f>IF($L$5&lt;41986,Bedingungen!A39,Bedingungen!B39)</f>
        <v>DISTANZIEREN</v>
      </c>
      <c r="J39"/>
      <c r="O39" s="6"/>
      <c r="P39" s="6"/>
      <c r="Q39" s="6"/>
      <c r="R39" s="6"/>
      <c r="V39" s="3"/>
    </row>
    <row r="40" spans="1:22">
      <c r="A40" s="13">
        <v>39</v>
      </c>
      <c r="B40" s="16">
        <v>6</v>
      </c>
      <c r="C40" s="16">
        <v>-107</v>
      </c>
      <c r="D40" s="16">
        <v>2354</v>
      </c>
      <c r="E40" s="13">
        <f t="shared" si="1"/>
        <v>5</v>
      </c>
      <c r="F40" s="13">
        <f t="shared" si="0"/>
        <v>3</v>
      </c>
      <c r="G40" s="15" t="s">
        <v>45</v>
      </c>
      <c r="H40" s="15" t="s">
        <v>69</v>
      </c>
      <c r="I40" s="15" t="str">
        <f>IF($L$5&lt;41986,Bedingungen!A40,Bedingungen!B40)</f>
        <v>ZULASSEN</v>
      </c>
      <c r="J40"/>
      <c r="O40" s="6"/>
      <c r="P40" s="6"/>
      <c r="Q40" s="6"/>
      <c r="R40" s="6"/>
      <c r="V40" s="3"/>
    </row>
    <row r="41" spans="1:22">
      <c r="A41" s="13">
        <v>40</v>
      </c>
      <c r="B41" s="16">
        <v>-92</v>
      </c>
      <c r="C41" s="16">
        <v>-93</v>
      </c>
      <c r="D41" s="16">
        <v>3017</v>
      </c>
      <c r="E41" s="13">
        <f t="shared" si="1"/>
        <v>7</v>
      </c>
      <c r="F41" s="13">
        <f t="shared" si="0"/>
        <v>3</v>
      </c>
      <c r="G41" s="15" t="s">
        <v>46</v>
      </c>
      <c r="H41" s="15" t="s">
        <v>69</v>
      </c>
      <c r="I41" s="15" t="str">
        <f>IF($L$5&lt;41986,Bedingungen!A41,Bedingungen!B41)</f>
        <v>DISTANZIEREN</v>
      </c>
      <c r="J41"/>
      <c r="M41" s="17"/>
      <c r="O41" s="6"/>
      <c r="P41" s="6"/>
      <c r="Q41" s="6"/>
      <c r="R41" s="6"/>
      <c r="V41" s="3"/>
    </row>
    <row r="42" spans="1:22">
      <c r="A42" s="13">
        <v>41</v>
      </c>
      <c r="B42" s="16">
        <v>3</v>
      </c>
      <c r="C42" s="16">
        <v>-104</v>
      </c>
      <c r="D42" s="16">
        <v>2421</v>
      </c>
      <c r="E42" s="13">
        <f t="shared" si="1"/>
        <v>5</v>
      </c>
      <c r="F42" s="13">
        <f t="shared" si="0"/>
        <v>3</v>
      </c>
      <c r="G42" s="15" t="s">
        <v>47</v>
      </c>
      <c r="H42" s="15" t="s">
        <v>68</v>
      </c>
      <c r="I42" s="15" t="str">
        <f>IF($L$5&lt;41986,Bedingungen!A42,Bedingungen!B42)</f>
        <v>DISTANZIEREN</v>
      </c>
      <c r="J42"/>
      <c r="L42" s="17"/>
      <c r="M42" s="17"/>
      <c r="O42" s="6"/>
      <c r="P42" s="6"/>
      <c r="Q42" s="6"/>
      <c r="R42" s="6"/>
      <c r="V42" s="3"/>
    </row>
    <row r="43" spans="1:22">
      <c r="A43" s="13">
        <v>42</v>
      </c>
      <c r="B43" s="16">
        <v>49</v>
      </c>
      <c r="C43" s="16">
        <v>-128</v>
      </c>
      <c r="D43" s="16">
        <v>2835</v>
      </c>
      <c r="E43" s="13">
        <f t="shared" si="1"/>
        <v>4</v>
      </c>
      <c r="F43" s="13">
        <f t="shared" si="0"/>
        <v>2</v>
      </c>
      <c r="G43" s="15" t="s">
        <v>48</v>
      </c>
      <c r="H43" s="15" t="s">
        <v>69</v>
      </c>
      <c r="I43" s="15" t="str">
        <f>IF($L$5&lt;41986,Bedingungen!A43,Bedingungen!B43)</f>
        <v>DISTANZIEREN</v>
      </c>
      <c r="J43"/>
      <c r="L43" s="17"/>
      <c r="M43" s="17"/>
      <c r="O43" s="6"/>
      <c r="P43" s="6"/>
      <c r="Q43" s="6"/>
      <c r="R43" s="6"/>
      <c r="V43" s="3"/>
    </row>
    <row r="44" spans="1:22">
      <c r="A44" s="13">
        <v>43</v>
      </c>
      <c r="B44" s="16">
        <v>-87</v>
      </c>
      <c r="C44" s="16">
        <v>133</v>
      </c>
      <c r="D44" s="16">
        <v>1227</v>
      </c>
      <c r="E44" s="13">
        <f t="shared" si="1"/>
        <v>7</v>
      </c>
      <c r="F44" s="13">
        <f t="shared" si="0"/>
        <v>8</v>
      </c>
      <c r="G44" s="15" t="s">
        <v>49</v>
      </c>
      <c r="H44" s="15" t="s">
        <v>69</v>
      </c>
      <c r="I44" s="15" t="str">
        <f>IF($L$5&lt;41986,Bedingungen!A44,Bedingungen!B44)</f>
        <v>ZULASSEN</v>
      </c>
      <c r="J44"/>
      <c r="L44" s="17"/>
      <c r="M44" s="17"/>
      <c r="O44" s="6"/>
      <c r="P44" s="6"/>
      <c r="Q44" s="6"/>
      <c r="R44" s="6"/>
      <c r="V44" s="3"/>
    </row>
    <row r="45" spans="1:22">
      <c r="A45" s="13">
        <v>44</v>
      </c>
      <c r="B45" s="16">
        <v>8</v>
      </c>
      <c r="C45" s="16">
        <v>-195</v>
      </c>
      <c r="D45" s="16">
        <v>1492</v>
      </c>
      <c r="E45" s="13">
        <f t="shared" si="1"/>
        <v>5</v>
      </c>
      <c r="F45" s="13">
        <f t="shared" si="0"/>
        <v>1</v>
      </c>
      <c r="G45" s="15" t="s">
        <v>50</v>
      </c>
      <c r="H45" s="15" t="s">
        <v>68</v>
      </c>
      <c r="I45" s="15" t="str">
        <f>IF($L$5&lt;41986,Bedingungen!A45,Bedingungen!B45)</f>
        <v>DISTANZIEREN</v>
      </c>
      <c r="J45"/>
      <c r="L45" s="17"/>
      <c r="M45" s="17"/>
      <c r="O45" s="6"/>
      <c r="P45" s="6"/>
      <c r="Q45" s="6"/>
      <c r="R45" s="6"/>
      <c r="V45" s="3"/>
    </row>
    <row r="46" spans="1:22">
      <c r="A46" s="13">
        <v>45</v>
      </c>
      <c r="B46" s="16">
        <v>-54</v>
      </c>
      <c r="C46" s="16">
        <v>108</v>
      </c>
      <c r="D46" s="16">
        <v>3051</v>
      </c>
      <c r="E46" s="13">
        <f t="shared" si="1"/>
        <v>6</v>
      </c>
      <c r="F46" s="13">
        <f t="shared" si="0"/>
        <v>7</v>
      </c>
      <c r="G46" s="15" t="s">
        <v>51</v>
      </c>
      <c r="H46" s="15" t="s">
        <v>69</v>
      </c>
      <c r="I46" s="15" t="str">
        <f>IF($L$5&lt;41986,Bedingungen!A46,Bedingungen!B46)</f>
        <v>ZULASSEN</v>
      </c>
      <c r="J46"/>
      <c r="L46" s="17"/>
      <c r="M46" s="17"/>
      <c r="O46" s="6"/>
      <c r="P46" s="6"/>
      <c r="Q46" s="6"/>
      <c r="R46" s="6"/>
      <c r="V46" s="3"/>
    </row>
    <row r="47" spans="1:22">
      <c r="A47" s="13">
        <v>46</v>
      </c>
      <c r="B47" s="16">
        <v>11</v>
      </c>
      <c r="C47" s="16">
        <v>-151</v>
      </c>
      <c r="D47" s="16">
        <v>1957</v>
      </c>
      <c r="E47" s="13">
        <f t="shared" si="1"/>
        <v>5</v>
      </c>
      <c r="F47" s="13">
        <f t="shared" si="0"/>
        <v>2</v>
      </c>
      <c r="G47" s="15" t="s">
        <v>52</v>
      </c>
      <c r="H47" s="15" t="s">
        <v>68</v>
      </c>
      <c r="I47" s="15" t="str">
        <f>IF($L$5&lt;41986,Bedingungen!A47,Bedingungen!B47)</f>
        <v>DISTANZIEREN</v>
      </c>
      <c r="J47"/>
      <c r="L47" s="17"/>
      <c r="M47" s="17"/>
      <c r="O47" s="6"/>
      <c r="P47" s="6"/>
      <c r="Q47" s="6"/>
      <c r="R47" s="6"/>
      <c r="V47" s="3"/>
    </row>
    <row r="48" spans="1:22">
      <c r="A48" s="13">
        <v>47</v>
      </c>
      <c r="B48" s="16">
        <v>-148</v>
      </c>
      <c r="C48" s="16">
        <v>37</v>
      </c>
      <c r="D48" s="16">
        <v>2504</v>
      </c>
      <c r="E48" s="13">
        <f t="shared" si="1"/>
        <v>8</v>
      </c>
      <c r="F48" s="13">
        <f t="shared" si="0"/>
        <v>6</v>
      </c>
      <c r="G48" s="15" t="s">
        <v>53</v>
      </c>
      <c r="H48" s="15" t="s">
        <v>69</v>
      </c>
      <c r="I48" s="15" t="str">
        <f>IF($L$5&lt;41986,Bedingungen!A48,Bedingungen!B48)</f>
        <v>DISTANZIEREN</v>
      </c>
      <c r="J48"/>
      <c r="L48" s="17"/>
      <c r="O48" s="6"/>
      <c r="P48" s="6"/>
      <c r="Q48" s="6"/>
      <c r="R48" s="6"/>
      <c r="V48" s="3"/>
    </row>
    <row r="49" spans="1:22">
      <c r="A49" s="13">
        <v>48</v>
      </c>
      <c r="B49" s="16">
        <v>-58</v>
      </c>
      <c r="C49" s="16">
        <v>45</v>
      </c>
      <c r="D49" s="16">
        <v>945</v>
      </c>
      <c r="E49" s="13">
        <f t="shared" si="1"/>
        <v>6</v>
      </c>
      <c r="F49" s="13">
        <f t="shared" si="0"/>
        <v>6</v>
      </c>
      <c r="G49" s="15" t="s">
        <v>54</v>
      </c>
      <c r="H49" s="15" t="s">
        <v>69</v>
      </c>
      <c r="I49" s="15" t="str">
        <f>IF($L$5&lt;41986,Bedingungen!A49,Bedingungen!B49)</f>
        <v>ZULASSEN</v>
      </c>
      <c r="J49"/>
      <c r="O49" s="6"/>
      <c r="P49" s="6"/>
      <c r="Q49" s="6"/>
      <c r="R49" s="6"/>
      <c r="V49" s="3"/>
    </row>
    <row r="50" spans="1:22">
      <c r="A50" s="13">
        <v>49</v>
      </c>
      <c r="B50" s="16">
        <v>8</v>
      </c>
      <c r="C50" s="16">
        <v>-114</v>
      </c>
      <c r="D50" s="16">
        <v>2006</v>
      </c>
      <c r="E50" s="13">
        <f t="shared" si="1"/>
        <v>5</v>
      </c>
      <c r="F50" s="13">
        <f t="shared" si="0"/>
        <v>3</v>
      </c>
      <c r="G50" s="15" t="s">
        <v>55</v>
      </c>
      <c r="H50" s="15" t="s">
        <v>69</v>
      </c>
      <c r="I50" s="15" t="str">
        <f>IF($L$5&lt;41986,Bedingungen!A50,Bedingungen!B50)</f>
        <v>DISTANZIEREN</v>
      </c>
      <c r="J50"/>
      <c r="O50" s="6"/>
      <c r="P50" s="6"/>
      <c r="Q50" s="6"/>
      <c r="R50" s="6"/>
      <c r="V50" s="3"/>
    </row>
    <row r="51" spans="1:22">
      <c r="A51" s="13">
        <v>50</v>
      </c>
      <c r="B51" s="16">
        <v>3</v>
      </c>
      <c r="C51" s="16">
        <v>-147</v>
      </c>
      <c r="D51" s="16">
        <v>1309</v>
      </c>
      <c r="E51" s="13">
        <f t="shared" si="1"/>
        <v>5</v>
      </c>
      <c r="F51" s="13">
        <f t="shared" si="0"/>
        <v>2</v>
      </c>
      <c r="G51" s="15" t="s">
        <v>56</v>
      </c>
      <c r="H51" s="15" t="s">
        <v>68</v>
      </c>
      <c r="I51" s="15" t="str">
        <f>IF($L$5&lt;41986,Bedingungen!A51,Bedingungen!B51)</f>
        <v>ZULASSEN</v>
      </c>
      <c r="J51"/>
      <c r="O51" s="6"/>
      <c r="P51" s="6"/>
      <c r="Q51" s="6"/>
      <c r="R51" s="6"/>
      <c r="V51" s="3"/>
    </row>
    <row r="52" spans="1:22">
      <c r="A52" s="13">
        <v>51</v>
      </c>
      <c r="B52" s="16">
        <v>0</v>
      </c>
      <c r="C52" s="16">
        <v>-111</v>
      </c>
      <c r="D52" s="16">
        <v>1609</v>
      </c>
      <c r="E52" s="13">
        <f t="shared" si="1"/>
        <v>5</v>
      </c>
      <c r="F52" s="13">
        <f t="shared" si="0"/>
        <v>3</v>
      </c>
      <c r="G52" s="15" t="s">
        <v>57</v>
      </c>
      <c r="H52" s="15" t="s">
        <v>69</v>
      </c>
      <c r="I52" s="15" t="str">
        <f>IF($L$5&lt;41986,Bedingungen!A52,Bedingungen!B52)</f>
        <v>DISTANZIEREN</v>
      </c>
      <c r="J52"/>
      <c r="O52" s="6"/>
      <c r="P52" s="6"/>
      <c r="Q52" s="6"/>
      <c r="R52" s="6"/>
      <c r="V52" s="3"/>
    </row>
    <row r="53" spans="1:22">
      <c r="A53" s="13">
        <v>52</v>
      </c>
      <c r="B53" s="16">
        <v>-197</v>
      </c>
      <c r="C53" s="16">
        <v>21</v>
      </c>
      <c r="D53" s="16">
        <v>1873</v>
      </c>
      <c r="E53" s="13">
        <f t="shared" si="1"/>
        <v>9</v>
      </c>
      <c r="F53" s="13">
        <f t="shared" si="0"/>
        <v>5</v>
      </c>
      <c r="G53" s="15" t="s">
        <v>58</v>
      </c>
      <c r="H53" s="15" t="s">
        <v>69</v>
      </c>
      <c r="I53" s="15" t="str">
        <f>IF($L$5&lt;41986,Bedingungen!A53,Bedingungen!B53)</f>
        <v>ZULASSEN</v>
      </c>
      <c r="J53"/>
      <c r="O53" s="6"/>
      <c r="P53" s="6"/>
      <c r="Q53" s="6"/>
      <c r="R53" s="6"/>
      <c r="V53" s="3"/>
    </row>
    <row r="54" spans="1:22">
      <c r="A54" s="13">
        <v>53</v>
      </c>
      <c r="B54" s="16">
        <v>116</v>
      </c>
      <c r="C54" s="16">
        <v>69</v>
      </c>
      <c r="D54" s="16">
        <v>2089</v>
      </c>
      <c r="E54" s="13">
        <f t="shared" si="1"/>
        <v>3</v>
      </c>
      <c r="F54" s="13">
        <f t="shared" si="0"/>
        <v>6</v>
      </c>
      <c r="G54" s="15" t="s">
        <v>59</v>
      </c>
      <c r="H54" s="15" t="s">
        <v>68</v>
      </c>
      <c r="I54" s="15" t="str">
        <f>IF($L$5&lt;41986,Bedingungen!A54,Bedingungen!B54)</f>
        <v>ZULASSEN</v>
      </c>
      <c r="J54"/>
      <c r="O54" s="6"/>
      <c r="P54" s="6"/>
      <c r="Q54" s="6"/>
      <c r="R54" s="6"/>
      <c r="V54" s="3"/>
    </row>
    <row r="55" spans="1:22">
      <c r="A55" s="13">
        <v>54</v>
      </c>
      <c r="B55" s="16">
        <v>-2</v>
      </c>
      <c r="C55" s="16">
        <v>-9</v>
      </c>
      <c r="D55" s="16">
        <v>1591</v>
      </c>
      <c r="E55" s="13">
        <f t="shared" si="1"/>
        <v>5</v>
      </c>
      <c r="F55" s="13">
        <f t="shared" si="0"/>
        <v>5</v>
      </c>
      <c r="G55" s="15" t="s">
        <v>60</v>
      </c>
      <c r="H55" s="15" t="s">
        <v>68</v>
      </c>
      <c r="I55" s="15" t="str">
        <f>IF($L$5&lt;41986,Bedingungen!A55,Bedingungen!B55)</f>
        <v>DISTANZIEREN</v>
      </c>
      <c r="J55"/>
      <c r="O55" s="6"/>
      <c r="P55" s="6"/>
      <c r="Q55" s="6"/>
      <c r="R55" s="6"/>
      <c r="V55" s="3"/>
    </row>
    <row r="56" spans="1:22">
      <c r="A56" s="13">
        <v>55</v>
      </c>
      <c r="B56" s="16">
        <v>0</v>
      </c>
      <c r="C56" s="16">
        <v>0</v>
      </c>
      <c r="D56" s="16">
        <v>547</v>
      </c>
      <c r="E56" s="13">
        <f t="shared" si="1"/>
        <v>5</v>
      </c>
      <c r="F56" s="13">
        <f t="shared" si="0"/>
        <v>5</v>
      </c>
      <c r="G56" s="15" t="s">
        <v>61</v>
      </c>
      <c r="H56" s="15" t="s">
        <v>68</v>
      </c>
      <c r="I56" s="15" t="str">
        <f>IF($L$5&lt;41986,Bedingungen!A56,Bedingungen!B56)</f>
        <v>ZULASSEN</v>
      </c>
      <c r="J56"/>
      <c r="O56" s="6"/>
      <c r="P56" s="6"/>
      <c r="Q56" s="6"/>
      <c r="R56" s="6"/>
      <c r="V56" s="3"/>
    </row>
    <row r="57" spans="1:22">
      <c r="A57" s="13">
        <v>56</v>
      </c>
      <c r="B57" s="16">
        <v>-86</v>
      </c>
      <c r="C57" s="16">
        <v>52</v>
      </c>
      <c r="D57" s="16">
        <v>1442</v>
      </c>
      <c r="E57" s="13">
        <f t="shared" si="1"/>
        <v>7</v>
      </c>
      <c r="F57" s="13">
        <f t="shared" si="0"/>
        <v>6</v>
      </c>
      <c r="G57" s="15" t="s">
        <v>62</v>
      </c>
      <c r="H57" s="15" t="s">
        <v>69</v>
      </c>
      <c r="I57" s="15" t="str">
        <f>IF($L$5&lt;41986,Bedingungen!A57,Bedingungen!B57)</f>
        <v>ZULASSEN</v>
      </c>
      <c r="J57"/>
      <c r="O57" s="6"/>
      <c r="P57" s="6"/>
      <c r="Q57" s="6"/>
      <c r="R57" s="6"/>
      <c r="V57" s="3"/>
    </row>
    <row r="58" spans="1:22">
      <c r="A58" s="13">
        <v>57</v>
      </c>
      <c r="B58" s="16">
        <v>56</v>
      </c>
      <c r="C58" s="16">
        <v>-1</v>
      </c>
      <c r="D58" s="16">
        <v>1061</v>
      </c>
      <c r="E58" s="13">
        <f t="shared" si="1"/>
        <v>4</v>
      </c>
      <c r="F58" s="13">
        <f t="shared" si="0"/>
        <v>5</v>
      </c>
      <c r="G58" s="15" t="s">
        <v>63</v>
      </c>
      <c r="H58" s="15" t="s">
        <v>68</v>
      </c>
      <c r="I58" s="15" t="str">
        <f>IF($L$5&lt;41986,Bedingungen!A58,Bedingungen!B58)</f>
        <v>ZULASSEN</v>
      </c>
      <c r="J58"/>
      <c r="O58" s="6"/>
      <c r="P58" s="6"/>
      <c r="Q58" s="6"/>
      <c r="R58" s="6"/>
      <c r="V58" s="3"/>
    </row>
    <row r="59" spans="1:22">
      <c r="A59" s="13">
        <v>58</v>
      </c>
      <c r="B59" s="16">
        <v>4</v>
      </c>
      <c r="C59" s="16">
        <v>5</v>
      </c>
      <c r="D59" s="16">
        <v>2885</v>
      </c>
      <c r="E59" s="13">
        <f t="shared" si="1"/>
        <v>5</v>
      </c>
      <c r="F59" s="13">
        <f t="shared" si="0"/>
        <v>5</v>
      </c>
      <c r="G59" s="15" t="s">
        <v>64</v>
      </c>
      <c r="H59" s="15" t="s">
        <v>68</v>
      </c>
      <c r="I59" s="15" t="str">
        <f>IF($L$5&lt;41986,Bedingungen!A59,Bedingungen!B59)</f>
        <v>DISTANZIEREN</v>
      </c>
      <c r="J59"/>
      <c r="O59" s="6"/>
      <c r="P59" s="6"/>
      <c r="Q59" s="6"/>
      <c r="R59" s="6"/>
      <c r="V59" s="3"/>
    </row>
    <row r="60" spans="1:22">
      <c r="A60" s="13">
        <v>59</v>
      </c>
      <c r="B60" s="16">
        <v>0</v>
      </c>
      <c r="C60" s="16">
        <v>0</v>
      </c>
      <c r="D60" s="16">
        <v>2835</v>
      </c>
      <c r="E60" s="13">
        <f t="shared" si="1"/>
        <v>5</v>
      </c>
      <c r="F60" s="13">
        <f t="shared" si="0"/>
        <v>5</v>
      </c>
      <c r="G60" s="15" t="s">
        <v>65</v>
      </c>
      <c r="H60" s="15" t="s">
        <v>69</v>
      </c>
      <c r="I60" s="15" t="str">
        <f>IF($L$5&lt;41986,Bedingungen!A60,Bedingungen!B60)</f>
        <v>DISTANZIEREN</v>
      </c>
      <c r="J60"/>
      <c r="O60" s="6"/>
      <c r="P60" s="6"/>
      <c r="Q60" s="6"/>
      <c r="R60" s="6"/>
      <c r="V60" s="3"/>
    </row>
    <row r="61" spans="1:22">
      <c r="A61" s="13">
        <v>60</v>
      </c>
      <c r="B61" s="16">
        <v>0</v>
      </c>
      <c r="C61" s="16">
        <v>0</v>
      </c>
      <c r="D61" s="16">
        <v>3382</v>
      </c>
      <c r="E61" s="13">
        <f t="shared" si="1"/>
        <v>5</v>
      </c>
      <c r="F61" s="13">
        <f t="shared" si="0"/>
        <v>5</v>
      </c>
      <c r="G61" s="15" t="s">
        <v>66</v>
      </c>
      <c r="H61" s="15" t="s">
        <v>68</v>
      </c>
      <c r="I61" s="15" t="str">
        <f>IF($L$5&lt;41986,Bedingungen!A61,Bedingungen!B61)</f>
        <v>DISTANZIEREN</v>
      </c>
      <c r="J61"/>
      <c r="O61" s="6"/>
      <c r="P61" s="6"/>
      <c r="Q61" s="6"/>
      <c r="R61" s="6"/>
      <c r="V61" s="3"/>
    </row>
    <row r="62" spans="1:22" s="1" customFormat="1">
      <c r="A62" s="13">
        <v>61</v>
      </c>
      <c r="B62" s="16">
        <v>-44</v>
      </c>
      <c r="C62" s="16">
        <v>-20</v>
      </c>
      <c r="D62" s="16">
        <v>1906</v>
      </c>
      <c r="E62" s="13">
        <f t="shared" si="1"/>
        <v>6</v>
      </c>
      <c r="F62" s="13">
        <f t="shared" si="0"/>
        <v>5</v>
      </c>
      <c r="G62" s="15" t="s">
        <v>105</v>
      </c>
      <c r="H62" s="13" t="s">
        <v>68</v>
      </c>
      <c r="I62" s="15" t="str">
        <f>IF($L$5&lt;41986,Bedingungen!A62,Bedingungen!B62)</f>
        <v>ZULASSEN</v>
      </c>
      <c r="J62"/>
      <c r="K62" s="13"/>
      <c r="L62" s="13"/>
      <c r="M62" s="13"/>
      <c r="N62" s="13"/>
      <c r="O62" s="6"/>
      <c r="P62" s="6"/>
      <c r="Q62" s="6"/>
      <c r="R62" s="6"/>
      <c r="V62" s="3"/>
    </row>
    <row r="63" spans="1:22" s="1" customFormat="1">
      <c r="A63" s="13">
        <v>62</v>
      </c>
      <c r="B63" s="16">
        <v>-94</v>
      </c>
      <c r="C63" s="16">
        <v>-2</v>
      </c>
      <c r="D63" s="16">
        <v>1459</v>
      </c>
      <c r="E63" s="13">
        <f t="shared" si="1"/>
        <v>7</v>
      </c>
      <c r="F63" s="13">
        <f t="shared" ref="F63:F81" si="2">IF(C63="","",IF(AND(C63&gt;=-225,C63&lt;-175),1,IF(AND(C63&gt;=-175,C63&lt;-125),2,IF(AND(C63&gt;=-125,C63&lt;-75),3,IF(AND(C63&gt;=-75,C63&lt;-25),4,IF(AND(C63&gt;=-25,C63&lt;=25),5,IF(AND(C63&gt;25,C63&lt;=75),6,IF(AND(C63&gt;75,C63&lt;=125),7,IF(AND(C63&gt;125,C63&lt;=175),8,IF(AND(C63&gt;175,C63&lt;=225),9))))))))))</f>
        <v>5</v>
      </c>
      <c r="G63" s="15" t="s">
        <v>106</v>
      </c>
      <c r="H63" s="13" t="s">
        <v>69</v>
      </c>
      <c r="I63" s="15" t="str">
        <f>IF($L$5&lt;41986,Bedingungen!A63,Bedingungen!B63)</f>
        <v>DISTANZIEREN</v>
      </c>
      <c r="J63"/>
      <c r="K63" s="13"/>
      <c r="L63" s="13"/>
      <c r="M63" s="13"/>
      <c r="N63" s="13"/>
      <c r="O63" s="6"/>
      <c r="P63" s="6"/>
      <c r="Q63" s="6"/>
      <c r="R63" s="6"/>
      <c r="V63" s="3"/>
    </row>
    <row r="64" spans="1:22" s="1" customFormat="1">
      <c r="A64" s="13">
        <v>63</v>
      </c>
      <c r="B64" s="16">
        <v>0</v>
      </c>
      <c r="C64" s="16">
        <v>0</v>
      </c>
      <c r="D64" s="16">
        <v>995</v>
      </c>
      <c r="E64" s="13">
        <f t="shared" si="1"/>
        <v>5</v>
      </c>
      <c r="F64" s="13">
        <f t="shared" si="2"/>
        <v>5</v>
      </c>
      <c r="G64" s="15" t="s">
        <v>107</v>
      </c>
      <c r="H64" s="13" t="s">
        <v>68</v>
      </c>
      <c r="I64" s="15" t="str">
        <f>IF($L$5&lt;41986,Bedingungen!A64,Bedingungen!B64)</f>
        <v>DISTANZIEREN</v>
      </c>
      <c r="J64"/>
      <c r="K64" s="13"/>
      <c r="L64" s="13"/>
      <c r="M64" s="13"/>
      <c r="N64" s="13"/>
      <c r="O64" s="6"/>
      <c r="P64" s="6"/>
      <c r="Q64" s="6"/>
      <c r="R64" s="6"/>
      <c r="V64" s="3"/>
    </row>
    <row r="65" spans="1:22" s="1" customFormat="1">
      <c r="A65" s="13">
        <v>64</v>
      </c>
      <c r="B65" s="16">
        <v>8</v>
      </c>
      <c r="C65" s="16">
        <v>-105</v>
      </c>
      <c r="D65" s="16">
        <v>1940</v>
      </c>
      <c r="E65" s="13">
        <f t="shared" si="1"/>
        <v>5</v>
      </c>
      <c r="F65" s="13">
        <f t="shared" si="2"/>
        <v>3</v>
      </c>
      <c r="G65" s="15" t="s">
        <v>108</v>
      </c>
      <c r="H65" s="13" t="s">
        <v>69</v>
      </c>
      <c r="I65" s="15" t="str">
        <f>IF($L$5&lt;41986,Bedingungen!A65,Bedingungen!B65)</f>
        <v>DISTANZIEREN</v>
      </c>
      <c r="J65"/>
      <c r="K65" s="13"/>
      <c r="L65" s="13"/>
      <c r="M65" s="13"/>
      <c r="N65" s="13"/>
      <c r="O65" s="6"/>
      <c r="P65" s="6"/>
      <c r="Q65" s="6"/>
      <c r="R65" s="6"/>
      <c r="V65" s="3"/>
    </row>
    <row r="66" spans="1:22" s="1" customFormat="1">
      <c r="A66" s="13">
        <v>65</v>
      </c>
      <c r="B66" s="16">
        <v>-1</v>
      </c>
      <c r="C66" s="16">
        <v>0</v>
      </c>
      <c r="D66" s="16">
        <v>2072</v>
      </c>
      <c r="E66" s="13">
        <f t="shared" si="1"/>
        <v>5</v>
      </c>
      <c r="F66" s="13">
        <f t="shared" si="2"/>
        <v>5</v>
      </c>
      <c r="G66" s="15" t="s">
        <v>109</v>
      </c>
      <c r="H66" s="13" t="s">
        <v>68</v>
      </c>
      <c r="I66" s="15" t="str">
        <f>IF($L$5&lt;41986,Bedingungen!A66,Bedingungen!B66)</f>
        <v>ZULASSEN</v>
      </c>
      <c r="J66"/>
      <c r="K66" s="13"/>
      <c r="L66" s="13"/>
      <c r="M66" s="13"/>
      <c r="N66" s="13"/>
      <c r="O66" s="6"/>
      <c r="P66" s="6"/>
      <c r="Q66" s="6"/>
      <c r="R66" s="6"/>
      <c r="V66" s="3"/>
    </row>
    <row r="67" spans="1:22" s="1" customFormat="1">
      <c r="A67" s="13">
        <v>66</v>
      </c>
      <c r="B67" s="16">
        <v>-212</v>
      </c>
      <c r="C67" s="16">
        <v>145</v>
      </c>
      <c r="D67" s="16">
        <v>1675</v>
      </c>
      <c r="E67" s="13">
        <f t="shared" ref="E67:E81" si="3">IF(B67="","",IF(AND(B67&gt;=-225,B67&lt;-175),9,IF(AND(B67&gt;=-175,B67&lt;-125),8,IF(AND(B67&gt;=-125,B67&lt;-75),7,IF(AND(B67&gt;=-75,B67&lt;-25),6,IF(AND(B67&gt;=-25,B67&lt;=25),5,IF(AND(B67&gt;25,B67&lt;=75),4,IF(AND(B67&gt;75,B67&lt;=125),3,IF(AND(B67&gt;125,B67&lt;=175),2,IF(AND(B67&gt;175,B67&lt;=225),1))))))))))</f>
        <v>9</v>
      </c>
      <c r="F67" s="13">
        <f t="shared" si="2"/>
        <v>8</v>
      </c>
      <c r="G67" s="15" t="s">
        <v>110</v>
      </c>
      <c r="H67" s="13" t="s">
        <v>69</v>
      </c>
      <c r="I67" s="15" t="str">
        <f>IF($L$5&lt;41986,Bedingungen!A67,Bedingungen!B67)</f>
        <v>ZULASSEN</v>
      </c>
      <c r="J67"/>
      <c r="K67" s="13"/>
      <c r="L67" s="13"/>
      <c r="M67" s="13"/>
      <c r="N67" s="13"/>
      <c r="O67" s="6"/>
      <c r="P67" s="6"/>
      <c r="Q67" s="6"/>
      <c r="R67" s="6"/>
      <c r="V67" s="3"/>
    </row>
    <row r="68" spans="1:22" s="1" customFormat="1">
      <c r="A68" s="13">
        <v>67</v>
      </c>
      <c r="B68" s="16">
        <v>59</v>
      </c>
      <c r="C68" s="16">
        <v>4</v>
      </c>
      <c r="D68" s="16">
        <v>1111</v>
      </c>
      <c r="E68" s="13">
        <f t="shared" si="3"/>
        <v>4</v>
      </c>
      <c r="F68" s="13">
        <f t="shared" si="2"/>
        <v>5</v>
      </c>
      <c r="G68" s="15" t="s">
        <v>111</v>
      </c>
      <c r="H68" s="13" t="s">
        <v>68</v>
      </c>
      <c r="I68" s="15" t="str">
        <f>IF($L$5&lt;41986,Bedingungen!A68,Bedingungen!B68)</f>
        <v>DISTANZIEREN</v>
      </c>
      <c r="J68"/>
      <c r="K68" s="13"/>
      <c r="L68" s="13"/>
      <c r="M68" s="13"/>
      <c r="N68" s="13"/>
      <c r="O68" s="6"/>
      <c r="P68" s="6"/>
      <c r="Q68" s="6"/>
      <c r="R68" s="6"/>
      <c r="V68" s="3"/>
    </row>
    <row r="69" spans="1:22" s="1" customFormat="1">
      <c r="A69" s="13">
        <v>68</v>
      </c>
      <c r="B69" s="16">
        <v>50</v>
      </c>
      <c r="C69" s="16">
        <v>52</v>
      </c>
      <c r="D69" s="16">
        <v>1989</v>
      </c>
      <c r="E69" s="13">
        <f t="shared" si="3"/>
        <v>4</v>
      </c>
      <c r="F69" s="13">
        <f t="shared" si="2"/>
        <v>6</v>
      </c>
      <c r="G69" s="15" t="s">
        <v>112</v>
      </c>
      <c r="H69" s="13" t="s">
        <v>68</v>
      </c>
      <c r="I69" s="15" t="str">
        <f>IF($L$5&lt;41986,Bedingungen!A69,Bedingungen!B69)</f>
        <v>ZULASSEN</v>
      </c>
      <c r="J69"/>
      <c r="K69" s="13"/>
      <c r="L69" s="13"/>
      <c r="M69" s="13"/>
      <c r="N69" s="13"/>
      <c r="O69" s="6"/>
      <c r="P69" s="6"/>
      <c r="Q69" s="6"/>
      <c r="R69" s="6"/>
      <c r="V69" s="3"/>
    </row>
    <row r="70" spans="1:22" s="1" customFormat="1">
      <c r="A70" s="13">
        <v>69</v>
      </c>
      <c r="B70" s="16">
        <v>0</v>
      </c>
      <c r="C70" s="16">
        <v>0</v>
      </c>
      <c r="D70" s="16">
        <v>1426</v>
      </c>
      <c r="E70" s="13">
        <f t="shared" si="3"/>
        <v>5</v>
      </c>
      <c r="F70" s="13">
        <f t="shared" si="2"/>
        <v>5</v>
      </c>
      <c r="G70" s="15" t="s">
        <v>113</v>
      </c>
      <c r="H70" s="13" t="s">
        <v>68</v>
      </c>
      <c r="I70" s="15" t="str">
        <f>IF($L$5&lt;41986,Bedingungen!A70,Bedingungen!B70)</f>
        <v>DISTANZIEREN</v>
      </c>
      <c r="J70"/>
      <c r="K70" s="13"/>
      <c r="L70" s="13"/>
      <c r="M70" s="13"/>
      <c r="N70" s="13"/>
      <c r="O70" s="6"/>
      <c r="P70" s="6"/>
      <c r="Q70" s="6"/>
      <c r="R70" s="6"/>
      <c r="V70" s="3"/>
    </row>
    <row r="71" spans="1:22" s="1" customFormat="1">
      <c r="A71" s="13">
        <v>70</v>
      </c>
      <c r="B71" s="16">
        <v>-134</v>
      </c>
      <c r="C71" s="16">
        <v>56</v>
      </c>
      <c r="D71" s="16">
        <v>2984</v>
      </c>
      <c r="E71" s="13">
        <f t="shared" si="3"/>
        <v>8</v>
      </c>
      <c r="F71" s="13">
        <f t="shared" si="2"/>
        <v>6</v>
      </c>
      <c r="G71" s="15" t="s">
        <v>114</v>
      </c>
      <c r="H71" s="13" t="s">
        <v>69</v>
      </c>
      <c r="I71" s="15" t="str">
        <f>IF($L$5&lt;41986,Bedingungen!A71,Bedingungen!B71)</f>
        <v>DISTANZIEREN</v>
      </c>
      <c r="J71"/>
      <c r="K71" s="13"/>
      <c r="L71" s="13"/>
      <c r="M71" s="13"/>
      <c r="N71" s="13"/>
      <c r="O71" s="6"/>
      <c r="P71" s="6"/>
      <c r="Q71" s="6"/>
      <c r="R71" s="6"/>
      <c r="V71" s="3"/>
    </row>
    <row r="72" spans="1:22" s="1" customFormat="1">
      <c r="A72" s="13">
        <v>71</v>
      </c>
      <c r="B72" s="16">
        <v>-224</v>
      </c>
      <c r="C72" s="16">
        <v>224</v>
      </c>
      <c r="D72" s="16">
        <v>1857</v>
      </c>
      <c r="E72" s="13">
        <f t="shared" si="3"/>
        <v>9</v>
      </c>
      <c r="F72" s="13">
        <f t="shared" si="2"/>
        <v>9</v>
      </c>
      <c r="G72" s="15" t="s">
        <v>115</v>
      </c>
      <c r="H72" s="13" t="s">
        <v>69</v>
      </c>
      <c r="I72" s="15" t="str">
        <f>IF($L$5&lt;41986,Bedingungen!A72,Bedingungen!B72)</f>
        <v>ZULASSEN</v>
      </c>
      <c r="J72"/>
      <c r="K72" s="13"/>
      <c r="L72" s="13"/>
      <c r="M72" s="13"/>
      <c r="N72" s="13"/>
      <c r="O72" s="6"/>
      <c r="P72" s="6"/>
      <c r="Q72" s="6"/>
      <c r="R72" s="6"/>
      <c r="V72" s="3"/>
    </row>
    <row r="73" spans="1:22" s="1" customFormat="1">
      <c r="A73" s="13">
        <v>72</v>
      </c>
      <c r="B73" s="16">
        <v>1</v>
      </c>
      <c r="C73" s="16">
        <v>40</v>
      </c>
      <c r="D73" s="16">
        <v>2007</v>
      </c>
      <c r="E73" s="13">
        <f t="shared" si="3"/>
        <v>5</v>
      </c>
      <c r="F73" s="13">
        <f t="shared" si="2"/>
        <v>6</v>
      </c>
      <c r="G73" s="15" t="s">
        <v>116</v>
      </c>
      <c r="H73" s="13" t="s">
        <v>68</v>
      </c>
      <c r="I73" s="15" t="str">
        <f>IF($L$5&lt;41986,Bedingungen!A73,Bedingungen!B73)</f>
        <v>DISTANZIEREN</v>
      </c>
      <c r="J73"/>
      <c r="K73" s="13"/>
      <c r="L73" s="13"/>
      <c r="M73" s="13"/>
      <c r="N73" s="13"/>
      <c r="O73" s="6"/>
      <c r="P73" s="6"/>
      <c r="Q73" s="6"/>
      <c r="R73" s="6"/>
      <c r="V73" s="3"/>
    </row>
    <row r="74" spans="1:22" s="1" customFormat="1">
      <c r="A74" s="13">
        <v>73</v>
      </c>
      <c r="B74" s="16">
        <v>-171</v>
      </c>
      <c r="C74" s="16">
        <v>161</v>
      </c>
      <c r="D74" s="16">
        <v>2255</v>
      </c>
      <c r="E74" s="13">
        <f t="shared" si="3"/>
        <v>8</v>
      </c>
      <c r="F74" s="13">
        <f t="shared" si="2"/>
        <v>8</v>
      </c>
      <c r="G74" s="15" t="s">
        <v>117</v>
      </c>
      <c r="H74" s="13" t="s">
        <v>69</v>
      </c>
      <c r="I74" s="15" t="str">
        <f>IF($L$5&lt;41986,Bedingungen!A74,Bedingungen!B74)</f>
        <v>ZULASSEN</v>
      </c>
      <c r="J74"/>
      <c r="K74" s="13"/>
      <c r="L74" s="13"/>
      <c r="M74" s="13"/>
      <c r="N74" s="13"/>
      <c r="O74" s="6"/>
      <c r="P74" s="6"/>
      <c r="Q74" s="6"/>
      <c r="R74" s="6"/>
      <c r="V74" s="3"/>
    </row>
    <row r="75" spans="1:22" s="1" customFormat="1">
      <c r="A75" s="13">
        <v>74</v>
      </c>
      <c r="B75" s="16">
        <v>5</v>
      </c>
      <c r="C75" s="16">
        <v>-62</v>
      </c>
      <c r="D75" s="16">
        <v>2239</v>
      </c>
      <c r="E75" s="13">
        <f t="shared" si="3"/>
        <v>5</v>
      </c>
      <c r="F75" s="13">
        <f t="shared" si="2"/>
        <v>4</v>
      </c>
      <c r="G75" s="15" t="s">
        <v>118</v>
      </c>
      <c r="H75" s="13" t="s">
        <v>68</v>
      </c>
      <c r="I75" s="15" t="str">
        <f>IF($L$5&lt;41986,Bedingungen!A75,Bedingungen!B75)</f>
        <v>ZULASSEN</v>
      </c>
      <c r="J75"/>
      <c r="K75" s="13"/>
      <c r="L75" s="13"/>
      <c r="M75" s="13"/>
      <c r="N75" s="13"/>
      <c r="O75" s="6"/>
      <c r="P75" s="6"/>
      <c r="Q75" s="6"/>
      <c r="R75" s="6"/>
      <c r="V75" s="3"/>
    </row>
    <row r="76" spans="1:22" s="1" customFormat="1">
      <c r="A76" s="13">
        <v>75</v>
      </c>
      <c r="B76" s="16">
        <v>-220</v>
      </c>
      <c r="C76" s="16">
        <v>139</v>
      </c>
      <c r="D76" s="16">
        <v>2636</v>
      </c>
      <c r="E76" s="13">
        <f t="shared" si="3"/>
        <v>9</v>
      </c>
      <c r="F76" s="13">
        <f t="shared" si="2"/>
        <v>8</v>
      </c>
      <c r="G76" s="15" t="s">
        <v>119</v>
      </c>
      <c r="H76" s="13" t="s">
        <v>69</v>
      </c>
      <c r="I76" s="15" t="str">
        <f>IF($L$5&lt;41986,Bedingungen!A76,Bedingungen!B76)</f>
        <v>DISTANZIEREN</v>
      </c>
      <c r="J76"/>
      <c r="K76" s="13"/>
      <c r="L76" s="13"/>
      <c r="M76" s="13"/>
      <c r="N76" s="13"/>
      <c r="O76" s="6"/>
      <c r="P76" s="6"/>
      <c r="Q76" s="6"/>
      <c r="R76" s="6"/>
      <c r="V76" s="3"/>
    </row>
    <row r="77" spans="1:22" s="1" customFormat="1">
      <c r="A77" s="13">
        <v>76</v>
      </c>
      <c r="B77" s="16">
        <v>-45</v>
      </c>
      <c r="C77" s="16">
        <v>217</v>
      </c>
      <c r="D77" s="16">
        <v>1044</v>
      </c>
      <c r="E77" s="13">
        <f t="shared" si="3"/>
        <v>6</v>
      </c>
      <c r="F77" s="13">
        <f t="shared" si="2"/>
        <v>9</v>
      </c>
      <c r="G77" s="15" t="s">
        <v>120</v>
      </c>
      <c r="H77" s="13" t="s">
        <v>69</v>
      </c>
      <c r="I77" s="15" t="str">
        <f>IF($L$5&lt;41986,Bedingungen!A77,Bedingungen!B77)</f>
        <v>ZULASSEN</v>
      </c>
      <c r="J77"/>
      <c r="K77" s="13"/>
      <c r="L77" s="13"/>
      <c r="M77" s="13"/>
      <c r="N77" s="13"/>
      <c r="O77" s="6"/>
      <c r="P77" s="6"/>
      <c r="Q77" s="6"/>
      <c r="R77" s="6"/>
      <c r="V77" s="3"/>
    </row>
    <row r="78" spans="1:22" s="1" customFormat="1">
      <c r="A78" s="13">
        <v>77</v>
      </c>
      <c r="B78" s="16">
        <v>0</v>
      </c>
      <c r="C78" s="16">
        <v>-2</v>
      </c>
      <c r="D78" s="16">
        <v>2006</v>
      </c>
      <c r="E78" s="13">
        <f t="shared" si="3"/>
        <v>5</v>
      </c>
      <c r="F78" s="13">
        <f t="shared" si="2"/>
        <v>5</v>
      </c>
      <c r="G78" s="15" t="s">
        <v>121</v>
      </c>
      <c r="H78" s="13" t="s">
        <v>68</v>
      </c>
      <c r="I78" s="15" t="str">
        <f>IF($L$5&lt;41986,Bedingungen!A78,Bedingungen!B78)</f>
        <v>ZULASSEN</v>
      </c>
      <c r="J78"/>
      <c r="K78" s="13"/>
      <c r="L78" s="13"/>
      <c r="M78" s="13"/>
      <c r="N78" s="13"/>
      <c r="O78" s="6"/>
      <c r="P78" s="6"/>
      <c r="Q78" s="6"/>
      <c r="R78" s="6"/>
      <c r="V78" s="3"/>
    </row>
    <row r="79" spans="1:22" s="1" customFormat="1">
      <c r="A79" s="13">
        <v>78</v>
      </c>
      <c r="B79" s="16">
        <v>0</v>
      </c>
      <c r="C79" s="16">
        <v>12</v>
      </c>
      <c r="D79" s="16">
        <v>1791</v>
      </c>
      <c r="E79" s="13">
        <f t="shared" si="3"/>
        <v>5</v>
      </c>
      <c r="F79" s="13">
        <f t="shared" si="2"/>
        <v>5</v>
      </c>
      <c r="G79" s="15" t="s">
        <v>122</v>
      </c>
      <c r="H79" s="13" t="s">
        <v>69</v>
      </c>
      <c r="I79" s="15" t="str">
        <f>IF($L$5&lt;41986,Bedingungen!A79,Bedingungen!B79)</f>
        <v>DISTANZIEREN</v>
      </c>
      <c r="J79"/>
      <c r="K79" s="13"/>
      <c r="L79" s="13"/>
      <c r="M79" s="13"/>
      <c r="N79" s="13"/>
      <c r="O79" s="6"/>
      <c r="P79" s="6"/>
      <c r="Q79" s="6"/>
      <c r="R79" s="6"/>
      <c r="V79" s="3"/>
    </row>
    <row r="80" spans="1:22" s="1" customFormat="1">
      <c r="A80" s="13">
        <v>79</v>
      </c>
      <c r="B80" s="16">
        <v>-1</v>
      </c>
      <c r="C80" s="16">
        <v>-1</v>
      </c>
      <c r="D80" s="16">
        <v>1027</v>
      </c>
      <c r="E80" s="13">
        <f t="shared" si="3"/>
        <v>5</v>
      </c>
      <c r="F80" s="13">
        <f t="shared" si="2"/>
        <v>5</v>
      </c>
      <c r="G80" s="15" t="s">
        <v>123</v>
      </c>
      <c r="H80" s="13" t="s">
        <v>68</v>
      </c>
      <c r="I80" s="15" t="str">
        <f>IF($L$5&lt;41986,Bedingungen!A80,Bedingungen!B80)</f>
        <v>DISTANZIEREN</v>
      </c>
      <c r="J80"/>
      <c r="K80" s="13"/>
      <c r="L80" s="13"/>
      <c r="M80" s="13"/>
      <c r="N80" s="13"/>
      <c r="O80" s="6"/>
      <c r="P80" s="6"/>
      <c r="Q80" s="6"/>
      <c r="R80" s="6"/>
      <c r="V80" s="3"/>
    </row>
    <row r="81" spans="1:22" s="1" customFormat="1">
      <c r="A81" s="13">
        <v>80</v>
      </c>
      <c r="B81" s="16">
        <v>-177</v>
      </c>
      <c r="C81" s="16">
        <v>56</v>
      </c>
      <c r="D81" s="16">
        <v>2288</v>
      </c>
      <c r="E81" s="13">
        <f t="shared" si="3"/>
        <v>9</v>
      </c>
      <c r="F81" s="13">
        <f t="shared" si="2"/>
        <v>6</v>
      </c>
      <c r="G81" s="15" t="s">
        <v>124</v>
      </c>
      <c r="H81" s="13" t="s">
        <v>69</v>
      </c>
      <c r="I81" s="15" t="str">
        <f>IF($L$5&lt;41986,Bedingungen!A81,Bedingungen!B81)</f>
        <v>ZULASSEN</v>
      </c>
      <c r="J81"/>
      <c r="K81" s="13"/>
      <c r="L81" s="13"/>
      <c r="M81" s="13"/>
      <c r="N81" s="13"/>
      <c r="O81" s="6"/>
      <c r="P81" s="6"/>
      <c r="Q81" s="6"/>
      <c r="R81" s="6"/>
      <c r="V81" s="3"/>
    </row>
    <row r="82" spans="1:22" s="1" customForma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6"/>
      <c r="P82" s="6"/>
      <c r="Q82" s="6"/>
      <c r="R82" s="6"/>
      <c r="V82" s="3"/>
    </row>
    <row r="83" spans="1:22" s="1" customForma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6"/>
      <c r="P83" s="6"/>
      <c r="Q83" s="6"/>
      <c r="R83" s="6"/>
      <c r="V83" s="3"/>
    </row>
    <row r="84" spans="1:22" s="1" customForma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6"/>
      <c r="P84" s="6"/>
      <c r="Q84" s="6"/>
      <c r="R84" s="6"/>
      <c r="V84" s="3"/>
    </row>
    <row r="85" spans="1:22" s="1" customForma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6"/>
      <c r="P85" s="6"/>
      <c r="Q85" s="6"/>
      <c r="R85" s="6"/>
      <c r="V85" s="3"/>
    </row>
    <row r="86" spans="1:22" s="1" customForma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6"/>
      <c r="P86" s="6"/>
      <c r="Q86" s="6"/>
      <c r="R86" s="6"/>
      <c r="V86" s="3"/>
    </row>
    <row r="87" spans="1:22" s="1" customForma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6"/>
      <c r="P87" s="6"/>
      <c r="Q87" s="6"/>
      <c r="R87" s="6"/>
      <c r="V87" s="3"/>
    </row>
    <row r="88" spans="1:22" s="1" customForma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6"/>
      <c r="P88" s="6"/>
      <c r="Q88" s="6"/>
      <c r="R88" s="6"/>
      <c r="V88" s="3"/>
    </row>
    <row r="89" spans="1:22" s="1" customForma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6"/>
      <c r="P89" s="6"/>
      <c r="Q89" s="6"/>
      <c r="R89" s="6"/>
      <c r="V89" s="3"/>
    </row>
    <row r="90" spans="1:22" s="1" customForma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6"/>
      <c r="P90" s="6"/>
      <c r="Q90" s="6"/>
      <c r="R90" s="6"/>
      <c r="V90" s="3"/>
    </row>
    <row r="91" spans="1:22" s="1" customForma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6"/>
      <c r="P91" s="6"/>
      <c r="Q91" s="6"/>
      <c r="R91" s="6"/>
      <c r="V91" s="3"/>
    </row>
    <row r="92" spans="1:22" s="1" customForma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6"/>
      <c r="P92" s="6"/>
      <c r="Q92" s="6"/>
      <c r="R92" s="6"/>
      <c r="V92" s="3"/>
    </row>
    <row r="93" spans="1:22" s="1" customForma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6"/>
      <c r="P93" s="6"/>
      <c r="Q93" s="6"/>
      <c r="R93" s="6"/>
      <c r="V93" s="3"/>
    </row>
    <row r="94" spans="1:22" s="1" customForma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6"/>
      <c r="P94" s="6"/>
      <c r="Q94" s="6"/>
      <c r="R94" s="6"/>
      <c r="V94" s="3"/>
    </row>
    <row r="95" spans="1:22" s="1" customForma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6"/>
      <c r="P95" s="6"/>
      <c r="Q95" s="6"/>
      <c r="R95" s="6"/>
      <c r="V95" s="3"/>
    </row>
    <row r="96" spans="1:22" s="1" customForma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6"/>
      <c r="P96" s="6"/>
      <c r="Q96" s="6"/>
      <c r="R96" s="6"/>
      <c r="V96" s="3"/>
    </row>
    <row r="97" spans="1:22" s="1" customForma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6"/>
      <c r="P97" s="6"/>
      <c r="Q97" s="6"/>
      <c r="R97" s="6"/>
      <c r="V97" s="3"/>
    </row>
    <row r="98" spans="1:22" s="1" customForma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6"/>
      <c r="P98" s="6"/>
      <c r="Q98" s="6"/>
      <c r="R98" s="6"/>
      <c r="V98" s="3"/>
    </row>
    <row r="99" spans="1:22" s="1" customForma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6"/>
      <c r="P99" s="6"/>
      <c r="Q99" s="6"/>
      <c r="R99" s="6"/>
      <c r="V99" s="3"/>
    </row>
    <row r="100" spans="1:22" s="1" customForma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6"/>
      <c r="P100" s="6"/>
      <c r="Q100" s="6"/>
      <c r="R100" s="6"/>
      <c r="V100" s="3"/>
    </row>
    <row r="101" spans="1:22" s="1" customForma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6"/>
      <c r="P101" s="6"/>
      <c r="Q101" s="6"/>
      <c r="R101" s="6"/>
      <c r="V101" s="3"/>
    </row>
    <row r="102" spans="1:22" s="1" customForma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6"/>
      <c r="P102" s="6"/>
      <c r="Q102" s="6"/>
      <c r="R102" s="6"/>
      <c r="V102" s="3"/>
    </row>
    <row r="103" spans="1:22" s="1" customForma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6"/>
      <c r="P103" s="6"/>
      <c r="Q103" s="6"/>
      <c r="R103" s="6"/>
      <c r="V103" s="3"/>
    </row>
    <row r="104" spans="1:22" s="1" customForma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6"/>
      <c r="P104" s="6"/>
      <c r="Q104" s="6"/>
      <c r="R104" s="6"/>
      <c r="V104" s="3"/>
    </row>
    <row r="105" spans="1:22" s="1" customForma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6"/>
      <c r="P105" s="6"/>
      <c r="Q105" s="6"/>
      <c r="R105" s="6"/>
      <c r="V105" s="3"/>
    </row>
    <row r="106" spans="1:22" s="1" customForma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6"/>
      <c r="P106" s="6"/>
      <c r="Q106" s="6"/>
      <c r="R106" s="6"/>
      <c r="V106" s="3"/>
    </row>
    <row r="107" spans="1:22" s="1" customForma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6"/>
      <c r="P107" s="6"/>
      <c r="Q107" s="6"/>
      <c r="R107" s="6"/>
      <c r="V107" s="3"/>
    </row>
    <row r="108" spans="1:22" s="1" customForma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6"/>
      <c r="P108" s="6"/>
      <c r="Q108" s="6"/>
      <c r="R108" s="6"/>
      <c r="V108" s="3"/>
    </row>
    <row r="109" spans="1:22" s="1" customForma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6"/>
      <c r="P109" s="6"/>
      <c r="Q109" s="6"/>
      <c r="R109" s="6"/>
      <c r="V109" s="3"/>
    </row>
    <row r="110" spans="1:22" s="1" customForma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6"/>
      <c r="P110" s="6"/>
      <c r="Q110" s="6"/>
      <c r="R110" s="6"/>
      <c r="V110" s="3"/>
    </row>
    <row r="111" spans="1:22" s="1" customForma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6"/>
      <c r="P111" s="6"/>
      <c r="Q111" s="6"/>
      <c r="R111" s="6"/>
      <c r="V111" s="3"/>
    </row>
    <row r="112" spans="1:22" s="1" customForma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6"/>
      <c r="P112" s="6"/>
      <c r="Q112" s="6"/>
      <c r="R112" s="6"/>
      <c r="V112" s="3"/>
    </row>
    <row r="113" spans="1:22" s="1" customForma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6"/>
      <c r="P113" s="6"/>
      <c r="Q113" s="6"/>
      <c r="R113" s="6"/>
      <c r="V113" s="3"/>
    </row>
    <row r="114" spans="1:22" s="1" customForma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6"/>
      <c r="P114" s="6"/>
      <c r="Q114" s="6"/>
      <c r="R114" s="6"/>
      <c r="V114" s="3"/>
    </row>
    <row r="115" spans="1:22" s="1" customForma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6"/>
      <c r="P115" s="6"/>
      <c r="Q115" s="6"/>
      <c r="R115" s="6"/>
      <c r="V115" s="3"/>
    </row>
    <row r="116" spans="1:22" s="1" customForma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6"/>
      <c r="P116" s="6"/>
      <c r="Q116" s="6"/>
      <c r="R116" s="6"/>
      <c r="V116" s="3"/>
    </row>
    <row r="117" spans="1:22" s="1" customForma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6"/>
      <c r="P117" s="6"/>
      <c r="Q117" s="6"/>
      <c r="R117" s="6"/>
      <c r="V117" s="3"/>
    </row>
    <row r="118" spans="1:22" s="1" customForma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6"/>
      <c r="P118" s="6"/>
      <c r="Q118" s="6"/>
      <c r="R118" s="6"/>
      <c r="V118" s="3"/>
    </row>
    <row r="119" spans="1:22" s="1" customForma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6"/>
      <c r="P119" s="6"/>
      <c r="Q119" s="6"/>
      <c r="R119" s="6"/>
      <c r="V119" s="3"/>
    </row>
    <row r="120" spans="1:22" s="1" customForma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6"/>
      <c r="P120" s="6"/>
      <c r="Q120" s="6"/>
      <c r="R120" s="6"/>
      <c r="V120" s="3"/>
    </row>
    <row r="121" spans="1:22" s="1" customForma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6"/>
      <c r="P121" s="6"/>
      <c r="Q121" s="6"/>
      <c r="R121" s="6"/>
      <c r="V121" s="3"/>
    </row>
    <row r="122" spans="1:22" s="1" customForma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6"/>
      <c r="P122" s="6"/>
      <c r="Q122" s="6"/>
      <c r="R122" s="6"/>
      <c r="V122" s="3"/>
    </row>
    <row r="123" spans="1:22" s="1" customForma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6"/>
      <c r="P123" s="6"/>
      <c r="Q123" s="6"/>
      <c r="R123" s="6"/>
      <c r="V123" s="3"/>
    </row>
    <row r="124" spans="1:22" s="1" customForma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6"/>
      <c r="P124" s="6"/>
      <c r="Q124" s="6"/>
      <c r="R124" s="6"/>
      <c r="V124" s="3"/>
    </row>
    <row r="125" spans="1:22" s="1" customForma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6"/>
      <c r="P125" s="6"/>
      <c r="Q125" s="6"/>
      <c r="R125" s="6"/>
      <c r="V125" s="3"/>
    </row>
    <row r="126" spans="1:22" s="1" customForma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6"/>
      <c r="P126" s="6"/>
      <c r="Q126" s="6"/>
      <c r="R126" s="6"/>
      <c r="V126" s="3"/>
    </row>
    <row r="127" spans="1:22" s="1" customForma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6"/>
      <c r="P127" s="6"/>
      <c r="Q127" s="6"/>
      <c r="R127" s="6"/>
      <c r="V127" s="3"/>
    </row>
    <row r="128" spans="1:22" s="1" customForma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6"/>
      <c r="P128" s="6"/>
      <c r="Q128" s="6"/>
      <c r="R128" s="6"/>
      <c r="V128" s="3"/>
    </row>
    <row r="129" spans="1:22" s="1" customForma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6"/>
      <c r="P129" s="6"/>
      <c r="Q129" s="6"/>
      <c r="R129" s="6"/>
      <c r="V129" s="3"/>
    </row>
    <row r="130" spans="1:22" s="1" customForma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6"/>
      <c r="P130" s="6"/>
      <c r="Q130" s="6"/>
      <c r="R130" s="6"/>
      <c r="V130" s="3"/>
    </row>
    <row r="131" spans="1:22" s="1" customForma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6"/>
      <c r="P131" s="6"/>
      <c r="Q131" s="6"/>
      <c r="R131" s="6"/>
      <c r="V131" s="3"/>
    </row>
    <row r="132" spans="1:22" s="1" customForma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6"/>
      <c r="P132" s="6"/>
      <c r="Q132" s="6"/>
      <c r="R132" s="6"/>
      <c r="V132" s="3"/>
    </row>
    <row r="133" spans="1:22" s="1" customForma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6"/>
      <c r="P133" s="6"/>
      <c r="Q133" s="6"/>
      <c r="R133" s="6"/>
      <c r="V133" s="3"/>
    </row>
    <row r="134" spans="1:22" s="1" customForma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6"/>
      <c r="P134" s="6"/>
      <c r="Q134" s="6"/>
      <c r="R134" s="6"/>
      <c r="V134" s="3"/>
    </row>
    <row r="135" spans="1:22" s="1" customForma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6"/>
      <c r="P135" s="6"/>
      <c r="Q135" s="6"/>
      <c r="R135" s="6"/>
      <c r="V135" s="3"/>
    </row>
    <row r="136" spans="1:22" s="1" customForma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6"/>
      <c r="P136" s="6"/>
      <c r="Q136" s="6"/>
      <c r="R136" s="6"/>
      <c r="V136" s="3"/>
    </row>
    <row r="137" spans="1:22" s="1" customForma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6"/>
      <c r="P137" s="6"/>
      <c r="Q137" s="6"/>
      <c r="R137" s="6"/>
      <c r="V137" s="3"/>
    </row>
    <row r="138" spans="1:22" s="1" customForma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6"/>
      <c r="P138" s="6"/>
      <c r="Q138" s="6"/>
      <c r="R138" s="6"/>
      <c r="V138" s="3"/>
    </row>
    <row r="139" spans="1:22" s="1" customForma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6"/>
      <c r="P139" s="6"/>
      <c r="Q139" s="6"/>
      <c r="R139" s="6"/>
      <c r="V139" s="3"/>
    </row>
    <row r="140" spans="1:22" s="1" customForma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6"/>
      <c r="P140" s="6"/>
      <c r="Q140" s="6"/>
      <c r="R140" s="6"/>
      <c r="V140" s="3"/>
    </row>
    <row r="141" spans="1:22" s="1" customForma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6"/>
      <c r="P141" s="6"/>
      <c r="Q141" s="6"/>
      <c r="R141" s="6"/>
      <c r="V141" s="3"/>
    </row>
    <row r="142" spans="1:22" s="1" customForma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6"/>
      <c r="P142" s="6"/>
      <c r="Q142" s="6"/>
      <c r="R142" s="6"/>
      <c r="V142" s="3"/>
    </row>
    <row r="143" spans="1:22" s="1" customForma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6"/>
      <c r="P143" s="6"/>
      <c r="Q143" s="6"/>
      <c r="R143" s="6"/>
      <c r="V143" s="3"/>
    </row>
    <row r="144" spans="1:22" s="1" customForma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6"/>
      <c r="P144" s="6"/>
      <c r="Q144" s="6"/>
      <c r="R144" s="6"/>
      <c r="V144" s="3"/>
    </row>
    <row r="145" spans="1:22" s="1" customForma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6"/>
      <c r="P145" s="6"/>
      <c r="Q145" s="6"/>
      <c r="R145" s="6"/>
      <c r="V145" s="3"/>
    </row>
    <row r="146" spans="1:22" s="1" customForma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6"/>
      <c r="P146" s="6"/>
      <c r="Q146" s="6"/>
      <c r="R146" s="6"/>
      <c r="V146" s="3"/>
    </row>
    <row r="147" spans="1:22" s="1" customForma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6"/>
      <c r="P147" s="6"/>
      <c r="Q147" s="6"/>
      <c r="R147" s="6"/>
      <c r="V147" s="3"/>
    </row>
    <row r="148" spans="1:22" s="1" customForma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6"/>
      <c r="P148" s="6"/>
      <c r="Q148" s="6"/>
      <c r="R148" s="6"/>
      <c r="V148" s="3"/>
    </row>
    <row r="149" spans="1:22" s="1" customForma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6"/>
      <c r="P149" s="6"/>
      <c r="Q149" s="6"/>
      <c r="R149" s="6"/>
      <c r="V149" s="3"/>
    </row>
    <row r="150" spans="1:22" s="1" customForma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6"/>
      <c r="P150" s="6"/>
      <c r="Q150" s="6"/>
      <c r="R150" s="6"/>
      <c r="V150" s="3"/>
    </row>
    <row r="151" spans="1:22" s="1" customForma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6"/>
      <c r="P151" s="6"/>
      <c r="Q151" s="6"/>
      <c r="R151" s="6"/>
      <c r="V151" s="3"/>
    </row>
    <row r="152" spans="1:22" s="1" customForma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6"/>
      <c r="P152" s="6"/>
      <c r="Q152" s="6"/>
      <c r="R152" s="6"/>
      <c r="V152" s="3"/>
    </row>
    <row r="153" spans="1:22" s="1" customForma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6"/>
      <c r="P153" s="6"/>
      <c r="Q153" s="6"/>
      <c r="R153" s="6"/>
      <c r="V153" s="3"/>
    </row>
    <row r="154" spans="1:22" s="1" customForma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6"/>
      <c r="P154" s="6"/>
      <c r="Q154" s="6"/>
      <c r="R154" s="6"/>
      <c r="V154" s="3"/>
    </row>
    <row r="155" spans="1:22" s="1" customForma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6"/>
      <c r="P155" s="6"/>
      <c r="Q155" s="6"/>
      <c r="R155" s="6"/>
      <c r="V155" s="3"/>
    </row>
    <row r="156" spans="1:22" s="1" customForma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6"/>
      <c r="P156" s="6"/>
      <c r="Q156" s="6"/>
      <c r="R156" s="6"/>
      <c r="V156" s="3"/>
    </row>
    <row r="157" spans="1:22" s="1" customForma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6"/>
      <c r="P157" s="6"/>
      <c r="Q157" s="6"/>
      <c r="R157" s="6"/>
      <c r="V157" s="3"/>
    </row>
    <row r="158" spans="1:22" s="1" customForma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6"/>
      <c r="P158" s="6"/>
      <c r="Q158" s="6"/>
      <c r="R158" s="6"/>
      <c r="V158" s="3"/>
    </row>
    <row r="159" spans="1:22" s="1" customForma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6"/>
      <c r="P159" s="6"/>
      <c r="Q159" s="6"/>
      <c r="R159" s="6"/>
      <c r="V159" s="3"/>
    </row>
    <row r="160" spans="1:22" s="1" customForma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6"/>
      <c r="P160" s="6"/>
      <c r="Q160" s="6"/>
      <c r="R160" s="6"/>
      <c r="V160" s="3"/>
    </row>
    <row r="161" spans="1:22" s="1" customForma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6"/>
      <c r="P161" s="6"/>
      <c r="Q161" s="6"/>
      <c r="R161" s="6"/>
      <c r="V161" s="3"/>
    </row>
    <row r="162" spans="1:22" s="1" customForma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6"/>
      <c r="P162" s="6"/>
      <c r="Q162" s="6"/>
      <c r="R162" s="6"/>
      <c r="V162" s="3"/>
    </row>
    <row r="163" spans="1:22" s="1" customForma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6"/>
      <c r="P163" s="6"/>
      <c r="Q163" s="6"/>
      <c r="R163" s="6"/>
      <c r="V163" s="3"/>
    </row>
    <row r="164" spans="1:22" s="1" customForma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6"/>
      <c r="P164" s="6"/>
      <c r="Q164" s="6"/>
      <c r="R164" s="6"/>
      <c r="V164" s="3"/>
    </row>
    <row r="165" spans="1:22" s="1" customForma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6"/>
      <c r="P165" s="6"/>
      <c r="Q165" s="6"/>
      <c r="R165" s="6"/>
      <c r="V165" s="3"/>
    </row>
    <row r="166" spans="1:22" s="1" customForma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6"/>
      <c r="P166" s="6"/>
      <c r="Q166" s="6"/>
      <c r="R166" s="6"/>
      <c r="V166" s="3"/>
    </row>
    <row r="167" spans="1:22" s="1" customForma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6"/>
      <c r="P167" s="6"/>
      <c r="Q167" s="6"/>
      <c r="R167" s="6"/>
      <c r="V167" s="3"/>
    </row>
    <row r="168" spans="1:22" s="1" customForma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6"/>
      <c r="P168" s="6"/>
      <c r="Q168" s="6"/>
      <c r="R168" s="6"/>
      <c r="V168" s="3"/>
    </row>
    <row r="169" spans="1:22" s="1" customForma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6"/>
      <c r="P169" s="6"/>
      <c r="Q169" s="6"/>
      <c r="R169" s="6"/>
      <c r="V169" s="3"/>
    </row>
    <row r="170" spans="1:22" s="1" customForma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6"/>
      <c r="P170" s="6"/>
      <c r="Q170" s="6"/>
      <c r="R170" s="6"/>
      <c r="V170" s="3"/>
    </row>
    <row r="171" spans="1:22" s="1" customForma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6"/>
      <c r="P171" s="6"/>
      <c r="Q171" s="6"/>
      <c r="R171" s="6"/>
      <c r="V171" s="3"/>
    </row>
    <row r="172" spans="1:22" s="1" customForma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6"/>
      <c r="P172" s="6"/>
      <c r="Q172" s="6"/>
      <c r="R172" s="6"/>
      <c r="V172" s="3"/>
    </row>
    <row r="173" spans="1:22" s="1" customForma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6"/>
      <c r="P173" s="6"/>
      <c r="Q173" s="6"/>
      <c r="R173" s="6"/>
      <c r="V173" s="3"/>
    </row>
    <row r="174" spans="1:22" s="1" customForma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6"/>
      <c r="P174" s="6"/>
      <c r="Q174" s="6"/>
      <c r="R174" s="6"/>
      <c r="V174" s="3"/>
    </row>
    <row r="175" spans="1:22" s="1" customForma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6"/>
      <c r="P175" s="6"/>
      <c r="Q175" s="6"/>
      <c r="R175" s="6"/>
      <c r="V175" s="3"/>
    </row>
    <row r="176" spans="1:22" s="1" customForma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6"/>
      <c r="P176" s="6"/>
      <c r="Q176" s="6"/>
      <c r="R176" s="6"/>
      <c r="V176" s="3"/>
    </row>
    <row r="177" spans="1:22" s="1" customForma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6"/>
      <c r="P177" s="6"/>
      <c r="Q177" s="6"/>
      <c r="R177" s="6"/>
      <c r="V177" s="3"/>
    </row>
    <row r="178" spans="1:22" s="1" customForma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6"/>
      <c r="P178" s="6"/>
      <c r="Q178" s="6"/>
      <c r="R178" s="6"/>
      <c r="V178" s="3"/>
    </row>
    <row r="179" spans="1:22" s="1" customForma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6"/>
      <c r="P179" s="6"/>
      <c r="Q179" s="6"/>
      <c r="R179" s="6"/>
      <c r="V179" s="3"/>
    </row>
    <row r="180" spans="1:22" s="1" customForma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6"/>
      <c r="P180" s="6"/>
      <c r="Q180" s="6"/>
      <c r="R180" s="6"/>
      <c r="V180" s="3"/>
    </row>
    <row r="181" spans="1:22" s="1" customForma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6"/>
      <c r="P181" s="6"/>
      <c r="Q181" s="6"/>
      <c r="R181" s="6"/>
      <c r="V181" s="3"/>
    </row>
    <row r="182" spans="1:22" s="1" customForma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6"/>
      <c r="P182" s="6"/>
      <c r="Q182" s="6"/>
      <c r="R182" s="6"/>
      <c r="V182" s="3"/>
    </row>
    <row r="183" spans="1:22" s="1" customForma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6"/>
      <c r="P183" s="6"/>
      <c r="Q183" s="6"/>
      <c r="R183" s="6"/>
      <c r="V183" s="3"/>
    </row>
    <row r="184" spans="1:22" s="1" customForma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6"/>
      <c r="P184" s="6"/>
      <c r="Q184" s="6"/>
      <c r="R184" s="6"/>
      <c r="V184" s="3"/>
    </row>
    <row r="185" spans="1:22" s="1" customForma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6"/>
      <c r="P185" s="6"/>
      <c r="Q185" s="6"/>
      <c r="R185" s="6"/>
      <c r="V185" s="3"/>
    </row>
    <row r="186" spans="1:22" s="1" customForma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6"/>
      <c r="P186" s="6"/>
      <c r="Q186" s="6"/>
      <c r="R186" s="6"/>
      <c r="V186" s="3"/>
    </row>
    <row r="187" spans="1:22" s="1" customForma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6"/>
      <c r="P187" s="6"/>
      <c r="Q187" s="6"/>
      <c r="R187" s="6"/>
      <c r="V187" s="3"/>
    </row>
    <row r="188" spans="1:22" s="1" customForma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6"/>
      <c r="P188" s="6"/>
      <c r="Q188" s="6"/>
      <c r="R188" s="6"/>
      <c r="V188" s="3"/>
    </row>
    <row r="189" spans="1:22" s="1" customForma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6"/>
      <c r="P189" s="6"/>
      <c r="Q189" s="6"/>
      <c r="R189" s="6"/>
      <c r="V189" s="3"/>
    </row>
    <row r="190" spans="1:22" s="1" customForma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6"/>
      <c r="P190" s="6"/>
      <c r="Q190" s="6"/>
      <c r="R190" s="6"/>
      <c r="V190" s="3"/>
    </row>
    <row r="191" spans="1:22" s="1" customForma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6"/>
      <c r="P191" s="6"/>
      <c r="Q191" s="6"/>
      <c r="R191" s="6"/>
      <c r="V191" s="3"/>
    </row>
    <row r="192" spans="1:22" s="1" customForma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6"/>
      <c r="P192" s="6"/>
      <c r="Q192" s="6"/>
      <c r="R192" s="6"/>
      <c r="V192" s="3"/>
    </row>
    <row r="193" spans="1:22" s="1" customForma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6"/>
      <c r="P193" s="6"/>
      <c r="Q193" s="6"/>
      <c r="R193" s="6"/>
      <c r="V193" s="3"/>
    </row>
    <row r="194" spans="1:22" s="1" customForma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6"/>
      <c r="P194" s="6"/>
      <c r="Q194" s="6"/>
      <c r="R194" s="6"/>
      <c r="V194" s="3"/>
    </row>
    <row r="195" spans="1:22" s="1" customForma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6"/>
      <c r="P195" s="6"/>
      <c r="Q195" s="6"/>
      <c r="R195" s="6"/>
      <c r="V195" s="3"/>
    </row>
    <row r="196" spans="1:22" s="1" customForma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6"/>
      <c r="P196" s="6"/>
      <c r="Q196" s="6"/>
      <c r="R196" s="6"/>
      <c r="V196" s="3"/>
    </row>
    <row r="197" spans="1:22" s="1" customForma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6"/>
      <c r="P197" s="6"/>
      <c r="Q197" s="6"/>
      <c r="R197" s="6"/>
      <c r="V197" s="3"/>
    </row>
    <row r="198" spans="1:22" s="1" customForma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6"/>
      <c r="P198" s="6"/>
      <c r="Q198" s="6"/>
      <c r="R198" s="6"/>
      <c r="V198" s="3"/>
    </row>
    <row r="199" spans="1:22" s="1" customForma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6"/>
      <c r="P199" s="6"/>
      <c r="Q199" s="6"/>
      <c r="R199" s="6"/>
      <c r="V199" s="3"/>
    </row>
    <row r="200" spans="1:22" s="1" customForma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6"/>
      <c r="P200" s="6"/>
      <c r="Q200" s="6"/>
      <c r="R200" s="6"/>
      <c r="V200" s="3"/>
    </row>
    <row r="201" spans="1:22" s="1" customForma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6"/>
      <c r="P201" s="6"/>
      <c r="Q201" s="6"/>
      <c r="R201" s="6"/>
      <c r="V201" s="3"/>
    </row>
    <row r="202" spans="1:22" s="1" customForma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6"/>
      <c r="P202" s="6"/>
      <c r="Q202" s="6"/>
      <c r="R202" s="6"/>
      <c r="V202" s="3"/>
    </row>
    <row r="203" spans="1:22" s="1" customForma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6"/>
      <c r="P203" s="6"/>
      <c r="Q203" s="6"/>
      <c r="R203" s="6"/>
      <c r="V203" s="3"/>
    </row>
    <row r="204" spans="1:22" s="1" customForma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6"/>
      <c r="P204" s="6"/>
      <c r="Q204" s="6"/>
      <c r="R204" s="6"/>
      <c r="V204" s="3"/>
    </row>
    <row r="205" spans="1:22" s="1" customForma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6"/>
      <c r="P205" s="6"/>
      <c r="Q205" s="6"/>
      <c r="R205" s="6"/>
      <c r="V205" s="3"/>
    </row>
    <row r="206" spans="1:22" s="1" customForma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6"/>
      <c r="P206" s="6"/>
      <c r="Q206" s="6"/>
      <c r="R206" s="6"/>
      <c r="V206" s="3"/>
    </row>
    <row r="207" spans="1:22" s="1" customForma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6"/>
      <c r="P207" s="6"/>
      <c r="Q207" s="6"/>
      <c r="R207" s="6"/>
      <c r="V207" s="3"/>
    </row>
    <row r="208" spans="1:22" s="1" customForma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6"/>
      <c r="P208" s="6"/>
      <c r="Q208" s="6"/>
      <c r="R208" s="6"/>
      <c r="V208" s="3"/>
    </row>
    <row r="209" spans="1:22" s="1" customForma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6"/>
      <c r="P209" s="6"/>
      <c r="Q209" s="6"/>
      <c r="R209" s="6"/>
      <c r="V209" s="3"/>
    </row>
    <row r="210" spans="1:22" s="1" customForma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6"/>
      <c r="P210" s="6"/>
      <c r="Q210" s="6"/>
      <c r="R210" s="6"/>
      <c r="V210" s="3"/>
    </row>
    <row r="211" spans="1:22" s="1" customForma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6"/>
      <c r="P211" s="6"/>
      <c r="Q211" s="6"/>
      <c r="R211" s="6"/>
      <c r="V211" s="3"/>
    </row>
    <row r="212" spans="1:22" s="1" customForma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6"/>
      <c r="P212" s="6"/>
      <c r="Q212" s="6"/>
      <c r="R212" s="6"/>
      <c r="V212" s="3"/>
    </row>
    <row r="213" spans="1:22" s="1" customForma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6"/>
      <c r="P213" s="6"/>
      <c r="Q213" s="6"/>
      <c r="R213" s="6"/>
      <c r="V213" s="3"/>
    </row>
    <row r="214" spans="1:22" s="1" customForma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6"/>
      <c r="P214" s="6"/>
      <c r="Q214" s="6"/>
      <c r="R214" s="6"/>
      <c r="V214" s="3"/>
    </row>
    <row r="215" spans="1:22" s="1" customForma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6"/>
      <c r="P215" s="6"/>
      <c r="Q215" s="6"/>
      <c r="R215" s="6"/>
      <c r="V215" s="3"/>
    </row>
    <row r="216" spans="1:22" s="1" customForma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6"/>
      <c r="P216" s="6"/>
      <c r="Q216" s="6"/>
      <c r="R216" s="6"/>
      <c r="V216" s="3"/>
    </row>
    <row r="217" spans="1:22" s="1" customForma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6"/>
      <c r="P217" s="6"/>
      <c r="Q217" s="6"/>
      <c r="R217" s="6"/>
      <c r="V217" s="3"/>
    </row>
    <row r="218" spans="1:22" s="1" customForma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6"/>
      <c r="P218" s="6"/>
      <c r="Q218" s="6"/>
      <c r="R218" s="6"/>
      <c r="V218" s="3"/>
    </row>
    <row r="219" spans="1:22" s="1" customForma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6"/>
      <c r="P219" s="6"/>
      <c r="Q219" s="6"/>
      <c r="R219" s="6"/>
      <c r="V219" s="3"/>
    </row>
    <row r="220" spans="1:22" s="1" customForma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6"/>
      <c r="P220" s="6"/>
      <c r="Q220" s="6"/>
      <c r="R220" s="6"/>
      <c r="V220" s="3"/>
    </row>
    <row r="221" spans="1:22" s="1" customForma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6"/>
      <c r="P221" s="6"/>
      <c r="Q221" s="6"/>
      <c r="R221" s="6"/>
      <c r="V221" s="3"/>
    </row>
    <row r="222" spans="1:22" s="1" customForma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6"/>
      <c r="P222" s="6"/>
      <c r="Q222" s="6"/>
      <c r="R222" s="6"/>
      <c r="V222" s="3"/>
    </row>
    <row r="223" spans="1:22" s="1" customForma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6"/>
      <c r="P223" s="6"/>
      <c r="Q223" s="6"/>
      <c r="R223" s="6"/>
      <c r="V223" s="3"/>
    </row>
    <row r="224" spans="1:22" s="1" customForma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6"/>
      <c r="P224" s="6"/>
      <c r="Q224" s="6"/>
      <c r="R224" s="6"/>
      <c r="V224" s="3"/>
    </row>
    <row r="225" spans="1:22" s="1" customForma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6"/>
      <c r="P225" s="6"/>
      <c r="Q225" s="6"/>
      <c r="R225" s="6"/>
      <c r="V225" s="3"/>
    </row>
    <row r="226" spans="1:22" s="1" customForma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6"/>
      <c r="P226" s="6"/>
      <c r="Q226" s="6"/>
      <c r="R226" s="6"/>
      <c r="V226" s="3"/>
    </row>
    <row r="227" spans="1:22" s="1" customForma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6"/>
      <c r="P227" s="6"/>
      <c r="Q227" s="6"/>
      <c r="R227" s="6"/>
      <c r="V227" s="3"/>
    </row>
    <row r="228" spans="1:22" s="1" customForma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6"/>
      <c r="P228" s="6"/>
      <c r="Q228" s="6"/>
      <c r="R228" s="6"/>
      <c r="V228" s="3"/>
    </row>
    <row r="229" spans="1:22" s="1" customForma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6"/>
      <c r="P229" s="6"/>
      <c r="Q229" s="6"/>
      <c r="R229" s="6"/>
      <c r="V229" s="3"/>
    </row>
    <row r="230" spans="1:22" s="1" customForma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6"/>
      <c r="P230" s="6"/>
      <c r="Q230" s="6"/>
      <c r="R230" s="6"/>
      <c r="V230" s="3"/>
    </row>
    <row r="231" spans="1:22" s="1" customForma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6"/>
      <c r="P231" s="6"/>
      <c r="Q231" s="6"/>
      <c r="R231" s="6"/>
      <c r="V231" s="3"/>
    </row>
    <row r="232" spans="1:22" s="1" customForma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6"/>
      <c r="P232" s="6"/>
      <c r="Q232" s="6"/>
      <c r="R232" s="6"/>
      <c r="V232" s="3"/>
    </row>
    <row r="233" spans="1:22" s="1" customForma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6"/>
      <c r="P233" s="6"/>
      <c r="Q233" s="6"/>
      <c r="R233" s="6"/>
      <c r="V233" s="3"/>
    </row>
    <row r="234" spans="1:22" s="1" customForma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6"/>
      <c r="P234" s="6"/>
      <c r="Q234" s="6"/>
      <c r="R234" s="6"/>
      <c r="V234" s="3"/>
    </row>
    <row r="235" spans="1:22" s="1" customForma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6"/>
      <c r="P235" s="6"/>
      <c r="Q235" s="6"/>
      <c r="R235" s="6"/>
      <c r="V235" s="3"/>
    </row>
    <row r="236" spans="1:22" s="1" customForma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6"/>
      <c r="P236" s="6"/>
      <c r="Q236" s="6"/>
      <c r="R236" s="6"/>
      <c r="V236" s="3"/>
    </row>
    <row r="237" spans="1:22" s="1" customForma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6"/>
      <c r="P237" s="6"/>
      <c r="Q237" s="6"/>
      <c r="R237" s="6"/>
      <c r="V237" s="3"/>
    </row>
    <row r="238" spans="1:22" s="1" customForma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6"/>
      <c r="P238" s="6"/>
      <c r="Q238" s="6"/>
      <c r="R238" s="6"/>
      <c r="V238" s="3"/>
    </row>
    <row r="239" spans="1:22" s="1" customForma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6"/>
      <c r="P239" s="6"/>
      <c r="Q239" s="6"/>
      <c r="R239" s="6"/>
      <c r="V239" s="3"/>
    </row>
    <row r="240" spans="1:22" s="1" customForma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6"/>
      <c r="P240" s="6"/>
      <c r="Q240" s="6"/>
      <c r="R240" s="6"/>
      <c r="V240" s="3"/>
    </row>
    <row r="241" spans="1:22" s="1" customForma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6"/>
      <c r="P241" s="6"/>
      <c r="Q241" s="6"/>
      <c r="R241" s="6"/>
      <c r="V241" s="3"/>
    </row>
    <row r="242" spans="1:22" s="1" customForma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P242" s="6"/>
      <c r="Q242" s="6"/>
      <c r="R242" s="6"/>
    </row>
    <row r="243" spans="1:22" s="1" customForma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6"/>
    </row>
    <row r="244" spans="1:22" s="1" customForma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6"/>
    </row>
    <row r="245" spans="1:22" s="1" customForma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6"/>
    </row>
    <row r="246" spans="1:22" s="1" customForma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6"/>
    </row>
    <row r="247" spans="1:22" s="1" customForma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6"/>
    </row>
  </sheetData>
  <phoneticPr fontId="0" type="noConversion"/>
  <pageMargins left="0.75" right="0.75" top="1" bottom="1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Tabelle1"/>
  <dimension ref="A1:B247"/>
  <sheetViews>
    <sheetView workbookViewId="0">
      <selection activeCell="B42" sqref="B42"/>
    </sheetView>
  </sheetViews>
  <sheetFormatPr baseColWidth="10" defaultRowHeight="12.75"/>
  <cols>
    <col min="1" max="1" width="26.85546875" style="15" customWidth="1"/>
    <col min="2" max="2" width="23" style="15" customWidth="1"/>
    <col min="4" max="4" width="19" customWidth="1"/>
  </cols>
  <sheetData>
    <row r="1" spans="1:2">
      <c r="A1" s="15" t="s">
        <v>72</v>
      </c>
      <c r="B1" s="15" t="s">
        <v>73</v>
      </c>
    </row>
    <row r="2" spans="1:2">
      <c r="A2" s="15" t="s">
        <v>70</v>
      </c>
      <c r="B2" s="15" t="s">
        <v>71</v>
      </c>
    </row>
    <row r="3" spans="1:2">
      <c r="A3" s="15" t="s">
        <v>70</v>
      </c>
      <c r="B3" s="15" t="s">
        <v>71</v>
      </c>
    </row>
    <row r="4" spans="1:2">
      <c r="A4" s="15" t="s">
        <v>71</v>
      </c>
      <c r="B4" s="15" t="s">
        <v>70</v>
      </c>
    </row>
    <row r="5" spans="1:2">
      <c r="A5" s="15" t="s">
        <v>71</v>
      </c>
      <c r="B5" s="15" t="s">
        <v>70</v>
      </c>
    </row>
    <row r="6" spans="1:2">
      <c r="A6" s="15" t="s">
        <v>71</v>
      </c>
      <c r="B6" s="15" t="s">
        <v>70</v>
      </c>
    </row>
    <row r="7" spans="1:2">
      <c r="A7" s="15" t="s">
        <v>71</v>
      </c>
      <c r="B7" s="15" t="s">
        <v>70</v>
      </c>
    </row>
    <row r="8" spans="1:2">
      <c r="A8" s="15" t="s">
        <v>70</v>
      </c>
      <c r="B8" s="15" t="s">
        <v>71</v>
      </c>
    </row>
    <row r="9" spans="1:2">
      <c r="A9" s="15" t="s">
        <v>70</v>
      </c>
      <c r="B9" s="15" t="s">
        <v>71</v>
      </c>
    </row>
    <row r="10" spans="1:2">
      <c r="A10" s="15" t="s">
        <v>71</v>
      </c>
      <c r="B10" s="15" t="s">
        <v>70</v>
      </c>
    </row>
    <row r="11" spans="1:2">
      <c r="A11" s="15" t="s">
        <v>70</v>
      </c>
      <c r="B11" s="15" t="s">
        <v>71</v>
      </c>
    </row>
    <row r="12" spans="1:2">
      <c r="A12" s="15" t="s">
        <v>70</v>
      </c>
      <c r="B12" s="15" t="s">
        <v>71</v>
      </c>
    </row>
    <row r="13" spans="1:2">
      <c r="A13" s="15" t="s">
        <v>71</v>
      </c>
      <c r="B13" s="15" t="s">
        <v>70</v>
      </c>
    </row>
    <row r="14" spans="1:2">
      <c r="A14" s="15" t="s">
        <v>70</v>
      </c>
      <c r="B14" s="15" t="s">
        <v>71</v>
      </c>
    </row>
    <row r="15" spans="1:2">
      <c r="A15" s="15" t="s">
        <v>71</v>
      </c>
      <c r="B15" s="15" t="s">
        <v>70</v>
      </c>
    </row>
    <row r="16" spans="1:2">
      <c r="A16" s="15" t="s">
        <v>71</v>
      </c>
      <c r="B16" s="15" t="s">
        <v>70</v>
      </c>
    </row>
    <row r="17" spans="1:2">
      <c r="A17" s="15" t="s">
        <v>71</v>
      </c>
      <c r="B17" s="15" t="s">
        <v>70</v>
      </c>
    </row>
    <row r="18" spans="1:2">
      <c r="A18" s="15" t="s">
        <v>71</v>
      </c>
      <c r="B18" s="15" t="s">
        <v>70</v>
      </c>
    </row>
    <row r="19" spans="1:2">
      <c r="A19" s="15" t="s">
        <v>70</v>
      </c>
      <c r="B19" s="15" t="s">
        <v>71</v>
      </c>
    </row>
    <row r="20" spans="1:2">
      <c r="A20" s="15" t="s">
        <v>71</v>
      </c>
      <c r="B20" s="15" t="s">
        <v>70</v>
      </c>
    </row>
    <row r="21" spans="1:2">
      <c r="A21" s="15" t="s">
        <v>70</v>
      </c>
      <c r="B21" s="15" t="s">
        <v>71</v>
      </c>
    </row>
    <row r="22" spans="1:2">
      <c r="A22" s="15" t="s">
        <v>71</v>
      </c>
      <c r="B22" s="15" t="s">
        <v>70</v>
      </c>
    </row>
    <row r="23" spans="1:2">
      <c r="A23" s="15" t="s">
        <v>71</v>
      </c>
      <c r="B23" s="15" t="s">
        <v>70</v>
      </c>
    </row>
    <row r="24" spans="1:2">
      <c r="A24" s="15" t="s">
        <v>70</v>
      </c>
      <c r="B24" s="15" t="s">
        <v>71</v>
      </c>
    </row>
    <row r="25" spans="1:2">
      <c r="A25" s="15" t="s">
        <v>71</v>
      </c>
      <c r="B25" s="15" t="s">
        <v>70</v>
      </c>
    </row>
    <row r="26" spans="1:2">
      <c r="A26" s="15" t="s">
        <v>70</v>
      </c>
      <c r="B26" s="15" t="s">
        <v>71</v>
      </c>
    </row>
    <row r="27" spans="1:2">
      <c r="A27" s="15" t="s">
        <v>71</v>
      </c>
      <c r="B27" s="15" t="s">
        <v>70</v>
      </c>
    </row>
    <row r="28" spans="1:2">
      <c r="A28" s="15" t="s">
        <v>71</v>
      </c>
      <c r="B28" s="15" t="s">
        <v>70</v>
      </c>
    </row>
    <row r="29" spans="1:2">
      <c r="A29" s="15" t="s">
        <v>70</v>
      </c>
      <c r="B29" s="15" t="s">
        <v>71</v>
      </c>
    </row>
    <row r="30" spans="1:2">
      <c r="A30" s="15" t="s">
        <v>70</v>
      </c>
      <c r="B30" s="15" t="s">
        <v>71</v>
      </c>
    </row>
    <row r="31" spans="1:2">
      <c r="A31" s="15" t="s">
        <v>70</v>
      </c>
      <c r="B31" s="15" t="s">
        <v>71</v>
      </c>
    </row>
    <row r="32" spans="1:2">
      <c r="A32" s="15" t="s">
        <v>71</v>
      </c>
      <c r="B32" s="15" t="s">
        <v>70</v>
      </c>
    </row>
    <row r="33" spans="1:2">
      <c r="A33" s="15" t="s">
        <v>70</v>
      </c>
      <c r="B33" s="15" t="s">
        <v>71</v>
      </c>
    </row>
    <row r="34" spans="1:2">
      <c r="A34" s="15" t="s">
        <v>70</v>
      </c>
      <c r="B34" s="15" t="s">
        <v>71</v>
      </c>
    </row>
    <row r="35" spans="1:2">
      <c r="A35" s="15" t="s">
        <v>71</v>
      </c>
      <c r="B35" s="15" t="s">
        <v>70</v>
      </c>
    </row>
    <row r="36" spans="1:2">
      <c r="A36" s="15" t="s">
        <v>70</v>
      </c>
      <c r="B36" s="15" t="s">
        <v>71</v>
      </c>
    </row>
    <row r="37" spans="1:2">
      <c r="A37" s="15" t="s">
        <v>71</v>
      </c>
      <c r="B37" s="15" t="s">
        <v>70</v>
      </c>
    </row>
    <row r="38" spans="1:2">
      <c r="A38" s="15" t="s">
        <v>71</v>
      </c>
      <c r="B38" s="15" t="s">
        <v>70</v>
      </c>
    </row>
    <row r="39" spans="1:2">
      <c r="A39" s="15" t="s">
        <v>70</v>
      </c>
      <c r="B39" s="15" t="s">
        <v>71</v>
      </c>
    </row>
    <row r="40" spans="1:2">
      <c r="A40" s="15" t="s">
        <v>71</v>
      </c>
      <c r="B40" s="15" t="s">
        <v>70</v>
      </c>
    </row>
    <row r="41" spans="1:2">
      <c r="A41" s="15" t="s">
        <v>70</v>
      </c>
      <c r="B41" s="15" t="s">
        <v>71</v>
      </c>
    </row>
    <row r="42" spans="1:2">
      <c r="A42" s="15" t="s">
        <v>70</v>
      </c>
      <c r="B42" s="15" t="s">
        <v>71</v>
      </c>
    </row>
    <row r="43" spans="1:2">
      <c r="A43" s="15" t="s">
        <v>70</v>
      </c>
      <c r="B43" s="15" t="s">
        <v>71</v>
      </c>
    </row>
    <row r="44" spans="1:2">
      <c r="A44" s="15" t="s">
        <v>71</v>
      </c>
      <c r="B44" s="15" t="s">
        <v>70</v>
      </c>
    </row>
    <row r="45" spans="1:2">
      <c r="A45" s="15" t="s">
        <v>70</v>
      </c>
      <c r="B45" s="15" t="s">
        <v>71</v>
      </c>
    </row>
    <row r="46" spans="1:2">
      <c r="A46" s="15" t="s">
        <v>71</v>
      </c>
      <c r="B46" s="15" t="s">
        <v>70</v>
      </c>
    </row>
    <row r="47" spans="1:2">
      <c r="A47" s="15" t="s">
        <v>70</v>
      </c>
      <c r="B47" s="15" t="s">
        <v>71</v>
      </c>
    </row>
    <row r="48" spans="1:2">
      <c r="A48" s="15" t="s">
        <v>70</v>
      </c>
      <c r="B48" s="15" t="s">
        <v>71</v>
      </c>
    </row>
    <row r="49" spans="1:2">
      <c r="A49" s="15" t="s">
        <v>71</v>
      </c>
      <c r="B49" s="15" t="s">
        <v>70</v>
      </c>
    </row>
    <row r="50" spans="1:2">
      <c r="A50" s="15" t="s">
        <v>70</v>
      </c>
      <c r="B50" s="15" t="s">
        <v>71</v>
      </c>
    </row>
    <row r="51" spans="1:2">
      <c r="A51" s="15" t="s">
        <v>71</v>
      </c>
      <c r="B51" s="15" t="s">
        <v>70</v>
      </c>
    </row>
    <row r="52" spans="1:2">
      <c r="A52" s="15" t="s">
        <v>70</v>
      </c>
      <c r="B52" s="15" t="s">
        <v>71</v>
      </c>
    </row>
    <row r="53" spans="1:2">
      <c r="A53" s="15" t="s">
        <v>71</v>
      </c>
      <c r="B53" s="15" t="s">
        <v>70</v>
      </c>
    </row>
    <row r="54" spans="1:2">
      <c r="A54" s="15" t="s">
        <v>71</v>
      </c>
      <c r="B54" s="15" t="s">
        <v>70</v>
      </c>
    </row>
    <row r="55" spans="1:2">
      <c r="A55" s="15" t="s">
        <v>70</v>
      </c>
      <c r="B55" s="15" t="s">
        <v>71</v>
      </c>
    </row>
    <row r="56" spans="1:2">
      <c r="A56" s="15" t="s">
        <v>71</v>
      </c>
      <c r="B56" s="15" t="s">
        <v>70</v>
      </c>
    </row>
    <row r="57" spans="1:2">
      <c r="A57" s="15" t="s">
        <v>71</v>
      </c>
      <c r="B57" s="15" t="s">
        <v>70</v>
      </c>
    </row>
    <row r="58" spans="1:2">
      <c r="A58" s="15" t="s">
        <v>71</v>
      </c>
      <c r="B58" s="15" t="s">
        <v>70</v>
      </c>
    </row>
    <row r="59" spans="1:2">
      <c r="A59" s="15" t="s">
        <v>70</v>
      </c>
      <c r="B59" s="15" t="s">
        <v>71</v>
      </c>
    </row>
    <row r="60" spans="1:2">
      <c r="A60" s="15" t="s">
        <v>70</v>
      </c>
      <c r="B60" s="15" t="s">
        <v>71</v>
      </c>
    </row>
    <row r="61" spans="1:2">
      <c r="A61" s="15" t="s">
        <v>70</v>
      </c>
      <c r="B61" s="15" t="s">
        <v>71</v>
      </c>
    </row>
    <row r="62" spans="1:2">
      <c r="A62" s="15" t="s">
        <v>71</v>
      </c>
      <c r="B62" s="15" t="s">
        <v>70</v>
      </c>
    </row>
    <row r="63" spans="1:2">
      <c r="A63" s="15" t="s">
        <v>70</v>
      </c>
      <c r="B63" s="15" t="s">
        <v>71</v>
      </c>
    </row>
    <row r="64" spans="1:2">
      <c r="A64" s="15" t="s">
        <v>70</v>
      </c>
      <c r="B64" s="15" t="s">
        <v>71</v>
      </c>
    </row>
    <row r="65" spans="1:2">
      <c r="A65" s="15" t="s">
        <v>70</v>
      </c>
      <c r="B65" s="15" t="s">
        <v>71</v>
      </c>
    </row>
    <row r="66" spans="1:2">
      <c r="A66" s="15" t="s">
        <v>71</v>
      </c>
      <c r="B66" s="15" t="s">
        <v>70</v>
      </c>
    </row>
    <row r="67" spans="1:2">
      <c r="A67" s="15" t="s">
        <v>71</v>
      </c>
      <c r="B67" s="15" t="s">
        <v>70</v>
      </c>
    </row>
    <row r="68" spans="1:2">
      <c r="A68" s="15" t="s">
        <v>70</v>
      </c>
      <c r="B68" s="15" t="s">
        <v>71</v>
      </c>
    </row>
    <row r="69" spans="1:2">
      <c r="A69" s="15" t="s">
        <v>71</v>
      </c>
      <c r="B69" s="15" t="s">
        <v>70</v>
      </c>
    </row>
    <row r="70" spans="1:2">
      <c r="A70" s="15" t="s">
        <v>70</v>
      </c>
      <c r="B70" s="15" t="s">
        <v>71</v>
      </c>
    </row>
    <row r="71" spans="1:2">
      <c r="A71" s="15" t="s">
        <v>70</v>
      </c>
      <c r="B71" s="15" t="s">
        <v>71</v>
      </c>
    </row>
    <row r="72" spans="1:2">
      <c r="A72" s="15" t="s">
        <v>71</v>
      </c>
      <c r="B72" s="15" t="s">
        <v>70</v>
      </c>
    </row>
    <row r="73" spans="1:2">
      <c r="A73" s="15" t="s">
        <v>70</v>
      </c>
      <c r="B73" s="15" t="s">
        <v>71</v>
      </c>
    </row>
    <row r="74" spans="1:2">
      <c r="A74" s="15" t="s">
        <v>71</v>
      </c>
      <c r="B74" s="15" t="s">
        <v>70</v>
      </c>
    </row>
    <row r="75" spans="1:2">
      <c r="A75" s="15" t="s">
        <v>71</v>
      </c>
      <c r="B75" s="15" t="s">
        <v>70</v>
      </c>
    </row>
    <row r="76" spans="1:2">
      <c r="A76" s="15" t="s">
        <v>70</v>
      </c>
      <c r="B76" s="15" t="s">
        <v>71</v>
      </c>
    </row>
    <row r="77" spans="1:2">
      <c r="A77" s="15" t="s">
        <v>71</v>
      </c>
      <c r="B77" s="15" t="s">
        <v>70</v>
      </c>
    </row>
    <row r="78" spans="1:2">
      <c r="A78" s="15" t="s">
        <v>71</v>
      </c>
      <c r="B78" s="15" t="s">
        <v>70</v>
      </c>
    </row>
    <row r="79" spans="1:2">
      <c r="A79" s="15" t="s">
        <v>70</v>
      </c>
      <c r="B79" s="15" t="s">
        <v>71</v>
      </c>
    </row>
    <row r="80" spans="1:2">
      <c r="A80" s="15" t="s">
        <v>70</v>
      </c>
      <c r="B80" s="15" t="s">
        <v>71</v>
      </c>
    </row>
    <row r="81" spans="1:2">
      <c r="A81" s="15" t="s">
        <v>71</v>
      </c>
      <c r="B81" s="15" t="s">
        <v>70</v>
      </c>
    </row>
    <row r="82" spans="1:2">
      <c r="A82" s="13"/>
      <c r="B82" s="13"/>
    </row>
    <row r="83" spans="1:2">
      <c r="A83" s="13"/>
      <c r="B83" s="13"/>
    </row>
    <row r="84" spans="1:2">
      <c r="A84" s="13"/>
      <c r="B84" s="13"/>
    </row>
    <row r="85" spans="1:2">
      <c r="A85" s="13"/>
      <c r="B85" s="13"/>
    </row>
    <row r="86" spans="1:2">
      <c r="A86" s="13"/>
      <c r="B86" s="13"/>
    </row>
    <row r="87" spans="1:2">
      <c r="A87" s="13"/>
      <c r="B87" s="13"/>
    </row>
    <row r="88" spans="1:2">
      <c r="A88" s="13"/>
      <c r="B88" s="13"/>
    </row>
    <row r="89" spans="1:2">
      <c r="A89" s="13"/>
      <c r="B89" s="13"/>
    </row>
    <row r="90" spans="1:2">
      <c r="A90" s="13"/>
      <c r="B90" s="13"/>
    </row>
    <row r="91" spans="1:2">
      <c r="A91" s="13"/>
      <c r="B91" s="13"/>
    </row>
    <row r="92" spans="1:2">
      <c r="A92" s="13"/>
      <c r="B92" s="13"/>
    </row>
    <row r="93" spans="1:2">
      <c r="A93" s="13"/>
      <c r="B93" s="13"/>
    </row>
    <row r="94" spans="1:2">
      <c r="A94" s="13"/>
      <c r="B94" s="13"/>
    </row>
    <row r="95" spans="1:2">
      <c r="A95" s="13"/>
      <c r="B95" s="13"/>
    </row>
    <row r="96" spans="1:2">
      <c r="A96" s="13"/>
      <c r="B96" s="13"/>
    </row>
    <row r="97" spans="1:2">
      <c r="A97" s="13"/>
      <c r="B97" s="13"/>
    </row>
    <row r="98" spans="1:2">
      <c r="A98" s="13"/>
      <c r="B98" s="13"/>
    </row>
    <row r="99" spans="1:2">
      <c r="A99" s="13"/>
      <c r="B99" s="13"/>
    </row>
    <row r="100" spans="1:2">
      <c r="A100" s="13"/>
      <c r="B100" s="13"/>
    </row>
    <row r="101" spans="1:2">
      <c r="A101" s="13"/>
      <c r="B101" s="13"/>
    </row>
    <row r="102" spans="1:2">
      <c r="A102" s="13"/>
      <c r="B102" s="13"/>
    </row>
    <row r="103" spans="1:2">
      <c r="A103" s="13"/>
      <c r="B103" s="13"/>
    </row>
    <row r="104" spans="1:2">
      <c r="A104" s="13"/>
      <c r="B104" s="13"/>
    </row>
    <row r="105" spans="1:2">
      <c r="A105" s="13"/>
      <c r="B105" s="13"/>
    </row>
    <row r="106" spans="1:2">
      <c r="A106" s="13"/>
      <c r="B106" s="13"/>
    </row>
    <row r="107" spans="1:2">
      <c r="A107" s="13"/>
      <c r="B107" s="13"/>
    </row>
    <row r="108" spans="1:2">
      <c r="A108" s="13"/>
      <c r="B108" s="13"/>
    </row>
    <row r="109" spans="1:2">
      <c r="A109" s="13"/>
      <c r="B109" s="13"/>
    </row>
    <row r="110" spans="1:2">
      <c r="A110" s="13"/>
      <c r="B110" s="13"/>
    </row>
    <row r="111" spans="1:2">
      <c r="A111" s="13"/>
      <c r="B111" s="13"/>
    </row>
    <row r="112" spans="1:2">
      <c r="A112" s="13"/>
      <c r="B112" s="13"/>
    </row>
    <row r="113" spans="1:2">
      <c r="A113" s="13"/>
      <c r="B113" s="13"/>
    </row>
    <row r="114" spans="1:2">
      <c r="A114" s="13"/>
      <c r="B114" s="13"/>
    </row>
    <row r="115" spans="1:2">
      <c r="A115" s="13"/>
      <c r="B115" s="13"/>
    </row>
    <row r="116" spans="1:2">
      <c r="A116" s="13"/>
      <c r="B116" s="13"/>
    </row>
    <row r="117" spans="1:2">
      <c r="A117" s="13"/>
      <c r="B117" s="13"/>
    </row>
    <row r="118" spans="1:2">
      <c r="A118" s="13"/>
      <c r="B118" s="13"/>
    </row>
    <row r="119" spans="1:2">
      <c r="A119" s="13"/>
      <c r="B119" s="13"/>
    </row>
    <row r="120" spans="1:2">
      <c r="A120" s="13"/>
      <c r="B120" s="13"/>
    </row>
    <row r="121" spans="1:2">
      <c r="A121" s="13"/>
      <c r="B121" s="13"/>
    </row>
    <row r="122" spans="1:2">
      <c r="A122" s="13"/>
      <c r="B122" s="13"/>
    </row>
    <row r="123" spans="1:2">
      <c r="A123" s="13"/>
      <c r="B123" s="13"/>
    </row>
    <row r="124" spans="1:2">
      <c r="A124" s="13"/>
      <c r="B124" s="13"/>
    </row>
    <row r="125" spans="1:2">
      <c r="A125" s="13"/>
      <c r="B125" s="13"/>
    </row>
    <row r="126" spans="1:2">
      <c r="A126" s="13"/>
      <c r="B126" s="13"/>
    </row>
    <row r="127" spans="1:2">
      <c r="A127" s="13"/>
      <c r="B127" s="13"/>
    </row>
    <row r="128" spans="1:2">
      <c r="A128" s="13"/>
      <c r="B128" s="13"/>
    </row>
    <row r="129" spans="1:2">
      <c r="A129" s="13"/>
      <c r="B129" s="13"/>
    </row>
    <row r="130" spans="1:2">
      <c r="A130" s="13"/>
      <c r="B130" s="13"/>
    </row>
    <row r="131" spans="1:2">
      <c r="A131" s="13"/>
      <c r="B131" s="13"/>
    </row>
    <row r="132" spans="1:2">
      <c r="A132" s="13"/>
      <c r="B132" s="13"/>
    </row>
    <row r="133" spans="1:2">
      <c r="A133" s="13"/>
      <c r="B133" s="13"/>
    </row>
    <row r="134" spans="1:2">
      <c r="A134" s="13"/>
      <c r="B134" s="13"/>
    </row>
    <row r="135" spans="1:2">
      <c r="A135" s="13"/>
      <c r="B135" s="13"/>
    </row>
    <row r="136" spans="1:2">
      <c r="A136" s="13"/>
      <c r="B136" s="13"/>
    </row>
    <row r="137" spans="1:2">
      <c r="A137" s="13"/>
      <c r="B137" s="13"/>
    </row>
    <row r="138" spans="1:2">
      <c r="A138" s="13"/>
      <c r="B138" s="13"/>
    </row>
    <row r="139" spans="1:2">
      <c r="A139" s="13"/>
      <c r="B139" s="13"/>
    </row>
    <row r="140" spans="1:2">
      <c r="A140" s="13"/>
      <c r="B140" s="13"/>
    </row>
    <row r="141" spans="1:2">
      <c r="A141" s="13"/>
      <c r="B141" s="13"/>
    </row>
    <row r="142" spans="1:2">
      <c r="A142" s="13"/>
      <c r="B142" s="13"/>
    </row>
    <row r="143" spans="1:2">
      <c r="A143" s="13"/>
      <c r="B143" s="13"/>
    </row>
    <row r="144" spans="1:2">
      <c r="A144" s="13"/>
      <c r="B144" s="13"/>
    </row>
    <row r="145" spans="1:2">
      <c r="A145" s="13"/>
      <c r="B145" s="13"/>
    </row>
    <row r="146" spans="1:2">
      <c r="A146" s="13"/>
      <c r="B146" s="13"/>
    </row>
    <row r="147" spans="1:2">
      <c r="A147" s="13"/>
      <c r="B147" s="13"/>
    </row>
    <row r="148" spans="1:2">
      <c r="A148" s="13"/>
      <c r="B148" s="13"/>
    </row>
    <row r="149" spans="1:2">
      <c r="A149" s="13"/>
      <c r="B149" s="13"/>
    </row>
    <row r="150" spans="1:2">
      <c r="A150" s="13"/>
      <c r="B150" s="13"/>
    </row>
    <row r="151" spans="1:2">
      <c r="A151" s="13"/>
      <c r="B151" s="13"/>
    </row>
    <row r="152" spans="1:2">
      <c r="A152" s="13"/>
      <c r="B152" s="13"/>
    </row>
    <row r="153" spans="1:2">
      <c r="A153" s="13"/>
      <c r="B153" s="13"/>
    </row>
    <row r="154" spans="1:2">
      <c r="A154" s="13"/>
      <c r="B154" s="13"/>
    </row>
    <row r="155" spans="1:2">
      <c r="A155" s="13"/>
      <c r="B155" s="13"/>
    </row>
    <row r="156" spans="1:2">
      <c r="A156" s="13"/>
      <c r="B156" s="13"/>
    </row>
    <row r="157" spans="1:2">
      <c r="A157" s="13"/>
      <c r="B157" s="13"/>
    </row>
    <row r="158" spans="1:2">
      <c r="A158" s="13"/>
      <c r="B158" s="13"/>
    </row>
    <row r="159" spans="1:2">
      <c r="A159" s="13"/>
      <c r="B159" s="13"/>
    </row>
    <row r="160" spans="1:2">
      <c r="A160" s="13"/>
      <c r="B160" s="13"/>
    </row>
    <row r="161" spans="1:2">
      <c r="A161" s="13"/>
      <c r="B161" s="13"/>
    </row>
    <row r="162" spans="1:2">
      <c r="A162" s="13"/>
      <c r="B162" s="13"/>
    </row>
    <row r="163" spans="1:2">
      <c r="A163" s="13"/>
      <c r="B163" s="13"/>
    </row>
    <row r="164" spans="1:2">
      <c r="A164" s="13"/>
      <c r="B164" s="13"/>
    </row>
    <row r="165" spans="1:2">
      <c r="A165" s="13"/>
      <c r="B165" s="13"/>
    </row>
    <row r="166" spans="1:2">
      <c r="A166" s="13"/>
      <c r="B166" s="13"/>
    </row>
    <row r="167" spans="1:2">
      <c r="A167" s="13"/>
      <c r="B167" s="13"/>
    </row>
    <row r="168" spans="1:2">
      <c r="A168" s="13"/>
      <c r="B168" s="13"/>
    </row>
    <row r="169" spans="1:2">
      <c r="A169" s="13"/>
      <c r="B169" s="13"/>
    </row>
    <row r="170" spans="1:2">
      <c r="A170" s="13"/>
      <c r="B170" s="13"/>
    </row>
    <row r="171" spans="1:2">
      <c r="A171" s="13"/>
      <c r="B171" s="13"/>
    </row>
    <row r="172" spans="1:2">
      <c r="A172" s="13"/>
      <c r="B172" s="13"/>
    </row>
    <row r="173" spans="1:2">
      <c r="A173" s="13"/>
      <c r="B173" s="13"/>
    </row>
    <row r="174" spans="1:2">
      <c r="A174" s="13"/>
      <c r="B174" s="13"/>
    </row>
    <row r="175" spans="1:2">
      <c r="A175" s="13"/>
      <c r="B175" s="13"/>
    </row>
    <row r="176" spans="1:2">
      <c r="A176" s="13"/>
      <c r="B176" s="13"/>
    </row>
    <row r="177" spans="1:2">
      <c r="A177" s="13"/>
      <c r="B177" s="13"/>
    </row>
    <row r="178" spans="1:2">
      <c r="A178" s="13"/>
      <c r="B178" s="13"/>
    </row>
    <row r="179" spans="1:2">
      <c r="A179" s="13"/>
      <c r="B179" s="13"/>
    </row>
    <row r="180" spans="1:2">
      <c r="A180" s="13"/>
      <c r="B180" s="13"/>
    </row>
    <row r="181" spans="1:2">
      <c r="A181" s="13"/>
      <c r="B181" s="13"/>
    </row>
    <row r="182" spans="1:2">
      <c r="A182" s="13"/>
      <c r="B182" s="13"/>
    </row>
    <row r="183" spans="1:2">
      <c r="A183" s="13"/>
      <c r="B183" s="13"/>
    </row>
    <row r="184" spans="1:2">
      <c r="A184" s="13"/>
      <c r="B184" s="13"/>
    </row>
    <row r="185" spans="1:2">
      <c r="A185" s="13"/>
      <c r="B185" s="13"/>
    </row>
    <row r="186" spans="1:2">
      <c r="A186" s="13"/>
      <c r="B186" s="13"/>
    </row>
    <row r="187" spans="1:2">
      <c r="A187" s="13"/>
      <c r="B187" s="13"/>
    </row>
    <row r="188" spans="1:2">
      <c r="A188" s="13"/>
      <c r="B188" s="13"/>
    </row>
    <row r="189" spans="1:2">
      <c r="A189" s="13"/>
      <c r="B189" s="13"/>
    </row>
    <row r="190" spans="1:2">
      <c r="A190" s="13"/>
      <c r="B190" s="13"/>
    </row>
    <row r="191" spans="1:2">
      <c r="A191" s="13"/>
      <c r="B191" s="13"/>
    </row>
    <row r="192" spans="1:2">
      <c r="A192" s="13"/>
      <c r="B192" s="13"/>
    </row>
    <row r="193" spans="1:2">
      <c r="A193" s="13"/>
      <c r="B193" s="13"/>
    </row>
    <row r="194" spans="1:2">
      <c r="A194" s="13"/>
      <c r="B194" s="13"/>
    </row>
    <row r="195" spans="1:2">
      <c r="A195" s="13"/>
      <c r="B195" s="13"/>
    </row>
    <row r="196" spans="1:2">
      <c r="A196" s="13"/>
      <c r="B196" s="13"/>
    </row>
    <row r="197" spans="1:2">
      <c r="A197" s="13"/>
      <c r="B197" s="13"/>
    </row>
    <row r="198" spans="1:2">
      <c r="A198" s="13"/>
      <c r="B198" s="13"/>
    </row>
    <row r="199" spans="1:2">
      <c r="A199" s="13"/>
      <c r="B199" s="13"/>
    </row>
    <row r="200" spans="1:2">
      <c r="A200" s="13"/>
      <c r="B200" s="13"/>
    </row>
    <row r="201" spans="1:2">
      <c r="A201" s="13"/>
      <c r="B201" s="13"/>
    </row>
    <row r="202" spans="1:2">
      <c r="A202" s="13"/>
      <c r="B202" s="13"/>
    </row>
    <row r="203" spans="1:2">
      <c r="A203" s="13"/>
      <c r="B203" s="13"/>
    </row>
    <row r="204" spans="1:2">
      <c r="A204" s="13"/>
      <c r="B204" s="13"/>
    </row>
    <row r="205" spans="1:2">
      <c r="A205" s="13"/>
      <c r="B205" s="13"/>
    </row>
    <row r="206" spans="1:2">
      <c r="A206" s="13"/>
      <c r="B206" s="13"/>
    </row>
    <row r="207" spans="1:2">
      <c r="A207" s="13"/>
      <c r="B207" s="13"/>
    </row>
    <row r="208" spans="1:2">
      <c r="A208" s="13"/>
      <c r="B208" s="13"/>
    </row>
    <row r="209" spans="1:2">
      <c r="A209" s="13"/>
      <c r="B209" s="13"/>
    </row>
    <row r="210" spans="1:2">
      <c r="A210" s="13"/>
      <c r="B210" s="13"/>
    </row>
    <row r="211" spans="1:2">
      <c r="A211" s="13"/>
      <c r="B211" s="13"/>
    </row>
    <row r="212" spans="1:2">
      <c r="A212" s="13"/>
      <c r="B212" s="13"/>
    </row>
    <row r="213" spans="1:2">
      <c r="A213" s="13"/>
      <c r="B213" s="13"/>
    </row>
    <row r="214" spans="1:2">
      <c r="A214" s="13"/>
      <c r="B214" s="13"/>
    </row>
    <row r="215" spans="1:2">
      <c r="A215" s="13"/>
      <c r="B215" s="13"/>
    </row>
    <row r="216" spans="1:2">
      <c r="A216" s="13"/>
      <c r="B216" s="13"/>
    </row>
    <row r="217" spans="1:2">
      <c r="A217" s="13"/>
      <c r="B217" s="13"/>
    </row>
    <row r="218" spans="1:2">
      <c r="A218" s="13"/>
      <c r="B218" s="13"/>
    </row>
    <row r="219" spans="1:2">
      <c r="A219" s="13"/>
      <c r="B219" s="13"/>
    </row>
    <row r="220" spans="1:2">
      <c r="A220" s="13"/>
      <c r="B220" s="13"/>
    </row>
    <row r="221" spans="1:2">
      <c r="A221" s="13"/>
      <c r="B221" s="13"/>
    </row>
    <row r="222" spans="1:2">
      <c r="A222" s="13"/>
      <c r="B222" s="13"/>
    </row>
    <row r="223" spans="1:2">
      <c r="A223" s="13"/>
      <c r="B223" s="13"/>
    </row>
    <row r="224" spans="1:2">
      <c r="A224" s="13"/>
      <c r="B224" s="13"/>
    </row>
    <row r="225" spans="1:2">
      <c r="A225" s="13"/>
      <c r="B225" s="13"/>
    </row>
    <row r="226" spans="1:2">
      <c r="A226" s="13"/>
      <c r="B226" s="13"/>
    </row>
    <row r="227" spans="1:2">
      <c r="A227" s="13"/>
      <c r="B227" s="13"/>
    </row>
    <row r="228" spans="1:2">
      <c r="A228" s="13"/>
      <c r="B228" s="13"/>
    </row>
    <row r="229" spans="1:2">
      <c r="A229" s="13"/>
      <c r="B229" s="13"/>
    </row>
    <row r="230" spans="1:2">
      <c r="A230" s="13"/>
      <c r="B230" s="13"/>
    </row>
    <row r="231" spans="1:2">
      <c r="A231" s="13"/>
      <c r="B231" s="13"/>
    </row>
    <row r="232" spans="1:2">
      <c r="A232" s="13"/>
      <c r="B232" s="13"/>
    </row>
    <row r="233" spans="1:2">
      <c r="A233" s="13"/>
      <c r="B233" s="13"/>
    </row>
    <row r="234" spans="1:2">
      <c r="A234" s="13"/>
      <c r="B234" s="13"/>
    </row>
    <row r="235" spans="1:2">
      <c r="A235" s="13"/>
      <c r="B235" s="13"/>
    </row>
    <row r="236" spans="1:2">
      <c r="A236" s="13"/>
      <c r="B236" s="13"/>
    </row>
    <row r="237" spans="1:2">
      <c r="A237" s="13"/>
      <c r="B237" s="13"/>
    </row>
    <row r="238" spans="1:2">
      <c r="A238" s="13"/>
      <c r="B238" s="13"/>
    </row>
    <row r="239" spans="1:2">
      <c r="A239" s="13"/>
      <c r="B239" s="13"/>
    </row>
    <row r="240" spans="1:2">
      <c r="A240" s="13"/>
      <c r="B240" s="13"/>
    </row>
    <row r="241" spans="1:2">
      <c r="A241" s="13"/>
      <c r="B241" s="13"/>
    </row>
    <row r="242" spans="1:2">
      <c r="A242" s="13"/>
      <c r="B242" s="13"/>
    </row>
    <row r="243" spans="1:2">
      <c r="A243" s="13"/>
      <c r="B243" s="13"/>
    </row>
    <row r="244" spans="1:2">
      <c r="A244" s="13"/>
      <c r="B244" s="13"/>
    </row>
    <row r="245" spans="1:2">
      <c r="A245" s="13"/>
      <c r="B245" s="13"/>
    </row>
    <row r="246" spans="1:2">
      <c r="A246" s="13"/>
      <c r="B246" s="13"/>
    </row>
    <row r="247" spans="1:2">
      <c r="A247" s="13"/>
      <c r="B247" s="13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Tabelle10"/>
  <dimension ref="A1:SO3"/>
  <sheetViews>
    <sheetView zoomScale="85" zoomScaleNormal="85" workbookViewId="0">
      <selection activeCell="N2" sqref="G2:N2"/>
    </sheetView>
  </sheetViews>
  <sheetFormatPr baseColWidth="10" defaultColWidth="16.7109375" defaultRowHeight="12.75"/>
  <cols>
    <col min="1" max="6" width="16.7109375" customWidth="1"/>
    <col min="7" max="7" width="37.42578125" customWidth="1"/>
    <col min="8" max="8" width="39.42578125" customWidth="1"/>
    <col min="9" max="23" width="34.5703125" customWidth="1"/>
    <col min="24" max="24" width="38" customWidth="1"/>
    <col min="25" max="25" width="38.28515625" customWidth="1"/>
    <col min="26" max="26" width="34.5703125" customWidth="1"/>
    <col min="27" max="27" width="52" customWidth="1"/>
    <col min="28" max="28" width="50" customWidth="1"/>
    <col min="29" max="29" width="40.28515625" customWidth="1"/>
    <col min="30" max="30" width="16.7109375" style="4" customWidth="1"/>
    <col min="31" max="31" width="17" customWidth="1"/>
    <col min="32" max="110" width="16.7109375" customWidth="1"/>
    <col min="111" max="111" width="17.7109375" customWidth="1"/>
    <col min="112" max="112" width="17.42578125" customWidth="1"/>
    <col min="113" max="228" width="16.7109375" customWidth="1"/>
    <col min="229" max="269" width="16.7109375" style="1" customWidth="1"/>
    <col min="270" max="270" width="20.28515625" customWidth="1"/>
    <col min="271" max="271" width="19.7109375" customWidth="1"/>
  </cols>
  <sheetData>
    <row r="1" spans="1:509" s="5" customFormat="1">
      <c r="A1" s="5" t="s">
        <v>0</v>
      </c>
      <c r="B1" s="5" t="s">
        <v>132</v>
      </c>
      <c r="C1" s="5" t="s">
        <v>133</v>
      </c>
      <c r="D1" s="5" t="s">
        <v>134</v>
      </c>
      <c r="E1" s="5" t="s">
        <v>135</v>
      </c>
      <c r="F1" s="5" t="s">
        <v>394</v>
      </c>
      <c r="G1" s="5" t="s">
        <v>126</v>
      </c>
      <c r="H1" s="5" t="s">
        <v>127</v>
      </c>
      <c r="I1" s="5" t="s">
        <v>376</v>
      </c>
      <c r="J1" s="5" t="s">
        <v>385</v>
      </c>
      <c r="K1" s="5" t="s">
        <v>377</v>
      </c>
      <c r="L1" s="5" t="s">
        <v>386</v>
      </c>
      <c r="M1" s="5" t="s">
        <v>378</v>
      </c>
      <c r="N1" s="5" t="s">
        <v>387</v>
      </c>
      <c r="O1" s="5" t="s">
        <v>128</v>
      </c>
      <c r="P1" s="5" t="s">
        <v>129</v>
      </c>
      <c r="Q1" s="5" t="s">
        <v>379</v>
      </c>
      <c r="R1" s="5" t="s">
        <v>388</v>
      </c>
      <c r="S1" s="5" t="s">
        <v>380</v>
      </c>
      <c r="T1" s="5" t="s">
        <v>389</v>
      </c>
      <c r="U1" s="5" t="s">
        <v>381</v>
      </c>
      <c r="V1" s="5" t="s">
        <v>390</v>
      </c>
      <c r="W1" s="5" t="s">
        <v>130</v>
      </c>
      <c r="X1" s="5" t="s">
        <v>131</v>
      </c>
      <c r="Y1" s="5" t="s">
        <v>382</v>
      </c>
      <c r="Z1" s="5" t="s">
        <v>391</v>
      </c>
      <c r="AA1" s="5" t="s">
        <v>383</v>
      </c>
      <c r="AB1" s="5" t="s">
        <v>392</v>
      </c>
      <c r="AC1" s="5" t="s">
        <v>384</v>
      </c>
      <c r="AD1" s="5" t="s">
        <v>393</v>
      </c>
      <c r="AE1" s="11" t="s">
        <v>136</v>
      </c>
      <c r="AF1" s="11" t="s">
        <v>137</v>
      </c>
      <c r="AG1" s="11" t="s">
        <v>138</v>
      </c>
      <c r="AH1" s="11" t="s">
        <v>139</v>
      </c>
      <c r="AI1" s="11" t="s">
        <v>140</v>
      </c>
      <c r="AJ1" s="11" t="s">
        <v>141</v>
      </c>
      <c r="AK1" s="11" t="s">
        <v>142</v>
      </c>
      <c r="AL1" s="11" t="s">
        <v>143</v>
      </c>
      <c r="AM1" s="11" t="s">
        <v>144</v>
      </c>
      <c r="AN1" s="11" t="s">
        <v>145</v>
      </c>
      <c r="AO1" s="11" t="s">
        <v>146</v>
      </c>
      <c r="AP1" s="11" t="s">
        <v>147</v>
      </c>
      <c r="AQ1" s="11" t="s">
        <v>148</v>
      </c>
      <c r="AR1" s="11" t="s">
        <v>149</v>
      </c>
      <c r="AS1" s="11" t="s">
        <v>150</v>
      </c>
      <c r="AT1" s="11" t="s">
        <v>151</v>
      </c>
      <c r="AU1" s="11" t="s">
        <v>152</v>
      </c>
      <c r="AV1" s="11" t="s">
        <v>153</v>
      </c>
      <c r="AW1" s="11" t="s">
        <v>154</v>
      </c>
      <c r="AX1" s="11" t="s">
        <v>155</v>
      </c>
      <c r="AY1" s="11" t="s">
        <v>156</v>
      </c>
      <c r="AZ1" s="11" t="s">
        <v>157</v>
      </c>
      <c r="BA1" s="11" t="s">
        <v>158</v>
      </c>
      <c r="BB1" s="11" t="s">
        <v>159</v>
      </c>
      <c r="BC1" s="11" t="s">
        <v>160</v>
      </c>
      <c r="BD1" s="11" t="s">
        <v>161</v>
      </c>
      <c r="BE1" s="11" t="s">
        <v>162</v>
      </c>
      <c r="BF1" s="11" t="s">
        <v>163</v>
      </c>
      <c r="BG1" s="11" t="s">
        <v>164</v>
      </c>
      <c r="BH1" s="11" t="s">
        <v>165</v>
      </c>
      <c r="BI1" s="11" t="s">
        <v>166</v>
      </c>
      <c r="BJ1" s="11" t="s">
        <v>167</v>
      </c>
      <c r="BK1" s="11" t="s">
        <v>168</v>
      </c>
      <c r="BL1" s="11" t="s">
        <v>169</v>
      </c>
      <c r="BM1" s="11" t="s">
        <v>170</v>
      </c>
      <c r="BN1" s="11" t="s">
        <v>171</v>
      </c>
      <c r="BO1" s="11" t="s">
        <v>172</v>
      </c>
      <c r="BP1" s="11" t="s">
        <v>173</v>
      </c>
      <c r="BQ1" s="11" t="s">
        <v>174</v>
      </c>
      <c r="BR1" s="11" t="s">
        <v>175</v>
      </c>
      <c r="BS1" s="11" t="s">
        <v>176</v>
      </c>
      <c r="BT1" s="11" t="s">
        <v>177</v>
      </c>
      <c r="BU1" s="11" t="s">
        <v>178</v>
      </c>
      <c r="BV1" s="11" t="s">
        <v>179</v>
      </c>
      <c r="BW1" s="11" t="s">
        <v>180</v>
      </c>
      <c r="BX1" s="11" t="s">
        <v>181</v>
      </c>
      <c r="BY1" s="11" t="s">
        <v>182</v>
      </c>
      <c r="BZ1" s="11" t="s">
        <v>183</v>
      </c>
      <c r="CA1" s="11" t="s">
        <v>184</v>
      </c>
      <c r="CB1" s="11" t="s">
        <v>185</v>
      </c>
      <c r="CC1" s="11" t="s">
        <v>186</v>
      </c>
      <c r="CD1" s="11" t="s">
        <v>187</v>
      </c>
      <c r="CE1" s="11" t="s">
        <v>188</v>
      </c>
      <c r="CF1" s="11" t="s">
        <v>189</v>
      </c>
      <c r="CG1" s="11" t="s">
        <v>190</v>
      </c>
      <c r="CH1" s="11" t="s">
        <v>191</v>
      </c>
      <c r="CI1" s="11" t="s">
        <v>192</v>
      </c>
      <c r="CJ1" s="11" t="s">
        <v>193</v>
      </c>
      <c r="CK1" s="11" t="s">
        <v>194</v>
      </c>
      <c r="CL1" s="11" t="s">
        <v>195</v>
      </c>
      <c r="CM1" s="11" t="s">
        <v>196</v>
      </c>
      <c r="CN1" s="11" t="s">
        <v>197</v>
      </c>
      <c r="CO1" s="11" t="s">
        <v>198</v>
      </c>
      <c r="CP1" s="11" t="s">
        <v>199</v>
      </c>
      <c r="CQ1" s="11" t="s">
        <v>200</v>
      </c>
      <c r="CR1" s="11" t="s">
        <v>201</v>
      </c>
      <c r="CS1" s="11" t="s">
        <v>202</v>
      </c>
      <c r="CT1" s="11" t="s">
        <v>203</v>
      </c>
      <c r="CU1" s="11" t="s">
        <v>204</v>
      </c>
      <c r="CV1" s="11" t="s">
        <v>205</v>
      </c>
      <c r="CW1" s="11" t="s">
        <v>206</v>
      </c>
      <c r="CX1" s="11" t="s">
        <v>207</v>
      </c>
      <c r="CY1" s="11" t="s">
        <v>208</v>
      </c>
      <c r="CZ1" s="11" t="s">
        <v>209</v>
      </c>
      <c r="DA1" s="11" t="s">
        <v>210</v>
      </c>
      <c r="DB1" s="11" t="s">
        <v>211</v>
      </c>
      <c r="DC1" s="11" t="s">
        <v>212</v>
      </c>
      <c r="DD1" s="11" t="s">
        <v>213</v>
      </c>
      <c r="DE1" s="11" t="s">
        <v>214</v>
      </c>
      <c r="DF1" s="11" t="s">
        <v>215</v>
      </c>
      <c r="DG1" s="11" t="s">
        <v>216</v>
      </c>
      <c r="DH1" s="11" t="s">
        <v>217</v>
      </c>
      <c r="DI1" s="11" t="s">
        <v>218</v>
      </c>
      <c r="DJ1" s="11" t="s">
        <v>219</v>
      </c>
      <c r="DK1" s="11" t="s">
        <v>220</v>
      </c>
      <c r="DL1" s="11" t="s">
        <v>221</v>
      </c>
      <c r="DM1" s="11" t="s">
        <v>222</v>
      </c>
      <c r="DN1" s="11" t="s">
        <v>223</v>
      </c>
      <c r="DO1" s="11" t="s">
        <v>224</v>
      </c>
      <c r="DP1" s="11" t="s">
        <v>225</v>
      </c>
      <c r="DQ1" s="11" t="s">
        <v>226</v>
      </c>
      <c r="DR1" s="11" t="s">
        <v>227</v>
      </c>
      <c r="DS1" s="11" t="s">
        <v>228</v>
      </c>
      <c r="DT1" s="11" t="s">
        <v>229</v>
      </c>
      <c r="DU1" s="11" t="s">
        <v>230</v>
      </c>
      <c r="DV1" s="11" t="s">
        <v>231</v>
      </c>
      <c r="DW1" s="11" t="s">
        <v>232</v>
      </c>
      <c r="DX1" s="11" t="s">
        <v>233</v>
      </c>
      <c r="DY1" s="11" t="s">
        <v>234</v>
      </c>
      <c r="DZ1" s="11" t="s">
        <v>235</v>
      </c>
      <c r="EA1" s="11" t="s">
        <v>236</v>
      </c>
      <c r="EB1" s="11" t="s">
        <v>237</v>
      </c>
      <c r="EC1" s="11" t="s">
        <v>238</v>
      </c>
      <c r="ED1" s="11" t="s">
        <v>239</v>
      </c>
      <c r="EE1" s="11" t="s">
        <v>240</v>
      </c>
      <c r="EF1" s="11" t="s">
        <v>241</v>
      </c>
      <c r="EG1" s="11" t="s">
        <v>242</v>
      </c>
      <c r="EH1" s="11" t="s">
        <v>243</v>
      </c>
      <c r="EI1" s="11" t="s">
        <v>244</v>
      </c>
      <c r="EJ1" s="11" t="s">
        <v>245</v>
      </c>
      <c r="EK1" s="11" t="s">
        <v>246</v>
      </c>
      <c r="EL1" s="11" t="s">
        <v>247</v>
      </c>
      <c r="EM1" s="11" t="s">
        <v>248</v>
      </c>
      <c r="EN1" s="11" t="s">
        <v>249</v>
      </c>
      <c r="EO1" s="11" t="s">
        <v>250</v>
      </c>
      <c r="EP1" s="11" t="s">
        <v>251</v>
      </c>
      <c r="EQ1" s="11" t="s">
        <v>252</v>
      </c>
      <c r="ER1" s="11" t="s">
        <v>253</v>
      </c>
      <c r="ES1" s="11" t="s">
        <v>254</v>
      </c>
      <c r="ET1" s="11" t="s">
        <v>255</v>
      </c>
      <c r="EU1" s="11" t="s">
        <v>256</v>
      </c>
      <c r="EV1" s="11" t="s">
        <v>257</v>
      </c>
      <c r="EW1" s="11" t="s">
        <v>258</v>
      </c>
      <c r="EX1" s="11" t="s">
        <v>259</v>
      </c>
      <c r="EY1" s="11" t="s">
        <v>260</v>
      </c>
      <c r="EZ1" s="11" t="s">
        <v>261</v>
      </c>
      <c r="FA1" s="11" t="s">
        <v>262</v>
      </c>
      <c r="FB1" s="11" t="s">
        <v>263</v>
      </c>
      <c r="FC1" s="11" t="s">
        <v>264</v>
      </c>
      <c r="FD1" s="11" t="s">
        <v>265</v>
      </c>
      <c r="FE1" s="11" t="s">
        <v>266</v>
      </c>
      <c r="FF1" s="11" t="s">
        <v>267</v>
      </c>
      <c r="FG1" s="11" t="s">
        <v>268</v>
      </c>
      <c r="FH1" s="11" t="s">
        <v>269</v>
      </c>
      <c r="FI1" s="11" t="s">
        <v>270</v>
      </c>
      <c r="FJ1" s="11" t="s">
        <v>271</v>
      </c>
      <c r="FK1" s="11" t="s">
        <v>272</v>
      </c>
      <c r="FL1" s="11" t="s">
        <v>273</v>
      </c>
      <c r="FM1" s="11" t="s">
        <v>274</v>
      </c>
      <c r="FN1" s="11" t="s">
        <v>275</v>
      </c>
      <c r="FO1" s="11" t="s">
        <v>276</v>
      </c>
      <c r="FP1" s="11" t="s">
        <v>277</v>
      </c>
      <c r="FQ1" s="11" t="s">
        <v>278</v>
      </c>
      <c r="FR1" s="11" t="s">
        <v>279</v>
      </c>
      <c r="FS1" s="11" t="s">
        <v>280</v>
      </c>
      <c r="FT1" s="11" t="s">
        <v>281</v>
      </c>
      <c r="FU1" s="11" t="s">
        <v>282</v>
      </c>
      <c r="FV1" s="11" t="s">
        <v>283</v>
      </c>
      <c r="FW1" s="11" t="s">
        <v>284</v>
      </c>
      <c r="FX1" s="11" t="s">
        <v>285</v>
      </c>
      <c r="FY1" s="11" t="s">
        <v>286</v>
      </c>
      <c r="FZ1" s="11" t="s">
        <v>287</v>
      </c>
      <c r="GA1" s="11" t="s">
        <v>288</v>
      </c>
      <c r="GB1" s="11" t="s">
        <v>289</v>
      </c>
      <c r="GC1" s="11" t="s">
        <v>290</v>
      </c>
      <c r="GD1" s="11" t="s">
        <v>291</v>
      </c>
      <c r="GE1" s="11" t="s">
        <v>292</v>
      </c>
      <c r="GF1" s="11" t="s">
        <v>293</v>
      </c>
      <c r="GG1" s="11" t="s">
        <v>294</v>
      </c>
      <c r="GH1" s="11" t="s">
        <v>295</v>
      </c>
      <c r="GI1" s="11" t="s">
        <v>296</v>
      </c>
      <c r="GJ1" s="11" t="s">
        <v>297</v>
      </c>
      <c r="GK1" s="11" t="s">
        <v>298</v>
      </c>
      <c r="GL1" s="11" t="s">
        <v>299</v>
      </c>
      <c r="GM1" s="11" t="s">
        <v>300</v>
      </c>
      <c r="GN1" s="11" t="s">
        <v>301</v>
      </c>
      <c r="GO1" s="11" t="s">
        <v>302</v>
      </c>
      <c r="GP1" s="11" t="s">
        <v>303</v>
      </c>
      <c r="GQ1" s="11" t="s">
        <v>304</v>
      </c>
      <c r="GR1" s="11" t="s">
        <v>305</v>
      </c>
      <c r="GS1" s="11" t="s">
        <v>306</v>
      </c>
      <c r="GT1" s="11" t="s">
        <v>307</v>
      </c>
      <c r="GU1" s="11" t="s">
        <v>308</v>
      </c>
      <c r="GV1" s="11" t="s">
        <v>309</v>
      </c>
      <c r="GW1" s="11" t="s">
        <v>310</v>
      </c>
      <c r="GX1" s="11" t="s">
        <v>311</v>
      </c>
      <c r="GY1" s="11" t="s">
        <v>312</v>
      </c>
      <c r="GZ1" s="11" t="s">
        <v>313</v>
      </c>
      <c r="HA1" s="11" t="s">
        <v>314</v>
      </c>
      <c r="HB1" s="11" t="s">
        <v>315</v>
      </c>
      <c r="HC1" s="11" t="s">
        <v>316</v>
      </c>
      <c r="HD1" s="11" t="s">
        <v>317</v>
      </c>
      <c r="HE1" s="11" t="s">
        <v>318</v>
      </c>
      <c r="HF1" s="11" t="s">
        <v>319</v>
      </c>
      <c r="HG1" s="11" t="s">
        <v>320</v>
      </c>
      <c r="HH1" s="11" t="s">
        <v>321</v>
      </c>
      <c r="HI1" s="11" t="s">
        <v>322</v>
      </c>
      <c r="HJ1" s="11" t="s">
        <v>323</v>
      </c>
      <c r="HK1" s="11" t="s">
        <v>324</v>
      </c>
      <c r="HL1" s="11" t="s">
        <v>325</v>
      </c>
      <c r="HM1" s="11" t="s">
        <v>326</v>
      </c>
      <c r="HN1" s="11" t="s">
        <v>327</v>
      </c>
      <c r="HO1" s="11" t="s">
        <v>328</v>
      </c>
      <c r="HP1" s="11" t="s">
        <v>329</v>
      </c>
      <c r="HQ1" s="11" t="s">
        <v>330</v>
      </c>
      <c r="HR1" s="11" t="s">
        <v>331</v>
      </c>
      <c r="HS1" s="11" t="s">
        <v>332</v>
      </c>
      <c r="HT1" s="11" t="s">
        <v>333</v>
      </c>
      <c r="HU1" s="11" t="s">
        <v>334</v>
      </c>
      <c r="HV1" s="11" t="s">
        <v>335</v>
      </c>
      <c r="HW1" s="11" t="s">
        <v>336</v>
      </c>
      <c r="HX1" s="11" t="s">
        <v>337</v>
      </c>
      <c r="HY1" s="11" t="s">
        <v>338</v>
      </c>
      <c r="HZ1" s="11" t="s">
        <v>339</v>
      </c>
      <c r="IA1" s="11" t="s">
        <v>340</v>
      </c>
      <c r="IB1" s="11" t="s">
        <v>341</v>
      </c>
      <c r="IC1" s="11" t="s">
        <v>342</v>
      </c>
      <c r="ID1" s="11" t="s">
        <v>343</v>
      </c>
      <c r="IE1" s="11" t="s">
        <v>344</v>
      </c>
      <c r="IF1" s="11" t="s">
        <v>345</v>
      </c>
      <c r="IG1" s="11" t="s">
        <v>346</v>
      </c>
      <c r="IH1" s="11" t="s">
        <v>347</v>
      </c>
      <c r="II1" s="11" t="s">
        <v>348</v>
      </c>
      <c r="IJ1" s="11" t="s">
        <v>349</v>
      </c>
      <c r="IK1" s="11" t="s">
        <v>350</v>
      </c>
      <c r="IL1" s="11" t="s">
        <v>351</v>
      </c>
      <c r="IM1" s="11" t="s">
        <v>352</v>
      </c>
      <c r="IN1" s="11" t="s">
        <v>353</v>
      </c>
      <c r="IO1" s="11" t="s">
        <v>354</v>
      </c>
      <c r="IP1" s="11" t="s">
        <v>355</v>
      </c>
      <c r="IQ1" s="11" t="s">
        <v>356</v>
      </c>
      <c r="IR1" s="11" t="s">
        <v>357</v>
      </c>
      <c r="IS1" s="11" t="s">
        <v>358</v>
      </c>
      <c r="IT1" s="11" t="s">
        <v>359</v>
      </c>
      <c r="IU1" s="11" t="s">
        <v>360</v>
      </c>
      <c r="IV1" s="11" t="s">
        <v>361</v>
      </c>
      <c r="IW1" s="11" t="s">
        <v>362</v>
      </c>
      <c r="IX1" s="11" t="s">
        <v>363</v>
      </c>
      <c r="IY1" s="11" t="s">
        <v>364</v>
      </c>
      <c r="IZ1" s="11" t="s">
        <v>365</v>
      </c>
      <c r="JA1" s="11" t="s">
        <v>366</v>
      </c>
      <c r="JB1" s="11" t="s">
        <v>367</v>
      </c>
      <c r="JC1" s="11" t="s">
        <v>368</v>
      </c>
      <c r="JD1" s="11" t="s">
        <v>369</v>
      </c>
      <c r="JE1" s="11" t="s">
        <v>370</v>
      </c>
      <c r="JF1" s="11" t="s">
        <v>371</v>
      </c>
      <c r="JG1" s="11" t="s">
        <v>372</v>
      </c>
      <c r="JH1" s="11" t="s">
        <v>373</v>
      </c>
      <c r="JI1" s="11" t="s">
        <v>374</v>
      </c>
      <c r="JJ1" s="11" t="s">
        <v>375</v>
      </c>
      <c r="JK1" s="5" t="s">
        <v>395</v>
      </c>
      <c r="JL1" s="5" t="s">
        <v>396</v>
      </c>
      <c r="JM1" s="5" t="s">
        <v>397</v>
      </c>
      <c r="JN1" s="5" t="s">
        <v>398</v>
      </c>
      <c r="JO1" s="5" t="s">
        <v>399</v>
      </c>
      <c r="JP1" s="5" t="s">
        <v>400</v>
      </c>
      <c r="JQ1" s="5" t="s">
        <v>401</v>
      </c>
      <c r="JR1" s="5" t="s">
        <v>402</v>
      </c>
      <c r="JS1" s="5" t="s">
        <v>403</v>
      </c>
      <c r="JT1" s="5" t="s">
        <v>404</v>
      </c>
      <c r="JU1" s="5" t="s">
        <v>405</v>
      </c>
      <c r="JV1" s="5" t="s">
        <v>406</v>
      </c>
      <c r="JW1" s="5" t="s">
        <v>407</v>
      </c>
      <c r="JX1" s="5" t="s">
        <v>408</v>
      </c>
      <c r="JY1" s="5" t="s">
        <v>409</v>
      </c>
      <c r="JZ1" s="5" t="s">
        <v>410</v>
      </c>
      <c r="KA1" s="5" t="s">
        <v>411</v>
      </c>
      <c r="KB1" s="5" t="s">
        <v>412</v>
      </c>
      <c r="KC1" s="5" t="s">
        <v>413</v>
      </c>
      <c r="KD1" s="5" t="s">
        <v>414</v>
      </c>
      <c r="KE1" s="5" t="s">
        <v>415</v>
      </c>
      <c r="KF1" s="5" t="s">
        <v>416</v>
      </c>
      <c r="KG1" s="5" t="s">
        <v>417</v>
      </c>
      <c r="KH1" s="5" t="s">
        <v>418</v>
      </c>
      <c r="KI1" s="5" t="s">
        <v>419</v>
      </c>
      <c r="KJ1" s="5" t="s">
        <v>420</v>
      </c>
      <c r="KK1" s="5" t="s">
        <v>421</v>
      </c>
      <c r="KL1" s="5" t="s">
        <v>422</v>
      </c>
      <c r="KM1" s="5" t="s">
        <v>423</v>
      </c>
      <c r="KN1" s="5" t="s">
        <v>424</v>
      </c>
      <c r="KO1" s="5" t="s">
        <v>425</v>
      </c>
      <c r="KP1" s="5" t="s">
        <v>426</v>
      </c>
      <c r="KQ1" s="5" t="s">
        <v>427</v>
      </c>
      <c r="KR1" s="5" t="s">
        <v>428</v>
      </c>
      <c r="KS1" s="5" t="s">
        <v>429</v>
      </c>
      <c r="KT1" s="5" t="s">
        <v>430</v>
      </c>
      <c r="KU1" s="5" t="s">
        <v>431</v>
      </c>
      <c r="KV1" s="5" t="s">
        <v>432</v>
      </c>
      <c r="KW1" s="5" t="s">
        <v>433</v>
      </c>
      <c r="KX1" s="5" t="s">
        <v>434</v>
      </c>
      <c r="KY1" s="5" t="s">
        <v>435</v>
      </c>
      <c r="KZ1" s="5" t="s">
        <v>436</v>
      </c>
      <c r="LA1" s="5" t="s">
        <v>437</v>
      </c>
      <c r="LB1" s="5" t="s">
        <v>438</v>
      </c>
      <c r="LC1" s="5" t="s">
        <v>439</v>
      </c>
      <c r="LD1" s="5" t="s">
        <v>440</v>
      </c>
      <c r="LE1" s="5" t="s">
        <v>441</v>
      </c>
      <c r="LF1" s="5" t="s">
        <v>442</v>
      </c>
      <c r="LG1" s="5" t="s">
        <v>443</v>
      </c>
      <c r="LH1" s="5" t="s">
        <v>444</v>
      </c>
      <c r="LI1" s="5" t="s">
        <v>445</v>
      </c>
      <c r="LJ1" s="5" t="s">
        <v>446</v>
      </c>
      <c r="LK1" s="5" t="s">
        <v>447</v>
      </c>
      <c r="LL1" s="5" t="s">
        <v>448</v>
      </c>
      <c r="LM1" s="5" t="s">
        <v>449</v>
      </c>
      <c r="LN1" s="5" t="s">
        <v>450</v>
      </c>
      <c r="LO1" s="5" t="s">
        <v>451</v>
      </c>
      <c r="LP1" s="5" t="s">
        <v>452</v>
      </c>
      <c r="LQ1" s="5" t="s">
        <v>453</v>
      </c>
      <c r="LR1" s="5" t="s">
        <v>454</v>
      </c>
      <c r="LS1" s="5" t="s">
        <v>455</v>
      </c>
      <c r="LT1" s="5" t="s">
        <v>456</v>
      </c>
      <c r="LU1" s="5" t="s">
        <v>457</v>
      </c>
      <c r="LV1" s="5" t="s">
        <v>458</v>
      </c>
      <c r="LW1" s="5" t="s">
        <v>459</v>
      </c>
      <c r="LX1" s="5" t="s">
        <v>460</v>
      </c>
      <c r="LY1" s="5" t="s">
        <v>461</v>
      </c>
      <c r="LZ1" s="5" t="s">
        <v>462</v>
      </c>
      <c r="MA1" s="5" t="s">
        <v>463</v>
      </c>
      <c r="MB1" s="5" t="s">
        <v>464</v>
      </c>
      <c r="MC1" s="5" t="s">
        <v>465</v>
      </c>
      <c r="MD1" s="5" t="s">
        <v>466</v>
      </c>
      <c r="ME1" s="5" t="s">
        <v>467</v>
      </c>
      <c r="MF1" s="5" t="s">
        <v>468</v>
      </c>
      <c r="MG1" s="5" t="s">
        <v>469</v>
      </c>
      <c r="MH1" s="5" t="s">
        <v>470</v>
      </c>
      <c r="MI1" s="5" t="s">
        <v>471</v>
      </c>
      <c r="MJ1" s="5" t="s">
        <v>472</v>
      </c>
      <c r="MK1" s="5" t="s">
        <v>473</v>
      </c>
      <c r="ML1" s="5" t="s">
        <v>474</v>
      </c>
    </row>
    <row r="2" spans="1:509" s="3" customFormat="1">
      <c r="A2" s="3" t="str">
        <f>Daten!L3</f>
        <v>T_149</v>
      </c>
      <c r="B2" s="3" t="str">
        <f>Daten!L2</f>
        <v>T_149_er.dat</v>
      </c>
      <c r="C2" s="22" t="str">
        <f>TEXT(Daten!L5,"TT.MM.JJJJ HH:MM")</f>
        <v>19.02.2015 15:25</v>
      </c>
      <c r="D2" s="3" t="str">
        <f>TEXT(Daten!L6,"TT.MM.JJJJ")</f>
        <v>19.02.2015</v>
      </c>
      <c r="E2" s="3" t="str">
        <f>TEXT(Daten!L7,"HH:MM")</f>
        <v>15:25</v>
      </c>
      <c r="F2" s="3">
        <f>Daten!L9</f>
        <v>80</v>
      </c>
      <c r="G2" s="2">
        <f t="array" ref="G2:N2">TRANSPOSE(Daten!L10:L18)</f>
        <v>0</v>
      </c>
      <c r="H2" s="2">
        <v>2135.75</v>
      </c>
      <c r="I2" s="2">
        <v>2467.875</v>
      </c>
      <c r="J2" s="2">
        <v>2243.4749999999999</v>
      </c>
      <c r="K2" s="2">
        <v>2360.15</v>
      </c>
      <c r="L2" s="2">
        <v>2152.65</v>
      </c>
      <c r="M2" s="2">
        <v>2118.85</v>
      </c>
      <c r="N2" s="2">
        <v>2334.3000000000002</v>
      </c>
      <c r="O2" s="3">
        <f t="array" ref="O2:V2">TRANSPOSE(Daten!L20:L27)</f>
        <v>4.75</v>
      </c>
      <c r="P2" s="3">
        <v>6.7249999999999996</v>
      </c>
      <c r="Q2" s="3">
        <v>5.9</v>
      </c>
      <c r="R2" s="3">
        <v>5.5750000000000002</v>
      </c>
      <c r="S2" s="3">
        <v>4.5</v>
      </c>
      <c r="T2" s="3">
        <v>5</v>
      </c>
      <c r="U2" s="3">
        <v>7.3</v>
      </c>
      <c r="V2" s="3">
        <v>6.15</v>
      </c>
      <c r="W2" s="3">
        <f t="array" ref="W2:AD2">TRANSPOSE(Daten!L29:L36)</f>
        <v>3.85</v>
      </c>
      <c r="X2" s="3">
        <v>5.2249999999999996</v>
      </c>
      <c r="Y2" s="3">
        <v>5.2750000000000004</v>
      </c>
      <c r="Z2" s="3">
        <v>3.8</v>
      </c>
      <c r="AA2" s="3">
        <v>4.4000000000000004</v>
      </c>
      <c r="AB2" s="3">
        <v>3.3</v>
      </c>
      <c r="AC2" s="3">
        <v>6.15</v>
      </c>
      <c r="AD2" s="9">
        <v>4.3</v>
      </c>
      <c r="AE2" s="9">
        <f t="array" ref="AE2:DF2">TRANSPOSE(Daten!D2:D81)</f>
        <v>3150</v>
      </c>
      <c r="AF2" s="9">
        <v>3498</v>
      </c>
      <c r="AG2" s="9">
        <v>2951</v>
      </c>
      <c r="AH2" s="9">
        <v>3100</v>
      </c>
      <c r="AI2" s="9">
        <v>3034</v>
      </c>
      <c r="AJ2" s="9">
        <v>1276</v>
      </c>
      <c r="AK2" s="9">
        <v>1426</v>
      </c>
      <c r="AL2" s="9">
        <v>2520</v>
      </c>
      <c r="AM2" s="9">
        <v>3067</v>
      </c>
      <c r="AN2" s="9">
        <v>3664</v>
      </c>
      <c r="AO2" s="9">
        <v>3266</v>
      </c>
      <c r="AP2" s="9">
        <v>2421</v>
      </c>
      <c r="AQ2" s="9">
        <v>2985</v>
      </c>
      <c r="AR2" s="9">
        <v>1674</v>
      </c>
      <c r="AS2" s="9">
        <v>3995</v>
      </c>
      <c r="AT2" s="9">
        <v>2138</v>
      </c>
      <c r="AU2" s="9">
        <v>3150</v>
      </c>
      <c r="AV2" s="9">
        <v>3847</v>
      </c>
      <c r="AW2" s="9">
        <v>3001</v>
      </c>
      <c r="AX2" s="9">
        <v>3681</v>
      </c>
      <c r="AY2" s="9">
        <v>3183</v>
      </c>
      <c r="AZ2" s="9">
        <v>2968</v>
      </c>
      <c r="BA2" s="9">
        <v>3068</v>
      </c>
      <c r="BB2" s="9">
        <v>1774</v>
      </c>
      <c r="BC2" s="9">
        <v>1426</v>
      </c>
      <c r="BD2" s="9">
        <v>3349</v>
      </c>
      <c r="BE2" s="9">
        <v>4029</v>
      </c>
      <c r="BF2" s="9">
        <v>1807</v>
      </c>
      <c r="BG2" s="9">
        <v>3050</v>
      </c>
      <c r="BH2" s="9">
        <v>1642</v>
      </c>
      <c r="BI2" s="9">
        <v>2387</v>
      </c>
      <c r="BJ2" s="9">
        <v>2404</v>
      </c>
      <c r="BK2" s="9">
        <v>3051</v>
      </c>
      <c r="BL2" s="9">
        <v>1442</v>
      </c>
      <c r="BM2" s="9">
        <v>1243</v>
      </c>
      <c r="BN2" s="9">
        <v>2819</v>
      </c>
      <c r="BO2" s="9">
        <v>2752</v>
      </c>
      <c r="BP2" s="9">
        <v>2768</v>
      </c>
      <c r="BQ2" s="9">
        <v>2354</v>
      </c>
      <c r="BR2" s="9">
        <v>3017</v>
      </c>
      <c r="BS2" s="9">
        <v>2421</v>
      </c>
      <c r="BT2" s="9">
        <v>2835</v>
      </c>
      <c r="BU2" s="9">
        <v>1227</v>
      </c>
      <c r="BV2" s="9">
        <v>1492</v>
      </c>
      <c r="BW2" s="9">
        <v>3051</v>
      </c>
      <c r="BX2" s="9">
        <v>1957</v>
      </c>
      <c r="BY2" s="9">
        <v>2504</v>
      </c>
      <c r="BZ2" s="9">
        <v>945</v>
      </c>
      <c r="CA2" s="9">
        <v>2006</v>
      </c>
      <c r="CB2" s="9">
        <v>1309</v>
      </c>
      <c r="CC2" s="9">
        <v>1609</v>
      </c>
      <c r="CD2" s="9">
        <v>1873</v>
      </c>
      <c r="CE2" s="9">
        <v>2089</v>
      </c>
      <c r="CF2" s="9">
        <v>1591</v>
      </c>
      <c r="CG2" s="9">
        <v>547</v>
      </c>
      <c r="CH2" s="9">
        <v>1442</v>
      </c>
      <c r="CI2" s="9">
        <v>1061</v>
      </c>
      <c r="CJ2" s="9">
        <v>2885</v>
      </c>
      <c r="CK2" s="9">
        <v>2835</v>
      </c>
      <c r="CL2" s="9">
        <v>3382</v>
      </c>
      <c r="CM2" s="9">
        <v>1906</v>
      </c>
      <c r="CN2" s="9">
        <v>1459</v>
      </c>
      <c r="CO2" s="9">
        <v>995</v>
      </c>
      <c r="CP2" s="9">
        <v>1940</v>
      </c>
      <c r="CQ2" s="9">
        <v>2072</v>
      </c>
      <c r="CR2" s="9">
        <v>1675</v>
      </c>
      <c r="CS2" s="9">
        <v>1111</v>
      </c>
      <c r="CT2" s="9">
        <v>1989</v>
      </c>
      <c r="CU2" s="9">
        <v>1426</v>
      </c>
      <c r="CV2" s="9">
        <v>2984</v>
      </c>
      <c r="CW2" s="9">
        <v>1857</v>
      </c>
      <c r="CX2" s="9">
        <v>2007</v>
      </c>
      <c r="CY2" s="9">
        <v>2255</v>
      </c>
      <c r="CZ2" s="9">
        <v>2239</v>
      </c>
      <c r="DA2" s="9">
        <v>2636</v>
      </c>
      <c r="DB2" s="9">
        <v>1044</v>
      </c>
      <c r="DC2" s="9">
        <v>2006</v>
      </c>
      <c r="DD2" s="9">
        <v>1791</v>
      </c>
      <c r="DE2" s="9">
        <v>1027</v>
      </c>
      <c r="DF2" s="9">
        <v>2288</v>
      </c>
      <c r="DG2" s="9">
        <f t="array" ref="DG2:GH2">TRANSPOSE(Daten!E2:E81)</f>
        <v>6</v>
      </c>
      <c r="DH2" s="9">
        <v>7</v>
      </c>
      <c r="DI2" s="9">
        <v>8</v>
      </c>
      <c r="DJ2" s="9">
        <v>2</v>
      </c>
      <c r="DK2" s="9">
        <v>8</v>
      </c>
      <c r="DL2" s="9">
        <v>4</v>
      </c>
      <c r="DM2" s="9">
        <v>5</v>
      </c>
      <c r="DN2" s="9">
        <v>5</v>
      </c>
      <c r="DO2" s="9">
        <v>6</v>
      </c>
      <c r="DP2" s="9">
        <v>4</v>
      </c>
      <c r="DQ2" s="9">
        <v>5</v>
      </c>
      <c r="DR2" s="9">
        <v>7</v>
      </c>
      <c r="DS2" s="9">
        <v>5</v>
      </c>
      <c r="DT2" s="9">
        <v>5</v>
      </c>
      <c r="DU2" s="9">
        <v>8</v>
      </c>
      <c r="DV2" s="9">
        <v>6</v>
      </c>
      <c r="DW2" s="9">
        <v>5</v>
      </c>
      <c r="DX2" s="9">
        <v>4</v>
      </c>
      <c r="DY2" s="9">
        <v>4</v>
      </c>
      <c r="DZ2" s="9">
        <v>6</v>
      </c>
      <c r="EA2" s="9">
        <v>8</v>
      </c>
      <c r="EB2" s="9">
        <v>8</v>
      </c>
      <c r="EC2" s="9">
        <v>8</v>
      </c>
      <c r="ED2" s="9">
        <v>4</v>
      </c>
      <c r="EE2" s="9">
        <v>5</v>
      </c>
      <c r="EF2" s="9">
        <v>7</v>
      </c>
      <c r="EG2" s="9">
        <v>2</v>
      </c>
      <c r="EH2" s="9">
        <v>5</v>
      </c>
      <c r="EI2" s="9">
        <v>7</v>
      </c>
      <c r="EJ2" s="9">
        <v>5</v>
      </c>
      <c r="EK2" s="9">
        <v>5</v>
      </c>
      <c r="EL2" s="9">
        <v>5</v>
      </c>
      <c r="EM2" s="9">
        <v>8</v>
      </c>
      <c r="EN2" s="9">
        <v>3</v>
      </c>
      <c r="EO2" s="9">
        <v>5</v>
      </c>
      <c r="EP2" s="9">
        <v>6</v>
      </c>
      <c r="EQ2" s="9">
        <v>7</v>
      </c>
      <c r="ER2" s="9">
        <v>6</v>
      </c>
      <c r="ES2" s="9">
        <v>5</v>
      </c>
      <c r="ET2" s="9">
        <v>7</v>
      </c>
      <c r="EU2" s="9">
        <v>5</v>
      </c>
      <c r="EV2" s="9">
        <v>4</v>
      </c>
      <c r="EW2" s="9">
        <v>7</v>
      </c>
      <c r="EX2" s="9">
        <v>5</v>
      </c>
      <c r="EY2" s="9">
        <v>6</v>
      </c>
      <c r="EZ2" s="9">
        <v>5</v>
      </c>
      <c r="FA2" s="9">
        <v>8</v>
      </c>
      <c r="FB2" s="9">
        <v>6</v>
      </c>
      <c r="FC2" s="9">
        <v>5</v>
      </c>
      <c r="FD2" s="9">
        <v>5</v>
      </c>
      <c r="FE2" s="9">
        <v>5</v>
      </c>
      <c r="FF2" s="9">
        <v>9</v>
      </c>
      <c r="FG2" s="9">
        <v>3</v>
      </c>
      <c r="FH2" s="9">
        <v>5</v>
      </c>
      <c r="FI2" s="9">
        <v>5</v>
      </c>
      <c r="FJ2" s="9">
        <v>7</v>
      </c>
      <c r="FK2" s="9">
        <v>4</v>
      </c>
      <c r="FL2" s="9">
        <v>5</v>
      </c>
      <c r="FM2" s="9">
        <v>5</v>
      </c>
      <c r="FN2" s="9">
        <v>5</v>
      </c>
      <c r="FO2" s="9">
        <v>6</v>
      </c>
      <c r="FP2" s="9">
        <v>7</v>
      </c>
      <c r="FQ2" s="9">
        <v>5</v>
      </c>
      <c r="FR2" s="9">
        <v>5</v>
      </c>
      <c r="FS2" s="9">
        <v>5</v>
      </c>
      <c r="FT2" s="9">
        <v>9</v>
      </c>
      <c r="FU2" s="9">
        <v>4</v>
      </c>
      <c r="FV2" s="9">
        <v>4</v>
      </c>
      <c r="FW2" s="9">
        <v>5</v>
      </c>
      <c r="FX2" s="9">
        <v>8</v>
      </c>
      <c r="FY2" s="9">
        <v>9</v>
      </c>
      <c r="FZ2" s="9">
        <v>5</v>
      </c>
      <c r="GA2" s="9">
        <v>8</v>
      </c>
      <c r="GB2" s="9">
        <v>5</v>
      </c>
      <c r="GC2" s="9">
        <v>9</v>
      </c>
      <c r="GD2" s="9">
        <v>6</v>
      </c>
      <c r="GE2" s="9">
        <v>5</v>
      </c>
      <c r="GF2" s="9">
        <v>5</v>
      </c>
      <c r="GG2" s="9">
        <v>5</v>
      </c>
      <c r="GH2" s="9">
        <v>9</v>
      </c>
      <c r="GI2" s="9">
        <f t="array" ref="GI2:JJ2">TRANSPOSE(Daten!F2:F81)</f>
        <v>6</v>
      </c>
      <c r="GJ2" s="9">
        <v>3</v>
      </c>
      <c r="GK2" s="9">
        <v>8</v>
      </c>
      <c r="GL2" s="9">
        <v>6</v>
      </c>
      <c r="GM2" s="9">
        <v>5</v>
      </c>
      <c r="GN2" s="9">
        <v>5</v>
      </c>
      <c r="GO2" s="9">
        <v>1</v>
      </c>
      <c r="GP2" s="9">
        <v>5</v>
      </c>
      <c r="GQ2" s="9">
        <v>2</v>
      </c>
      <c r="GR2" s="9">
        <v>5</v>
      </c>
      <c r="GS2" s="9">
        <v>2</v>
      </c>
      <c r="GT2" s="9">
        <v>6</v>
      </c>
      <c r="GU2" s="9">
        <v>2</v>
      </c>
      <c r="GV2" s="9">
        <v>1</v>
      </c>
      <c r="GW2" s="9">
        <v>6</v>
      </c>
      <c r="GX2" s="9">
        <v>5</v>
      </c>
      <c r="GY2" s="9">
        <v>4</v>
      </c>
      <c r="GZ2" s="9">
        <v>2</v>
      </c>
      <c r="HA2" s="9">
        <v>3</v>
      </c>
      <c r="HB2" s="9">
        <v>6</v>
      </c>
      <c r="HC2" s="9">
        <v>6</v>
      </c>
      <c r="HD2" s="9">
        <v>8</v>
      </c>
      <c r="HE2" s="9">
        <v>6</v>
      </c>
      <c r="HF2" s="9">
        <v>2</v>
      </c>
      <c r="HG2" s="9">
        <v>1</v>
      </c>
      <c r="HH2" s="9">
        <v>3</v>
      </c>
      <c r="HI2" s="9">
        <v>1</v>
      </c>
      <c r="HJ2" s="9">
        <v>1</v>
      </c>
      <c r="HK2" s="9">
        <v>3</v>
      </c>
      <c r="HL2" s="9">
        <v>2</v>
      </c>
      <c r="HM2" s="9">
        <v>7</v>
      </c>
      <c r="HN2" s="9">
        <v>1</v>
      </c>
      <c r="HO2" s="9">
        <v>5</v>
      </c>
      <c r="HP2" s="9">
        <v>5</v>
      </c>
      <c r="HQ2" s="9">
        <v>2</v>
      </c>
      <c r="HR2" s="9">
        <v>5</v>
      </c>
      <c r="HS2" s="9">
        <v>5</v>
      </c>
      <c r="HT2" s="9">
        <v>3</v>
      </c>
      <c r="HU2" s="9">
        <v>3</v>
      </c>
      <c r="HV2" s="9">
        <v>3</v>
      </c>
      <c r="HW2" s="9">
        <v>3</v>
      </c>
      <c r="HX2" s="9">
        <v>2</v>
      </c>
      <c r="HY2" s="9">
        <v>8</v>
      </c>
      <c r="HZ2" s="9">
        <v>1</v>
      </c>
      <c r="IA2" s="9">
        <v>7</v>
      </c>
      <c r="IB2" s="9">
        <v>2</v>
      </c>
      <c r="IC2" s="9">
        <v>6</v>
      </c>
      <c r="ID2" s="9">
        <v>6</v>
      </c>
      <c r="IE2" s="9">
        <v>3</v>
      </c>
      <c r="IF2" s="9">
        <v>2</v>
      </c>
      <c r="IG2" s="9">
        <v>3</v>
      </c>
      <c r="IH2" s="9">
        <v>5</v>
      </c>
      <c r="II2" s="9">
        <v>6</v>
      </c>
      <c r="IJ2" s="9">
        <v>5</v>
      </c>
      <c r="IK2" s="9">
        <v>5</v>
      </c>
      <c r="IL2" s="9">
        <v>6</v>
      </c>
      <c r="IM2" s="9">
        <v>5</v>
      </c>
      <c r="IN2" s="9">
        <v>5</v>
      </c>
      <c r="IO2" s="9">
        <v>5</v>
      </c>
      <c r="IP2" s="9">
        <v>5</v>
      </c>
      <c r="IQ2" s="9">
        <v>5</v>
      </c>
      <c r="IR2" s="9">
        <v>5</v>
      </c>
      <c r="IS2" s="9">
        <v>5</v>
      </c>
      <c r="IT2" s="9">
        <v>3</v>
      </c>
      <c r="IU2" s="9">
        <v>5</v>
      </c>
      <c r="IV2" s="9">
        <v>8</v>
      </c>
      <c r="IW2" s="9">
        <v>5</v>
      </c>
      <c r="IX2" s="9">
        <v>6</v>
      </c>
      <c r="IY2" s="9">
        <v>5</v>
      </c>
      <c r="IZ2" s="9">
        <v>6</v>
      </c>
      <c r="JA2" s="9">
        <v>9</v>
      </c>
      <c r="JB2" s="9">
        <v>6</v>
      </c>
      <c r="JC2" s="9">
        <v>8</v>
      </c>
      <c r="JD2" s="9">
        <v>4</v>
      </c>
      <c r="JE2" s="9">
        <v>8</v>
      </c>
      <c r="JF2" s="9">
        <v>9</v>
      </c>
      <c r="JG2" s="9">
        <v>5</v>
      </c>
      <c r="JH2" s="9">
        <v>5</v>
      </c>
      <c r="JI2" s="9">
        <v>5</v>
      </c>
      <c r="JJ2" s="2">
        <v>6</v>
      </c>
      <c r="JK2" s="2" t="str">
        <f t="array" ref="JK2:ML2">TRANSPOSE(Daten!I2:I81)</f>
        <v>DISTANZIEREN</v>
      </c>
      <c r="JL2" s="2" t="str">
        <v>DISTANZIEREN</v>
      </c>
      <c r="JM2" s="2" t="str">
        <v>ZULASSEN</v>
      </c>
      <c r="JN2" s="2" t="str">
        <v>ZULASSEN</v>
      </c>
      <c r="JO2" s="2" t="str">
        <v>ZULASSEN</v>
      </c>
      <c r="JP2" s="2" t="str">
        <v>ZULASSEN</v>
      </c>
      <c r="JQ2" s="2" t="str">
        <v>DISTANZIEREN</v>
      </c>
      <c r="JR2" s="2" t="str">
        <v>DISTANZIEREN</v>
      </c>
      <c r="JS2" s="2" t="str">
        <v>ZULASSEN</v>
      </c>
      <c r="JT2" s="2" t="str">
        <v>DISTANZIEREN</v>
      </c>
      <c r="JU2" s="2" t="str">
        <v>DISTANZIEREN</v>
      </c>
      <c r="JV2" s="10" t="str">
        <v>ZULASSEN</v>
      </c>
      <c r="JW2" s="2" t="str">
        <v>DISTANZIEREN</v>
      </c>
      <c r="JX2" s="2" t="str">
        <v>ZULASSEN</v>
      </c>
      <c r="JY2" s="2" t="str">
        <v>ZULASSEN</v>
      </c>
      <c r="JZ2" s="2" t="str">
        <v>ZULASSEN</v>
      </c>
      <c r="KA2" s="2" t="str">
        <v>ZULASSEN</v>
      </c>
      <c r="KB2" s="2" t="str">
        <v>DISTANZIEREN</v>
      </c>
      <c r="KC2" s="2" t="str">
        <v>ZULASSEN</v>
      </c>
      <c r="KD2" s="2" t="str">
        <v>DISTANZIEREN</v>
      </c>
      <c r="KE2" s="2" t="str">
        <v>ZULASSEN</v>
      </c>
      <c r="KF2" s="2" t="str">
        <v>ZULASSEN</v>
      </c>
      <c r="KG2" s="2" t="str">
        <v>DISTANZIEREN</v>
      </c>
      <c r="KH2" s="2" t="str">
        <v>ZULASSEN</v>
      </c>
      <c r="KI2" s="2" t="str">
        <v>DISTANZIEREN</v>
      </c>
      <c r="KJ2" s="2" t="str">
        <v>ZULASSEN</v>
      </c>
      <c r="KK2" s="2" t="str">
        <v>ZULASSEN</v>
      </c>
      <c r="KL2" s="2" t="str">
        <v>DISTANZIEREN</v>
      </c>
      <c r="KM2" s="2" t="str">
        <v>DISTANZIEREN</v>
      </c>
      <c r="KN2" s="2" t="str">
        <v>DISTANZIEREN</v>
      </c>
      <c r="KO2" s="2" t="str">
        <v>ZULASSEN</v>
      </c>
      <c r="KP2" s="2" t="str">
        <v>DISTANZIEREN</v>
      </c>
      <c r="KQ2" s="2" t="str">
        <v>DISTANZIEREN</v>
      </c>
      <c r="KR2" s="2" t="str">
        <v>ZULASSEN</v>
      </c>
      <c r="KS2" s="2" t="str">
        <v>DISTANZIEREN</v>
      </c>
      <c r="KT2" s="2" t="str">
        <v>ZULASSEN</v>
      </c>
      <c r="KU2" s="2" t="str">
        <v>ZULASSEN</v>
      </c>
      <c r="KV2" s="2" t="str">
        <v>DISTANZIEREN</v>
      </c>
      <c r="KW2" s="2" t="str">
        <v>ZULASSEN</v>
      </c>
      <c r="KX2" s="2" t="str">
        <v>DISTANZIEREN</v>
      </c>
      <c r="KY2" s="2" t="str">
        <v>DISTANZIEREN</v>
      </c>
      <c r="KZ2" s="2" t="str">
        <v>DISTANZIEREN</v>
      </c>
      <c r="LA2" s="2" t="str">
        <v>ZULASSEN</v>
      </c>
      <c r="LB2" s="2" t="str">
        <v>DISTANZIEREN</v>
      </c>
      <c r="LC2" s="2" t="str">
        <v>ZULASSEN</v>
      </c>
      <c r="LD2" s="2" t="str">
        <v>DISTANZIEREN</v>
      </c>
      <c r="LE2" s="2" t="str">
        <v>DISTANZIEREN</v>
      </c>
      <c r="LF2" s="2" t="str">
        <v>ZULASSEN</v>
      </c>
      <c r="LG2" s="2" t="str">
        <v>DISTANZIEREN</v>
      </c>
      <c r="LH2" s="2" t="str">
        <v>ZULASSEN</v>
      </c>
      <c r="LI2" s="2" t="str">
        <v>DISTANZIEREN</v>
      </c>
      <c r="LJ2" s="2" t="str">
        <v>ZULASSEN</v>
      </c>
      <c r="LK2" s="2" t="str">
        <v>ZULASSEN</v>
      </c>
      <c r="LL2" s="2" t="str">
        <v>DISTANZIEREN</v>
      </c>
      <c r="LM2" s="2" t="str">
        <v>ZULASSEN</v>
      </c>
      <c r="LN2" s="2" t="str">
        <v>ZULASSEN</v>
      </c>
      <c r="LO2" s="2" t="str">
        <v>ZULASSEN</v>
      </c>
      <c r="LP2" s="2" t="str">
        <v>DISTANZIEREN</v>
      </c>
      <c r="LQ2" s="2" t="str">
        <v>DISTANZIEREN</v>
      </c>
      <c r="LR2" s="2" t="str">
        <v>DISTANZIEREN</v>
      </c>
      <c r="LS2" s="2" t="str">
        <v>ZULASSEN</v>
      </c>
      <c r="LT2" s="2" t="str">
        <v>DISTANZIEREN</v>
      </c>
      <c r="LU2" s="2" t="str">
        <v>DISTANZIEREN</v>
      </c>
      <c r="LV2" s="2" t="str">
        <v>DISTANZIEREN</v>
      </c>
      <c r="LW2" s="2" t="str">
        <v>ZULASSEN</v>
      </c>
      <c r="LX2" s="2" t="str">
        <v>ZULASSEN</v>
      </c>
      <c r="LY2" s="2" t="str">
        <v>DISTANZIEREN</v>
      </c>
      <c r="LZ2" s="2" t="str">
        <v>ZULASSEN</v>
      </c>
      <c r="MA2" s="2" t="str">
        <v>DISTANZIEREN</v>
      </c>
      <c r="MB2" s="2" t="str">
        <v>DISTANZIEREN</v>
      </c>
      <c r="MC2" s="2" t="str">
        <v>ZULASSEN</v>
      </c>
      <c r="MD2" s="2" t="str">
        <v>DISTANZIEREN</v>
      </c>
      <c r="ME2" s="2" t="str">
        <v>ZULASSEN</v>
      </c>
      <c r="MF2" s="2" t="str">
        <v>ZULASSEN</v>
      </c>
      <c r="MG2" s="2" t="str">
        <v>DISTANZIEREN</v>
      </c>
      <c r="MH2" s="2" t="str">
        <v>ZULASSEN</v>
      </c>
      <c r="MI2" s="2" t="str">
        <v>ZULASSEN</v>
      </c>
      <c r="MJ2" s="2" t="str">
        <v>DISTANZIEREN</v>
      </c>
      <c r="MK2" s="2" t="str">
        <v>DISTANZIEREN</v>
      </c>
      <c r="ML2" s="2" t="str">
        <v>ZULASSEN</v>
      </c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</row>
    <row r="3" spans="1:509" s="3" customFormat="1">
      <c r="AD3" s="12"/>
      <c r="JN3" s="1"/>
      <c r="JO3" s="1"/>
      <c r="JP3" s="1"/>
    </row>
  </sheetData>
  <phoneticPr fontId="0" type="noConversion"/>
  <pageMargins left="0.75" right="0.75" top="1" bottom="1" header="0.4921259845" footer="0.492125984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23</vt:i4>
      </vt:variant>
    </vt:vector>
  </HeadingPairs>
  <TitlesOfParts>
    <vt:vector size="26" baseType="lpstr">
      <vt:lpstr>Daten</vt:lpstr>
      <vt:lpstr>Bedingungen</vt:lpstr>
      <vt:lpstr>SPSS-Export</vt:lpstr>
      <vt:lpstr>Daten!_1MZDS1979_ruhe_Vigilanz_Macro</vt:lpstr>
      <vt:lpstr>Daten!_1MZDS1979_ruhe_Vigilanz_Macro_10</vt:lpstr>
      <vt:lpstr>Daten!_1MZDS1979_ruhe_Vigilanz_Macro_11</vt:lpstr>
      <vt:lpstr>Daten!_1MZDS1979_ruhe_Vigilanz_Macro_12</vt:lpstr>
      <vt:lpstr>Daten!_1MZDS1979_ruhe_Vigilanz_Macro_13</vt:lpstr>
      <vt:lpstr>Daten!_1MZDS1979_ruhe_Vigilanz_Macro_14</vt:lpstr>
      <vt:lpstr>Daten!_1MZDS1979_ruhe_Vigilanz_Macro_15</vt:lpstr>
      <vt:lpstr>Daten!_1MZDS1979_ruhe_Vigilanz_Macro_16</vt:lpstr>
      <vt:lpstr>Daten!_1MZDS1979_ruhe_Vigilanz_Macro_17</vt:lpstr>
      <vt:lpstr>Daten!_1MZDS1979_ruhe_Vigilanz_Macro_18</vt:lpstr>
      <vt:lpstr>Daten!_1MZDS1979_ruhe_Vigilanz_Macro_19</vt:lpstr>
      <vt:lpstr>Daten!_1MZDS1979_ruhe_Vigilanz_Macro_20</vt:lpstr>
      <vt:lpstr>Daten!_1MZDS1979_ruhe_Vigilanz_Macro_21</vt:lpstr>
      <vt:lpstr>Daten!_1MZDS1979_ruhe_Vigilanz_Macro_22</vt:lpstr>
      <vt:lpstr>Daten!_1MZDS1979_ruhe_Vigilanz_Macro_23</vt:lpstr>
      <vt:lpstr>Daten!_1MZDS1979_ruhe_Vigilanz_Macro_24</vt:lpstr>
      <vt:lpstr>Daten!_1MZDS1979_ruhe_Vigilanz_Macro_3</vt:lpstr>
      <vt:lpstr>Daten!_1MZDS1979_ruhe_Vigilanz_Macro_4</vt:lpstr>
      <vt:lpstr>Daten!_1MZDS1979_ruhe_Vigilanz_Macro_5</vt:lpstr>
      <vt:lpstr>Daten!_1MZDS1979_ruhe_Vigilanz_Macro_6</vt:lpstr>
      <vt:lpstr>Daten!_1MZDS1979_ruhe_Vigilanz_Macro_7</vt:lpstr>
      <vt:lpstr>Daten!_1MZDS1979_ruhe_Vigilanz_Macro_8</vt:lpstr>
      <vt:lpstr>Daten!_1MZDS1979_ruhe_Vigilanz_Macro_9</vt:lpstr>
    </vt:vector>
  </TitlesOfParts>
  <Company>UKL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SanderC</dc:creator>
  <cp:lastModifiedBy>shk</cp:lastModifiedBy>
  <cp:lastPrinted>2011-02-16T20:51:55Z</cp:lastPrinted>
  <dcterms:created xsi:type="dcterms:W3CDTF">2008-10-14T08:55:27Z</dcterms:created>
  <dcterms:modified xsi:type="dcterms:W3CDTF">2015-11-09T17:57:18Z</dcterms:modified>
</cp:coreProperties>
</file>