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Users/philippe/Desktop/projects/emotion/code/tables/"/>
    </mc:Choice>
  </mc:AlternateContent>
  <xr:revisionPtr revIDLastSave="0" documentId="13_ncr:1_{CAC2A305-BD4E-BF47-843B-C921425FEA7F}" xr6:coauthVersionLast="46" xr6:coauthVersionMax="46" xr10:uidLastSave="{00000000-0000-0000-0000-000000000000}"/>
  <bookViews>
    <workbookView xWindow="17580" yWindow="580" windowWidth="30800" windowHeight="26980" xr2:uid="{00000000-000D-0000-FFFF-FFFF00000000}"/>
  </bookViews>
  <sheets>
    <sheet name="regulate_inhibit_ies" sheetId="2" r:id="rId1"/>
    <sheet name="regulate_inhibit_ies_bayes" sheetId="5" r:id="rId2"/>
    <sheet name="regulate_inhibit_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" i="5" l="1"/>
  <c r="A19" i="5"/>
  <c r="A20" i="5"/>
  <c r="A21" i="5"/>
  <c r="A23" i="5"/>
  <c r="A24" i="5"/>
  <c r="A25" i="5"/>
  <c r="A26" i="5"/>
  <c r="A27" i="5"/>
  <c r="A29" i="5"/>
  <c r="A30" i="5"/>
  <c r="B18" i="5"/>
  <c r="C18" i="5"/>
  <c r="D18" i="5"/>
  <c r="E18" i="5"/>
  <c r="F18" i="5"/>
  <c r="G18" i="5"/>
  <c r="H18" i="5"/>
  <c r="B19" i="5"/>
  <c r="C19" i="5"/>
  <c r="D19" i="5"/>
  <c r="E19" i="5"/>
  <c r="F19" i="5"/>
  <c r="G19" i="5"/>
  <c r="H19" i="5"/>
  <c r="B20" i="5"/>
  <c r="C20" i="5"/>
  <c r="D20" i="5"/>
  <c r="E20" i="5"/>
  <c r="F20" i="5"/>
  <c r="G20" i="5"/>
  <c r="H20" i="5"/>
  <c r="B21" i="5"/>
  <c r="C21" i="5"/>
  <c r="D21" i="5"/>
  <c r="E21" i="5"/>
  <c r="F21" i="5"/>
  <c r="G21" i="5"/>
  <c r="H21" i="5"/>
  <c r="B23" i="5"/>
  <c r="C23" i="5"/>
  <c r="D23" i="5"/>
  <c r="E23" i="5"/>
  <c r="F23" i="5"/>
  <c r="G23" i="5"/>
  <c r="H23" i="5"/>
  <c r="B24" i="5"/>
  <c r="C24" i="5"/>
  <c r="D24" i="5"/>
  <c r="E24" i="5"/>
  <c r="F24" i="5"/>
  <c r="G24" i="5"/>
  <c r="H24" i="5"/>
  <c r="B25" i="5"/>
  <c r="C25" i="5"/>
  <c r="D25" i="5"/>
  <c r="E25" i="5"/>
  <c r="F25" i="5"/>
  <c r="G25" i="5"/>
  <c r="H25" i="5"/>
  <c r="B26" i="5"/>
  <c r="C26" i="5"/>
  <c r="D26" i="5"/>
  <c r="E26" i="5"/>
  <c r="F26" i="5"/>
  <c r="G26" i="5"/>
  <c r="H26" i="5"/>
  <c r="B27" i="5"/>
  <c r="C27" i="5"/>
  <c r="D27" i="5"/>
  <c r="E27" i="5"/>
  <c r="F27" i="5"/>
  <c r="G27" i="5"/>
  <c r="H27" i="5"/>
  <c r="B29" i="5"/>
  <c r="C29" i="5"/>
  <c r="D29" i="5"/>
  <c r="E29" i="5"/>
  <c r="F29" i="5"/>
  <c r="G29" i="5"/>
  <c r="H29" i="5"/>
  <c r="B30" i="5"/>
  <c r="C30" i="5"/>
  <c r="D30" i="5"/>
  <c r="E30" i="5"/>
  <c r="F30" i="5"/>
  <c r="G30" i="5"/>
  <c r="H30" i="5"/>
  <c r="H17" i="5"/>
  <c r="G17" i="5"/>
  <c r="F17" i="5"/>
  <c r="E17" i="5"/>
  <c r="D17" i="5"/>
  <c r="C17" i="5"/>
  <c r="B17" i="5"/>
  <c r="A17" i="5"/>
  <c r="AC30" i="3"/>
  <c r="AB30" i="3"/>
  <c r="AA30" i="3"/>
  <c r="X30" i="3"/>
  <c r="W30" i="3"/>
  <c r="V30" i="3"/>
  <c r="S30" i="3"/>
  <c r="R30" i="3"/>
  <c r="Q30" i="3"/>
  <c r="N30" i="3"/>
  <c r="M30" i="3"/>
  <c r="L30" i="3"/>
  <c r="I30" i="3"/>
  <c r="H30" i="3"/>
  <c r="G30" i="3"/>
  <c r="D30" i="3"/>
  <c r="C30" i="3"/>
  <c r="B30" i="3"/>
  <c r="A30" i="3"/>
  <c r="AC29" i="3"/>
  <c r="AB29" i="3"/>
  <c r="AA29" i="3"/>
  <c r="X29" i="3"/>
  <c r="W29" i="3"/>
  <c r="V29" i="3"/>
  <c r="S29" i="3"/>
  <c r="R29" i="3"/>
  <c r="Q29" i="3"/>
  <c r="N29" i="3"/>
  <c r="M29" i="3"/>
  <c r="L29" i="3"/>
  <c r="I29" i="3"/>
  <c r="H29" i="3"/>
  <c r="G29" i="3"/>
  <c r="D29" i="3"/>
  <c r="C29" i="3"/>
  <c r="B29" i="3"/>
  <c r="A29" i="3"/>
  <c r="AC27" i="3"/>
  <c r="AB27" i="3"/>
  <c r="AA27" i="3"/>
  <c r="X27" i="3"/>
  <c r="W27" i="3"/>
  <c r="V27" i="3"/>
  <c r="S27" i="3"/>
  <c r="R27" i="3"/>
  <c r="Q27" i="3"/>
  <c r="N27" i="3"/>
  <c r="M27" i="3"/>
  <c r="L27" i="3"/>
  <c r="I27" i="3"/>
  <c r="H27" i="3"/>
  <c r="G27" i="3"/>
  <c r="D27" i="3"/>
  <c r="C27" i="3"/>
  <c r="B27" i="3"/>
  <c r="A27" i="3"/>
  <c r="AC26" i="3"/>
  <c r="AB26" i="3"/>
  <c r="AA26" i="3"/>
  <c r="X26" i="3"/>
  <c r="W26" i="3"/>
  <c r="V26" i="3"/>
  <c r="S26" i="3"/>
  <c r="R26" i="3"/>
  <c r="Q26" i="3"/>
  <c r="N26" i="3"/>
  <c r="M26" i="3"/>
  <c r="L26" i="3"/>
  <c r="I26" i="3"/>
  <c r="H26" i="3"/>
  <c r="G26" i="3"/>
  <c r="D26" i="3"/>
  <c r="C26" i="3"/>
  <c r="B26" i="3"/>
  <c r="A26" i="3"/>
  <c r="AC25" i="3"/>
  <c r="AB25" i="3"/>
  <c r="AA25" i="3"/>
  <c r="X25" i="3"/>
  <c r="W25" i="3"/>
  <c r="V25" i="3"/>
  <c r="S25" i="3"/>
  <c r="R25" i="3"/>
  <c r="Q25" i="3"/>
  <c r="N25" i="3"/>
  <c r="M25" i="3"/>
  <c r="L25" i="3"/>
  <c r="I25" i="3"/>
  <c r="H25" i="3"/>
  <c r="G25" i="3"/>
  <c r="D25" i="3"/>
  <c r="C25" i="3"/>
  <c r="B25" i="3"/>
  <c r="A25" i="3"/>
  <c r="AC24" i="3"/>
  <c r="AB24" i="3"/>
  <c r="AA24" i="3"/>
  <c r="X24" i="3"/>
  <c r="W24" i="3"/>
  <c r="V24" i="3"/>
  <c r="S24" i="3"/>
  <c r="R24" i="3"/>
  <c r="Q24" i="3"/>
  <c r="N24" i="3"/>
  <c r="M24" i="3"/>
  <c r="L24" i="3"/>
  <c r="I24" i="3"/>
  <c r="H24" i="3"/>
  <c r="G24" i="3"/>
  <c r="D24" i="3"/>
  <c r="C24" i="3"/>
  <c r="B24" i="3"/>
  <c r="A24" i="3"/>
  <c r="AC23" i="3"/>
  <c r="AB23" i="3"/>
  <c r="AA23" i="3"/>
  <c r="X23" i="3"/>
  <c r="W23" i="3"/>
  <c r="V23" i="3"/>
  <c r="S23" i="3"/>
  <c r="R23" i="3"/>
  <c r="Q23" i="3"/>
  <c r="N23" i="3"/>
  <c r="M23" i="3"/>
  <c r="L23" i="3"/>
  <c r="I23" i="3"/>
  <c r="H23" i="3"/>
  <c r="G23" i="3"/>
  <c r="D23" i="3"/>
  <c r="C23" i="3"/>
  <c r="B23" i="3"/>
  <c r="A23" i="3"/>
  <c r="AC21" i="3"/>
  <c r="AB21" i="3"/>
  <c r="AA21" i="3"/>
  <c r="X21" i="3"/>
  <c r="W21" i="3"/>
  <c r="V21" i="3"/>
  <c r="S21" i="3"/>
  <c r="R21" i="3"/>
  <c r="Q21" i="3"/>
  <c r="N21" i="3"/>
  <c r="M21" i="3"/>
  <c r="L21" i="3"/>
  <c r="I21" i="3"/>
  <c r="H21" i="3"/>
  <c r="G21" i="3"/>
  <c r="D21" i="3"/>
  <c r="C21" i="3"/>
  <c r="B21" i="3"/>
  <c r="A21" i="3"/>
  <c r="AC20" i="3"/>
  <c r="AB20" i="3"/>
  <c r="AA20" i="3"/>
  <c r="X20" i="3"/>
  <c r="W20" i="3"/>
  <c r="V20" i="3"/>
  <c r="S20" i="3"/>
  <c r="R20" i="3"/>
  <c r="Q20" i="3"/>
  <c r="N20" i="3"/>
  <c r="M20" i="3"/>
  <c r="L20" i="3"/>
  <c r="I20" i="3"/>
  <c r="H20" i="3"/>
  <c r="G20" i="3"/>
  <c r="D20" i="3"/>
  <c r="C20" i="3"/>
  <c r="B20" i="3"/>
  <c r="A20" i="3"/>
  <c r="AC19" i="3"/>
  <c r="AB19" i="3"/>
  <c r="AA19" i="3"/>
  <c r="X19" i="3"/>
  <c r="W19" i="3"/>
  <c r="V19" i="3"/>
  <c r="S19" i="3"/>
  <c r="R19" i="3"/>
  <c r="Q19" i="3"/>
  <c r="N19" i="3"/>
  <c r="M19" i="3"/>
  <c r="L19" i="3"/>
  <c r="I19" i="3"/>
  <c r="H19" i="3"/>
  <c r="G19" i="3"/>
  <c r="D19" i="3"/>
  <c r="C19" i="3"/>
  <c r="B19" i="3"/>
  <c r="A19" i="3"/>
  <c r="AC18" i="3"/>
  <c r="AB18" i="3"/>
  <c r="AA18" i="3"/>
  <c r="X18" i="3"/>
  <c r="W18" i="3"/>
  <c r="V18" i="3"/>
  <c r="S18" i="3"/>
  <c r="R18" i="3"/>
  <c r="Q18" i="3"/>
  <c r="N18" i="3"/>
  <c r="M18" i="3"/>
  <c r="L18" i="3"/>
  <c r="I18" i="3"/>
  <c r="H18" i="3"/>
  <c r="G18" i="3"/>
  <c r="D18" i="3"/>
  <c r="C18" i="3"/>
  <c r="B18" i="3"/>
  <c r="A18" i="3"/>
  <c r="AC17" i="3"/>
  <c r="AB17" i="3"/>
  <c r="AA17" i="3"/>
  <c r="X17" i="3"/>
  <c r="W17" i="3"/>
  <c r="V17" i="3"/>
  <c r="S17" i="3"/>
  <c r="R17" i="3"/>
  <c r="Q17" i="3"/>
  <c r="N17" i="3"/>
  <c r="M17" i="3"/>
  <c r="L17" i="3"/>
  <c r="I17" i="3"/>
  <c r="H17" i="3"/>
  <c r="G17" i="3"/>
  <c r="D17" i="3"/>
  <c r="C17" i="3"/>
  <c r="B17" i="3"/>
  <c r="A17" i="3"/>
  <c r="B18" i="2"/>
  <c r="C18" i="2"/>
  <c r="D18" i="2"/>
  <c r="G18" i="2"/>
  <c r="H18" i="2"/>
  <c r="I18" i="2"/>
  <c r="L18" i="2"/>
  <c r="M18" i="2"/>
  <c r="N18" i="2"/>
  <c r="Q18" i="2"/>
  <c r="R18" i="2"/>
  <c r="S18" i="2"/>
  <c r="V18" i="2"/>
  <c r="W18" i="2"/>
  <c r="X18" i="2"/>
  <c r="AA18" i="2"/>
  <c r="AB18" i="2"/>
  <c r="AC18" i="2"/>
  <c r="AF18" i="2"/>
  <c r="AG18" i="2"/>
  <c r="AH18" i="2"/>
  <c r="B19" i="2"/>
  <c r="C19" i="2"/>
  <c r="D19" i="2"/>
  <c r="G19" i="2"/>
  <c r="H19" i="2"/>
  <c r="I19" i="2"/>
  <c r="L19" i="2"/>
  <c r="M19" i="2"/>
  <c r="N19" i="2"/>
  <c r="Q19" i="2"/>
  <c r="R19" i="2"/>
  <c r="S19" i="2"/>
  <c r="V19" i="2"/>
  <c r="W19" i="2"/>
  <c r="X19" i="2"/>
  <c r="AA19" i="2"/>
  <c r="AB19" i="2"/>
  <c r="AC19" i="2"/>
  <c r="AF19" i="2"/>
  <c r="AG19" i="2"/>
  <c r="AH19" i="2"/>
  <c r="B20" i="2"/>
  <c r="C20" i="2"/>
  <c r="D20" i="2"/>
  <c r="G20" i="2"/>
  <c r="H20" i="2"/>
  <c r="I20" i="2"/>
  <c r="L20" i="2"/>
  <c r="M20" i="2"/>
  <c r="N20" i="2"/>
  <c r="Q20" i="2"/>
  <c r="R20" i="2"/>
  <c r="S20" i="2"/>
  <c r="V20" i="2"/>
  <c r="W20" i="2"/>
  <c r="X20" i="2"/>
  <c r="AA20" i="2"/>
  <c r="AB20" i="2"/>
  <c r="AC20" i="2"/>
  <c r="AF20" i="2"/>
  <c r="AG20" i="2"/>
  <c r="AH20" i="2"/>
  <c r="B21" i="2"/>
  <c r="C21" i="2"/>
  <c r="D21" i="2"/>
  <c r="G21" i="2"/>
  <c r="H21" i="2"/>
  <c r="I21" i="2"/>
  <c r="L21" i="2"/>
  <c r="M21" i="2"/>
  <c r="N21" i="2"/>
  <c r="Q21" i="2"/>
  <c r="R21" i="2"/>
  <c r="S21" i="2"/>
  <c r="V21" i="2"/>
  <c r="W21" i="2"/>
  <c r="X21" i="2"/>
  <c r="AA21" i="2"/>
  <c r="AB21" i="2"/>
  <c r="AC21" i="2"/>
  <c r="AF21" i="2"/>
  <c r="AG21" i="2"/>
  <c r="AH21" i="2"/>
  <c r="B23" i="2"/>
  <c r="C23" i="2"/>
  <c r="D23" i="2"/>
  <c r="G23" i="2"/>
  <c r="H23" i="2"/>
  <c r="I23" i="2"/>
  <c r="L23" i="2"/>
  <c r="M23" i="2"/>
  <c r="N23" i="2"/>
  <c r="Q23" i="2"/>
  <c r="R23" i="2"/>
  <c r="S23" i="2"/>
  <c r="V23" i="2"/>
  <c r="W23" i="2"/>
  <c r="X23" i="2"/>
  <c r="AA23" i="2"/>
  <c r="AB23" i="2"/>
  <c r="AC23" i="2"/>
  <c r="AF23" i="2"/>
  <c r="AG23" i="2"/>
  <c r="AH23" i="2"/>
  <c r="B24" i="2"/>
  <c r="C24" i="2"/>
  <c r="D24" i="2"/>
  <c r="G24" i="2"/>
  <c r="H24" i="2"/>
  <c r="I24" i="2"/>
  <c r="L24" i="2"/>
  <c r="M24" i="2"/>
  <c r="N24" i="2"/>
  <c r="Q24" i="2"/>
  <c r="R24" i="2"/>
  <c r="S24" i="2"/>
  <c r="V24" i="2"/>
  <c r="W24" i="2"/>
  <c r="X24" i="2"/>
  <c r="AA24" i="2"/>
  <c r="AB24" i="2"/>
  <c r="AC24" i="2"/>
  <c r="AF24" i="2"/>
  <c r="AG24" i="2"/>
  <c r="AH24" i="2"/>
  <c r="B25" i="2"/>
  <c r="C25" i="2"/>
  <c r="D25" i="2"/>
  <c r="G25" i="2"/>
  <c r="H25" i="2"/>
  <c r="I25" i="2"/>
  <c r="L25" i="2"/>
  <c r="M25" i="2"/>
  <c r="N25" i="2"/>
  <c r="Q25" i="2"/>
  <c r="R25" i="2"/>
  <c r="S25" i="2"/>
  <c r="V25" i="2"/>
  <c r="W25" i="2"/>
  <c r="X25" i="2"/>
  <c r="AA25" i="2"/>
  <c r="AB25" i="2"/>
  <c r="AC25" i="2"/>
  <c r="AF25" i="2"/>
  <c r="AG25" i="2"/>
  <c r="AH25" i="2"/>
  <c r="B26" i="2"/>
  <c r="C26" i="2"/>
  <c r="D26" i="2"/>
  <c r="G26" i="2"/>
  <c r="H26" i="2"/>
  <c r="I26" i="2"/>
  <c r="L26" i="2"/>
  <c r="M26" i="2"/>
  <c r="N26" i="2"/>
  <c r="Q26" i="2"/>
  <c r="R26" i="2"/>
  <c r="S26" i="2"/>
  <c r="V26" i="2"/>
  <c r="W26" i="2"/>
  <c r="X26" i="2"/>
  <c r="AA26" i="2"/>
  <c r="AB26" i="2"/>
  <c r="AC26" i="2"/>
  <c r="AF26" i="2"/>
  <c r="AG26" i="2"/>
  <c r="AH26" i="2"/>
  <c r="B27" i="2"/>
  <c r="C27" i="2"/>
  <c r="D27" i="2"/>
  <c r="G27" i="2"/>
  <c r="H27" i="2"/>
  <c r="I27" i="2"/>
  <c r="L27" i="2"/>
  <c r="M27" i="2"/>
  <c r="N27" i="2"/>
  <c r="Q27" i="2"/>
  <c r="R27" i="2"/>
  <c r="S27" i="2"/>
  <c r="V27" i="2"/>
  <c r="W27" i="2"/>
  <c r="X27" i="2"/>
  <c r="AA27" i="2"/>
  <c r="AB27" i="2"/>
  <c r="AC27" i="2"/>
  <c r="AF27" i="2"/>
  <c r="AG27" i="2"/>
  <c r="AH27" i="2"/>
  <c r="B29" i="2"/>
  <c r="C29" i="2"/>
  <c r="D29" i="2"/>
  <c r="G29" i="2"/>
  <c r="H29" i="2"/>
  <c r="I29" i="2"/>
  <c r="L29" i="2"/>
  <c r="M29" i="2"/>
  <c r="N29" i="2"/>
  <c r="Q29" i="2"/>
  <c r="R29" i="2"/>
  <c r="S29" i="2"/>
  <c r="V29" i="2"/>
  <c r="W29" i="2"/>
  <c r="X29" i="2"/>
  <c r="AA29" i="2"/>
  <c r="AB29" i="2"/>
  <c r="AC29" i="2"/>
  <c r="AF29" i="2"/>
  <c r="AG29" i="2"/>
  <c r="AH29" i="2"/>
  <c r="B30" i="2"/>
  <c r="C30" i="2"/>
  <c r="D30" i="2"/>
  <c r="G30" i="2"/>
  <c r="H30" i="2"/>
  <c r="I30" i="2"/>
  <c r="L30" i="2"/>
  <c r="M30" i="2"/>
  <c r="N30" i="2"/>
  <c r="Q30" i="2"/>
  <c r="R30" i="2"/>
  <c r="S30" i="2"/>
  <c r="V30" i="2"/>
  <c r="W30" i="2"/>
  <c r="X30" i="2"/>
  <c r="AA30" i="2"/>
  <c r="AB30" i="2"/>
  <c r="AC30" i="2"/>
  <c r="AF30" i="2"/>
  <c r="AG30" i="2"/>
  <c r="AH30" i="2"/>
  <c r="AH17" i="2"/>
  <c r="AC17" i="2"/>
  <c r="X17" i="2"/>
  <c r="S17" i="2"/>
  <c r="N17" i="2"/>
  <c r="I17" i="2"/>
  <c r="D17" i="2"/>
  <c r="AG17" i="2"/>
  <c r="AB17" i="2"/>
  <c r="W17" i="2"/>
  <c r="R17" i="2"/>
  <c r="M17" i="2"/>
  <c r="H17" i="2"/>
  <c r="C17" i="2"/>
  <c r="AF17" i="2"/>
  <c r="AA17" i="2"/>
  <c r="V17" i="2"/>
  <c r="Q17" i="2"/>
  <c r="L17" i="2"/>
  <c r="G17" i="2"/>
  <c r="B17" i="2"/>
  <c r="A18" i="2"/>
  <c r="A19" i="2"/>
  <c r="A20" i="2"/>
  <c r="A21" i="2"/>
  <c r="A23" i="2"/>
  <c r="A24" i="2"/>
  <c r="A25" i="2"/>
  <c r="A26" i="2"/>
  <c r="A27" i="2"/>
  <c r="A29" i="2"/>
  <c r="A30" i="2"/>
  <c r="A17" i="2"/>
</calcChain>
</file>

<file path=xl/sharedStrings.xml><?xml version="1.0" encoding="utf-8"?>
<sst xmlns="http://schemas.openxmlformats.org/spreadsheetml/2006/main" count="98" uniqueCount="61">
  <si>
    <t>id</t>
  </si>
  <si>
    <t>Inhibit_ies_antisaccade.rho</t>
  </si>
  <si>
    <t>Inhibit_ies_antisaccade.p</t>
  </si>
  <si>
    <t>Inhibit_ies_antisaccade.FDR</t>
  </si>
  <si>
    <t>Inhibit_stopsignal.rho</t>
  </si>
  <si>
    <t>Inhibit_stopsignal.p</t>
  </si>
  <si>
    <t>Inhibit_stopsignal.FDR</t>
  </si>
  <si>
    <t>Inhibit_ies_stroop.rho</t>
  </si>
  <si>
    <t>Inhibit_ies_stroop.p</t>
  </si>
  <si>
    <t>Inhibit_ies_stroop.FDR</t>
  </si>
  <si>
    <t>Inhibit_ies_flanker.rho</t>
  </si>
  <si>
    <t>Inhibit_ies_flanker.p</t>
  </si>
  <si>
    <t>Inhibit_ies_flanker.FDR</t>
  </si>
  <si>
    <t>Inhibit_ies_shapematching.rho</t>
  </si>
  <si>
    <t>Inhibit_ies_shapematching.p</t>
  </si>
  <si>
    <t>Inhibit_ies_shapematching.FDR</t>
  </si>
  <si>
    <t>Inhibit_ies_wordnaming.rho</t>
  </si>
  <si>
    <t>Inhibit_ies_wordnaming.p</t>
  </si>
  <si>
    <t>Inhibit_ies_wordnaming.FDR</t>
  </si>
  <si>
    <t>Inhibit_ies_latent.rho</t>
  </si>
  <si>
    <t>Inhibit_ies_latent.p</t>
  </si>
  <si>
    <t>Inhibit_ies_latent.FDR</t>
  </si>
  <si>
    <t>Valence | ER success (negative)</t>
  </si>
  <si>
    <t>Arousal | ER success (negative)</t>
  </si>
  <si>
    <t>Corrugator | ER success (negative)</t>
  </si>
  <si>
    <t>SCR | ER success (negative)</t>
  </si>
  <si>
    <t>Heart period | ER success (negative)</t>
  </si>
  <si>
    <t>Valence | ER success</t>
  </si>
  <si>
    <t>Arousal | ER success</t>
  </si>
  <si>
    <t>Corrugator | ER success</t>
  </si>
  <si>
    <t>SCR | ER success</t>
  </si>
  <si>
    <t>Heart period | ER success</t>
  </si>
  <si>
    <t>ERQ reappraisel</t>
  </si>
  <si>
    <t>ERQ suppression</t>
  </si>
  <si>
    <t>paste content of corr_regulate_inhibit_ies.txt below</t>
  </si>
  <si>
    <t>paste content of corr_regulate_inhibit_rt.txt below</t>
  </si>
  <si>
    <t>Inhibit_antisaccade.rho</t>
  </si>
  <si>
    <t>Inhibit_antisaccade.p</t>
  </si>
  <si>
    <t>Inhibit_antisaccade.FDR</t>
  </si>
  <si>
    <t>Inhibit_stroop.rho</t>
  </si>
  <si>
    <t>Inhibit_stroop.p</t>
  </si>
  <si>
    <t>Inhibit_stroop.FDR</t>
  </si>
  <si>
    <t>Inhibit_flanker.rho</t>
  </si>
  <si>
    <t>Inhibit_flanker.p</t>
  </si>
  <si>
    <t>Inhibit_flanker.FDR</t>
  </si>
  <si>
    <t>Inhibit_shapematching.rho</t>
  </si>
  <si>
    <t>Inhibit_shapematching.p</t>
  </si>
  <si>
    <t>Inhibit_shapematching.FDR</t>
  </si>
  <si>
    <t>Inhibit_wordnaming.rho</t>
  </si>
  <si>
    <t>Inhibit_wordnaming.p</t>
  </si>
  <si>
    <t>Inhibit_wordnaming.FDR</t>
  </si>
  <si>
    <t>paste into table X</t>
  </si>
  <si>
    <t>measure</t>
  </si>
  <si>
    <t>Inhibit_ies_antisaccade.BF01</t>
  </si>
  <si>
    <t>Inhibit_stopsignal.BF01</t>
  </si>
  <si>
    <t>Inhibit_ies_stroop.BF01</t>
  </si>
  <si>
    <t>Inhibit_ies_flanker.BF01</t>
  </si>
  <si>
    <t>Inhibit_ies_shapematching.BF01</t>
  </si>
  <si>
    <t>Inhibit_ies_wordnaming.BF01</t>
  </si>
  <si>
    <t>Inhibit_ies_latent.BF01</t>
  </si>
  <si>
    <t>paste into 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</si>
</sst>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MU Serif Roman"/>
    </font>
    <font>
      <sz val="9"/>
      <color theme="1"/>
      <name val="CMU Serif Roman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3" borderId="0" xfId="0" applyFont="1" applyFill="1"/>
    <xf numFmtId="11" fontId="4" fillId="3" borderId="0" xfId="0" applyNumberFormat="1" applyFont="1" applyFill="1"/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</cellXfs>
  <cellStyles count="73">
    <cellStyle name="Followed Hyperlink" xfId="34" builtinId="9" hidden="1"/>
    <cellStyle name="Followed Hyperlink" xfId="3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33" builtinId="8" hidden="1"/>
    <cellStyle name="Hyperlink" xfId="3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  <cellStyle name="style1538670929229" xfId="1" xr:uid="{00000000-0005-0000-0000-00000B000000}"/>
    <cellStyle name="style1538670929271" xfId="2" xr:uid="{00000000-0005-0000-0000-00000C000000}"/>
    <cellStyle name="style1538670929305" xfId="3" xr:uid="{00000000-0005-0000-0000-00000D000000}"/>
    <cellStyle name="style1538670929338" xfId="4" xr:uid="{00000000-0005-0000-0000-00000E000000}"/>
    <cellStyle name="style1538670929373" xfId="5" xr:uid="{00000000-0005-0000-0000-00000F000000}"/>
    <cellStyle name="style1538670929407" xfId="6" xr:uid="{00000000-0005-0000-0000-000010000000}"/>
    <cellStyle name="style1538670929440" xfId="7" xr:uid="{00000000-0005-0000-0000-000011000000}"/>
    <cellStyle name="style1538670929479" xfId="8" xr:uid="{00000000-0005-0000-0000-000012000000}"/>
    <cellStyle name="style1538670929517" xfId="9" xr:uid="{00000000-0005-0000-0000-000013000000}"/>
    <cellStyle name="style1538670929554" xfId="10" xr:uid="{00000000-0005-0000-0000-000014000000}"/>
    <cellStyle name="style1538670929591" xfId="11" xr:uid="{00000000-0005-0000-0000-000015000000}"/>
    <cellStyle name="style1538670929625" xfId="12" xr:uid="{00000000-0005-0000-0000-000016000000}"/>
    <cellStyle name="style1538670929658" xfId="13" xr:uid="{00000000-0005-0000-0000-000017000000}"/>
    <cellStyle name="style1538670929685" xfId="14" xr:uid="{00000000-0005-0000-0000-000018000000}"/>
    <cellStyle name="style1538670929734" xfId="15" xr:uid="{00000000-0005-0000-0000-000019000000}"/>
    <cellStyle name="style1538670929769" xfId="16" xr:uid="{00000000-0005-0000-0000-00001A000000}"/>
    <cellStyle name="style1538670929801" xfId="17" xr:uid="{00000000-0005-0000-0000-00001B000000}"/>
    <cellStyle name="style1538670929833" xfId="18" xr:uid="{00000000-0005-0000-0000-00001C000000}"/>
    <cellStyle name="style1538670929874" xfId="19" xr:uid="{00000000-0005-0000-0000-00001D000000}"/>
    <cellStyle name="style1538670929907" xfId="20" xr:uid="{00000000-0005-0000-0000-00001E000000}"/>
    <cellStyle name="style1538670929939" xfId="21" xr:uid="{00000000-0005-0000-0000-00001F000000}"/>
    <cellStyle name="style1538670929973" xfId="22" xr:uid="{00000000-0005-0000-0000-000020000000}"/>
    <cellStyle name="style1538670930006" xfId="23" xr:uid="{00000000-0005-0000-0000-000021000000}"/>
    <cellStyle name="style1538670930038" xfId="24" xr:uid="{00000000-0005-0000-0000-000022000000}"/>
    <cellStyle name="style1538670930073" xfId="25" xr:uid="{00000000-0005-0000-0000-000023000000}"/>
    <cellStyle name="style1538670930107" xfId="26" xr:uid="{00000000-0005-0000-0000-000024000000}"/>
    <cellStyle name="style1538670930140" xfId="27" xr:uid="{00000000-0005-0000-0000-000025000000}"/>
    <cellStyle name="style1538670930172" xfId="28" xr:uid="{00000000-0005-0000-0000-000026000000}"/>
    <cellStyle name="style1538670930205" xfId="29" xr:uid="{00000000-0005-0000-0000-000027000000}"/>
    <cellStyle name="style1538670930277" xfId="30" xr:uid="{00000000-0005-0000-0000-000028000000}"/>
    <cellStyle name="style1538670930312" xfId="31" xr:uid="{00000000-0005-0000-0000-000029000000}"/>
    <cellStyle name="style1538670930345" xfId="32" xr:uid="{00000000-0005-0000-0000-00002A000000}"/>
    <cellStyle name="style1540222115804" xfId="37" xr:uid="{00000000-0005-0000-0000-00002B000000}"/>
    <cellStyle name="style1540222115862" xfId="38" xr:uid="{00000000-0005-0000-0000-00002C000000}"/>
    <cellStyle name="style1540222115901" xfId="39" xr:uid="{00000000-0005-0000-0000-00002D000000}"/>
    <cellStyle name="style1540222115940" xfId="40" xr:uid="{00000000-0005-0000-0000-00002E000000}"/>
    <cellStyle name="style1540222115992" xfId="41" xr:uid="{00000000-0005-0000-0000-00002F000000}"/>
    <cellStyle name="style1540222116033" xfId="42" xr:uid="{00000000-0005-0000-0000-000030000000}"/>
    <cellStyle name="style1540222116074" xfId="43" xr:uid="{00000000-0005-0000-0000-000031000000}"/>
    <cellStyle name="style1540222116150" xfId="50" xr:uid="{00000000-0005-0000-0000-000032000000}"/>
    <cellStyle name="style1540222116195" xfId="61" xr:uid="{00000000-0005-0000-0000-000033000000}"/>
    <cellStyle name="style1540222116237" xfId="44" xr:uid="{00000000-0005-0000-0000-000034000000}"/>
    <cellStyle name="style1540222116311" xfId="51" xr:uid="{00000000-0005-0000-0000-000035000000}"/>
    <cellStyle name="style1540222116490" xfId="56" xr:uid="{00000000-0005-0000-0000-000036000000}"/>
    <cellStyle name="style1540222116531" xfId="45" xr:uid="{00000000-0005-0000-0000-000037000000}"/>
    <cellStyle name="style1540222116571" xfId="46" xr:uid="{00000000-0005-0000-0000-000038000000}"/>
    <cellStyle name="style1540222116610" xfId="52" xr:uid="{00000000-0005-0000-0000-000039000000}"/>
    <cellStyle name="style1540222116646" xfId="57" xr:uid="{00000000-0005-0000-0000-00003A000000}"/>
    <cellStyle name="style1540222116710" xfId="62" xr:uid="{00000000-0005-0000-0000-00003B000000}"/>
    <cellStyle name="style1540222116752" xfId="63" xr:uid="{00000000-0005-0000-0000-00003C000000}"/>
    <cellStyle name="style1540222116792" xfId="47" xr:uid="{00000000-0005-0000-0000-00003D000000}"/>
    <cellStyle name="style1540222116831" xfId="48" xr:uid="{00000000-0005-0000-0000-00003E000000}"/>
    <cellStyle name="style1540222116876" xfId="49" xr:uid="{00000000-0005-0000-0000-00003F000000}"/>
    <cellStyle name="style1540222116915" xfId="53" xr:uid="{00000000-0005-0000-0000-000040000000}"/>
    <cellStyle name="style1540222116952" xfId="54" xr:uid="{00000000-0005-0000-0000-000041000000}"/>
    <cellStyle name="style1540222117012" xfId="55" xr:uid="{00000000-0005-0000-0000-000042000000}"/>
    <cellStyle name="style1540222117054" xfId="58" xr:uid="{00000000-0005-0000-0000-000043000000}"/>
    <cellStyle name="style1540222117097" xfId="59" xr:uid="{00000000-0005-0000-0000-000044000000}"/>
    <cellStyle name="style1540222117155" xfId="60" xr:uid="{00000000-0005-0000-0000-000045000000}"/>
    <cellStyle name="style1540222117281" xfId="64" xr:uid="{00000000-0005-0000-0000-000046000000}"/>
    <cellStyle name="style1540222117320" xfId="65" xr:uid="{00000000-0005-0000-0000-000047000000}"/>
    <cellStyle name="style1540222117362" xfId="66" xr:uid="{00000000-0005-0000-0000-00004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175B-EBCE-044E-AB20-FBDADEC3B546}">
  <dimension ref="A1:AH30"/>
  <sheetViews>
    <sheetView tabSelected="1" workbookViewId="0"/>
  </sheetViews>
  <sheetFormatPr baseColWidth="10" defaultRowHeight="15" x14ac:dyDescent="0.2"/>
  <cols>
    <col min="1" max="1" width="27.5" customWidth="1"/>
  </cols>
  <sheetData>
    <row r="1" spans="1:22" x14ac:dyDescent="0.2">
      <c r="A1" t="s">
        <v>34</v>
      </c>
    </row>
    <row r="2" spans="1:2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x14ac:dyDescent="0.2">
      <c r="A3" s="1" t="s">
        <v>22</v>
      </c>
      <c r="B3" s="2">
        <v>-8.3229882014325907E-2</v>
      </c>
      <c r="C3" s="1">
        <v>0.254866825536127</v>
      </c>
      <c r="D3" s="1">
        <v>0.88405607540881703</v>
      </c>
      <c r="E3" s="1">
        <v>4.86377146953735E-2</v>
      </c>
      <c r="F3" s="1">
        <v>0.50629634814603397</v>
      </c>
      <c r="G3" s="1">
        <v>0.94507180518606404</v>
      </c>
      <c r="H3" s="1">
        <v>-0.119406544749418</v>
      </c>
      <c r="I3" s="1">
        <v>0.101726848090924</v>
      </c>
      <c r="J3" s="1">
        <v>0.88405607540881703</v>
      </c>
      <c r="K3" s="1">
        <v>9.7205390427113306E-2</v>
      </c>
      <c r="L3" s="2">
        <v>0.183307095300455</v>
      </c>
      <c r="M3" s="1">
        <v>0.88405607540881703</v>
      </c>
      <c r="N3" s="1">
        <v>6.9554149546317799E-3</v>
      </c>
      <c r="O3" s="1">
        <v>0.92432440105875202</v>
      </c>
      <c r="P3" s="1">
        <v>0.98282594542955903</v>
      </c>
      <c r="Q3" s="1">
        <v>-4.4577321916424099E-2</v>
      </c>
      <c r="R3" s="1">
        <v>0.54247526264819701</v>
      </c>
      <c r="S3" s="1">
        <v>0.94507180518606404</v>
      </c>
      <c r="T3" s="1">
        <v>-6.3279601510555603E-2</v>
      </c>
      <c r="U3" s="1">
        <v>0.38701308699411502</v>
      </c>
      <c r="V3" s="2">
        <v>0.94507180518606404</v>
      </c>
    </row>
    <row r="4" spans="1:22" x14ac:dyDescent="0.2">
      <c r="A4" s="1" t="s">
        <v>23</v>
      </c>
      <c r="B4" s="2">
        <v>-9.9203182140077006E-2</v>
      </c>
      <c r="C4" s="1">
        <v>0.17442457157499</v>
      </c>
      <c r="D4" s="1">
        <v>0.88405607540881703</v>
      </c>
      <c r="E4" s="1">
        <v>-2.2683477110476299E-2</v>
      </c>
      <c r="F4" s="1">
        <v>0.75669986048916904</v>
      </c>
      <c r="G4" s="1">
        <v>0.98282594542955903</v>
      </c>
      <c r="H4" s="1">
        <v>-7.6619585015794994E-2</v>
      </c>
      <c r="I4" s="1">
        <v>0.29468535846960597</v>
      </c>
      <c r="J4" s="1">
        <v>0.88405607540881703</v>
      </c>
      <c r="K4" s="1">
        <v>9.9517892740478398E-2</v>
      </c>
      <c r="L4" s="2">
        <v>0.173054888444553</v>
      </c>
      <c r="M4" s="1">
        <v>0.88405607540881703</v>
      </c>
      <c r="N4" s="1">
        <v>4.1697580551001999E-2</v>
      </c>
      <c r="O4" s="1">
        <v>0.56888667847913799</v>
      </c>
      <c r="P4" s="1">
        <v>0.94507180518606404</v>
      </c>
      <c r="Q4" s="1">
        <v>2.22688287630089E-2</v>
      </c>
      <c r="R4" s="1">
        <v>0.76101167866447095</v>
      </c>
      <c r="S4" s="1">
        <v>0.98282594542955903</v>
      </c>
      <c r="T4" s="1">
        <v>-1.4959421675010499E-2</v>
      </c>
      <c r="U4" s="1">
        <v>0.83811504623291799</v>
      </c>
      <c r="V4" s="2">
        <v>0.98282594542955903</v>
      </c>
    </row>
    <row r="5" spans="1:22" x14ac:dyDescent="0.2">
      <c r="A5" s="1" t="s">
        <v>24</v>
      </c>
      <c r="B5" s="2">
        <v>-3.5773831742476801E-2</v>
      </c>
      <c r="C5" s="1">
        <v>0.62475373894244401</v>
      </c>
      <c r="D5" s="1">
        <v>0.94507180518606404</v>
      </c>
      <c r="E5" s="1">
        <v>7.0920403735935306E-2</v>
      </c>
      <c r="F5" s="1">
        <v>0.33217212843940902</v>
      </c>
      <c r="G5" s="1">
        <v>0.94507180518606404</v>
      </c>
      <c r="H5" s="1">
        <v>-6.1199097033363598E-2</v>
      </c>
      <c r="I5" s="1">
        <v>0.40250514870541698</v>
      </c>
      <c r="J5" s="1">
        <v>0.94507180518606404</v>
      </c>
      <c r="K5" s="1">
        <v>-3.3626619740841503E-2</v>
      </c>
      <c r="L5" s="2">
        <v>0.64569395391429696</v>
      </c>
      <c r="M5" s="1">
        <v>0.95154898471580596</v>
      </c>
      <c r="N5" s="1">
        <v>-0.14790930200760299</v>
      </c>
      <c r="O5" s="1">
        <v>4.2243582148959E-2</v>
      </c>
      <c r="P5" s="1">
        <v>0.88405607540881703</v>
      </c>
      <c r="Q5" s="1">
        <v>8.1203372442896493E-2</v>
      </c>
      <c r="R5" s="1">
        <v>0.26665816572817602</v>
      </c>
      <c r="S5" s="1">
        <v>0.88405607540881703</v>
      </c>
      <c r="T5" s="1">
        <v>-6.3280541779981894E-2</v>
      </c>
      <c r="U5" s="1">
        <v>0.386670587319557</v>
      </c>
      <c r="V5" s="2">
        <v>0.94507180518606404</v>
      </c>
    </row>
    <row r="6" spans="1:22" x14ac:dyDescent="0.2">
      <c r="A6" s="1" t="s">
        <v>25</v>
      </c>
      <c r="B6" s="1">
        <v>-4.5433565357663998E-2</v>
      </c>
      <c r="C6" s="1">
        <v>0.53770567177146</v>
      </c>
      <c r="D6" s="1">
        <v>0.94507180518606404</v>
      </c>
      <c r="E6" s="1">
        <v>4.8431277819350201E-2</v>
      </c>
      <c r="F6" s="1">
        <v>0.511536427632029</v>
      </c>
      <c r="G6" s="1">
        <v>0.94507180518606404</v>
      </c>
      <c r="H6" s="1">
        <v>5.2676827249882298E-2</v>
      </c>
      <c r="I6" s="1">
        <v>0.47483397470970201</v>
      </c>
      <c r="J6" s="1">
        <v>0.94507180518606404</v>
      </c>
      <c r="K6" s="1">
        <v>-5.0023078106569599E-2</v>
      </c>
      <c r="L6" s="1">
        <v>0.49739231708040998</v>
      </c>
      <c r="M6" s="1">
        <v>0.94507180518606404</v>
      </c>
      <c r="N6" s="1">
        <v>0.14842495182303</v>
      </c>
      <c r="O6" s="1">
        <v>4.3195677138291602E-2</v>
      </c>
      <c r="P6" s="1">
        <v>0.88405607540881703</v>
      </c>
      <c r="Q6" s="1">
        <v>1.0469944609079801E-2</v>
      </c>
      <c r="R6" s="1">
        <v>0.88721247371571998</v>
      </c>
      <c r="S6" s="1">
        <v>0.98282594542955903</v>
      </c>
      <c r="T6" s="1">
        <v>9.7022224915963004E-2</v>
      </c>
      <c r="U6" s="1">
        <v>0.187531166297042</v>
      </c>
      <c r="V6" s="1">
        <v>0.88405607540881703</v>
      </c>
    </row>
    <row r="7" spans="1:22" x14ac:dyDescent="0.2">
      <c r="A7" s="1" t="s">
        <v>26</v>
      </c>
      <c r="B7" s="1">
        <v>3.5228141275173798E-2</v>
      </c>
      <c r="C7" s="1">
        <v>0.63004787012404195</v>
      </c>
      <c r="D7" s="1">
        <v>0.94507180518606404</v>
      </c>
      <c r="E7" s="1">
        <v>4.9843550160554098E-3</v>
      </c>
      <c r="F7" s="1">
        <v>0.94573039629186095</v>
      </c>
      <c r="G7" s="1">
        <v>0.98370448557946599</v>
      </c>
      <c r="H7" s="1">
        <v>1.57272614159512E-2</v>
      </c>
      <c r="I7" s="1">
        <v>0.82977897550263402</v>
      </c>
      <c r="J7" s="1">
        <v>0.98282594542955903</v>
      </c>
      <c r="K7" s="1">
        <v>-3.6438614266161898E-3</v>
      </c>
      <c r="L7" s="1">
        <v>0.96028295020852605</v>
      </c>
      <c r="M7" s="1">
        <v>0.98370448557946599</v>
      </c>
      <c r="N7" s="1">
        <v>2.5398109165081902E-2</v>
      </c>
      <c r="O7" s="1">
        <v>0.72866202311323602</v>
      </c>
      <c r="P7" s="1">
        <v>0.98282594542955903</v>
      </c>
      <c r="Q7" s="1">
        <v>-7.7726465607712195E-2</v>
      </c>
      <c r="R7" s="1">
        <v>0.28774449828472998</v>
      </c>
      <c r="S7" s="1">
        <v>0.88405607540881703</v>
      </c>
      <c r="T7" s="1">
        <v>2.8697630601326001E-2</v>
      </c>
      <c r="U7" s="1">
        <v>0.69480899570793797</v>
      </c>
      <c r="V7" s="1">
        <v>0.98282594542955903</v>
      </c>
    </row>
    <row r="8" spans="1:22" x14ac:dyDescent="0.2">
      <c r="A8" s="1" t="s">
        <v>27</v>
      </c>
      <c r="B8" s="1">
        <v>-9.19375547567374E-2</v>
      </c>
      <c r="C8" s="1">
        <v>0.20831435811150101</v>
      </c>
      <c r="D8" s="1">
        <v>0.88405607540881703</v>
      </c>
      <c r="E8" s="1">
        <v>8.3833354566942193E-3</v>
      </c>
      <c r="F8" s="1">
        <v>0.908849974530194</v>
      </c>
      <c r="G8" s="1">
        <v>0.98282594542955903</v>
      </c>
      <c r="H8" s="1">
        <v>-0.10245984239212</v>
      </c>
      <c r="I8" s="1">
        <v>0.16063461463680301</v>
      </c>
      <c r="J8" s="1">
        <v>0.88405607540881703</v>
      </c>
      <c r="K8" s="1">
        <v>0.114641906220073</v>
      </c>
      <c r="L8" s="1">
        <v>0.11623064113234501</v>
      </c>
      <c r="M8" s="1">
        <v>0.88405607540881703</v>
      </c>
      <c r="N8" s="1">
        <v>-1.4535491605382201E-4</v>
      </c>
      <c r="O8" s="1">
        <v>0.99841616585425697</v>
      </c>
      <c r="P8" s="1">
        <v>0.99841616585425697</v>
      </c>
      <c r="Q8" s="1">
        <v>-5.1969736990333103E-2</v>
      </c>
      <c r="R8" s="1">
        <v>0.47757631596123301</v>
      </c>
      <c r="S8" s="1">
        <v>0.94507180518606404</v>
      </c>
      <c r="T8" s="1">
        <v>-6.5028199870339906E-2</v>
      </c>
      <c r="U8" s="1">
        <v>0.37400274138062001</v>
      </c>
      <c r="V8" s="1">
        <v>0.94507180518606404</v>
      </c>
    </row>
    <row r="9" spans="1:22" x14ac:dyDescent="0.2">
      <c r="A9" s="1" t="s">
        <v>28</v>
      </c>
      <c r="B9" s="1">
        <v>4.6912793038904603E-2</v>
      </c>
      <c r="C9" s="1">
        <v>0.52151047037889597</v>
      </c>
      <c r="D9" s="1">
        <v>0.94507180518606404</v>
      </c>
      <c r="E9" s="1">
        <v>-2.2243330038936901E-2</v>
      </c>
      <c r="F9" s="1">
        <v>0.76127707513239595</v>
      </c>
      <c r="G9" s="1">
        <v>0.98282594542955903</v>
      </c>
      <c r="H9" s="1">
        <v>-9.5507392285737194E-2</v>
      </c>
      <c r="I9" s="1">
        <v>0.191114394565888</v>
      </c>
      <c r="J9" s="1">
        <v>0.88405607540881703</v>
      </c>
      <c r="K9" s="1">
        <v>7.8454659572793004E-2</v>
      </c>
      <c r="L9" s="1">
        <v>0.28323838840884802</v>
      </c>
      <c r="M9" s="1">
        <v>0.88405607540881703</v>
      </c>
      <c r="N9" s="1">
        <v>3.6731414430603397E-2</v>
      </c>
      <c r="O9" s="1">
        <v>0.61581322936628502</v>
      </c>
      <c r="P9" s="1">
        <v>0.94507180518606404</v>
      </c>
      <c r="Q9" s="1">
        <v>1.18193076508938E-2</v>
      </c>
      <c r="R9" s="1">
        <v>0.87176552287488596</v>
      </c>
      <c r="S9" s="1">
        <v>0.98282594542955903</v>
      </c>
      <c r="T9" s="1">
        <v>8.0241356442737593E-3</v>
      </c>
      <c r="U9" s="1">
        <v>0.91273963954311499</v>
      </c>
      <c r="V9" s="1">
        <v>0.98282594542955903</v>
      </c>
    </row>
    <row r="10" spans="1:22" x14ac:dyDescent="0.2">
      <c r="A10" s="1" t="s">
        <v>29</v>
      </c>
      <c r="B10" s="2">
        <v>5.7139302156099497E-2</v>
      </c>
      <c r="C10" s="1">
        <v>0.43447984975008502</v>
      </c>
      <c r="D10" s="1">
        <v>0.94507180518606404</v>
      </c>
      <c r="E10" s="1">
        <v>3.7814616353975303E-2</v>
      </c>
      <c r="F10" s="1">
        <v>0.60543465860329204</v>
      </c>
      <c r="G10" s="1">
        <v>0.94507180518606404</v>
      </c>
      <c r="H10" s="1">
        <v>7.0548712206047002E-3</v>
      </c>
      <c r="I10" s="1">
        <v>0.92318159141462197</v>
      </c>
      <c r="J10" s="1">
        <v>0.98282594542955903</v>
      </c>
      <c r="K10" s="1">
        <v>-2.7627579587265999E-2</v>
      </c>
      <c r="L10" s="2">
        <v>0.70565091185294004</v>
      </c>
      <c r="M10" s="1">
        <v>0.98282594542955903</v>
      </c>
      <c r="N10" s="1">
        <v>-8.9713263650547603E-2</v>
      </c>
      <c r="O10" s="1">
        <v>0.21957894138527201</v>
      </c>
      <c r="P10" s="1">
        <v>0.88405607540881703</v>
      </c>
      <c r="Q10" s="1">
        <v>0.132728607605508</v>
      </c>
      <c r="R10" s="1">
        <v>6.8656217567275205E-2</v>
      </c>
      <c r="S10" s="1">
        <v>0.88405607540881703</v>
      </c>
      <c r="T10" s="1">
        <v>1.6287171830284899E-2</v>
      </c>
      <c r="U10" s="1">
        <v>0.82381572118857505</v>
      </c>
      <c r="V10" s="2">
        <v>0.98282594542955903</v>
      </c>
    </row>
    <row r="11" spans="1:22" x14ac:dyDescent="0.2">
      <c r="A11" s="1" t="s">
        <v>30</v>
      </c>
      <c r="B11" s="2">
        <v>-9.8957988521555906E-2</v>
      </c>
      <c r="C11" s="1">
        <v>0.17884811506934201</v>
      </c>
      <c r="D11" s="1">
        <v>0.88405607540881703</v>
      </c>
      <c r="E11" s="1">
        <v>1.86285622388116E-2</v>
      </c>
      <c r="F11" s="1">
        <v>0.80075591723257</v>
      </c>
      <c r="G11" s="1">
        <v>0.98282594542955903</v>
      </c>
      <c r="H11" s="1">
        <v>1.46030798782222E-2</v>
      </c>
      <c r="I11" s="1">
        <v>0.84304009554520198</v>
      </c>
      <c r="J11" s="1">
        <v>0.98282594542955903</v>
      </c>
      <c r="K11" s="1">
        <v>-4.9799290406501003E-2</v>
      </c>
      <c r="L11" s="2">
        <v>0.49932023040168799</v>
      </c>
      <c r="M11" s="1">
        <v>0.94507180518606404</v>
      </c>
      <c r="N11" s="1">
        <v>4.1678341898124603E-2</v>
      </c>
      <c r="O11" s="1">
        <v>0.57218909727480705</v>
      </c>
      <c r="P11" s="1">
        <v>0.94507180518606404</v>
      </c>
      <c r="Q11" s="1">
        <v>3.84836670837838E-3</v>
      </c>
      <c r="R11" s="1">
        <v>0.95842423155776602</v>
      </c>
      <c r="S11" s="1">
        <v>0.98370448557946599</v>
      </c>
      <c r="T11" s="1">
        <v>-8.7678155989351393E-3</v>
      </c>
      <c r="U11" s="1">
        <v>0.90537311306424895</v>
      </c>
      <c r="V11" s="2">
        <v>0.98282594542955903</v>
      </c>
    </row>
    <row r="12" spans="1:22" x14ac:dyDescent="0.2">
      <c r="A12" s="1" t="s">
        <v>31</v>
      </c>
      <c r="B12" s="2">
        <v>7.6761051565082894E-2</v>
      </c>
      <c r="C12" s="1">
        <v>0.293505650318996</v>
      </c>
      <c r="D12" s="1">
        <v>0.88405607540881703</v>
      </c>
      <c r="E12" s="1">
        <v>1.28012955235817E-2</v>
      </c>
      <c r="F12" s="1">
        <v>0.86121449085359603</v>
      </c>
      <c r="G12" s="1">
        <v>0.98282594542955903</v>
      </c>
      <c r="H12" s="1">
        <v>2.27501377557369E-2</v>
      </c>
      <c r="I12" s="1">
        <v>0.75579596006668603</v>
      </c>
      <c r="J12" s="1">
        <v>0.98282594542955903</v>
      </c>
      <c r="K12" s="1">
        <v>-0.106914449243677</v>
      </c>
      <c r="L12" s="2">
        <v>0.14301447389132499</v>
      </c>
      <c r="M12" s="1">
        <v>0.88405607540881703</v>
      </c>
      <c r="N12" s="1">
        <v>0.10107251176052801</v>
      </c>
      <c r="O12" s="1">
        <v>0.16640571886460701</v>
      </c>
      <c r="P12" s="1">
        <v>0.88405607540881703</v>
      </c>
      <c r="Q12" s="1">
        <v>-3.7826471090348299E-2</v>
      </c>
      <c r="R12" s="1">
        <v>0.605321504863369</v>
      </c>
      <c r="S12" s="1">
        <v>0.94507180518606404</v>
      </c>
      <c r="T12" s="1">
        <v>6.1293304182441902E-2</v>
      </c>
      <c r="U12" s="1">
        <v>0.40178022592158902</v>
      </c>
      <c r="V12" s="2">
        <v>0.94507180518606404</v>
      </c>
    </row>
    <row r="13" spans="1:22" x14ac:dyDescent="0.2">
      <c r="A13" s="1" t="s">
        <v>32</v>
      </c>
      <c r="B13" s="1">
        <v>-0.14652965560875</v>
      </c>
      <c r="C13" s="1">
        <v>4.4224278859133097E-2</v>
      </c>
      <c r="D13" s="1">
        <v>0.88405607540881703</v>
      </c>
      <c r="E13" s="1">
        <v>-8.9268603360490001E-2</v>
      </c>
      <c r="F13" s="1">
        <v>0.22188191642026101</v>
      </c>
      <c r="G13" s="1">
        <v>0.88405607540881703</v>
      </c>
      <c r="H13" s="1">
        <v>-6.0216130056896799E-2</v>
      </c>
      <c r="I13" s="1">
        <v>0.41045662918262799</v>
      </c>
      <c r="J13" s="1">
        <v>0.94507180518606404</v>
      </c>
      <c r="K13" s="1">
        <v>-8.6187107111508093E-2</v>
      </c>
      <c r="L13" s="1">
        <v>0.238313780004663</v>
      </c>
      <c r="M13" s="1">
        <v>0.88405607540881703</v>
      </c>
      <c r="N13" s="1">
        <v>9.5883646403387905E-4</v>
      </c>
      <c r="O13" s="1">
        <v>0.98955249733239903</v>
      </c>
      <c r="P13" s="1">
        <v>0.99841616585425697</v>
      </c>
      <c r="Q13" s="1">
        <v>5.6747527981988601E-2</v>
      </c>
      <c r="R13" s="1">
        <v>0.43798561185814799</v>
      </c>
      <c r="S13" s="1">
        <v>0.94507180518606404</v>
      </c>
      <c r="T13" s="1">
        <v>-5.3907671829522101E-2</v>
      </c>
      <c r="U13" s="1">
        <v>0.46128814592196798</v>
      </c>
      <c r="V13" s="1">
        <v>0.94507180518606404</v>
      </c>
    </row>
    <row r="14" spans="1:22" x14ac:dyDescent="0.2">
      <c r="A14" s="1" t="s">
        <v>33</v>
      </c>
      <c r="B14" s="1">
        <v>-0.12760193985218299</v>
      </c>
      <c r="C14" s="1">
        <v>8.0159928437880099E-2</v>
      </c>
      <c r="D14" s="1">
        <v>0.88405607540881703</v>
      </c>
      <c r="E14" s="1">
        <v>-3.6308463205157099E-2</v>
      </c>
      <c r="F14" s="1">
        <v>0.61988662299543695</v>
      </c>
      <c r="G14" s="1">
        <v>0.94507180518606404</v>
      </c>
      <c r="H14" s="1">
        <v>6.1905785748550997E-2</v>
      </c>
      <c r="I14" s="1">
        <v>0.39742448952273501</v>
      </c>
      <c r="J14" s="1">
        <v>0.94507180518606404</v>
      </c>
      <c r="K14" s="1">
        <v>0.13357083444802001</v>
      </c>
      <c r="L14" s="1">
        <v>6.6901858710733994E-2</v>
      </c>
      <c r="M14" s="1">
        <v>0.88405607540881703</v>
      </c>
      <c r="N14" s="1">
        <v>1.8695075357146901E-2</v>
      </c>
      <c r="O14" s="1">
        <v>0.798466622350956</v>
      </c>
      <c r="P14" s="1">
        <v>0.98282594542955903</v>
      </c>
      <c r="Q14" s="1">
        <v>-0.106073239075006</v>
      </c>
      <c r="R14" s="1">
        <v>0.146308899936092</v>
      </c>
      <c r="S14" s="1">
        <v>0.88405607540881703</v>
      </c>
      <c r="T14" s="1">
        <v>-1.3179861003376101E-2</v>
      </c>
      <c r="U14" s="1">
        <v>0.85715341631258701</v>
      </c>
      <c r="V14" s="1">
        <v>0.98282594542955903</v>
      </c>
    </row>
    <row r="16" spans="1:22" x14ac:dyDescent="0.2">
      <c r="A16" t="s">
        <v>51</v>
      </c>
    </row>
    <row r="17" spans="1:34" x14ac:dyDescent="0.2">
      <c r="A17" s="3" t="str">
        <f xml:space="preserve"> A3</f>
        <v>Valence | ER success (negative)</v>
      </c>
      <c r="B17" s="5" t="str">
        <f>TEXT(B3,"#.00")</f>
        <v>-.08</v>
      </c>
      <c r="C17" s="5" t="str">
        <f>IF(C3&lt;0.001,TEXT(C3,"0E+0"),TEXT(C3,"#.000"))</f>
        <v>.255</v>
      </c>
      <c r="D17" s="5" t="str">
        <f>IF(D3&lt;0.001,TEXT(D3,"0E+0"),TEXT(D3,"#.000"))</f>
        <v>.884</v>
      </c>
      <c r="E17" s="5"/>
      <c r="F17" s="5"/>
      <c r="G17" s="5" t="str">
        <f>TEXT(E3,"#.00")</f>
        <v>.05</v>
      </c>
      <c r="H17" s="5" t="str">
        <f>IF(F3&lt;0.001,TEXT(F3,"0E+0"),TEXT(F3,"#.000"))</f>
        <v>.506</v>
      </c>
      <c r="I17" s="5" t="str">
        <f>IF(G3&lt;0.001,TEXT(G3,"0E+0"),TEXT(G3,"#.000"))</f>
        <v>.945</v>
      </c>
      <c r="J17" s="5"/>
      <c r="K17" s="5"/>
      <c r="L17" s="5" t="str">
        <f>TEXT(H3,"#.00")</f>
        <v>-.12</v>
      </c>
      <c r="M17" s="5" t="str">
        <f>IF(I3&lt;0.001,TEXT(I3,"0E+0"),TEXT(I3,"#.000"))</f>
        <v>.102</v>
      </c>
      <c r="N17" s="5" t="str">
        <f>IF(J3&lt;0.001,TEXT(J3,"0E+0"),TEXT(J3,"#.000"))</f>
        <v>.884</v>
      </c>
      <c r="O17" s="5"/>
      <c r="P17" s="5"/>
      <c r="Q17" s="5" t="str">
        <f>TEXT(K3,"#.00")</f>
        <v>.10</v>
      </c>
      <c r="R17" s="5" t="str">
        <f>IF(L3&lt;0.001,TEXT(L3,"0E+0"),TEXT(L3,"#.000"))</f>
        <v>.183</v>
      </c>
      <c r="S17" s="5" t="str">
        <f>IF(M3&lt;0.001,TEXT(M3,"0E+0"),TEXT(M3,"#.000"))</f>
        <v>.884</v>
      </c>
      <c r="T17" s="5"/>
      <c r="U17" s="5"/>
      <c r="V17" s="5" t="str">
        <f>TEXT(N3,"#.00")</f>
        <v>.01</v>
      </c>
      <c r="W17" s="5" t="str">
        <f>IF(O3&lt;0.001,TEXT(O3,"0E+0"),TEXT(O3,"#.000"))</f>
        <v>.924</v>
      </c>
      <c r="X17" s="5" t="str">
        <f>IF(P3&lt;0.001,TEXT(P3,"0E+0"),TEXT(P3,"#.000"))</f>
        <v>.983</v>
      </c>
      <c r="Y17" s="5"/>
      <c r="Z17" s="5"/>
      <c r="AA17" s="5" t="str">
        <f>TEXT(Q3,"#.00")</f>
        <v>-.04</v>
      </c>
      <c r="AB17" s="5" t="str">
        <f>IF(R3&lt;0.001,TEXT(R3,"0E+0"),TEXT(R3,"#.000"))</f>
        <v>.542</v>
      </c>
      <c r="AC17" s="5" t="str">
        <f>IF(S3&lt;0.001,TEXT(S3,"0E+0"),TEXT(S3,"#.000"))</f>
        <v>.945</v>
      </c>
      <c r="AD17" s="4"/>
      <c r="AE17" s="4"/>
      <c r="AF17" s="5" t="str">
        <f>TEXT(T3,"#.00")</f>
        <v>-.06</v>
      </c>
      <c r="AG17" s="5" t="str">
        <f>IF(U3&lt;0.001,TEXT(U3,"0E+0"),TEXT(U3,"#.000"))</f>
        <v>.387</v>
      </c>
      <c r="AH17" s="5" t="str">
        <f>IF(V3&lt;0.001,TEXT(V3,"0E+0"),TEXT(V3,"#.000"))</f>
        <v>.945</v>
      </c>
    </row>
    <row r="18" spans="1:34" x14ac:dyDescent="0.2">
      <c r="A18" s="3" t="str">
        <f xml:space="preserve"> A4</f>
        <v>Arousal | ER success (negative)</v>
      </c>
      <c r="B18" s="5" t="str">
        <f t="shared" ref="B18:B21" si="0">TEXT(B4,"#.00")</f>
        <v>-.10</v>
      </c>
      <c r="C18" s="5" t="str">
        <f t="shared" ref="C18:D18" si="1">IF(C4&lt;0.001,TEXT(C4,"0E+0"),TEXT(C4,"#.000"))</f>
        <v>.174</v>
      </c>
      <c r="D18" s="5" t="str">
        <f t="shared" si="1"/>
        <v>.884</v>
      </c>
      <c r="E18" s="5"/>
      <c r="F18" s="5"/>
      <c r="G18" s="5" t="str">
        <f t="shared" ref="G18:G21" si="2">TEXT(E4,"#.00")</f>
        <v>-.02</v>
      </c>
      <c r="H18" s="5" t="str">
        <f t="shared" ref="H18:I18" si="3">IF(F4&lt;0.001,TEXT(F4,"0E+0"),TEXT(F4,"#.000"))</f>
        <v>.757</v>
      </c>
      <c r="I18" s="5" t="str">
        <f t="shared" si="3"/>
        <v>.983</v>
      </c>
      <c r="J18" s="5"/>
      <c r="K18" s="5"/>
      <c r="L18" s="5" t="str">
        <f t="shared" ref="L18:L21" si="4">TEXT(H4,"#.00")</f>
        <v>-.08</v>
      </c>
      <c r="M18" s="5" t="str">
        <f t="shared" ref="M18:N18" si="5">IF(I4&lt;0.001,TEXT(I4,"0E+0"),TEXT(I4,"#.000"))</f>
        <v>.295</v>
      </c>
      <c r="N18" s="5" t="str">
        <f t="shared" si="5"/>
        <v>.884</v>
      </c>
      <c r="O18" s="5"/>
      <c r="P18" s="5"/>
      <c r="Q18" s="5" t="str">
        <f t="shared" ref="Q18:Q21" si="6">TEXT(K4,"#.00")</f>
        <v>.10</v>
      </c>
      <c r="R18" s="5" t="str">
        <f t="shared" ref="R18:S18" si="7">IF(L4&lt;0.001,TEXT(L4,"0E+0"),TEXT(L4,"#.000"))</f>
        <v>.173</v>
      </c>
      <c r="S18" s="5" t="str">
        <f t="shared" si="7"/>
        <v>.884</v>
      </c>
      <c r="T18" s="5"/>
      <c r="U18" s="5"/>
      <c r="V18" s="5" t="str">
        <f t="shared" ref="V18:V21" si="8">TEXT(N4,"#.00")</f>
        <v>.04</v>
      </c>
      <c r="W18" s="5" t="str">
        <f t="shared" ref="W18:X18" si="9">IF(O4&lt;0.001,TEXT(O4,"0E+0"),TEXT(O4,"#.000"))</f>
        <v>.569</v>
      </c>
      <c r="X18" s="5" t="str">
        <f t="shared" si="9"/>
        <v>.945</v>
      </c>
      <c r="Y18" s="5"/>
      <c r="Z18" s="5"/>
      <c r="AA18" s="5" t="str">
        <f t="shared" ref="AA18:AA21" si="10">TEXT(Q4,"#.00")</f>
        <v>.02</v>
      </c>
      <c r="AB18" s="5" t="str">
        <f t="shared" ref="AB18:AC18" si="11">IF(R4&lt;0.001,TEXT(R4,"0E+0"),TEXT(R4,"#.000"))</f>
        <v>.761</v>
      </c>
      <c r="AC18" s="5" t="str">
        <f t="shared" si="11"/>
        <v>.983</v>
      </c>
      <c r="AD18" s="4"/>
      <c r="AE18" s="4"/>
      <c r="AF18" s="5" t="str">
        <f t="shared" ref="AF18:AF21" si="12">TEXT(T4,"#.00")</f>
        <v>-.01</v>
      </c>
      <c r="AG18" s="5" t="str">
        <f t="shared" ref="AG18:AH18" si="13">IF(U4&lt;0.001,TEXT(U4,"0E+0"),TEXT(U4,"#.000"))</f>
        <v>.838</v>
      </c>
      <c r="AH18" s="5" t="str">
        <f t="shared" si="13"/>
        <v>.983</v>
      </c>
    </row>
    <row r="19" spans="1:34" x14ac:dyDescent="0.2">
      <c r="A19" s="3" t="str">
        <f xml:space="preserve"> A5</f>
        <v>Corrugator | ER success (negative)</v>
      </c>
      <c r="B19" s="5" t="str">
        <f t="shared" si="0"/>
        <v>-.04</v>
      </c>
      <c r="C19" s="5" t="str">
        <f t="shared" ref="C19:D19" si="14">IF(C5&lt;0.001,TEXT(C5,"0E+0"),TEXT(C5,"#.000"))</f>
        <v>.625</v>
      </c>
      <c r="D19" s="5" t="str">
        <f t="shared" si="14"/>
        <v>.945</v>
      </c>
      <c r="E19" s="5"/>
      <c r="F19" s="5"/>
      <c r="G19" s="5" t="str">
        <f t="shared" si="2"/>
        <v>.07</v>
      </c>
      <c r="H19" s="5" t="str">
        <f t="shared" ref="H19:I19" si="15">IF(F5&lt;0.001,TEXT(F5,"0E+0"),TEXT(F5,"#.000"))</f>
        <v>.332</v>
      </c>
      <c r="I19" s="5" t="str">
        <f t="shared" si="15"/>
        <v>.945</v>
      </c>
      <c r="J19" s="5"/>
      <c r="K19" s="5"/>
      <c r="L19" s="5" t="str">
        <f t="shared" si="4"/>
        <v>-.06</v>
      </c>
      <c r="M19" s="5" t="str">
        <f t="shared" ref="M19:N19" si="16">IF(I5&lt;0.001,TEXT(I5,"0E+0"),TEXT(I5,"#.000"))</f>
        <v>.403</v>
      </c>
      <c r="N19" s="5" t="str">
        <f t="shared" si="16"/>
        <v>.945</v>
      </c>
      <c r="O19" s="5"/>
      <c r="P19" s="5"/>
      <c r="Q19" s="5" t="str">
        <f t="shared" si="6"/>
        <v>-.03</v>
      </c>
      <c r="R19" s="5" t="str">
        <f t="shared" ref="R19:S19" si="17">IF(L5&lt;0.001,TEXT(L5,"0E+0"),TEXT(L5,"#.000"))</f>
        <v>.646</v>
      </c>
      <c r="S19" s="5" t="str">
        <f t="shared" si="17"/>
        <v>.952</v>
      </c>
      <c r="T19" s="5"/>
      <c r="U19" s="5"/>
      <c r="V19" s="5" t="str">
        <f t="shared" si="8"/>
        <v>-.15</v>
      </c>
      <c r="W19" s="5" t="str">
        <f t="shared" ref="W19:X19" si="18">IF(O5&lt;0.001,TEXT(O5,"0E+0"),TEXT(O5,"#.000"))</f>
        <v>.042</v>
      </c>
      <c r="X19" s="5" t="str">
        <f t="shared" si="18"/>
        <v>.884</v>
      </c>
      <c r="Y19" s="5"/>
      <c r="Z19" s="5"/>
      <c r="AA19" s="5" t="str">
        <f t="shared" si="10"/>
        <v>.08</v>
      </c>
      <c r="AB19" s="5" t="str">
        <f t="shared" ref="AB19:AC19" si="19">IF(R5&lt;0.001,TEXT(R5,"0E+0"),TEXT(R5,"#.000"))</f>
        <v>.267</v>
      </c>
      <c r="AC19" s="5" t="str">
        <f t="shared" si="19"/>
        <v>.884</v>
      </c>
      <c r="AD19" s="4"/>
      <c r="AE19" s="4"/>
      <c r="AF19" s="5" t="str">
        <f t="shared" si="12"/>
        <v>-.06</v>
      </c>
      <c r="AG19" s="5" t="str">
        <f t="shared" ref="AG19:AH19" si="20">IF(U5&lt;0.001,TEXT(U5,"0E+0"),TEXT(U5,"#.000"))</f>
        <v>.387</v>
      </c>
      <c r="AH19" s="5" t="str">
        <f t="shared" si="20"/>
        <v>.945</v>
      </c>
    </row>
    <row r="20" spans="1:34" x14ac:dyDescent="0.2">
      <c r="A20" s="3" t="str">
        <f xml:space="preserve"> A6</f>
        <v>SCR | ER success (negative)</v>
      </c>
      <c r="B20" s="5" t="str">
        <f t="shared" si="0"/>
        <v>-.05</v>
      </c>
      <c r="C20" s="5" t="str">
        <f t="shared" ref="C20:D20" si="21">IF(C6&lt;0.001,TEXT(C6,"0E+0"),TEXT(C6,"#.000"))</f>
        <v>.538</v>
      </c>
      <c r="D20" s="5" t="str">
        <f t="shared" si="21"/>
        <v>.945</v>
      </c>
      <c r="E20" s="5"/>
      <c r="F20" s="5"/>
      <c r="G20" s="5" t="str">
        <f t="shared" si="2"/>
        <v>.05</v>
      </c>
      <c r="H20" s="5" t="str">
        <f t="shared" ref="H20:I20" si="22">IF(F6&lt;0.001,TEXT(F6,"0E+0"),TEXT(F6,"#.000"))</f>
        <v>.512</v>
      </c>
      <c r="I20" s="5" t="str">
        <f t="shared" si="22"/>
        <v>.945</v>
      </c>
      <c r="J20" s="5"/>
      <c r="K20" s="5"/>
      <c r="L20" s="5" t="str">
        <f t="shared" si="4"/>
        <v>.05</v>
      </c>
      <c r="M20" s="5" t="str">
        <f t="shared" ref="M20:N20" si="23">IF(I6&lt;0.001,TEXT(I6,"0E+0"),TEXT(I6,"#.000"))</f>
        <v>.475</v>
      </c>
      <c r="N20" s="5" t="str">
        <f t="shared" si="23"/>
        <v>.945</v>
      </c>
      <c r="O20" s="5"/>
      <c r="P20" s="5"/>
      <c r="Q20" s="5" t="str">
        <f t="shared" si="6"/>
        <v>-.05</v>
      </c>
      <c r="R20" s="5" t="str">
        <f t="shared" ref="R20:S20" si="24">IF(L6&lt;0.001,TEXT(L6,"0E+0"),TEXT(L6,"#.000"))</f>
        <v>.497</v>
      </c>
      <c r="S20" s="5" t="str">
        <f t="shared" si="24"/>
        <v>.945</v>
      </c>
      <c r="T20" s="5"/>
      <c r="U20" s="5"/>
      <c r="V20" s="5" t="str">
        <f t="shared" si="8"/>
        <v>.15</v>
      </c>
      <c r="W20" s="5" t="str">
        <f t="shared" ref="W20:X20" si="25">IF(O6&lt;0.001,TEXT(O6,"0E+0"),TEXT(O6,"#.000"))</f>
        <v>.043</v>
      </c>
      <c r="X20" s="5" t="str">
        <f t="shared" si="25"/>
        <v>.884</v>
      </c>
      <c r="Y20" s="5"/>
      <c r="Z20" s="5"/>
      <c r="AA20" s="5" t="str">
        <f t="shared" si="10"/>
        <v>.01</v>
      </c>
      <c r="AB20" s="5" t="str">
        <f t="shared" ref="AB20:AC20" si="26">IF(R6&lt;0.001,TEXT(R6,"0E+0"),TEXT(R6,"#.000"))</f>
        <v>.887</v>
      </c>
      <c r="AC20" s="5" t="str">
        <f t="shared" si="26"/>
        <v>.983</v>
      </c>
      <c r="AD20" s="4"/>
      <c r="AE20" s="4"/>
      <c r="AF20" s="5" t="str">
        <f t="shared" si="12"/>
        <v>.10</v>
      </c>
      <c r="AG20" s="5" t="str">
        <f t="shared" ref="AG20:AH20" si="27">IF(U6&lt;0.001,TEXT(U6,"0E+0"),TEXT(U6,"#.000"))</f>
        <v>.188</v>
      </c>
      <c r="AH20" s="5" t="str">
        <f t="shared" si="27"/>
        <v>.884</v>
      </c>
    </row>
    <row r="21" spans="1:34" x14ac:dyDescent="0.2">
      <c r="A21" s="3" t="str">
        <f xml:space="preserve"> A7</f>
        <v>Heart period | ER success (negative)</v>
      </c>
      <c r="B21" s="5" t="str">
        <f t="shared" si="0"/>
        <v>.04</v>
      </c>
      <c r="C21" s="5" t="str">
        <f t="shared" ref="C21:D21" si="28">IF(C7&lt;0.001,TEXT(C7,"0E+0"),TEXT(C7,"#.000"))</f>
        <v>.630</v>
      </c>
      <c r="D21" s="5" t="str">
        <f t="shared" si="28"/>
        <v>.945</v>
      </c>
      <c r="E21" s="5"/>
      <c r="F21" s="5"/>
      <c r="G21" s="5" t="str">
        <f t="shared" si="2"/>
        <v>.00</v>
      </c>
      <c r="H21" s="5" t="str">
        <f t="shared" ref="H21:I21" si="29">IF(F7&lt;0.001,TEXT(F7,"0E+0"),TEXT(F7,"#.000"))</f>
        <v>.946</v>
      </c>
      <c r="I21" s="5" t="str">
        <f t="shared" si="29"/>
        <v>.984</v>
      </c>
      <c r="J21" s="5"/>
      <c r="K21" s="5"/>
      <c r="L21" s="5" t="str">
        <f t="shared" si="4"/>
        <v>.02</v>
      </c>
      <c r="M21" s="5" t="str">
        <f t="shared" ref="M21:N21" si="30">IF(I7&lt;0.001,TEXT(I7,"0E+0"),TEXT(I7,"#.000"))</f>
        <v>.830</v>
      </c>
      <c r="N21" s="5" t="str">
        <f t="shared" si="30"/>
        <v>.983</v>
      </c>
      <c r="O21" s="5"/>
      <c r="P21" s="5"/>
      <c r="Q21" s="5" t="str">
        <f t="shared" si="6"/>
        <v>.00</v>
      </c>
      <c r="R21" s="5" t="str">
        <f t="shared" ref="R21:S21" si="31">IF(L7&lt;0.001,TEXT(L7,"0E+0"),TEXT(L7,"#.000"))</f>
        <v>.960</v>
      </c>
      <c r="S21" s="5" t="str">
        <f t="shared" si="31"/>
        <v>.984</v>
      </c>
      <c r="T21" s="5"/>
      <c r="U21" s="5"/>
      <c r="V21" s="5" t="str">
        <f t="shared" si="8"/>
        <v>.03</v>
      </c>
      <c r="W21" s="5" t="str">
        <f t="shared" ref="W21:X21" si="32">IF(O7&lt;0.001,TEXT(O7,"0E+0"),TEXT(O7,"#.000"))</f>
        <v>.729</v>
      </c>
      <c r="X21" s="5" t="str">
        <f t="shared" si="32"/>
        <v>.983</v>
      </c>
      <c r="Y21" s="5"/>
      <c r="Z21" s="5"/>
      <c r="AA21" s="5" t="str">
        <f t="shared" si="10"/>
        <v>-.08</v>
      </c>
      <c r="AB21" s="5" t="str">
        <f t="shared" ref="AB21:AC21" si="33">IF(R7&lt;0.001,TEXT(R7,"0E+0"),TEXT(R7,"#.000"))</f>
        <v>.288</v>
      </c>
      <c r="AC21" s="5" t="str">
        <f t="shared" si="33"/>
        <v>.884</v>
      </c>
      <c r="AD21" s="4"/>
      <c r="AE21" s="4"/>
      <c r="AF21" s="5" t="str">
        <f t="shared" si="12"/>
        <v>.03</v>
      </c>
      <c r="AG21" s="5" t="str">
        <f t="shared" ref="AG21:AH21" si="34">IF(U7&lt;0.001,TEXT(U7,"0E+0"),TEXT(U7,"#.000"))</f>
        <v>.695</v>
      </c>
      <c r="AH21" s="5" t="str">
        <f t="shared" si="34"/>
        <v>.983</v>
      </c>
    </row>
    <row r="22" spans="1:34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4"/>
      <c r="AE22" s="4"/>
      <c r="AF22" s="5"/>
      <c r="AG22" s="5"/>
      <c r="AH22" s="5"/>
    </row>
    <row r="23" spans="1:34" x14ac:dyDescent="0.2">
      <c r="A23" s="3" t="str">
        <f xml:space="preserve"> A8</f>
        <v>Valence | ER success</v>
      </c>
      <c r="B23" s="5" t="str">
        <f>TEXT(B8,"#.00")</f>
        <v>-.09</v>
      </c>
      <c r="C23" s="5" t="str">
        <f t="shared" ref="C23:D23" si="35">IF(C8&lt;0.001,TEXT(C8,"0E+0"),TEXT(C8,"#.000"))</f>
        <v>.208</v>
      </c>
      <c r="D23" s="5" t="str">
        <f t="shared" si="35"/>
        <v>.884</v>
      </c>
      <c r="E23" s="5"/>
      <c r="F23" s="5"/>
      <c r="G23" s="5" t="str">
        <f>TEXT(E8,"#.00")</f>
        <v>.01</v>
      </c>
      <c r="H23" s="5" t="str">
        <f t="shared" ref="H23:I23" si="36">IF(F8&lt;0.001,TEXT(F8,"0E+0"),TEXT(F8,"#.000"))</f>
        <v>.909</v>
      </c>
      <c r="I23" s="5" t="str">
        <f t="shared" si="36"/>
        <v>.983</v>
      </c>
      <c r="J23" s="5"/>
      <c r="K23" s="5"/>
      <c r="L23" s="5" t="str">
        <f>TEXT(H8,"#.00")</f>
        <v>-.10</v>
      </c>
      <c r="M23" s="5" t="str">
        <f t="shared" ref="M23:N23" si="37">IF(I8&lt;0.001,TEXT(I8,"0E+0"),TEXT(I8,"#.000"))</f>
        <v>.161</v>
      </c>
      <c r="N23" s="5" t="str">
        <f t="shared" si="37"/>
        <v>.884</v>
      </c>
      <c r="O23" s="5"/>
      <c r="P23" s="5"/>
      <c r="Q23" s="5" t="str">
        <f>TEXT(K8,"#.00")</f>
        <v>.11</v>
      </c>
      <c r="R23" s="5" t="str">
        <f t="shared" ref="R23:S23" si="38">IF(L8&lt;0.001,TEXT(L8,"0E+0"),TEXT(L8,"#.000"))</f>
        <v>.116</v>
      </c>
      <c r="S23" s="5" t="str">
        <f t="shared" si="38"/>
        <v>.884</v>
      </c>
      <c r="T23" s="5"/>
      <c r="U23" s="5"/>
      <c r="V23" s="5" t="str">
        <f>TEXT(N8,"#.00")</f>
        <v>.00</v>
      </c>
      <c r="W23" s="5" t="str">
        <f t="shared" ref="W23:X23" si="39">IF(O8&lt;0.001,TEXT(O8,"0E+0"),TEXT(O8,"#.000"))</f>
        <v>.998</v>
      </c>
      <c r="X23" s="5" t="str">
        <f t="shared" si="39"/>
        <v>.998</v>
      </c>
      <c r="Y23" s="5"/>
      <c r="Z23" s="5"/>
      <c r="AA23" s="5" t="str">
        <f>TEXT(Q8,"#.00")</f>
        <v>-.05</v>
      </c>
      <c r="AB23" s="5" t="str">
        <f t="shared" ref="AB23:AC23" si="40">IF(R8&lt;0.001,TEXT(R8,"0E+0"),TEXT(R8,"#.000"))</f>
        <v>.478</v>
      </c>
      <c r="AC23" s="5" t="str">
        <f t="shared" si="40"/>
        <v>.945</v>
      </c>
      <c r="AD23" s="4"/>
      <c r="AE23" s="4"/>
      <c r="AF23" s="5" t="str">
        <f>TEXT(T8,"#.00")</f>
        <v>-.07</v>
      </c>
      <c r="AG23" s="5" t="str">
        <f t="shared" ref="AG23:AH23" si="41">IF(U8&lt;0.001,TEXT(U8,"0E+0"),TEXT(U8,"#.000"))</f>
        <v>.374</v>
      </c>
      <c r="AH23" s="5" t="str">
        <f t="shared" si="41"/>
        <v>.945</v>
      </c>
    </row>
    <row r="24" spans="1:34" x14ac:dyDescent="0.2">
      <c r="A24" s="3" t="str">
        <f xml:space="preserve"> A9</f>
        <v>Arousal | ER success</v>
      </c>
      <c r="B24" s="5" t="str">
        <f>TEXT(B9,"#.00")</f>
        <v>.05</v>
      </c>
      <c r="C24" s="5" t="str">
        <f t="shared" ref="C24:D24" si="42">IF(C9&lt;0.001,TEXT(C9,"0E+0"),TEXT(C9,"#.000"))</f>
        <v>.522</v>
      </c>
      <c r="D24" s="5" t="str">
        <f t="shared" si="42"/>
        <v>.945</v>
      </c>
      <c r="E24" s="5"/>
      <c r="F24" s="5"/>
      <c r="G24" s="5" t="str">
        <f>TEXT(E9,"#.00")</f>
        <v>-.02</v>
      </c>
      <c r="H24" s="5" t="str">
        <f t="shared" ref="H24:I24" si="43">IF(F9&lt;0.001,TEXT(F9,"0E+0"),TEXT(F9,"#.000"))</f>
        <v>.761</v>
      </c>
      <c r="I24" s="5" t="str">
        <f t="shared" si="43"/>
        <v>.983</v>
      </c>
      <c r="J24" s="5"/>
      <c r="K24" s="5"/>
      <c r="L24" s="5" t="str">
        <f>TEXT(H9,"#.00")</f>
        <v>-.10</v>
      </c>
      <c r="M24" s="5" t="str">
        <f t="shared" ref="M24:N24" si="44">IF(I9&lt;0.001,TEXT(I9,"0E+0"),TEXT(I9,"#.000"))</f>
        <v>.191</v>
      </c>
      <c r="N24" s="5" t="str">
        <f t="shared" si="44"/>
        <v>.884</v>
      </c>
      <c r="O24" s="5"/>
      <c r="P24" s="5"/>
      <c r="Q24" s="5" t="str">
        <f>TEXT(K9,"#.00")</f>
        <v>.08</v>
      </c>
      <c r="R24" s="5" t="str">
        <f t="shared" ref="R24:S24" si="45">IF(L9&lt;0.001,TEXT(L9,"0E+0"),TEXT(L9,"#.000"))</f>
        <v>.283</v>
      </c>
      <c r="S24" s="5" t="str">
        <f t="shared" si="45"/>
        <v>.884</v>
      </c>
      <c r="T24" s="5"/>
      <c r="U24" s="5"/>
      <c r="V24" s="5" t="str">
        <f>TEXT(N9,"#.00")</f>
        <v>.04</v>
      </c>
      <c r="W24" s="5" t="str">
        <f t="shared" ref="W24:X24" si="46">IF(O9&lt;0.001,TEXT(O9,"0E+0"),TEXT(O9,"#.000"))</f>
        <v>.616</v>
      </c>
      <c r="X24" s="5" t="str">
        <f t="shared" si="46"/>
        <v>.945</v>
      </c>
      <c r="Y24" s="5"/>
      <c r="Z24" s="5"/>
      <c r="AA24" s="5" t="str">
        <f>TEXT(Q9,"#.00")</f>
        <v>.01</v>
      </c>
      <c r="AB24" s="5" t="str">
        <f t="shared" ref="AB24:AC24" si="47">IF(R9&lt;0.001,TEXT(R9,"0E+0"),TEXT(R9,"#.000"))</f>
        <v>.872</v>
      </c>
      <c r="AC24" s="5" t="str">
        <f t="shared" si="47"/>
        <v>.983</v>
      </c>
      <c r="AD24" s="4"/>
      <c r="AE24" s="4"/>
      <c r="AF24" s="5" t="str">
        <f>TEXT(T9,"#.00")</f>
        <v>.01</v>
      </c>
      <c r="AG24" s="5" t="str">
        <f t="shared" ref="AG24:AH24" si="48">IF(U9&lt;0.001,TEXT(U9,"0E+0"),TEXT(U9,"#.000"))</f>
        <v>.913</v>
      </c>
      <c r="AH24" s="5" t="str">
        <f t="shared" si="48"/>
        <v>.983</v>
      </c>
    </row>
    <row r="25" spans="1:34" x14ac:dyDescent="0.2">
      <c r="A25" s="3" t="str">
        <f xml:space="preserve"> A10</f>
        <v>Corrugator | ER success</v>
      </c>
      <c r="B25" s="5" t="str">
        <f>TEXT(B10,"#.00")</f>
        <v>.06</v>
      </c>
      <c r="C25" s="5" t="str">
        <f t="shared" ref="C25:D25" si="49">IF(C10&lt;0.001,TEXT(C10,"0E+0"),TEXT(C10,"#.000"))</f>
        <v>.434</v>
      </c>
      <c r="D25" s="5" t="str">
        <f t="shared" si="49"/>
        <v>.945</v>
      </c>
      <c r="E25" s="5"/>
      <c r="F25" s="5"/>
      <c r="G25" s="5" t="str">
        <f>TEXT(E10,"#.00")</f>
        <v>.04</v>
      </c>
      <c r="H25" s="5" t="str">
        <f t="shared" ref="H25:I25" si="50">IF(F10&lt;0.001,TEXT(F10,"0E+0"),TEXT(F10,"#.000"))</f>
        <v>.605</v>
      </c>
      <c r="I25" s="5" t="str">
        <f t="shared" si="50"/>
        <v>.945</v>
      </c>
      <c r="J25" s="5"/>
      <c r="K25" s="5"/>
      <c r="L25" s="5" t="str">
        <f>TEXT(H10,"#.00")</f>
        <v>.01</v>
      </c>
      <c r="M25" s="5" t="str">
        <f t="shared" ref="M25:N25" si="51">IF(I10&lt;0.001,TEXT(I10,"0E+0"),TEXT(I10,"#.000"))</f>
        <v>.923</v>
      </c>
      <c r="N25" s="5" t="str">
        <f t="shared" si="51"/>
        <v>.983</v>
      </c>
      <c r="O25" s="5"/>
      <c r="P25" s="5"/>
      <c r="Q25" s="5" t="str">
        <f>TEXT(K10,"#.00")</f>
        <v>-.03</v>
      </c>
      <c r="R25" s="5" t="str">
        <f t="shared" ref="R25:S25" si="52">IF(L10&lt;0.001,TEXT(L10,"0E+0"),TEXT(L10,"#.000"))</f>
        <v>.706</v>
      </c>
      <c r="S25" s="5" t="str">
        <f t="shared" si="52"/>
        <v>.983</v>
      </c>
      <c r="T25" s="5"/>
      <c r="U25" s="5"/>
      <c r="V25" s="5" t="str">
        <f>TEXT(N10,"#.00")</f>
        <v>-.09</v>
      </c>
      <c r="W25" s="5" t="str">
        <f t="shared" ref="W25:X25" si="53">IF(O10&lt;0.001,TEXT(O10,"0E+0"),TEXT(O10,"#.000"))</f>
        <v>.220</v>
      </c>
      <c r="X25" s="5" t="str">
        <f t="shared" si="53"/>
        <v>.884</v>
      </c>
      <c r="Y25" s="5"/>
      <c r="Z25" s="5"/>
      <c r="AA25" s="5" t="str">
        <f>TEXT(Q10,"#.00")</f>
        <v>.13</v>
      </c>
      <c r="AB25" s="5" t="str">
        <f t="shared" ref="AB25:AC25" si="54">IF(R10&lt;0.001,TEXT(R10,"0E+0"),TEXT(R10,"#.000"))</f>
        <v>.069</v>
      </c>
      <c r="AC25" s="5" t="str">
        <f t="shared" si="54"/>
        <v>.884</v>
      </c>
      <c r="AD25" s="4"/>
      <c r="AE25" s="4"/>
      <c r="AF25" s="5" t="str">
        <f>TEXT(T10,"#.00")</f>
        <v>.02</v>
      </c>
      <c r="AG25" s="5" t="str">
        <f t="shared" ref="AG25:AH25" si="55">IF(U10&lt;0.001,TEXT(U10,"0E+0"),TEXT(U10,"#.000"))</f>
        <v>.824</v>
      </c>
      <c r="AH25" s="5" t="str">
        <f t="shared" si="55"/>
        <v>.983</v>
      </c>
    </row>
    <row r="26" spans="1:34" x14ac:dyDescent="0.2">
      <c r="A26" s="3" t="str">
        <f xml:space="preserve"> A11</f>
        <v>SCR | ER success</v>
      </c>
      <c r="B26" s="5" t="str">
        <f>TEXT(B11,"#.00")</f>
        <v>-.10</v>
      </c>
      <c r="C26" s="5" t="str">
        <f t="shared" ref="C26:D26" si="56">IF(C11&lt;0.001,TEXT(C11,"0E+0"),TEXT(C11,"#.000"))</f>
        <v>.179</v>
      </c>
      <c r="D26" s="5" t="str">
        <f t="shared" si="56"/>
        <v>.884</v>
      </c>
      <c r="E26" s="5"/>
      <c r="F26" s="5"/>
      <c r="G26" s="5" t="str">
        <f>TEXT(E11,"#.00")</f>
        <v>.02</v>
      </c>
      <c r="H26" s="5" t="str">
        <f t="shared" ref="H26:I26" si="57">IF(F11&lt;0.001,TEXT(F11,"0E+0"),TEXT(F11,"#.000"))</f>
        <v>.801</v>
      </c>
      <c r="I26" s="5" t="str">
        <f t="shared" si="57"/>
        <v>.983</v>
      </c>
      <c r="J26" s="5"/>
      <c r="K26" s="5"/>
      <c r="L26" s="5" t="str">
        <f>TEXT(H11,"#.00")</f>
        <v>.01</v>
      </c>
      <c r="M26" s="5" t="str">
        <f t="shared" ref="M26:N26" si="58">IF(I11&lt;0.001,TEXT(I11,"0E+0"),TEXT(I11,"#.000"))</f>
        <v>.843</v>
      </c>
      <c r="N26" s="5" t="str">
        <f t="shared" si="58"/>
        <v>.983</v>
      </c>
      <c r="O26" s="5"/>
      <c r="P26" s="5"/>
      <c r="Q26" s="5" t="str">
        <f>TEXT(K11,"#.00")</f>
        <v>-.05</v>
      </c>
      <c r="R26" s="5" t="str">
        <f t="shared" ref="R26:S26" si="59">IF(L11&lt;0.001,TEXT(L11,"0E+0"),TEXT(L11,"#.000"))</f>
        <v>.499</v>
      </c>
      <c r="S26" s="5" t="str">
        <f t="shared" si="59"/>
        <v>.945</v>
      </c>
      <c r="T26" s="5"/>
      <c r="U26" s="5"/>
      <c r="V26" s="5" t="str">
        <f>TEXT(N11,"#.00")</f>
        <v>.04</v>
      </c>
      <c r="W26" s="5" t="str">
        <f t="shared" ref="W26:X26" si="60">IF(O11&lt;0.001,TEXT(O11,"0E+0"),TEXT(O11,"#.000"))</f>
        <v>.572</v>
      </c>
      <c r="X26" s="5" t="str">
        <f t="shared" si="60"/>
        <v>.945</v>
      </c>
      <c r="Y26" s="5"/>
      <c r="Z26" s="5"/>
      <c r="AA26" s="5" t="str">
        <f>TEXT(Q11,"#.00")</f>
        <v>.00</v>
      </c>
      <c r="AB26" s="5" t="str">
        <f t="shared" ref="AB26:AC26" si="61">IF(R11&lt;0.001,TEXT(R11,"0E+0"),TEXT(R11,"#.000"))</f>
        <v>.958</v>
      </c>
      <c r="AC26" s="5" t="str">
        <f t="shared" si="61"/>
        <v>.984</v>
      </c>
      <c r="AD26" s="4"/>
      <c r="AE26" s="4"/>
      <c r="AF26" s="5" t="str">
        <f>TEXT(T11,"#.00")</f>
        <v>-.01</v>
      </c>
      <c r="AG26" s="5" t="str">
        <f t="shared" ref="AG26:AH26" si="62">IF(U11&lt;0.001,TEXT(U11,"0E+0"),TEXT(U11,"#.000"))</f>
        <v>.905</v>
      </c>
      <c r="AH26" s="5" t="str">
        <f t="shared" si="62"/>
        <v>.983</v>
      </c>
    </row>
    <row r="27" spans="1:34" x14ac:dyDescent="0.2">
      <c r="A27" s="3" t="str">
        <f xml:space="preserve"> A12</f>
        <v>Heart period | ER success</v>
      </c>
      <c r="B27" s="5" t="str">
        <f>TEXT(B12,"#.00")</f>
        <v>.08</v>
      </c>
      <c r="C27" s="5" t="str">
        <f t="shared" ref="C27:D27" si="63">IF(C12&lt;0.001,TEXT(C12,"0E+0"),TEXT(C12,"#.000"))</f>
        <v>.294</v>
      </c>
      <c r="D27" s="5" t="str">
        <f t="shared" si="63"/>
        <v>.884</v>
      </c>
      <c r="E27" s="5"/>
      <c r="F27" s="5"/>
      <c r="G27" s="5" t="str">
        <f>TEXT(E12,"#.00")</f>
        <v>.01</v>
      </c>
      <c r="H27" s="5" t="str">
        <f t="shared" ref="H27:I27" si="64">IF(F12&lt;0.001,TEXT(F12,"0E+0"),TEXT(F12,"#.000"))</f>
        <v>.861</v>
      </c>
      <c r="I27" s="5" t="str">
        <f t="shared" si="64"/>
        <v>.983</v>
      </c>
      <c r="J27" s="5"/>
      <c r="K27" s="5"/>
      <c r="L27" s="5" t="str">
        <f>TEXT(H12,"#.00")</f>
        <v>.02</v>
      </c>
      <c r="M27" s="5" t="str">
        <f t="shared" ref="M27:N27" si="65">IF(I12&lt;0.001,TEXT(I12,"0E+0"),TEXT(I12,"#.000"))</f>
        <v>.756</v>
      </c>
      <c r="N27" s="5" t="str">
        <f t="shared" si="65"/>
        <v>.983</v>
      </c>
      <c r="O27" s="5"/>
      <c r="P27" s="5"/>
      <c r="Q27" s="5" t="str">
        <f>TEXT(K12,"#.00")</f>
        <v>-.11</v>
      </c>
      <c r="R27" s="5" t="str">
        <f t="shared" ref="R27:S27" si="66">IF(L12&lt;0.001,TEXT(L12,"0E+0"),TEXT(L12,"#.000"))</f>
        <v>.143</v>
      </c>
      <c r="S27" s="5" t="str">
        <f t="shared" si="66"/>
        <v>.884</v>
      </c>
      <c r="T27" s="5"/>
      <c r="U27" s="5"/>
      <c r="V27" s="5" t="str">
        <f>TEXT(N12,"#.00")</f>
        <v>.10</v>
      </c>
      <c r="W27" s="5" t="str">
        <f t="shared" ref="W27:X27" si="67">IF(O12&lt;0.001,TEXT(O12,"0E+0"),TEXT(O12,"#.000"))</f>
        <v>.166</v>
      </c>
      <c r="X27" s="5" t="str">
        <f t="shared" si="67"/>
        <v>.884</v>
      </c>
      <c r="Y27" s="5"/>
      <c r="Z27" s="5"/>
      <c r="AA27" s="5" t="str">
        <f>TEXT(Q12,"#.00")</f>
        <v>-.04</v>
      </c>
      <c r="AB27" s="5" t="str">
        <f t="shared" ref="AB27:AC27" si="68">IF(R12&lt;0.001,TEXT(R12,"0E+0"),TEXT(R12,"#.000"))</f>
        <v>.605</v>
      </c>
      <c r="AC27" s="5" t="str">
        <f t="shared" si="68"/>
        <v>.945</v>
      </c>
      <c r="AD27" s="4"/>
      <c r="AE27" s="4"/>
      <c r="AF27" s="5" t="str">
        <f>TEXT(T12,"#.00")</f>
        <v>.06</v>
      </c>
      <c r="AG27" s="5" t="str">
        <f t="shared" ref="AG27:AH27" si="69">IF(U12&lt;0.001,TEXT(U12,"0E+0"),TEXT(U12,"#.000"))</f>
        <v>.402</v>
      </c>
      <c r="AH27" s="5" t="str">
        <f t="shared" si="69"/>
        <v>.945</v>
      </c>
    </row>
    <row r="28" spans="1:34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4"/>
      <c r="AE28" s="4"/>
      <c r="AF28" s="5"/>
      <c r="AG28" s="5"/>
      <c r="AH28" s="5"/>
    </row>
    <row r="29" spans="1:34" x14ac:dyDescent="0.2">
      <c r="A29" s="3" t="str">
        <f xml:space="preserve"> A13</f>
        <v>ERQ reappraisel</v>
      </c>
      <c r="B29" s="5" t="str">
        <f>TEXT(B13,"#.00")</f>
        <v>-.15</v>
      </c>
      <c r="C29" s="5" t="str">
        <f t="shared" ref="C29:D29" si="70">IF(C13&lt;0.001,TEXT(C13,"0E+0"),TEXT(C13,"#.000"))</f>
        <v>.044</v>
      </c>
      <c r="D29" s="5" t="str">
        <f t="shared" si="70"/>
        <v>.884</v>
      </c>
      <c r="E29" s="5"/>
      <c r="F29" s="5"/>
      <c r="G29" s="5" t="str">
        <f>TEXT(E13,"#.00")</f>
        <v>-.09</v>
      </c>
      <c r="H29" s="5" t="str">
        <f t="shared" ref="H29:I29" si="71">IF(F13&lt;0.001,TEXT(F13,"0E+0"),TEXT(F13,"#.000"))</f>
        <v>.222</v>
      </c>
      <c r="I29" s="5" t="str">
        <f t="shared" si="71"/>
        <v>.884</v>
      </c>
      <c r="J29" s="5"/>
      <c r="K29" s="5"/>
      <c r="L29" s="5" t="str">
        <f>TEXT(H13,"#.00")</f>
        <v>-.06</v>
      </c>
      <c r="M29" s="5" t="str">
        <f t="shared" ref="M29:N29" si="72">IF(I13&lt;0.001,TEXT(I13,"0E+0"),TEXT(I13,"#.000"))</f>
        <v>.410</v>
      </c>
      <c r="N29" s="5" t="str">
        <f t="shared" si="72"/>
        <v>.945</v>
      </c>
      <c r="O29" s="5"/>
      <c r="P29" s="5"/>
      <c r="Q29" s="5" t="str">
        <f>TEXT(K13,"#.00")</f>
        <v>-.09</v>
      </c>
      <c r="R29" s="5" t="str">
        <f t="shared" ref="R29:S29" si="73">IF(L13&lt;0.001,TEXT(L13,"0E+0"),TEXT(L13,"#.000"))</f>
        <v>.238</v>
      </c>
      <c r="S29" s="5" t="str">
        <f t="shared" si="73"/>
        <v>.884</v>
      </c>
      <c r="T29" s="5"/>
      <c r="U29" s="5"/>
      <c r="V29" s="5" t="str">
        <f>TEXT(N13,"#.00")</f>
        <v>.00</v>
      </c>
      <c r="W29" s="5" t="str">
        <f t="shared" ref="W29:X29" si="74">IF(O13&lt;0.001,TEXT(O13,"0E+0"),TEXT(O13,"#.000"))</f>
        <v>.990</v>
      </c>
      <c r="X29" s="5" t="str">
        <f t="shared" si="74"/>
        <v>.998</v>
      </c>
      <c r="Y29" s="5"/>
      <c r="Z29" s="5"/>
      <c r="AA29" s="5" t="str">
        <f>TEXT(Q13,"#.00")</f>
        <v>.06</v>
      </c>
      <c r="AB29" s="5" t="str">
        <f t="shared" ref="AB29:AC29" si="75">IF(R13&lt;0.001,TEXT(R13,"0E+0"),TEXT(R13,"#.000"))</f>
        <v>.438</v>
      </c>
      <c r="AC29" s="5" t="str">
        <f t="shared" si="75"/>
        <v>.945</v>
      </c>
      <c r="AD29" s="4"/>
      <c r="AE29" s="4"/>
      <c r="AF29" s="5" t="str">
        <f>TEXT(T13,"#.00")</f>
        <v>-.05</v>
      </c>
      <c r="AG29" s="5" t="str">
        <f t="shared" ref="AG29:AH29" si="76">IF(U13&lt;0.001,TEXT(U13,"0E+0"),TEXT(U13,"#.000"))</f>
        <v>.461</v>
      </c>
      <c r="AH29" s="5" t="str">
        <f t="shared" si="76"/>
        <v>.945</v>
      </c>
    </row>
    <row r="30" spans="1:34" x14ac:dyDescent="0.2">
      <c r="A30" s="3" t="str">
        <f xml:space="preserve"> A14</f>
        <v>ERQ suppression</v>
      </c>
      <c r="B30" s="5" t="str">
        <f>TEXT(B14,"#.00")</f>
        <v>-.13</v>
      </c>
      <c r="C30" s="5" t="str">
        <f t="shared" ref="C30:D30" si="77">IF(C14&lt;0.001,TEXT(C14,"0E+0"),TEXT(C14,"#.000"))</f>
        <v>.080</v>
      </c>
      <c r="D30" s="5" t="str">
        <f t="shared" si="77"/>
        <v>.884</v>
      </c>
      <c r="E30" s="5"/>
      <c r="F30" s="5"/>
      <c r="G30" s="5" t="str">
        <f>TEXT(E14,"#.00")</f>
        <v>-.04</v>
      </c>
      <c r="H30" s="5" t="str">
        <f t="shared" ref="H30:I30" si="78">IF(F14&lt;0.001,TEXT(F14,"0E+0"),TEXT(F14,"#.000"))</f>
        <v>.620</v>
      </c>
      <c r="I30" s="5" t="str">
        <f t="shared" si="78"/>
        <v>.945</v>
      </c>
      <c r="J30" s="5"/>
      <c r="K30" s="5"/>
      <c r="L30" s="5" t="str">
        <f>TEXT(H14,"#.00")</f>
        <v>.06</v>
      </c>
      <c r="M30" s="5" t="str">
        <f t="shared" ref="M30:N30" si="79">IF(I14&lt;0.001,TEXT(I14,"0E+0"),TEXT(I14,"#.000"))</f>
        <v>.397</v>
      </c>
      <c r="N30" s="5" t="str">
        <f t="shared" si="79"/>
        <v>.945</v>
      </c>
      <c r="O30" s="5"/>
      <c r="P30" s="5"/>
      <c r="Q30" s="5" t="str">
        <f>TEXT(K14,"#.00")</f>
        <v>.13</v>
      </c>
      <c r="R30" s="5" t="str">
        <f t="shared" ref="R30:S30" si="80">IF(L14&lt;0.001,TEXT(L14,"0E+0"),TEXT(L14,"#.000"))</f>
        <v>.067</v>
      </c>
      <c r="S30" s="5" t="str">
        <f t="shared" si="80"/>
        <v>.884</v>
      </c>
      <c r="T30" s="5"/>
      <c r="U30" s="5"/>
      <c r="V30" s="5" t="str">
        <f>TEXT(N14,"#.00")</f>
        <v>.02</v>
      </c>
      <c r="W30" s="5" t="str">
        <f t="shared" ref="W30:X30" si="81">IF(O14&lt;0.001,TEXT(O14,"0E+0"),TEXT(O14,"#.000"))</f>
        <v>.798</v>
      </c>
      <c r="X30" s="5" t="str">
        <f t="shared" si="81"/>
        <v>.983</v>
      </c>
      <c r="Y30" s="5"/>
      <c r="Z30" s="5"/>
      <c r="AA30" s="5" t="str">
        <f>TEXT(Q14,"#.00")</f>
        <v>-.11</v>
      </c>
      <c r="AB30" s="5" t="str">
        <f t="shared" ref="AB30:AC30" si="82">IF(R14&lt;0.001,TEXT(R14,"0E+0"),TEXT(R14,"#.000"))</f>
        <v>.146</v>
      </c>
      <c r="AC30" s="5" t="str">
        <f t="shared" si="82"/>
        <v>.884</v>
      </c>
      <c r="AD30" s="4"/>
      <c r="AE30" s="4"/>
      <c r="AF30" s="5" t="str">
        <f>TEXT(T14,"#.00")</f>
        <v>-.01</v>
      </c>
      <c r="AG30" s="5" t="str">
        <f t="shared" ref="AG30:AH30" si="83">IF(U14&lt;0.001,TEXT(U14,"0E+0"),TEXT(U14,"#.000"))</f>
        <v>.857</v>
      </c>
      <c r="AH30" s="5" t="str">
        <f t="shared" si="83"/>
        <v>.983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2B51-7122-A34D-AA70-92646CF4CE69}">
  <dimension ref="A1:O30"/>
  <sheetViews>
    <sheetView workbookViewId="0"/>
  </sheetViews>
  <sheetFormatPr baseColWidth="10" defaultRowHeight="15" x14ac:dyDescent="0.2"/>
  <cols>
    <col min="1" max="1" width="27.5" customWidth="1"/>
  </cols>
  <sheetData>
    <row r="1" spans="1:15" x14ac:dyDescent="0.2">
      <c r="A1" t="s">
        <v>34</v>
      </c>
    </row>
    <row r="2" spans="1:15" x14ac:dyDescent="0.2">
      <c r="A2" s="1" t="s">
        <v>52</v>
      </c>
      <c r="B2" s="1" t="s">
        <v>1</v>
      </c>
      <c r="C2" s="1" t="s">
        <v>53</v>
      </c>
      <c r="D2" s="1" t="s">
        <v>4</v>
      </c>
      <c r="E2" s="1" t="s">
        <v>54</v>
      </c>
      <c r="F2" s="1" t="s">
        <v>7</v>
      </c>
      <c r="G2" s="1" t="s">
        <v>55</v>
      </c>
      <c r="H2" s="1" t="s">
        <v>10</v>
      </c>
      <c r="I2" s="1" t="s">
        <v>56</v>
      </c>
      <c r="J2" s="1" t="s">
        <v>13</v>
      </c>
      <c r="K2" s="1" t="s">
        <v>57</v>
      </c>
      <c r="L2" s="1" t="s">
        <v>16</v>
      </c>
      <c r="M2" s="1" t="s">
        <v>58</v>
      </c>
      <c r="N2" s="1" t="s">
        <v>19</v>
      </c>
      <c r="O2" s="1" t="s">
        <v>59</v>
      </c>
    </row>
    <row r="3" spans="1:15" x14ac:dyDescent="0.2">
      <c r="A3" s="1" t="s">
        <v>22</v>
      </c>
      <c r="B3" s="2">
        <v>-8.00452073079638E-2</v>
      </c>
      <c r="C3" s="1">
        <v>3.1527515219630899</v>
      </c>
      <c r="D3" s="1">
        <v>4.6830822068229097E-2</v>
      </c>
      <c r="E3" s="1">
        <v>4.7759851549798302</v>
      </c>
      <c r="F3" s="1">
        <v>-0.11481777798298901</v>
      </c>
      <c r="G3" s="1">
        <v>1.61094152268406</v>
      </c>
      <c r="H3" s="1">
        <v>9.3571741089938598E-2</v>
      </c>
      <c r="I3" s="1">
        <v>2.5039333149942502</v>
      </c>
      <c r="J3" s="1">
        <v>6.60114012948727E-3</v>
      </c>
      <c r="K3" s="1">
        <v>5.8935353015347296</v>
      </c>
      <c r="L3" s="2">
        <v>-4.2986199979591501E-2</v>
      </c>
      <c r="M3" s="1">
        <v>4.9430169115419602</v>
      </c>
      <c r="N3" s="1">
        <v>-6.0797372839873097E-2</v>
      </c>
      <c r="O3" s="1">
        <v>4.1149218948531496</v>
      </c>
    </row>
    <row r="4" spans="1:15" x14ac:dyDescent="0.2">
      <c r="A4" s="1" t="s">
        <v>23</v>
      </c>
      <c r="B4" s="2">
        <v>-9.5504151447527802E-2</v>
      </c>
      <c r="C4" s="1">
        <v>2.4156223238918599</v>
      </c>
      <c r="D4" s="1">
        <v>-2.18877740992558E-2</v>
      </c>
      <c r="E4" s="1">
        <v>5.64967430558674</v>
      </c>
      <c r="F4" s="1">
        <v>-7.3779085754996698E-2</v>
      </c>
      <c r="G4" s="1">
        <v>3.4717240010274502</v>
      </c>
      <c r="H4" s="1">
        <v>9.5669063994477305E-2</v>
      </c>
      <c r="I4" s="1">
        <v>2.4018344767458202</v>
      </c>
      <c r="J4" s="1">
        <v>4.0100853293738498E-2</v>
      </c>
      <c r="K4" s="1">
        <v>5.0557879322650399</v>
      </c>
      <c r="L4" s="2">
        <v>2.1432691897025499E-2</v>
      </c>
      <c r="M4" s="1">
        <v>5.6592306688569298</v>
      </c>
      <c r="N4" s="1">
        <v>-1.4384755660773E-2</v>
      </c>
      <c r="O4" s="1">
        <v>5.8005779047607797</v>
      </c>
    </row>
    <row r="5" spans="1:15" x14ac:dyDescent="0.2">
      <c r="A5" s="1" t="s">
        <v>24</v>
      </c>
      <c r="B5" s="2">
        <v>-3.4451443068452201E-2</v>
      </c>
      <c r="C5" s="1">
        <v>5.2708230303657899</v>
      </c>
      <c r="D5" s="1">
        <v>6.8145334731642096E-2</v>
      </c>
      <c r="E5" s="1">
        <v>3.7481844780780502</v>
      </c>
      <c r="F5" s="1">
        <v>-5.8788408878492703E-2</v>
      </c>
      <c r="G5" s="1">
        <v>4.2130258752472098</v>
      </c>
      <c r="H5" s="1">
        <v>-3.22606646826075E-2</v>
      </c>
      <c r="I5" s="1">
        <v>5.3425742367468301</v>
      </c>
      <c r="J5" s="1">
        <v>-0.14226135482375199</v>
      </c>
      <c r="K5" s="1">
        <v>0.79742137362796806</v>
      </c>
      <c r="L5" s="2">
        <v>7.8112262325273907E-2</v>
      </c>
      <c r="M5" s="1">
        <v>3.25008009429988</v>
      </c>
      <c r="N5" s="1">
        <v>-6.06907817994215E-2</v>
      </c>
      <c r="O5" s="1">
        <v>4.1148773394932201</v>
      </c>
    </row>
    <row r="6" spans="1:15" x14ac:dyDescent="0.2">
      <c r="A6" s="1" t="s">
        <v>25</v>
      </c>
      <c r="B6" s="1">
        <v>-4.3545093842709201E-2</v>
      </c>
      <c r="C6" s="1">
        <v>4.8854427748808504</v>
      </c>
      <c r="D6" s="1">
        <v>4.64630007741203E-2</v>
      </c>
      <c r="E6" s="1">
        <v>4.7641820635137</v>
      </c>
      <c r="F6" s="1">
        <v>5.04927354121774E-2</v>
      </c>
      <c r="G6" s="1">
        <v>4.58490289382057</v>
      </c>
      <c r="H6" s="1">
        <v>-4.8112535340639001E-2</v>
      </c>
      <c r="I6" s="1">
        <v>4.6979390987259704</v>
      </c>
      <c r="J6" s="1">
        <v>0.14270531726486099</v>
      </c>
      <c r="K6" s="1">
        <v>0.80656397539633895</v>
      </c>
      <c r="L6" s="1">
        <v>1.0118040795162301E-2</v>
      </c>
      <c r="M6" s="1">
        <v>5.8162581636623898</v>
      </c>
      <c r="N6" s="1">
        <v>9.3281318444894207E-2</v>
      </c>
      <c r="O6" s="1">
        <v>2.5281133288519602</v>
      </c>
    </row>
    <row r="7" spans="1:15" x14ac:dyDescent="0.2">
      <c r="A7" s="1" t="s">
        <v>26</v>
      </c>
      <c r="B7" s="1">
        <v>3.3867282718953E-2</v>
      </c>
      <c r="C7" s="1">
        <v>5.2893864077489496</v>
      </c>
      <c r="D7" s="1">
        <v>4.6520752769217298E-3</v>
      </c>
      <c r="E7" s="1">
        <v>5.9061188138642802</v>
      </c>
      <c r="F7" s="1">
        <v>1.5150202756348499E-2</v>
      </c>
      <c r="G7" s="1">
        <v>5.7882018745298902</v>
      </c>
      <c r="H7" s="1">
        <v>-3.5181176705393999E-3</v>
      </c>
      <c r="I7" s="1">
        <v>5.9123128672627496</v>
      </c>
      <c r="J7" s="1">
        <v>2.4519153176390099E-2</v>
      </c>
      <c r="K7" s="1">
        <v>5.5832008470042798</v>
      </c>
      <c r="L7" s="1">
        <v>-7.4767161437496205E-2</v>
      </c>
      <c r="M7" s="1">
        <v>3.4180695319519798</v>
      </c>
      <c r="N7" s="1">
        <v>2.75187954397383E-2</v>
      </c>
      <c r="O7" s="1">
        <v>5.4935495415686999</v>
      </c>
    </row>
    <row r="8" spans="1:15" x14ac:dyDescent="0.2">
      <c r="A8" s="1" t="s">
        <v>27</v>
      </c>
      <c r="B8" s="1">
        <v>-8.8318180509284902E-2</v>
      </c>
      <c r="C8" s="1">
        <v>2.7427863989906101</v>
      </c>
      <c r="D8" s="1">
        <v>8.1284563191067593E-3</v>
      </c>
      <c r="E8" s="1">
        <v>5.88184795964274</v>
      </c>
      <c r="F8" s="1">
        <v>-9.85917512907587E-2</v>
      </c>
      <c r="G8" s="1">
        <v>2.27465415505382</v>
      </c>
      <c r="H8" s="1">
        <v>0.11041821046339099</v>
      </c>
      <c r="I8" s="1">
        <v>1.7847575653255501</v>
      </c>
      <c r="J8" s="1">
        <v>-1.85563560784191E-4</v>
      </c>
      <c r="K8" s="1">
        <v>5.9194201628473104</v>
      </c>
      <c r="L8" s="1">
        <v>-4.9777184160618201E-2</v>
      </c>
      <c r="M8" s="1">
        <v>4.6327151173027996</v>
      </c>
      <c r="N8" s="1">
        <v>-6.2596275788241798E-2</v>
      </c>
      <c r="O8" s="1">
        <v>4.0317610044487902</v>
      </c>
    </row>
    <row r="9" spans="1:15" x14ac:dyDescent="0.2">
      <c r="A9" s="1" t="s">
        <v>28</v>
      </c>
      <c r="B9" s="1">
        <v>4.49881493505455E-2</v>
      </c>
      <c r="C9" s="1">
        <v>4.8480233488283897</v>
      </c>
      <c r="D9" s="1">
        <v>-2.14350986513305E-2</v>
      </c>
      <c r="E9" s="1">
        <v>5.65981309765586</v>
      </c>
      <c r="F9" s="1">
        <v>-9.1709324735868E-2</v>
      </c>
      <c r="G9" s="1">
        <v>2.5800156486719801</v>
      </c>
      <c r="H9" s="1">
        <v>7.5413060094451603E-2</v>
      </c>
      <c r="I9" s="1">
        <v>3.3828072101912299</v>
      </c>
      <c r="J9" s="1">
        <v>3.5291726529692001E-2</v>
      </c>
      <c r="K9" s="1">
        <v>5.2377191907052003</v>
      </c>
      <c r="L9" s="1">
        <v>1.1393302902517499E-2</v>
      </c>
      <c r="M9" s="1">
        <v>5.8449584576823899</v>
      </c>
      <c r="N9" s="1">
        <v>7.6604033145319904E-3</v>
      </c>
      <c r="O9" s="1">
        <v>5.8849905504382196</v>
      </c>
    </row>
    <row r="10" spans="1:15" x14ac:dyDescent="0.2">
      <c r="A10" s="1" t="s">
        <v>29</v>
      </c>
      <c r="B10" s="2">
        <v>5.5061240062587898E-2</v>
      </c>
      <c r="C10" s="1">
        <v>4.4011827865325301</v>
      </c>
      <c r="D10" s="1">
        <v>3.6282881025069803E-2</v>
      </c>
      <c r="E10" s="1">
        <v>5.1994772354376302</v>
      </c>
      <c r="F10" s="1">
        <v>6.7582898537256603E-3</v>
      </c>
      <c r="G10" s="1">
        <v>5.8927910838242399</v>
      </c>
      <c r="H10" s="1">
        <v>-2.65819181600295E-2</v>
      </c>
      <c r="I10" s="1">
        <v>5.5236617961442196</v>
      </c>
      <c r="J10" s="1">
        <v>-8.63375479638335E-2</v>
      </c>
      <c r="K10" s="1">
        <v>2.8459454796300001</v>
      </c>
      <c r="L10" s="2">
        <v>0.127770574155669</v>
      </c>
      <c r="M10" s="1">
        <v>1.1823297097785199</v>
      </c>
      <c r="N10" s="1">
        <v>1.5646640363377099E-2</v>
      </c>
      <c r="O10" s="1">
        <v>5.7788042624143801</v>
      </c>
    </row>
    <row r="11" spans="1:15" x14ac:dyDescent="0.2">
      <c r="A11" s="1" t="s">
        <v>30</v>
      </c>
      <c r="B11" s="2">
        <v>-9.5156531658348906E-2</v>
      </c>
      <c r="C11" s="1">
        <v>2.4432605195675299</v>
      </c>
      <c r="D11" s="1">
        <v>1.78122549993039E-2</v>
      </c>
      <c r="E11" s="1">
        <v>5.6944561058565997</v>
      </c>
      <c r="F11" s="1">
        <v>1.41250986160418E-2</v>
      </c>
      <c r="G11" s="1">
        <v>5.7627761369259201</v>
      </c>
      <c r="H11" s="1">
        <v>-4.7819524656324899E-2</v>
      </c>
      <c r="I11" s="1">
        <v>4.7073254976513796</v>
      </c>
      <c r="J11" s="1">
        <v>4.0153750980437199E-2</v>
      </c>
      <c r="K11" s="1">
        <v>5.0302576604802196</v>
      </c>
      <c r="L11" s="2">
        <v>3.8022570069255598E-3</v>
      </c>
      <c r="M11" s="1">
        <v>5.8656178650988799</v>
      </c>
      <c r="N11" s="1">
        <v>-8.4586827842110194E-3</v>
      </c>
      <c r="O11" s="1">
        <v>5.8332592741736704</v>
      </c>
    </row>
    <row r="12" spans="1:15" x14ac:dyDescent="0.2">
      <c r="A12" s="1" t="s">
        <v>31</v>
      </c>
      <c r="B12" s="2">
        <v>7.3818402661136595E-2</v>
      </c>
      <c r="C12" s="1">
        <v>3.4648635973565201</v>
      </c>
      <c r="D12" s="1">
        <v>1.2165865244417901E-2</v>
      </c>
      <c r="E12" s="1">
        <v>5.8321638373368403</v>
      </c>
      <c r="F12" s="1">
        <v>2.1953313409183599E-2</v>
      </c>
      <c r="G12" s="1">
        <v>5.64812304209911</v>
      </c>
      <c r="H12" s="1">
        <v>-0.102704772067054</v>
      </c>
      <c r="I12" s="1">
        <v>2.0883357159910299</v>
      </c>
      <c r="J12" s="1">
        <v>9.7246654324739404E-2</v>
      </c>
      <c r="K12" s="1">
        <v>2.33423716382819</v>
      </c>
      <c r="L12" s="2">
        <v>-3.6492008542048197E-2</v>
      </c>
      <c r="M12" s="1">
        <v>5.1990541153638699</v>
      </c>
      <c r="N12" s="1">
        <v>5.90016812783569E-2</v>
      </c>
      <c r="O12" s="1">
        <v>4.2086056910312299</v>
      </c>
    </row>
    <row r="13" spans="1:15" x14ac:dyDescent="0.2">
      <c r="A13" s="1" t="s">
        <v>32</v>
      </c>
      <c r="B13" s="1">
        <v>-0.14098854663982399</v>
      </c>
      <c r="C13" s="1">
        <v>0.82799894655641904</v>
      </c>
      <c r="D13" s="1">
        <v>-8.5847042026289996E-2</v>
      </c>
      <c r="E13" s="1">
        <v>2.86671289764366</v>
      </c>
      <c r="F13" s="1">
        <v>-5.7974172534584999E-2</v>
      </c>
      <c r="G13" s="1">
        <v>4.2590111020408301</v>
      </c>
      <c r="H13" s="1">
        <v>-8.2878112602267004E-2</v>
      </c>
      <c r="I13" s="1">
        <v>3.0118180883494299</v>
      </c>
      <c r="J13" s="1">
        <v>1.07295610601818E-3</v>
      </c>
      <c r="K13" s="1">
        <v>5.9189383206336803</v>
      </c>
      <c r="L13" s="1">
        <v>5.4622306728059303E-2</v>
      </c>
      <c r="M13" s="1">
        <v>4.4190731732505197</v>
      </c>
      <c r="N13" s="1">
        <v>-5.1858631775057201E-2</v>
      </c>
      <c r="O13" s="1">
        <v>4.5471288736671696</v>
      </c>
    </row>
    <row r="14" spans="1:15" x14ac:dyDescent="0.2">
      <c r="A14" s="1" t="s">
        <v>33</v>
      </c>
      <c r="B14" s="1">
        <v>-0.122896872300665</v>
      </c>
      <c r="C14" s="1">
        <v>1.3371241345492899</v>
      </c>
      <c r="D14" s="1">
        <v>-3.4868576329837801E-2</v>
      </c>
      <c r="E14" s="1">
        <v>5.2524230521397799</v>
      </c>
      <c r="F14" s="1">
        <v>5.95691443552092E-2</v>
      </c>
      <c r="G14" s="1">
        <v>4.1798151961226804</v>
      </c>
      <c r="H14" s="1">
        <v>0.12868952604285699</v>
      </c>
      <c r="I14" s="1">
        <v>1.1581159431637</v>
      </c>
      <c r="J14" s="1">
        <v>1.7915334347290101E-2</v>
      </c>
      <c r="K14" s="1">
        <v>5.7348448266591197</v>
      </c>
      <c r="L14" s="1">
        <v>-0.102013622215977</v>
      </c>
      <c r="M14" s="1">
        <v>2.1229160187109999</v>
      </c>
      <c r="N14" s="1">
        <v>-1.2761915650556E-2</v>
      </c>
      <c r="O14" s="1">
        <v>5.8269667508968404</v>
      </c>
    </row>
    <row r="16" spans="1:15" x14ac:dyDescent="0.2">
      <c r="A16" t="s">
        <v>60</v>
      </c>
    </row>
    <row r="17" spans="1:8" x14ac:dyDescent="0.2">
      <c r="A17" s="3" t="str">
        <f xml:space="preserve"> A3</f>
        <v>Valence | ER success (negative)</v>
      </c>
      <c r="B17" s="5" t="str">
        <f>TEXT(C3,"0.0")</f>
        <v>3.2</v>
      </c>
      <c r="C17" s="5" t="str">
        <f>TEXT(E3,"0.0")</f>
        <v>4.8</v>
      </c>
      <c r="D17" s="5" t="str">
        <f>TEXT(G3,"0.0")</f>
        <v>1.6</v>
      </c>
      <c r="E17" s="5" t="str">
        <f>TEXT(I3,"0.0")</f>
        <v>2.5</v>
      </c>
      <c r="F17" s="5" t="str">
        <f>TEXT(K3,"0.0")</f>
        <v>5.9</v>
      </c>
      <c r="G17" s="5" t="str">
        <f>TEXT(M3,"0.0")</f>
        <v>4.9</v>
      </c>
      <c r="H17" s="5" t="str">
        <f>TEXT(O3,"0.0")</f>
        <v>4.1</v>
      </c>
    </row>
    <row r="18" spans="1:8" x14ac:dyDescent="0.2">
      <c r="A18" s="3" t="str">
        <f t="shared" ref="A18:A21" si="0" xml:space="preserve"> A4</f>
        <v>Arousal | ER success (negative)</v>
      </c>
      <c r="B18" s="5" t="str">
        <f t="shared" ref="B18:B21" si="1">TEXT(C4,"0.0")</f>
        <v>2.4</v>
      </c>
      <c r="C18" s="5" t="str">
        <f t="shared" ref="C18:C21" si="2">TEXT(E4,"0.0")</f>
        <v>5.6</v>
      </c>
      <c r="D18" s="5" t="str">
        <f t="shared" ref="D18:D21" si="3">TEXT(G4,"0.0")</f>
        <v>3.5</v>
      </c>
      <c r="E18" s="5" t="str">
        <f t="shared" ref="E18:E21" si="4">TEXT(I4,"0.0")</f>
        <v>2.4</v>
      </c>
      <c r="F18" s="5" t="str">
        <f t="shared" ref="F18:F21" si="5">TEXT(K4,"0.0")</f>
        <v>5.1</v>
      </c>
      <c r="G18" s="5" t="str">
        <f t="shared" ref="G18:G21" si="6">TEXT(M4,"0.0")</f>
        <v>5.7</v>
      </c>
      <c r="H18" s="5" t="str">
        <f t="shared" ref="H18:H21" si="7">TEXT(O4,"0.0")</f>
        <v>5.8</v>
      </c>
    </row>
    <row r="19" spans="1:8" x14ac:dyDescent="0.2">
      <c r="A19" s="3" t="str">
        <f t="shared" si="0"/>
        <v>Corrugator | ER success (negative)</v>
      </c>
      <c r="B19" s="5" t="str">
        <f t="shared" si="1"/>
        <v>5.3</v>
      </c>
      <c r="C19" s="5" t="str">
        <f t="shared" si="2"/>
        <v>3.7</v>
      </c>
      <c r="D19" s="5" t="str">
        <f t="shared" si="3"/>
        <v>4.2</v>
      </c>
      <c r="E19" s="5" t="str">
        <f t="shared" si="4"/>
        <v>5.3</v>
      </c>
      <c r="F19" s="5" t="str">
        <f t="shared" si="5"/>
        <v>0.8</v>
      </c>
      <c r="G19" s="5" t="str">
        <f t="shared" si="6"/>
        <v>3.3</v>
      </c>
      <c r="H19" s="5" t="str">
        <f t="shared" si="7"/>
        <v>4.1</v>
      </c>
    </row>
    <row r="20" spans="1:8" x14ac:dyDescent="0.2">
      <c r="A20" s="3" t="str">
        <f t="shared" si="0"/>
        <v>SCR | ER success (negative)</v>
      </c>
      <c r="B20" s="5" t="str">
        <f t="shared" si="1"/>
        <v>4.9</v>
      </c>
      <c r="C20" s="5" t="str">
        <f t="shared" si="2"/>
        <v>4.8</v>
      </c>
      <c r="D20" s="5" t="str">
        <f t="shared" si="3"/>
        <v>4.6</v>
      </c>
      <c r="E20" s="5" t="str">
        <f t="shared" si="4"/>
        <v>4.7</v>
      </c>
      <c r="F20" s="5" t="str">
        <f t="shared" si="5"/>
        <v>0.8</v>
      </c>
      <c r="G20" s="5" t="str">
        <f t="shared" si="6"/>
        <v>5.8</v>
      </c>
      <c r="H20" s="5" t="str">
        <f t="shared" si="7"/>
        <v>2.5</v>
      </c>
    </row>
    <row r="21" spans="1:8" x14ac:dyDescent="0.2">
      <c r="A21" s="3" t="str">
        <f t="shared" si="0"/>
        <v>Heart period | ER success (negative)</v>
      </c>
      <c r="B21" s="5" t="str">
        <f t="shared" si="1"/>
        <v>5.3</v>
      </c>
      <c r="C21" s="5" t="str">
        <f t="shared" si="2"/>
        <v>5.9</v>
      </c>
      <c r="D21" s="5" t="str">
        <f t="shared" si="3"/>
        <v>5.8</v>
      </c>
      <c r="E21" s="5" t="str">
        <f t="shared" si="4"/>
        <v>5.9</v>
      </c>
      <c r="F21" s="5" t="str">
        <f t="shared" si="5"/>
        <v>5.6</v>
      </c>
      <c r="G21" s="5" t="str">
        <f t="shared" si="6"/>
        <v>3.4</v>
      </c>
      <c r="H21" s="5" t="str">
        <f t="shared" si="7"/>
        <v>5.5</v>
      </c>
    </row>
    <row r="22" spans="1:8" x14ac:dyDescent="0.2">
      <c r="A22" s="3"/>
      <c r="B22" s="5"/>
      <c r="C22" s="5"/>
      <c r="D22" s="5"/>
      <c r="E22" s="5"/>
      <c r="F22" s="5"/>
      <c r="G22" s="5"/>
      <c r="H22" s="5"/>
    </row>
    <row r="23" spans="1:8" x14ac:dyDescent="0.2">
      <c r="A23" s="3" t="str">
        <f xml:space="preserve"> A8</f>
        <v>Valence | ER success</v>
      </c>
      <c r="B23" s="5" t="str">
        <f>TEXT(C8,"0.0")</f>
        <v>2.7</v>
      </c>
      <c r="C23" s="5" t="str">
        <f>TEXT(E8,"0.0")</f>
        <v>5.9</v>
      </c>
      <c r="D23" s="5" t="str">
        <f>TEXT(G8,"0.0")</f>
        <v>2.3</v>
      </c>
      <c r="E23" s="5" t="str">
        <f>TEXT(I8,"0.0")</f>
        <v>1.8</v>
      </c>
      <c r="F23" s="5" t="str">
        <f>TEXT(K8,"0.0")</f>
        <v>5.9</v>
      </c>
      <c r="G23" s="5" t="str">
        <f>TEXT(M8,"0.0")</f>
        <v>4.6</v>
      </c>
      <c r="H23" s="5" t="str">
        <f>TEXT(O8,"0.0")</f>
        <v>4.0</v>
      </c>
    </row>
    <row r="24" spans="1:8" x14ac:dyDescent="0.2">
      <c r="A24" s="3" t="str">
        <f xml:space="preserve"> A9</f>
        <v>Arousal | ER success</v>
      </c>
      <c r="B24" s="5" t="str">
        <f>TEXT(C9,"0.0")</f>
        <v>4.8</v>
      </c>
      <c r="C24" s="5" t="str">
        <f>TEXT(E9,"0.0")</f>
        <v>5.7</v>
      </c>
      <c r="D24" s="5" t="str">
        <f>TEXT(G9,"0.0")</f>
        <v>2.6</v>
      </c>
      <c r="E24" s="5" t="str">
        <f>TEXT(I9,"0.0")</f>
        <v>3.4</v>
      </c>
      <c r="F24" s="5" t="str">
        <f>TEXT(K9,"0.0")</f>
        <v>5.2</v>
      </c>
      <c r="G24" s="5" t="str">
        <f>TEXT(M9,"0.0")</f>
        <v>5.8</v>
      </c>
      <c r="H24" s="5" t="str">
        <f>TEXT(O9,"0.0")</f>
        <v>5.9</v>
      </c>
    </row>
    <row r="25" spans="1:8" x14ac:dyDescent="0.2">
      <c r="A25" s="3" t="str">
        <f xml:space="preserve"> A10</f>
        <v>Corrugator | ER success</v>
      </c>
      <c r="B25" s="5" t="str">
        <f>TEXT(C10,"0.0")</f>
        <v>4.4</v>
      </c>
      <c r="C25" s="5" t="str">
        <f>TEXT(E10,"0.0")</f>
        <v>5.2</v>
      </c>
      <c r="D25" s="5" t="str">
        <f>TEXT(G10,"0.0")</f>
        <v>5.9</v>
      </c>
      <c r="E25" s="5" t="str">
        <f>TEXT(I10,"0.0")</f>
        <v>5.5</v>
      </c>
      <c r="F25" s="5" t="str">
        <f>TEXT(K10,"0.0")</f>
        <v>2.8</v>
      </c>
      <c r="G25" s="5" t="str">
        <f>TEXT(M10,"0.0")</f>
        <v>1.2</v>
      </c>
      <c r="H25" s="5" t="str">
        <f>TEXT(O10,"0.0")</f>
        <v>5.8</v>
      </c>
    </row>
    <row r="26" spans="1:8" x14ac:dyDescent="0.2">
      <c r="A26" s="3" t="str">
        <f xml:space="preserve"> A11</f>
        <v>SCR | ER success</v>
      </c>
      <c r="B26" s="5" t="str">
        <f>TEXT(C11,"0.0")</f>
        <v>2.4</v>
      </c>
      <c r="C26" s="5" t="str">
        <f>TEXT(E11,"0.0")</f>
        <v>5.7</v>
      </c>
      <c r="D26" s="5" t="str">
        <f>TEXT(G11,"0.0")</f>
        <v>5.8</v>
      </c>
      <c r="E26" s="5" t="str">
        <f>TEXT(I11,"0.0")</f>
        <v>4.7</v>
      </c>
      <c r="F26" s="5" t="str">
        <f>TEXT(K11,"0.0")</f>
        <v>5.0</v>
      </c>
      <c r="G26" s="5" t="str">
        <f>TEXT(M11,"0.0")</f>
        <v>5.9</v>
      </c>
      <c r="H26" s="5" t="str">
        <f>TEXT(O11,"0.0")</f>
        <v>5.8</v>
      </c>
    </row>
    <row r="27" spans="1:8" x14ac:dyDescent="0.2">
      <c r="A27" s="3" t="str">
        <f xml:space="preserve"> A12</f>
        <v>Heart period | ER success</v>
      </c>
      <c r="B27" s="5" t="str">
        <f>TEXT(C12,"0.0")</f>
        <v>3.5</v>
      </c>
      <c r="C27" s="5" t="str">
        <f>TEXT(E12,"0.0")</f>
        <v>5.8</v>
      </c>
      <c r="D27" s="5" t="str">
        <f>TEXT(G12,"0.0")</f>
        <v>5.6</v>
      </c>
      <c r="E27" s="5" t="str">
        <f>TEXT(I12,"0.0")</f>
        <v>2.1</v>
      </c>
      <c r="F27" s="5" t="str">
        <f>TEXT(K12,"0.0")</f>
        <v>2.3</v>
      </c>
      <c r="G27" s="5" t="str">
        <f>TEXT(M12,"0.0")</f>
        <v>5.2</v>
      </c>
      <c r="H27" s="5" t="str">
        <f>TEXT(O12,"0.0")</f>
        <v>4.2</v>
      </c>
    </row>
    <row r="28" spans="1:8" x14ac:dyDescent="0.2">
      <c r="A28" s="3"/>
      <c r="B28" s="5"/>
      <c r="C28" s="5"/>
      <c r="D28" s="5"/>
      <c r="E28" s="5"/>
      <c r="F28" s="5"/>
      <c r="G28" s="5"/>
      <c r="H28" s="5"/>
    </row>
    <row r="29" spans="1:8" x14ac:dyDescent="0.2">
      <c r="A29" s="3" t="str">
        <f xml:space="preserve"> A13</f>
        <v>ERQ reappraisel</v>
      </c>
      <c r="B29" s="5" t="str">
        <f>TEXT(C13,"0.0")</f>
        <v>0.8</v>
      </c>
      <c r="C29" s="5" t="str">
        <f>TEXT(E13,"0.0")</f>
        <v>2.9</v>
      </c>
      <c r="D29" s="5" t="str">
        <f>TEXT(G13,"0.0")</f>
        <v>4.3</v>
      </c>
      <c r="E29" s="5" t="str">
        <f>TEXT(I13,"0.0")</f>
        <v>3.0</v>
      </c>
      <c r="F29" s="5" t="str">
        <f>TEXT(K13,"0.0")</f>
        <v>5.9</v>
      </c>
      <c r="G29" s="5" t="str">
        <f>TEXT(M13,"0.0")</f>
        <v>4.4</v>
      </c>
      <c r="H29" s="5" t="str">
        <f>TEXT(O13,"0.0")</f>
        <v>4.5</v>
      </c>
    </row>
    <row r="30" spans="1:8" x14ac:dyDescent="0.2">
      <c r="A30" s="3" t="str">
        <f xml:space="preserve"> A14</f>
        <v>ERQ suppression</v>
      </c>
      <c r="B30" s="5" t="str">
        <f>TEXT(C14,"0.0")</f>
        <v>1.3</v>
      </c>
      <c r="C30" s="5" t="str">
        <f>TEXT(E14,"0.0")</f>
        <v>5.3</v>
      </c>
      <c r="D30" s="5" t="str">
        <f>TEXT(G14,"0.0")</f>
        <v>4.2</v>
      </c>
      <c r="E30" s="5" t="str">
        <f>TEXT(I14,"0.0")</f>
        <v>1.2</v>
      </c>
      <c r="F30" s="5" t="str">
        <f>TEXT(K14,"0.0")</f>
        <v>5.7</v>
      </c>
      <c r="G30" s="5" t="str">
        <f>TEXT(M14,"0.0")</f>
        <v>2.1</v>
      </c>
      <c r="H30" s="5" t="str">
        <f>TEXT(O14,"0.0")</f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9CF-126F-0741-9DF4-FE8AB3AB9670}">
  <dimension ref="A1:AC30"/>
  <sheetViews>
    <sheetView workbookViewId="0"/>
  </sheetViews>
  <sheetFormatPr baseColWidth="10" defaultRowHeight="15" x14ac:dyDescent="0.2"/>
  <cols>
    <col min="1" max="1" width="27.5" customWidth="1"/>
  </cols>
  <sheetData>
    <row r="1" spans="1:19" x14ac:dyDescent="0.2">
      <c r="A1" t="s">
        <v>35</v>
      </c>
    </row>
    <row r="2" spans="1:19" x14ac:dyDescent="0.2">
      <c r="A2" s="1" t="s">
        <v>0</v>
      </c>
      <c r="B2" s="1" t="s">
        <v>36</v>
      </c>
      <c r="C2" s="1" t="s">
        <v>37</v>
      </c>
      <c r="D2" s="1" t="s">
        <v>38</v>
      </c>
      <c r="E2" s="1" t="s">
        <v>4</v>
      </c>
      <c r="F2" s="1" t="s">
        <v>5</v>
      </c>
      <c r="G2" s="1" t="s">
        <v>6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 spans="1:19" x14ac:dyDescent="0.2">
      <c r="A3" s="1" t="s">
        <v>22</v>
      </c>
      <c r="B3" s="2">
        <v>-0.15627967383470001</v>
      </c>
      <c r="C3" s="1">
        <v>3.1757493069291903E-2</v>
      </c>
      <c r="D3" s="1">
        <v>0.61973269185714897</v>
      </c>
      <c r="E3" s="1">
        <v>4.86377146953735E-2</v>
      </c>
      <c r="F3" s="1">
        <v>0.50629634814603397</v>
      </c>
      <c r="G3" s="1">
        <v>0.85652611138386203</v>
      </c>
      <c r="H3" s="1">
        <v>-0.10873800734964301</v>
      </c>
      <c r="I3" s="1">
        <v>0.13638122417284401</v>
      </c>
      <c r="J3" s="1">
        <v>0.76073799915517903</v>
      </c>
      <c r="K3" s="1">
        <v>7.8789063882140895E-2</v>
      </c>
      <c r="L3" s="2">
        <v>0.28118504802344302</v>
      </c>
      <c r="M3" s="1">
        <v>0.76681746757076996</v>
      </c>
      <c r="N3" s="1">
        <v>1.3524860367667001E-2</v>
      </c>
      <c r="O3" s="1">
        <v>0.85345568456993204</v>
      </c>
      <c r="P3" s="1">
        <v>0.95396066679167602</v>
      </c>
      <c r="Q3" s="1">
        <v>-8.3119130036602004E-4</v>
      </c>
      <c r="R3" s="1">
        <v>0.99094325796835703</v>
      </c>
      <c r="S3" s="1">
        <v>0.99687269309067295</v>
      </c>
    </row>
    <row r="4" spans="1:19" x14ac:dyDescent="0.2">
      <c r="A4" s="1" t="s">
        <v>23</v>
      </c>
      <c r="B4" s="2">
        <v>-9.6449243539948007E-2</v>
      </c>
      <c r="C4" s="1">
        <v>0.18675436401835199</v>
      </c>
      <c r="D4" s="1">
        <v>0.76073799915517903</v>
      </c>
      <c r="E4" s="1">
        <v>-2.2683477110476299E-2</v>
      </c>
      <c r="F4" s="1">
        <v>0.75669986048916904</v>
      </c>
      <c r="G4" s="1">
        <v>0.92901609168699195</v>
      </c>
      <c r="H4" s="1">
        <v>-7.5296733678514693E-2</v>
      </c>
      <c r="I4" s="1">
        <v>0.303125330373959</v>
      </c>
      <c r="J4" s="1">
        <v>0.76681746757076996</v>
      </c>
      <c r="K4" s="1">
        <v>0.15394689278590601</v>
      </c>
      <c r="L4" s="2">
        <v>3.4429593992063801E-2</v>
      </c>
      <c r="M4" s="1">
        <v>0.61973269185714897</v>
      </c>
      <c r="N4" s="1">
        <v>4.4190809845640798E-2</v>
      </c>
      <c r="O4" s="1">
        <v>0.54598462195770803</v>
      </c>
      <c r="P4" s="1">
        <v>0.88950148792352102</v>
      </c>
      <c r="Q4" s="1">
        <v>7.5317515669117999E-2</v>
      </c>
      <c r="R4" s="1">
        <v>0.30299151820202902</v>
      </c>
      <c r="S4" s="1">
        <v>0.76681746757076996</v>
      </c>
    </row>
    <row r="5" spans="1:19" x14ac:dyDescent="0.2">
      <c r="A5" s="1" t="s">
        <v>24</v>
      </c>
      <c r="B5" s="2">
        <v>-5.9536206307360298E-2</v>
      </c>
      <c r="C5" s="1">
        <v>0.41577106812581099</v>
      </c>
      <c r="D5" s="1">
        <v>0.82329905078703203</v>
      </c>
      <c r="E5" s="1">
        <v>7.0920403735935306E-2</v>
      </c>
      <c r="F5" s="1">
        <v>0.33217212843940902</v>
      </c>
      <c r="G5" s="1">
        <v>0.76681746757076996</v>
      </c>
      <c r="H5" s="1">
        <v>-5.7423701096713402E-2</v>
      </c>
      <c r="I5" s="1">
        <v>0.43219352478705902</v>
      </c>
      <c r="J5" s="1">
        <v>0.82329905078703203</v>
      </c>
      <c r="K5" s="1">
        <v>8.2409962143826093E-2</v>
      </c>
      <c r="L5" s="2">
        <v>0.25959350250983798</v>
      </c>
      <c r="M5" s="1">
        <v>0.76681746757076996</v>
      </c>
      <c r="N5" s="1">
        <v>-8.1715288733670594E-2</v>
      </c>
      <c r="O5" s="1">
        <v>0.26364499850504802</v>
      </c>
      <c r="P5" s="1">
        <v>0.76681746757076996</v>
      </c>
      <c r="Q5" s="1">
        <v>5.2755349168428098E-2</v>
      </c>
      <c r="R5" s="1">
        <v>0.47093597360515699</v>
      </c>
      <c r="S5" s="1">
        <v>0.84768475248928199</v>
      </c>
    </row>
    <row r="6" spans="1:19" x14ac:dyDescent="0.2">
      <c r="A6" s="1" t="s">
        <v>25</v>
      </c>
      <c r="B6" s="1">
        <v>-3.0562771040148699E-2</v>
      </c>
      <c r="C6" s="1">
        <v>0.67879539819557799</v>
      </c>
      <c r="D6" s="1">
        <v>0.88950148792352102</v>
      </c>
      <c r="E6" s="1">
        <v>4.8431277819350201E-2</v>
      </c>
      <c r="F6" s="1">
        <v>0.511536427632029</v>
      </c>
      <c r="G6" s="1">
        <v>0.85652611138386203</v>
      </c>
      <c r="H6" s="1">
        <v>5.7493857493857499E-2</v>
      </c>
      <c r="I6" s="1">
        <v>0.43535230234340799</v>
      </c>
      <c r="J6" s="1">
        <v>0.82329905078703203</v>
      </c>
      <c r="K6" s="1">
        <v>4.1068791904853602E-2</v>
      </c>
      <c r="L6" s="1">
        <v>0.57782623728013205</v>
      </c>
      <c r="M6" s="1">
        <v>0.88950148792352102</v>
      </c>
      <c r="N6" s="1">
        <v>0.108501174892082</v>
      </c>
      <c r="O6" s="1">
        <v>0.14044423648913101</v>
      </c>
      <c r="P6" s="1">
        <v>0.76073799915517903</v>
      </c>
      <c r="Q6" s="1">
        <v>-0.143183767858033</v>
      </c>
      <c r="R6" s="1">
        <v>5.1216683290376402E-2</v>
      </c>
      <c r="S6" s="1">
        <v>0.73752023938142097</v>
      </c>
    </row>
    <row r="7" spans="1:19" x14ac:dyDescent="0.2">
      <c r="A7" s="1" t="s">
        <v>26</v>
      </c>
      <c r="B7" s="1">
        <v>0.10971629103370099</v>
      </c>
      <c r="C7" s="1">
        <v>0.13286894282070899</v>
      </c>
      <c r="D7" s="1">
        <v>0.76073799915517903</v>
      </c>
      <c r="E7" s="1">
        <v>4.9843550160554098E-3</v>
      </c>
      <c r="F7" s="1">
        <v>0.94573039629186095</v>
      </c>
      <c r="G7" s="1">
        <v>0.99687269309067295</v>
      </c>
      <c r="H7" s="1">
        <v>8.4715334435379198E-3</v>
      </c>
      <c r="I7" s="1">
        <v>0.90781671723073598</v>
      </c>
      <c r="J7" s="1">
        <v>0.97667459949513302</v>
      </c>
      <c r="K7" s="1">
        <v>-1.61645319702339E-2</v>
      </c>
      <c r="L7" s="1">
        <v>0.82527482478300596</v>
      </c>
      <c r="M7" s="1">
        <v>0.94317122832343603</v>
      </c>
      <c r="N7" s="1">
        <v>3.3846290577355498E-2</v>
      </c>
      <c r="O7" s="1">
        <v>0.64382660193353103</v>
      </c>
      <c r="P7" s="1">
        <v>0.88950148792352102</v>
      </c>
      <c r="Q7" s="1">
        <v>-3.2353189504174401E-2</v>
      </c>
      <c r="R7" s="1">
        <v>0.65852692747144603</v>
      </c>
      <c r="S7" s="1">
        <v>0.88950148792352102</v>
      </c>
    </row>
    <row r="8" spans="1:19" x14ac:dyDescent="0.2">
      <c r="A8" s="1" t="s">
        <v>27</v>
      </c>
      <c r="B8" s="1">
        <v>-0.164700056839783</v>
      </c>
      <c r="C8" s="1">
        <v>2.3529935794337601E-2</v>
      </c>
      <c r="D8" s="1">
        <v>0.61973269185714897</v>
      </c>
      <c r="E8" s="1">
        <v>8.3833354566942193E-3</v>
      </c>
      <c r="F8" s="1">
        <v>0.908849974530194</v>
      </c>
      <c r="G8" s="1">
        <v>0.97667459949513302</v>
      </c>
      <c r="H8" s="1">
        <v>-9.8477979742671001E-2</v>
      </c>
      <c r="I8" s="1">
        <v>0.177611337561451</v>
      </c>
      <c r="J8" s="1">
        <v>0.76073799915517903</v>
      </c>
      <c r="K8" s="1">
        <v>7.0360495519661906E-2</v>
      </c>
      <c r="L8" s="1">
        <v>0.336013026398854</v>
      </c>
      <c r="M8" s="1">
        <v>0.76681746757076996</v>
      </c>
      <c r="N8" s="1">
        <v>2.9431598719638699E-2</v>
      </c>
      <c r="O8" s="1">
        <v>0.687668954936693</v>
      </c>
      <c r="P8" s="1">
        <v>0.88950148792352102</v>
      </c>
      <c r="Q8" s="1">
        <v>2.87537278193872E-2</v>
      </c>
      <c r="R8" s="1">
        <v>0.69449879367994405</v>
      </c>
      <c r="S8" s="1">
        <v>0.88950148792352102</v>
      </c>
    </row>
    <row r="9" spans="1:19" x14ac:dyDescent="0.2">
      <c r="A9" s="1" t="s">
        <v>28</v>
      </c>
      <c r="B9" s="1">
        <v>2.8393143988964299E-2</v>
      </c>
      <c r="C9" s="1">
        <v>0.69814192199630398</v>
      </c>
      <c r="D9" s="1">
        <v>0.88950148792352102</v>
      </c>
      <c r="E9" s="1">
        <v>-2.2243330038936901E-2</v>
      </c>
      <c r="F9" s="1">
        <v>0.76127707513239595</v>
      </c>
      <c r="G9" s="1">
        <v>0.92901609168699195</v>
      </c>
      <c r="H9" s="1">
        <v>-9.63047390978468E-2</v>
      </c>
      <c r="I9" s="1">
        <v>0.18741853042909701</v>
      </c>
      <c r="J9" s="1">
        <v>0.76073799915517903</v>
      </c>
      <c r="K9" s="1">
        <v>6.73420571994999E-2</v>
      </c>
      <c r="L9" s="1">
        <v>0.357204901518268</v>
      </c>
      <c r="M9" s="1">
        <v>0.77935614876713</v>
      </c>
      <c r="N9" s="1">
        <v>8.9460576489141894E-2</v>
      </c>
      <c r="O9" s="1">
        <v>0.22088555668947199</v>
      </c>
      <c r="P9" s="1">
        <v>0.76073799915517903</v>
      </c>
      <c r="Q9" s="1">
        <v>6.0195951742015703E-2</v>
      </c>
      <c r="R9" s="1">
        <v>0.41061376876035599</v>
      </c>
      <c r="S9" s="1">
        <v>0.82329905078703203</v>
      </c>
    </row>
    <row r="10" spans="1:19" x14ac:dyDescent="0.2">
      <c r="A10" s="1" t="s">
        <v>29</v>
      </c>
      <c r="B10" s="2">
        <v>-1.4640342354176399E-3</v>
      </c>
      <c r="C10" s="1">
        <v>0.98404845359973203</v>
      </c>
      <c r="D10" s="1">
        <v>0.99687269309067295</v>
      </c>
      <c r="E10" s="1">
        <v>3.7814616353975303E-2</v>
      </c>
      <c r="F10" s="1">
        <v>0.60543465860329204</v>
      </c>
      <c r="G10" s="1">
        <v>0.88950148792352102</v>
      </c>
      <c r="H10" s="1">
        <v>2.5009331840238902E-3</v>
      </c>
      <c r="I10" s="1">
        <v>0.97273765816810698</v>
      </c>
      <c r="J10" s="1">
        <v>0.99687269309067295</v>
      </c>
      <c r="K10" s="1">
        <v>7.3258533416231106E-2</v>
      </c>
      <c r="L10" s="2">
        <v>0.316438354391117</v>
      </c>
      <c r="M10" s="1">
        <v>0.76681746757076996</v>
      </c>
      <c r="N10" s="1">
        <v>-3.4607949874805699E-2</v>
      </c>
      <c r="O10" s="1">
        <v>0.63638013466908006</v>
      </c>
      <c r="P10" s="1">
        <v>0.88950148792352102</v>
      </c>
      <c r="Q10" s="1">
        <v>0.10161530428700299</v>
      </c>
      <c r="R10" s="1">
        <v>0.16412963058783001</v>
      </c>
      <c r="S10" s="1">
        <v>0.76073799915517903</v>
      </c>
    </row>
    <row r="11" spans="1:19" x14ac:dyDescent="0.2">
      <c r="A11" s="1" t="s">
        <v>30</v>
      </c>
      <c r="B11" s="2">
        <v>-0.111898937011026</v>
      </c>
      <c r="C11" s="1">
        <v>0.12836281957924001</v>
      </c>
      <c r="D11" s="1">
        <v>0.76073799915517903</v>
      </c>
      <c r="E11" s="1">
        <v>1.86285622388116E-2</v>
      </c>
      <c r="F11" s="1">
        <v>0.80075591723257</v>
      </c>
      <c r="G11" s="1">
        <v>0.94317122832343603</v>
      </c>
      <c r="H11" s="1">
        <v>-2.8999156133880998E-4</v>
      </c>
      <c r="I11" s="1">
        <v>0.99687269309067295</v>
      </c>
      <c r="J11" s="1">
        <v>0.99687269309067295</v>
      </c>
      <c r="K11" s="1">
        <v>0.114920632256507</v>
      </c>
      <c r="L11" s="2">
        <v>0.118306349000383</v>
      </c>
      <c r="M11" s="1">
        <v>0.76073799915517903</v>
      </c>
      <c r="N11" s="1">
        <v>7.5279735930100899E-2</v>
      </c>
      <c r="O11" s="1">
        <v>0.30715618362805303</v>
      </c>
      <c r="P11" s="1">
        <v>0.76681746757076996</v>
      </c>
      <c r="Q11" s="1">
        <v>-7.9154078550709203E-2</v>
      </c>
      <c r="R11" s="1">
        <v>0.28285570822172601</v>
      </c>
      <c r="S11" s="1">
        <v>0.76681746757076996</v>
      </c>
    </row>
    <row r="12" spans="1:19" x14ac:dyDescent="0.2">
      <c r="A12" s="1" t="s">
        <v>31</v>
      </c>
      <c r="B12" s="2">
        <v>0.105158750679946</v>
      </c>
      <c r="C12" s="1">
        <v>0.14983937076373599</v>
      </c>
      <c r="D12" s="1">
        <v>0.76073799915517903</v>
      </c>
      <c r="E12" s="1">
        <v>1.28012955235817E-2</v>
      </c>
      <c r="F12" s="1">
        <v>0.86121449085359603</v>
      </c>
      <c r="G12" s="1">
        <v>0.95396066679167602</v>
      </c>
      <c r="H12" s="1">
        <v>1.63902664462575E-2</v>
      </c>
      <c r="I12" s="1">
        <v>0.82271881564817595</v>
      </c>
      <c r="J12" s="1">
        <v>0.94317122832343603</v>
      </c>
      <c r="K12" s="1">
        <v>-5.57671020490563E-2</v>
      </c>
      <c r="L12" s="2">
        <v>0.44595365250964197</v>
      </c>
      <c r="M12" s="1">
        <v>0.82329905078703203</v>
      </c>
      <c r="N12" s="1">
        <v>9.4597729243051903E-2</v>
      </c>
      <c r="O12" s="1">
        <v>0.19539551386371401</v>
      </c>
      <c r="P12" s="1">
        <v>0.76073799915517903</v>
      </c>
      <c r="Q12" s="1">
        <v>-3.67409514079216E-2</v>
      </c>
      <c r="R12" s="1">
        <v>0.61572151443114898</v>
      </c>
      <c r="S12" s="1">
        <v>0.88950148792352102</v>
      </c>
    </row>
    <row r="13" spans="1:19" x14ac:dyDescent="0.2">
      <c r="A13" s="1" t="s">
        <v>32</v>
      </c>
      <c r="B13" s="1">
        <v>-5.0729885676889699E-2</v>
      </c>
      <c r="C13" s="1">
        <v>0.48815863904819701</v>
      </c>
      <c r="D13" s="1">
        <v>0.85652611138386203</v>
      </c>
      <c r="E13" s="1">
        <v>-8.9268603360490001E-2</v>
      </c>
      <c r="F13" s="1">
        <v>0.22188191642026101</v>
      </c>
      <c r="G13" s="1">
        <v>0.76073799915517903</v>
      </c>
      <c r="H13" s="1">
        <v>-6.9667243878772406E-2</v>
      </c>
      <c r="I13" s="1">
        <v>0.34080776336478602</v>
      </c>
      <c r="J13" s="1">
        <v>0.76681746757076996</v>
      </c>
      <c r="K13" s="1">
        <v>-9.2622024937996303E-2</v>
      </c>
      <c r="L13" s="1">
        <v>0.204933073451217</v>
      </c>
      <c r="M13" s="1">
        <v>0.76073799915517903</v>
      </c>
      <c r="N13" s="1">
        <v>-0.113653353728929</v>
      </c>
      <c r="O13" s="1">
        <v>0.11943258133702001</v>
      </c>
      <c r="P13" s="1">
        <v>0.76073799915517903</v>
      </c>
      <c r="Q13" s="1">
        <v>-1.72156862920795E-2</v>
      </c>
      <c r="R13" s="1">
        <v>0.81411258619139903</v>
      </c>
      <c r="S13" s="1">
        <v>0.94317122832343603</v>
      </c>
    </row>
    <row r="14" spans="1:19" x14ac:dyDescent="0.2">
      <c r="A14" s="1" t="s">
        <v>33</v>
      </c>
      <c r="B14" s="1">
        <v>-0.22958830073735201</v>
      </c>
      <c r="C14" s="1">
        <v>1.4832653738377499E-3</v>
      </c>
      <c r="D14" s="1">
        <v>0.10679510691631799</v>
      </c>
      <c r="E14" s="1">
        <v>-3.6308463205157099E-2</v>
      </c>
      <c r="F14" s="1">
        <v>0.61988662299543695</v>
      </c>
      <c r="G14" s="1">
        <v>0.88950148792352102</v>
      </c>
      <c r="H14" s="1">
        <v>6.2534840769398997E-2</v>
      </c>
      <c r="I14" s="1">
        <v>0.39263658819800901</v>
      </c>
      <c r="J14" s="1">
        <v>0.82329905078703203</v>
      </c>
      <c r="K14" s="1">
        <v>0.113987315266369</v>
      </c>
      <c r="L14" s="1">
        <v>0.118343293652695</v>
      </c>
      <c r="M14" s="1">
        <v>0.76073799915517903</v>
      </c>
      <c r="N14" s="1">
        <v>4.2983983910979198E-2</v>
      </c>
      <c r="O14" s="1">
        <v>0.55701340112939102</v>
      </c>
      <c r="P14" s="1">
        <v>0.88950148792352102</v>
      </c>
      <c r="Q14" s="1">
        <v>2.77961581229213E-2</v>
      </c>
      <c r="R14" s="1">
        <v>0.70418867793945406</v>
      </c>
      <c r="S14" s="1">
        <v>0.88950148792352102</v>
      </c>
    </row>
    <row r="16" spans="1:19" x14ac:dyDescent="0.2">
      <c r="A16" t="s">
        <v>51</v>
      </c>
    </row>
    <row r="17" spans="1:29" x14ac:dyDescent="0.2">
      <c r="A17" s="3" t="str">
        <f xml:space="preserve"> A3</f>
        <v>Valence | ER success (negative)</v>
      </c>
      <c r="B17" s="5" t="str">
        <f>TEXT(B3,"#.00")</f>
        <v>-.16</v>
      </c>
      <c r="C17" s="5" t="str">
        <f>IF(C3&lt;0.001,TEXT(C3,"0E+0"),TEXT(C3,"#.000"))</f>
        <v>.032</v>
      </c>
      <c r="D17" s="5" t="str">
        <f>IF(D3&lt;0.001,TEXT(D3,"0E+0"),TEXT(D3,"#.000"))</f>
        <v>.620</v>
      </c>
      <c r="E17" s="5"/>
      <c r="F17" s="5"/>
      <c r="G17" s="5" t="str">
        <f>TEXT(E3,"#.00")</f>
        <v>.05</v>
      </c>
      <c r="H17" s="5" t="str">
        <f>IF(F3&lt;0.001,TEXT(F3,"0E+0"),TEXT(F3,"#.000"))</f>
        <v>.506</v>
      </c>
      <c r="I17" s="5" t="str">
        <f>IF(G3&lt;0.001,TEXT(G3,"0E+0"),TEXT(G3,"#.000"))</f>
        <v>.857</v>
      </c>
      <c r="J17" s="5"/>
      <c r="K17" s="5"/>
      <c r="L17" s="5" t="str">
        <f>TEXT(H3,"#.00")</f>
        <v>-.11</v>
      </c>
      <c r="M17" s="5" t="str">
        <f>IF(I3&lt;0.001,TEXT(I3,"0E+0"),TEXT(I3,"#.000"))</f>
        <v>.136</v>
      </c>
      <c r="N17" s="5" t="str">
        <f>IF(J3&lt;0.001,TEXT(J3,"0E+0"),TEXT(J3,"#.000"))</f>
        <v>.761</v>
      </c>
      <c r="O17" s="5"/>
      <c r="P17" s="5"/>
      <c r="Q17" s="5" t="str">
        <f>TEXT(K3,"#.00")</f>
        <v>.08</v>
      </c>
      <c r="R17" s="5" t="str">
        <f>IF(L3&lt;0.001,TEXT(L3,"0E+0"),TEXT(L3,"#.000"))</f>
        <v>.281</v>
      </c>
      <c r="S17" s="5" t="str">
        <f>IF(M3&lt;0.001,TEXT(M3,"0E+0"),TEXT(M3,"#.000"))</f>
        <v>.767</v>
      </c>
      <c r="T17" s="5"/>
      <c r="U17" s="5"/>
      <c r="V17" s="5" t="str">
        <f>TEXT(N3,"#.00")</f>
        <v>.01</v>
      </c>
      <c r="W17" s="5" t="str">
        <f>IF(O3&lt;0.001,TEXT(O3,"0E+0"),TEXT(O3,"#.000"))</f>
        <v>.853</v>
      </c>
      <c r="X17" s="5" t="str">
        <f>IF(P3&lt;0.001,TEXT(P3,"0E+0"),TEXT(P3,"#.000"))</f>
        <v>.954</v>
      </c>
      <c r="Y17" s="5"/>
      <c r="Z17" s="5"/>
      <c r="AA17" s="5" t="str">
        <f>TEXT(Q3,"#.00")</f>
        <v>.00</v>
      </c>
      <c r="AB17" s="5" t="str">
        <f>IF(R3&lt;0.001,TEXT(R3,"0E+0"),TEXT(R3,"#.000"))</f>
        <v>.991</v>
      </c>
      <c r="AC17" s="5" t="str">
        <f>IF(S3&lt;0.001,TEXT(S3,"0E+0"),TEXT(S3,"#.000"))</f>
        <v>.997</v>
      </c>
    </row>
    <row r="18" spans="1:29" x14ac:dyDescent="0.2">
      <c r="A18" s="3" t="str">
        <f xml:space="preserve"> A4</f>
        <v>Arousal | ER success (negative)</v>
      </c>
      <c r="B18" s="5" t="str">
        <f t="shared" ref="B18:B21" si="0">TEXT(B4,"#.00")</f>
        <v>-.10</v>
      </c>
      <c r="C18" s="5" t="str">
        <f t="shared" ref="C18:D21" si="1">IF(C4&lt;0.001,TEXT(C4,"0E+0"),TEXT(C4,"#.000"))</f>
        <v>.187</v>
      </c>
      <c r="D18" s="5" t="str">
        <f t="shared" si="1"/>
        <v>.761</v>
      </c>
      <c r="E18" s="5"/>
      <c r="F18" s="5"/>
      <c r="G18" s="5" t="str">
        <f t="shared" ref="G18:G21" si="2">TEXT(E4,"#.00")</f>
        <v>-.02</v>
      </c>
      <c r="H18" s="5" t="str">
        <f t="shared" ref="H18:I21" si="3">IF(F4&lt;0.001,TEXT(F4,"0E+0"),TEXT(F4,"#.000"))</f>
        <v>.757</v>
      </c>
      <c r="I18" s="5" t="str">
        <f t="shared" si="3"/>
        <v>.929</v>
      </c>
      <c r="J18" s="5"/>
      <c r="K18" s="5"/>
      <c r="L18" s="5" t="str">
        <f t="shared" ref="L18:L21" si="4">TEXT(H4,"#.00")</f>
        <v>-.08</v>
      </c>
      <c r="M18" s="5" t="str">
        <f t="shared" ref="M18:N21" si="5">IF(I4&lt;0.001,TEXT(I4,"0E+0"),TEXT(I4,"#.000"))</f>
        <v>.303</v>
      </c>
      <c r="N18" s="5" t="str">
        <f t="shared" si="5"/>
        <v>.767</v>
      </c>
      <c r="O18" s="5"/>
      <c r="P18" s="5"/>
      <c r="Q18" s="5" t="str">
        <f t="shared" ref="Q18:Q21" si="6">TEXT(K4,"#.00")</f>
        <v>.15</v>
      </c>
      <c r="R18" s="5" t="str">
        <f t="shared" ref="R18:S21" si="7">IF(L4&lt;0.001,TEXT(L4,"0E+0"),TEXT(L4,"#.000"))</f>
        <v>.034</v>
      </c>
      <c r="S18" s="5" t="str">
        <f t="shared" si="7"/>
        <v>.620</v>
      </c>
      <c r="T18" s="5"/>
      <c r="U18" s="5"/>
      <c r="V18" s="5" t="str">
        <f t="shared" ref="V18:V21" si="8">TEXT(N4,"#.00")</f>
        <v>.04</v>
      </c>
      <c r="W18" s="5" t="str">
        <f t="shared" ref="W18:X21" si="9">IF(O4&lt;0.001,TEXT(O4,"0E+0"),TEXT(O4,"#.000"))</f>
        <v>.546</v>
      </c>
      <c r="X18" s="5" t="str">
        <f t="shared" si="9"/>
        <v>.890</v>
      </c>
      <c r="Y18" s="5"/>
      <c r="Z18" s="5"/>
      <c r="AA18" s="5" t="str">
        <f t="shared" ref="AA18:AA21" si="10">TEXT(Q4,"#.00")</f>
        <v>.08</v>
      </c>
      <c r="AB18" s="5" t="str">
        <f t="shared" ref="AB18:AC21" si="11">IF(R4&lt;0.001,TEXT(R4,"0E+0"),TEXT(R4,"#.000"))</f>
        <v>.303</v>
      </c>
      <c r="AC18" s="5" t="str">
        <f t="shared" si="11"/>
        <v>.767</v>
      </c>
    </row>
    <row r="19" spans="1:29" x14ac:dyDescent="0.2">
      <c r="A19" s="3" t="str">
        <f xml:space="preserve"> A5</f>
        <v>Corrugator | ER success (negative)</v>
      </c>
      <c r="B19" s="5" t="str">
        <f t="shared" si="0"/>
        <v>-.06</v>
      </c>
      <c r="C19" s="5" t="str">
        <f t="shared" si="1"/>
        <v>.416</v>
      </c>
      <c r="D19" s="5" t="str">
        <f t="shared" si="1"/>
        <v>.823</v>
      </c>
      <c r="E19" s="5"/>
      <c r="F19" s="5"/>
      <c r="G19" s="5" t="str">
        <f t="shared" si="2"/>
        <v>.07</v>
      </c>
      <c r="H19" s="5" t="str">
        <f t="shared" si="3"/>
        <v>.332</v>
      </c>
      <c r="I19" s="5" t="str">
        <f t="shared" si="3"/>
        <v>.767</v>
      </c>
      <c r="J19" s="5"/>
      <c r="K19" s="5"/>
      <c r="L19" s="5" t="str">
        <f t="shared" si="4"/>
        <v>-.06</v>
      </c>
      <c r="M19" s="5" t="str">
        <f t="shared" si="5"/>
        <v>.432</v>
      </c>
      <c r="N19" s="5" t="str">
        <f t="shared" si="5"/>
        <v>.823</v>
      </c>
      <c r="O19" s="5"/>
      <c r="P19" s="5"/>
      <c r="Q19" s="5" t="str">
        <f t="shared" si="6"/>
        <v>.08</v>
      </c>
      <c r="R19" s="5" t="str">
        <f t="shared" si="7"/>
        <v>.260</v>
      </c>
      <c r="S19" s="5" t="str">
        <f t="shared" si="7"/>
        <v>.767</v>
      </c>
      <c r="T19" s="5"/>
      <c r="U19" s="5"/>
      <c r="V19" s="5" t="str">
        <f t="shared" si="8"/>
        <v>-.08</v>
      </c>
      <c r="W19" s="5" t="str">
        <f t="shared" si="9"/>
        <v>.264</v>
      </c>
      <c r="X19" s="5" t="str">
        <f t="shared" si="9"/>
        <v>.767</v>
      </c>
      <c r="Y19" s="5"/>
      <c r="Z19" s="5"/>
      <c r="AA19" s="5" t="str">
        <f t="shared" si="10"/>
        <v>.05</v>
      </c>
      <c r="AB19" s="5" t="str">
        <f t="shared" si="11"/>
        <v>.471</v>
      </c>
      <c r="AC19" s="5" t="str">
        <f t="shared" si="11"/>
        <v>.848</v>
      </c>
    </row>
    <row r="20" spans="1:29" x14ac:dyDescent="0.2">
      <c r="A20" s="3" t="str">
        <f xml:space="preserve"> A6</f>
        <v>SCR | ER success (negative)</v>
      </c>
      <c r="B20" s="5" t="str">
        <f t="shared" si="0"/>
        <v>-.03</v>
      </c>
      <c r="C20" s="5" t="str">
        <f t="shared" si="1"/>
        <v>.679</v>
      </c>
      <c r="D20" s="5" t="str">
        <f t="shared" si="1"/>
        <v>.890</v>
      </c>
      <c r="E20" s="5"/>
      <c r="F20" s="5"/>
      <c r="G20" s="5" t="str">
        <f t="shared" si="2"/>
        <v>.05</v>
      </c>
      <c r="H20" s="5" t="str">
        <f t="shared" si="3"/>
        <v>.512</v>
      </c>
      <c r="I20" s="5" t="str">
        <f t="shared" si="3"/>
        <v>.857</v>
      </c>
      <c r="J20" s="5"/>
      <c r="K20" s="5"/>
      <c r="L20" s="5" t="str">
        <f t="shared" si="4"/>
        <v>.06</v>
      </c>
      <c r="M20" s="5" t="str">
        <f t="shared" si="5"/>
        <v>.435</v>
      </c>
      <c r="N20" s="5" t="str">
        <f t="shared" si="5"/>
        <v>.823</v>
      </c>
      <c r="O20" s="5"/>
      <c r="P20" s="5"/>
      <c r="Q20" s="5" t="str">
        <f t="shared" si="6"/>
        <v>.04</v>
      </c>
      <c r="R20" s="5" t="str">
        <f t="shared" si="7"/>
        <v>.578</v>
      </c>
      <c r="S20" s="5" t="str">
        <f t="shared" si="7"/>
        <v>.890</v>
      </c>
      <c r="T20" s="5"/>
      <c r="U20" s="5"/>
      <c r="V20" s="5" t="str">
        <f t="shared" si="8"/>
        <v>.11</v>
      </c>
      <c r="W20" s="5" t="str">
        <f t="shared" si="9"/>
        <v>.140</v>
      </c>
      <c r="X20" s="5" t="str">
        <f t="shared" si="9"/>
        <v>.761</v>
      </c>
      <c r="Y20" s="5"/>
      <c r="Z20" s="5"/>
      <c r="AA20" s="5" t="str">
        <f t="shared" si="10"/>
        <v>-.14</v>
      </c>
      <c r="AB20" s="5" t="str">
        <f t="shared" si="11"/>
        <v>.051</v>
      </c>
      <c r="AC20" s="5" t="str">
        <f t="shared" si="11"/>
        <v>.738</v>
      </c>
    </row>
    <row r="21" spans="1:29" x14ac:dyDescent="0.2">
      <c r="A21" s="3" t="str">
        <f xml:space="preserve"> A7</f>
        <v>Heart period | ER success (negative)</v>
      </c>
      <c r="B21" s="5" t="str">
        <f t="shared" si="0"/>
        <v>.11</v>
      </c>
      <c r="C21" s="5" t="str">
        <f t="shared" si="1"/>
        <v>.133</v>
      </c>
      <c r="D21" s="5" t="str">
        <f t="shared" si="1"/>
        <v>.761</v>
      </c>
      <c r="E21" s="5"/>
      <c r="F21" s="5"/>
      <c r="G21" s="5" t="str">
        <f t="shared" si="2"/>
        <v>.00</v>
      </c>
      <c r="H21" s="5" t="str">
        <f t="shared" si="3"/>
        <v>.946</v>
      </c>
      <c r="I21" s="5" t="str">
        <f t="shared" si="3"/>
        <v>.997</v>
      </c>
      <c r="J21" s="5"/>
      <c r="K21" s="5"/>
      <c r="L21" s="5" t="str">
        <f t="shared" si="4"/>
        <v>.01</v>
      </c>
      <c r="M21" s="5" t="str">
        <f t="shared" si="5"/>
        <v>.908</v>
      </c>
      <c r="N21" s="5" t="str">
        <f t="shared" si="5"/>
        <v>.977</v>
      </c>
      <c r="O21" s="5"/>
      <c r="P21" s="5"/>
      <c r="Q21" s="5" t="str">
        <f t="shared" si="6"/>
        <v>-.02</v>
      </c>
      <c r="R21" s="5" t="str">
        <f t="shared" si="7"/>
        <v>.825</v>
      </c>
      <c r="S21" s="5" t="str">
        <f t="shared" si="7"/>
        <v>.943</v>
      </c>
      <c r="T21" s="5"/>
      <c r="U21" s="5"/>
      <c r="V21" s="5" t="str">
        <f t="shared" si="8"/>
        <v>.03</v>
      </c>
      <c r="W21" s="5" t="str">
        <f t="shared" si="9"/>
        <v>.644</v>
      </c>
      <c r="X21" s="5" t="str">
        <f t="shared" si="9"/>
        <v>.890</v>
      </c>
      <c r="Y21" s="5"/>
      <c r="Z21" s="5"/>
      <c r="AA21" s="5" t="str">
        <f t="shared" si="10"/>
        <v>-.03</v>
      </c>
      <c r="AB21" s="5" t="str">
        <f t="shared" si="11"/>
        <v>.659</v>
      </c>
      <c r="AC21" s="5" t="str">
        <f t="shared" si="11"/>
        <v>.890</v>
      </c>
    </row>
    <row r="22" spans="1:29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">
      <c r="A23" s="3" t="str">
        <f xml:space="preserve"> A8</f>
        <v>Valence | ER success</v>
      </c>
      <c r="B23" s="5" t="str">
        <f>TEXT(B8,"#.00")</f>
        <v>-.16</v>
      </c>
      <c r="C23" s="5" t="str">
        <f t="shared" ref="C23:D27" si="12">IF(C8&lt;0.001,TEXT(C8,"0E+0"),TEXT(C8,"#.000"))</f>
        <v>.024</v>
      </c>
      <c r="D23" s="5" t="str">
        <f t="shared" si="12"/>
        <v>.620</v>
      </c>
      <c r="E23" s="5"/>
      <c r="F23" s="5"/>
      <c r="G23" s="5" t="str">
        <f>TEXT(E8,"#.00")</f>
        <v>.01</v>
      </c>
      <c r="H23" s="5" t="str">
        <f t="shared" ref="H23:I27" si="13">IF(F8&lt;0.001,TEXT(F8,"0E+0"),TEXT(F8,"#.000"))</f>
        <v>.909</v>
      </c>
      <c r="I23" s="5" t="str">
        <f t="shared" si="13"/>
        <v>.977</v>
      </c>
      <c r="J23" s="5"/>
      <c r="K23" s="5"/>
      <c r="L23" s="5" t="str">
        <f>TEXT(H8,"#.00")</f>
        <v>-.10</v>
      </c>
      <c r="M23" s="5" t="str">
        <f t="shared" ref="M23:N27" si="14">IF(I8&lt;0.001,TEXT(I8,"0E+0"),TEXT(I8,"#.000"))</f>
        <v>.178</v>
      </c>
      <c r="N23" s="5" t="str">
        <f t="shared" si="14"/>
        <v>.761</v>
      </c>
      <c r="O23" s="5"/>
      <c r="P23" s="5"/>
      <c r="Q23" s="5" t="str">
        <f>TEXT(K8,"#.00")</f>
        <v>.07</v>
      </c>
      <c r="R23" s="5" t="str">
        <f t="shared" ref="R23:S27" si="15">IF(L8&lt;0.001,TEXT(L8,"0E+0"),TEXT(L8,"#.000"))</f>
        <v>.336</v>
      </c>
      <c r="S23" s="5" t="str">
        <f t="shared" si="15"/>
        <v>.767</v>
      </c>
      <c r="T23" s="5"/>
      <c r="U23" s="5"/>
      <c r="V23" s="5" t="str">
        <f>TEXT(N8,"#.00")</f>
        <v>.03</v>
      </c>
      <c r="W23" s="5" t="str">
        <f t="shared" ref="W23:X27" si="16">IF(O8&lt;0.001,TEXT(O8,"0E+0"),TEXT(O8,"#.000"))</f>
        <v>.688</v>
      </c>
      <c r="X23" s="5" t="str">
        <f t="shared" si="16"/>
        <v>.890</v>
      </c>
      <c r="Y23" s="5"/>
      <c r="Z23" s="5"/>
      <c r="AA23" s="5" t="str">
        <f>TEXT(Q8,"#.00")</f>
        <v>.03</v>
      </c>
      <c r="AB23" s="5" t="str">
        <f t="shared" ref="AB23:AC27" si="17">IF(R8&lt;0.001,TEXT(R8,"0E+0"),TEXT(R8,"#.000"))</f>
        <v>.694</v>
      </c>
      <c r="AC23" s="5" t="str">
        <f t="shared" si="17"/>
        <v>.890</v>
      </c>
    </row>
    <row r="24" spans="1:29" x14ac:dyDescent="0.2">
      <c r="A24" s="3" t="str">
        <f xml:space="preserve"> A9</f>
        <v>Arousal | ER success</v>
      </c>
      <c r="B24" s="5" t="str">
        <f>TEXT(B9,"#.00")</f>
        <v>.03</v>
      </c>
      <c r="C24" s="5" t="str">
        <f t="shared" si="12"/>
        <v>.698</v>
      </c>
      <c r="D24" s="5" t="str">
        <f t="shared" si="12"/>
        <v>.890</v>
      </c>
      <c r="E24" s="5"/>
      <c r="F24" s="5"/>
      <c r="G24" s="5" t="str">
        <f>TEXT(E9,"#.00")</f>
        <v>-.02</v>
      </c>
      <c r="H24" s="5" t="str">
        <f t="shared" si="13"/>
        <v>.761</v>
      </c>
      <c r="I24" s="5" t="str">
        <f t="shared" si="13"/>
        <v>.929</v>
      </c>
      <c r="J24" s="5"/>
      <c r="K24" s="5"/>
      <c r="L24" s="5" t="str">
        <f>TEXT(H9,"#.00")</f>
        <v>-.10</v>
      </c>
      <c r="M24" s="5" t="str">
        <f t="shared" si="14"/>
        <v>.187</v>
      </c>
      <c r="N24" s="5" t="str">
        <f t="shared" si="14"/>
        <v>.761</v>
      </c>
      <c r="O24" s="5"/>
      <c r="P24" s="5"/>
      <c r="Q24" s="5" t="str">
        <f>TEXT(K9,"#.00")</f>
        <v>.07</v>
      </c>
      <c r="R24" s="5" t="str">
        <f t="shared" si="15"/>
        <v>.357</v>
      </c>
      <c r="S24" s="5" t="str">
        <f t="shared" si="15"/>
        <v>.779</v>
      </c>
      <c r="T24" s="5"/>
      <c r="U24" s="5"/>
      <c r="V24" s="5" t="str">
        <f>TEXT(N9,"#.00")</f>
        <v>.09</v>
      </c>
      <c r="W24" s="5" t="str">
        <f t="shared" si="16"/>
        <v>.221</v>
      </c>
      <c r="X24" s="5" t="str">
        <f t="shared" si="16"/>
        <v>.761</v>
      </c>
      <c r="Y24" s="5"/>
      <c r="Z24" s="5"/>
      <c r="AA24" s="5" t="str">
        <f>TEXT(Q9,"#.00")</f>
        <v>.06</v>
      </c>
      <c r="AB24" s="5" t="str">
        <f t="shared" si="17"/>
        <v>.411</v>
      </c>
      <c r="AC24" s="5" t="str">
        <f t="shared" si="17"/>
        <v>.823</v>
      </c>
    </row>
    <row r="25" spans="1:29" x14ac:dyDescent="0.2">
      <c r="A25" s="3" t="str">
        <f xml:space="preserve"> A10</f>
        <v>Corrugator | ER success</v>
      </c>
      <c r="B25" s="5" t="str">
        <f>TEXT(B10,"#.00")</f>
        <v>.00</v>
      </c>
      <c r="C25" s="5" t="str">
        <f t="shared" si="12"/>
        <v>.984</v>
      </c>
      <c r="D25" s="5" t="str">
        <f t="shared" si="12"/>
        <v>.997</v>
      </c>
      <c r="E25" s="5"/>
      <c r="F25" s="5"/>
      <c r="G25" s="5" t="str">
        <f>TEXT(E10,"#.00")</f>
        <v>.04</v>
      </c>
      <c r="H25" s="5" t="str">
        <f t="shared" si="13"/>
        <v>.605</v>
      </c>
      <c r="I25" s="5" t="str">
        <f t="shared" si="13"/>
        <v>.890</v>
      </c>
      <c r="J25" s="5"/>
      <c r="K25" s="5"/>
      <c r="L25" s="5" t="str">
        <f>TEXT(H10,"#.00")</f>
        <v>.00</v>
      </c>
      <c r="M25" s="5" t="str">
        <f t="shared" si="14"/>
        <v>.973</v>
      </c>
      <c r="N25" s="5" t="str">
        <f t="shared" si="14"/>
        <v>.997</v>
      </c>
      <c r="O25" s="5"/>
      <c r="P25" s="5"/>
      <c r="Q25" s="5" t="str">
        <f>TEXT(K10,"#.00")</f>
        <v>.07</v>
      </c>
      <c r="R25" s="5" t="str">
        <f t="shared" si="15"/>
        <v>.316</v>
      </c>
      <c r="S25" s="5" t="str">
        <f t="shared" si="15"/>
        <v>.767</v>
      </c>
      <c r="T25" s="5"/>
      <c r="U25" s="5"/>
      <c r="V25" s="5" t="str">
        <f>TEXT(N10,"#.00")</f>
        <v>-.03</v>
      </c>
      <c r="W25" s="5" t="str">
        <f t="shared" si="16"/>
        <v>.636</v>
      </c>
      <c r="X25" s="5" t="str">
        <f t="shared" si="16"/>
        <v>.890</v>
      </c>
      <c r="Y25" s="5"/>
      <c r="Z25" s="5"/>
      <c r="AA25" s="5" t="str">
        <f>TEXT(Q10,"#.00")</f>
        <v>.10</v>
      </c>
      <c r="AB25" s="5" t="str">
        <f t="shared" si="17"/>
        <v>.164</v>
      </c>
      <c r="AC25" s="5" t="str">
        <f t="shared" si="17"/>
        <v>.761</v>
      </c>
    </row>
    <row r="26" spans="1:29" x14ac:dyDescent="0.2">
      <c r="A26" s="3" t="str">
        <f xml:space="preserve"> A11</f>
        <v>SCR | ER success</v>
      </c>
      <c r="B26" s="5" t="str">
        <f>TEXT(B11,"#.00")</f>
        <v>-.11</v>
      </c>
      <c r="C26" s="5" t="str">
        <f t="shared" si="12"/>
        <v>.128</v>
      </c>
      <c r="D26" s="5" t="str">
        <f t="shared" si="12"/>
        <v>.761</v>
      </c>
      <c r="E26" s="5"/>
      <c r="F26" s="5"/>
      <c r="G26" s="5" t="str">
        <f>TEXT(E11,"#.00")</f>
        <v>.02</v>
      </c>
      <c r="H26" s="5" t="str">
        <f t="shared" si="13"/>
        <v>.801</v>
      </c>
      <c r="I26" s="5" t="str">
        <f t="shared" si="13"/>
        <v>.943</v>
      </c>
      <c r="J26" s="5"/>
      <c r="K26" s="5"/>
      <c r="L26" s="5" t="str">
        <f>TEXT(H11,"#.00")</f>
        <v>.00</v>
      </c>
      <c r="M26" s="5" t="str">
        <f t="shared" si="14"/>
        <v>.997</v>
      </c>
      <c r="N26" s="5" t="str">
        <f t="shared" si="14"/>
        <v>.997</v>
      </c>
      <c r="O26" s="5"/>
      <c r="P26" s="5"/>
      <c r="Q26" s="5" t="str">
        <f>TEXT(K11,"#.00")</f>
        <v>.11</v>
      </c>
      <c r="R26" s="5" t="str">
        <f t="shared" si="15"/>
        <v>.118</v>
      </c>
      <c r="S26" s="5" t="str">
        <f t="shared" si="15"/>
        <v>.761</v>
      </c>
      <c r="T26" s="5"/>
      <c r="U26" s="5"/>
      <c r="V26" s="5" t="str">
        <f>TEXT(N11,"#.00")</f>
        <v>.08</v>
      </c>
      <c r="W26" s="5" t="str">
        <f t="shared" si="16"/>
        <v>.307</v>
      </c>
      <c r="X26" s="5" t="str">
        <f t="shared" si="16"/>
        <v>.767</v>
      </c>
      <c r="Y26" s="5"/>
      <c r="Z26" s="5"/>
      <c r="AA26" s="5" t="str">
        <f>TEXT(Q11,"#.00")</f>
        <v>-.08</v>
      </c>
      <c r="AB26" s="5" t="str">
        <f t="shared" si="17"/>
        <v>.283</v>
      </c>
      <c r="AC26" s="5" t="str">
        <f t="shared" si="17"/>
        <v>.767</v>
      </c>
    </row>
    <row r="27" spans="1:29" x14ac:dyDescent="0.2">
      <c r="A27" s="3" t="str">
        <f xml:space="preserve"> A12</f>
        <v>Heart period | ER success</v>
      </c>
      <c r="B27" s="5" t="str">
        <f>TEXT(B12,"#.00")</f>
        <v>.11</v>
      </c>
      <c r="C27" s="5" t="str">
        <f t="shared" si="12"/>
        <v>.150</v>
      </c>
      <c r="D27" s="5" t="str">
        <f t="shared" si="12"/>
        <v>.761</v>
      </c>
      <c r="E27" s="5"/>
      <c r="F27" s="5"/>
      <c r="G27" s="5" t="str">
        <f>TEXT(E12,"#.00")</f>
        <v>.01</v>
      </c>
      <c r="H27" s="5" t="str">
        <f t="shared" si="13"/>
        <v>.861</v>
      </c>
      <c r="I27" s="5" t="str">
        <f t="shared" si="13"/>
        <v>.954</v>
      </c>
      <c r="J27" s="5"/>
      <c r="K27" s="5"/>
      <c r="L27" s="5" t="str">
        <f>TEXT(H12,"#.00")</f>
        <v>.02</v>
      </c>
      <c r="M27" s="5" t="str">
        <f t="shared" si="14"/>
        <v>.823</v>
      </c>
      <c r="N27" s="5" t="str">
        <f t="shared" si="14"/>
        <v>.943</v>
      </c>
      <c r="O27" s="5"/>
      <c r="P27" s="5"/>
      <c r="Q27" s="5" t="str">
        <f>TEXT(K12,"#.00")</f>
        <v>-.06</v>
      </c>
      <c r="R27" s="5" t="str">
        <f t="shared" si="15"/>
        <v>.446</v>
      </c>
      <c r="S27" s="5" t="str">
        <f t="shared" si="15"/>
        <v>.823</v>
      </c>
      <c r="T27" s="5"/>
      <c r="U27" s="5"/>
      <c r="V27" s="5" t="str">
        <f>TEXT(N12,"#.00")</f>
        <v>.09</v>
      </c>
      <c r="W27" s="5" t="str">
        <f t="shared" si="16"/>
        <v>.195</v>
      </c>
      <c r="X27" s="5" t="str">
        <f t="shared" si="16"/>
        <v>.761</v>
      </c>
      <c r="Y27" s="5"/>
      <c r="Z27" s="5"/>
      <c r="AA27" s="5" t="str">
        <f>TEXT(Q12,"#.00")</f>
        <v>-.04</v>
      </c>
      <c r="AB27" s="5" t="str">
        <f t="shared" si="17"/>
        <v>.616</v>
      </c>
      <c r="AC27" s="5" t="str">
        <f t="shared" si="17"/>
        <v>.890</v>
      </c>
    </row>
    <row r="28" spans="1:29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">
      <c r="A29" s="3" t="str">
        <f xml:space="preserve"> A13</f>
        <v>ERQ reappraisel</v>
      </c>
      <c r="B29" s="5" t="str">
        <f>TEXT(B13,"#.00")</f>
        <v>-.05</v>
      </c>
      <c r="C29" s="5" t="str">
        <f t="shared" ref="C29:D30" si="18">IF(C13&lt;0.001,TEXT(C13,"0E+0"),TEXT(C13,"#.000"))</f>
        <v>.488</v>
      </c>
      <c r="D29" s="5" t="str">
        <f t="shared" si="18"/>
        <v>.857</v>
      </c>
      <c r="E29" s="5"/>
      <c r="F29" s="5"/>
      <c r="G29" s="5" t="str">
        <f>TEXT(E13,"#.00")</f>
        <v>-.09</v>
      </c>
      <c r="H29" s="5" t="str">
        <f t="shared" ref="H29:I30" si="19">IF(F13&lt;0.001,TEXT(F13,"0E+0"),TEXT(F13,"#.000"))</f>
        <v>.222</v>
      </c>
      <c r="I29" s="5" t="str">
        <f t="shared" si="19"/>
        <v>.761</v>
      </c>
      <c r="J29" s="5"/>
      <c r="K29" s="5"/>
      <c r="L29" s="5" t="str">
        <f>TEXT(H13,"#.00")</f>
        <v>-.07</v>
      </c>
      <c r="M29" s="5" t="str">
        <f t="shared" ref="M29:N30" si="20">IF(I13&lt;0.001,TEXT(I13,"0E+0"),TEXT(I13,"#.000"))</f>
        <v>.341</v>
      </c>
      <c r="N29" s="5" t="str">
        <f t="shared" si="20"/>
        <v>.767</v>
      </c>
      <c r="O29" s="5"/>
      <c r="P29" s="5"/>
      <c r="Q29" s="5" t="str">
        <f>TEXT(K13,"#.00")</f>
        <v>-.09</v>
      </c>
      <c r="R29" s="5" t="str">
        <f t="shared" ref="R29:S30" si="21">IF(L13&lt;0.001,TEXT(L13,"0E+0"),TEXT(L13,"#.000"))</f>
        <v>.205</v>
      </c>
      <c r="S29" s="5" t="str">
        <f t="shared" si="21"/>
        <v>.761</v>
      </c>
      <c r="T29" s="5"/>
      <c r="U29" s="5"/>
      <c r="V29" s="5" t="str">
        <f>TEXT(N13,"#.00")</f>
        <v>-.11</v>
      </c>
      <c r="W29" s="5" t="str">
        <f t="shared" ref="W29:X30" si="22">IF(O13&lt;0.001,TEXT(O13,"0E+0"),TEXT(O13,"#.000"))</f>
        <v>.119</v>
      </c>
      <c r="X29" s="5" t="str">
        <f t="shared" si="22"/>
        <v>.761</v>
      </c>
      <c r="Y29" s="5"/>
      <c r="Z29" s="5"/>
      <c r="AA29" s="5" t="str">
        <f>TEXT(Q13,"#.00")</f>
        <v>-.02</v>
      </c>
      <c r="AB29" s="5" t="str">
        <f t="shared" ref="AB29:AC30" si="23">IF(R13&lt;0.001,TEXT(R13,"0E+0"),TEXT(R13,"#.000"))</f>
        <v>.814</v>
      </c>
      <c r="AC29" s="5" t="str">
        <f t="shared" si="23"/>
        <v>.943</v>
      </c>
    </row>
    <row r="30" spans="1:29" x14ac:dyDescent="0.2">
      <c r="A30" s="3" t="str">
        <f xml:space="preserve"> A14</f>
        <v>ERQ suppression</v>
      </c>
      <c r="B30" s="5" t="str">
        <f>TEXT(B14,"#.00")</f>
        <v>-.23</v>
      </c>
      <c r="C30" s="5" t="str">
        <f t="shared" si="18"/>
        <v>.001</v>
      </c>
      <c r="D30" s="5" t="str">
        <f t="shared" si="18"/>
        <v>.107</v>
      </c>
      <c r="E30" s="5"/>
      <c r="F30" s="5"/>
      <c r="G30" s="5" t="str">
        <f>TEXT(E14,"#.00")</f>
        <v>-.04</v>
      </c>
      <c r="H30" s="5" t="str">
        <f t="shared" si="19"/>
        <v>.620</v>
      </c>
      <c r="I30" s="5" t="str">
        <f t="shared" si="19"/>
        <v>.890</v>
      </c>
      <c r="J30" s="5"/>
      <c r="K30" s="5"/>
      <c r="L30" s="5" t="str">
        <f>TEXT(H14,"#.00")</f>
        <v>.06</v>
      </c>
      <c r="M30" s="5" t="str">
        <f t="shared" si="20"/>
        <v>.393</v>
      </c>
      <c r="N30" s="5" t="str">
        <f t="shared" si="20"/>
        <v>.823</v>
      </c>
      <c r="O30" s="5"/>
      <c r="P30" s="5"/>
      <c r="Q30" s="5" t="str">
        <f>TEXT(K14,"#.00")</f>
        <v>.11</v>
      </c>
      <c r="R30" s="5" t="str">
        <f t="shared" si="21"/>
        <v>.118</v>
      </c>
      <c r="S30" s="5" t="str">
        <f t="shared" si="21"/>
        <v>.761</v>
      </c>
      <c r="T30" s="5"/>
      <c r="U30" s="5"/>
      <c r="V30" s="5" t="str">
        <f>TEXT(N14,"#.00")</f>
        <v>.04</v>
      </c>
      <c r="W30" s="5" t="str">
        <f t="shared" si="22"/>
        <v>.557</v>
      </c>
      <c r="X30" s="5" t="str">
        <f t="shared" si="22"/>
        <v>.890</v>
      </c>
      <c r="Y30" s="5"/>
      <c r="Z30" s="5"/>
      <c r="AA30" s="5" t="str">
        <f>TEXT(Q14,"#.00")</f>
        <v>.03</v>
      </c>
      <c r="AB30" s="5" t="str">
        <f t="shared" si="23"/>
        <v>.704</v>
      </c>
      <c r="AC30" s="5" t="str">
        <f t="shared" si="23"/>
        <v>.890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regulate_inhibit_ies</vt:lpstr>
      <vt:lpstr>regulate_inhibit_ies_bayes</vt:lpstr>
      <vt:lpstr>regulate_inhibit_rt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2021-09-30T22:12:42Z</dcterms:modified>
</cp:coreProperties>
</file>