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115be9aa93be2546/Paul/sw/kalender/"/>
    </mc:Choice>
  </mc:AlternateContent>
  <xr:revisionPtr revIDLastSave="1154" documentId="8_{F5F5765A-448A-4BF8-BAD5-CC5CA93D5FE5}" xr6:coauthVersionLast="47" xr6:coauthVersionMax="47" xr10:uidLastSave="{3412E1A3-F1FE-4061-B44B-4D56B897BE7C}"/>
  <bookViews>
    <workbookView xWindow="2440" yWindow="4980" windowWidth="18200" windowHeight="15420" xr2:uid="{1CCE901D-C2DF-443B-89D6-57772867F1BF}"/>
  </bookViews>
  <sheets>
    <sheet name="2023" sheetId="1" r:id="rId1"/>
    <sheet name="2024" sheetId="32" r:id="rId2"/>
    <sheet name="about" sheetId="2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32" l="1"/>
  <c r="J54" i="32"/>
  <c r="J53" i="32"/>
  <c r="L52" i="32"/>
  <c r="N52" i="32" s="1"/>
  <c r="J52" i="32"/>
  <c r="J51" i="32"/>
  <c r="L50" i="32"/>
  <c r="N50" i="32" s="1"/>
  <c r="J50" i="32"/>
  <c r="J49" i="32"/>
  <c r="J48" i="32"/>
  <c r="L48" i="32" s="1"/>
  <c r="N48" i="32" s="1"/>
  <c r="J47" i="32"/>
  <c r="J46" i="32"/>
  <c r="J45" i="32"/>
  <c r="L44" i="32"/>
  <c r="N44" i="32" s="1"/>
  <c r="J44" i="32"/>
  <c r="J43" i="32"/>
  <c r="L42" i="32"/>
  <c r="J42" i="32"/>
  <c r="J41" i="32"/>
  <c r="L41" i="32" s="1"/>
  <c r="N41" i="32" s="1"/>
  <c r="J40" i="32"/>
  <c r="J39" i="32"/>
  <c r="J38" i="32"/>
  <c r="L38" i="32" s="1"/>
  <c r="L37" i="32"/>
  <c r="J37" i="32"/>
  <c r="J36" i="32"/>
  <c r="J35" i="32"/>
  <c r="J34" i="32"/>
  <c r="L34" i="32" s="1"/>
  <c r="N34" i="32" s="1"/>
  <c r="L33" i="32"/>
  <c r="N33" i="32" s="1"/>
  <c r="J33" i="32"/>
  <c r="J32" i="32"/>
  <c r="J31" i="32"/>
  <c r="L30" i="32"/>
  <c r="N30" i="32" s="1"/>
  <c r="J30" i="32"/>
  <c r="J29" i="32"/>
  <c r="J28" i="32"/>
  <c r="L28" i="32" s="1"/>
  <c r="N28" i="32" s="1"/>
  <c r="J27" i="32"/>
  <c r="J26" i="32"/>
  <c r="L26" i="32" s="1"/>
  <c r="N26" i="32" s="1"/>
  <c r="L25" i="32"/>
  <c r="J25" i="32"/>
  <c r="J24" i="32"/>
  <c r="L24" i="32" s="1"/>
  <c r="J23" i="32"/>
  <c r="L22" i="32"/>
  <c r="N22" i="32" s="1"/>
  <c r="J22" i="32"/>
  <c r="J21" i="32"/>
  <c r="L21" i="32" s="1"/>
  <c r="J20" i="32"/>
  <c r="L20" i="32" s="1"/>
  <c r="N20" i="32" s="1"/>
  <c r="J19" i="32"/>
  <c r="L18" i="32"/>
  <c r="N18" i="32" s="1"/>
  <c r="J18" i="32"/>
  <c r="L17" i="32"/>
  <c r="J17" i="32"/>
  <c r="J16" i="32"/>
  <c r="L16" i="32" s="1"/>
  <c r="J15" i="32"/>
  <c r="L15" i="32" s="1"/>
  <c r="N15" i="32" s="1"/>
  <c r="J14" i="32"/>
  <c r="L14" i="32" s="1"/>
  <c r="N14" i="32" s="1"/>
  <c r="L13" i="32"/>
  <c r="K13" i="32" s="1"/>
  <c r="J13" i="32"/>
  <c r="J12" i="32"/>
  <c r="L11" i="32"/>
  <c r="J11" i="32"/>
  <c r="L10" i="32"/>
  <c r="K10" i="32"/>
  <c r="J10" i="32"/>
  <c r="J9" i="32"/>
  <c r="J8" i="32"/>
  <c r="L8" i="32" s="1"/>
  <c r="L7" i="32"/>
  <c r="J7" i="32"/>
  <c r="J6" i="32"/>
  <c r="L6" i="32" s="1"/>
  <c r="J5" i="32"/>
  <c r="Q4" i="32"/>
  <c r="R15" i="32" s="1"/>
  <c r="R17" i="32" s="1"/>
  <c r="J4" i="32"/>
  <c r="L4" i="32" s="1"/>
  <c r="L3" i="32"/>
  <c r="J3" i="32"/>
  <c r="C3" i="32"/>
  <c r="C4" i="32" s="1"/>
  <c r="J2" i="32"/>
  <c r="L2" i="32" s="1"/>
  <c r="N2" i="32" s="1"/>
  <c r="Q4" i="1"/>
  <c r="Q2" i="1" s="1"/>
  <c r="Q3" i="1" s="1"/>
  <c r="Q13" i="1"/>
  <c r="A33" i="21"/>
  <c r="A35" i="21" s="1"/>
  <c r="A34" i="21"/>
  <c r="C3" i="1"/>
  <c r="C2" i="1" s="1"/>
  <c r="J2" i="1"/>
  <c r="L2" i="1" s="1"/>
  <c r="J3" i="1"/>
  <c r="L3" i="1" s="1"/>
  <c r="J4" i="1"/>
  <c r="J5" i="1"/>
  <c r="L5" i="1" s="1"/>
  <c r="J6" i="1"/>
  <c r="L6" i="1" s="1"/>
  <c r="J7" i="1"/>
  <c r="L7" i="1" s="1"/>
  <c r="J8" i="1"/>
  <c r="L8" i="1" s="1"/>
  <c r="J9" i="1"/>
  <c r="L9" i="1" s="1"/>
  <c r="J10" i="1"/>
  <c r="J11" i="1"/>
  <c r="L11" i="1" s="1"/>
  <c r="N11" i="1" s="1"/>
  <c r="J12" i="1"/>
  <c r="L12" i="1" s="1"/>
  <c r="J13" i="1"/>
  <c r="L13" i="1" s="1"/>
  <c r="K13" i="1" s="1"/>
  <c r="J14" i="1"/>
  <c r="L14" i="1" s="1"/>
  <c r="J15" i="1"/>
  <c r="L15" i="1" s="1"/>
  <c r="N15" i="1" s="1"/>
  <c r="J16" i="1"/>
  <c r="J17" i="1"/>
  <c r="L17" i="1" s="1"/>
  <c r="N17" i="1" s="1"/>
  <c r="J18" i="1"/>
  <c r="L18" i="1" s="1"/>
  <c r="J19" i="1"/>
  <c r="L19" i="1"/>
  <c r="N19" i="1" s="1"/>
  <c r="J20" i="1"/>
  <c r="L20" i="1" s="1"/>
  <c r="N20" i="1" s="1"/>
  <c r="J21" i="1"/>
  <c r="L21" i="1"/>
  <c r="J22" i="1"/>
  <c r="L22" i="1" s="1"/>
  <c r="N22" i="1" s="1"/>
  <c r="J23" i="1"/>
  <c r="L23" i="1"/>
  <c r="J24" i="1"/>
  <c r="L24" i="1" s="1"/>
  <c r="J25" i="1"/>
  <c r="L25" i="1" s="1"/>
  <c r="N25" i="1" s="1"/>
  <c r="J26" i="1"/>
  <c r="L26" i="1" s="1"/>
  <c r="J27" i="1"/>
  <c r="L27" i="1" s="1"/>
  <c r="N27" i="1" s="1"/>
  <c r="J28" i="1"/>
  <c r="L28" i="1" s="1"/>
  <c r="N28" i="1" s="1"/>
  <c r="J29" i="1"/>
  <c r="L29" i="1" s="1"/>
  <c r="J30" i="1"/>
  <c r="L30" i="1" s="1"/>
  <c r="N30" i="1" s="1"/>
  <c r="J31" i="1"/>
  <c r="L31" i="1" s="1"/>
  <c r="N31" i="1" s="1"/>
  <c r="J32" i="1"/>
  <c r="L32" i="1" s="1"/>
  <c r="N32" i="1" s="1"/>
  <c r="J33" i="1"/>
  <c r="L33" i="1"/>
  <c r="N33" i="1" s="1"/>
  <c r="J34" i="1"/>
  <c r="L34" i="1" s="1"/>
  <c r="J35" i="1"/>
  <c r="L35" i="1" s="1"/>
  <c r="N35" i="1" s="1"/>
  <c r="J36" i="1"/>
  <c r="L36" i="1" s="1"/>
  <c r="J37" i="1"/>
  <c r="L37" i="1" s="1"/>
  <c r="J38" i="1"/>
  <c r="L38" i="1" s="1"/>
  <c r="N38" i="1" s="1"/>
  <c r="J39" i="1"/>
  <c r="L39" i="1" s="1"/>
  <c r="J40" i="1"/>
  <c r="L40" i="1" s="1"/>
  <c r="N40" i="1" s="1"/>
  <c r="J41" i="1"/>
  <c r="K41" i="1" s="1"/>
  <c r="M41" i="1" s="1"/>
  <c r="L41" i="1"/>
  <c r="N41" i="1" s="1"/>
  <c r="J42" i="1"/>
  <c r="L42" i="1" s="1"/>
  <c r="J43" i="1"/>
  <c r="L43" i="1" s="1"/>
  <c r="J44" i="1"/>
  <c r="J45" i="1"/>
  <c r="L45" i="1" s="1"/>
  <c r="N45" i="1" s="1"/>
  <c r="J46" i="1"/>
  <c r="J47" i="1"/>
  <c r="J48" i="1"/>
  <c r="L48" i="1" s="1"/>
  <c r="J49" i="1"/>
  <c r="J50" i="1"/>
  <c r="L50" i="1" s="1"/>
  <c r="N50" i="1" s="1"/>
  <c r="J51" i="1"/>
  <c r="L51" i="1" s="1"/>
  <c r="N51" i="1" s="1"/>
  <c r="J52" i="1"/>
  <c r="L52" i="1" s="1"/>
  <c r="J53" i="1"/>
  <c r="J54" i="1"/>
  <c r="L54" i="1" s="1"/>
  <c r="J55" i="1"/>
  <c r="L55" i="1" s="1"/>
  <c r="N55" i="1" s="1"/>
  <c r="L16" i="1"/>
  <c r="K16" i="1" s="1"/>
  <c r="L46" i="1"/>
  <c r="N46" i="1" s="1"/>
  <c r="K40" i="1"/>
  <c r="M40" i="1" s="1"/>
  <c r="K6" i="1"/>
  <c r="L4" i="1"/>
  <c r="K4" i="1" s="1"/>
  <c r="C4" i="1"/>
  <c r="N3" i="1" l="1"/>
  <c r="K3" i="1"/>
  <c r="M3" i="1" s="1"/>
  <c r="N2" i="1"/>
  <c r="K2" i="1"/>
  <c r="M2" i="1" s="1"/>
  <c r="K50" i="1"/>
  <c r="M50" i="1" s="1"/>
  <c r="K46" i="1"/>
  <c r="M46" i="1" s="1"/>
  <c r="K23" i="1"/>
  <c r="K30" i="1"/>
  <c r="M30" i="1" s="1"/>
  <c r="K33" i="1"/>
  <c r="M33" i="1" s="1"/>
  <c r="K19" i="1"/>
  <c r="M19" i="1" s="1"/>
  <c r="K43" i="1"/>
  <c r="K17" i="1"/>
  <c r="M17" i="1" s="1"/>
  <c r="A36" i="21"/>
  <c r="A37" i="21" s="1"/>
  <c r="A38" i="21" s="1"/>
  <c r="R16" i="32"/>
  <c r="R18" i="32" s="1"/>
  <c r="R19" i="32" s="1"/>
  <c r="R20" i="32" s="1"/>
  <c r="R21" i="32" s="1"/>
  <c r="K38" i="1"/>
  <c r="M38" i="1" s="1"/>
  <c r="K37" i="1"/>
  <c r="C2" i="32"/>
  <c r="B2" i="32" s="1"/>
  <c r="D3" i="32"/>
  <c r="E3" i="32" s="1"/>
  <c r="F3" i="32" s="1"/>
  <c r="C1" i="32"/>
  <c r="Q2" i="32"/>
  <c r="Q3" i="32" s="1"/>
  <c r="Q10" i="32"/>
  <c r="K6" i="32"/>
  <c r="K54" i="32"/>
  <c r="M54" i="32" s="1"/>
  <c r="K2" i="32"/>
  <c r="M2" i="32" s="1"/>
  <c r="K14" i="32"/>
  <c r="M14" i="32" s="1"/>
  <c r="K20" i="32"/>
  <c r="M20" i="32" s="1"/>
  <c r="K24" i="32"/>
  <c r="K37" i="32"/>
  <c r="K44" i="32"/>
  <c r="M44" i="32" s="1"/>
  <c r="L46" i="32"/>
  <c r="N46" i="32" s="1"/>
  <c r="K52" i="32"/>
  <c r="M52" i="32" s="1"/>
  <c r="L54" i="32"/>
  <c r="N54" i="32" s="1"/>
  <c r="K48" i="32"/>
  <c r="M48" i="32" s="1"/>
  <c r="K15" i="32"/>
  <c r="M15" i="32" s="1"/>
  <c r="K16" i="32"/>
  <c r="K42" i="32"/>
  <c r="K50" i="32"/>
  <c r="M50" i="32" s="1"/>
  <c r="L5" i="32"/>
  <c r="N5" i="32" s="1"/>
  <c r="N25" i="32"/>
  <c r="K25" i="32"/>
  <c r="M25" i="32" s="1"/>
  <c r="L12" i="32"/>
  <c r="K12" i="32" s="1"/>
  <c r="N17" i="32"/>
  <c r="K17" i="32"/>
  <c r="M17" i="32" s="1"/>
  <c r="K11" i="32"/>
  <c r="M11" i="32" s="1"/>
  <c r="N11" i="32"/>
  <c r="G3" i="32"/>
  <c r="H3" i="32" s="1"/>
  <c r="I3" i="32" s="1"/>
  <c r="D4" i="32"/>
  <c r="E4" i="32" s="1"/>
  <c r="F4" i="32" s="1"/>
  <c r="C5" i="32"/>
  <c r="B4" i="32"/>
  <c r="K3" i="32"/>
  <c r="M3" i="32" s="1"/>
  <c r="N3" i="32"/>
  <c r="N4" i="32"/>
  <c r="K7" i="32"/>
  <c r="L9" i="32"/>
  <c r="N21" i="32"/>
  <c r="K21" i="32"/>
  <c r="M21" i="32" s="1"/>
  <c r="L49" i="32"/>
  <c r="N49" i="32" s="1"/>
  <c r="L51" i="32"/>
  <c r="N51" i="32" s="1"/>
  <c r="B3" i="32"/>
  <c r="K4" i="32"/>
  <c r="M4" i="32" s="1"/>
  <c r="K8" i="32"/>
  <c r="L29" i="32"/>
  <c r="K29" i="32"/>
  <c r="K30" i="32"/>
  <c r="M30" i="32" s="1"/>
  <c r="K33" i="32"/>
  <c r="M33" i="32" s="1"/>
  <c r="K41" i="32"/>
  <c r="M41" i="32" s="1"/>
  <c r="L45" i="32"/>
  <c r="N45" i="32" s="1"/>
  <c r="L53" i="32"/>
  <c r="N53" i="32" s="1"/>
  <c r="L31" i="32"/>
  <c r="N31" i="32" s="1"/>
  <c r="K31" i="32"/>
  <c r="M31" i="32" s="1"/>
  <c r="Q11" i="32"/>
  <c r="Q12" i="32" s="1"/>
  <c r="Q13" i="32"/>
  <c r="K18" i="32"/>
  <c r="M18" i="32" s="1"/>
  <c r="L19" i="32"/>
  <c r="N19" i="32" s="1"/>
  <c r="K22" i="32"/>
  <c r="M22" i="32" s="1"/>
  <c r="L23" i="32"/>
  <c r="K23" i="32"/>
  <c r="K26" i="32"/>
  <c r="M26" i="32" s="1"/>
  <c r="L27" i="32"/>
  <c r="N27" i="32" s="1"/>
  <c r="K28" i="32"/>
  <c r="M28" i="32" s="1"/>
  <c r="L32" i="32"/>
  <c r="N32" i="32" s="1"/>
  <c r="L36" i="32"/>
  <c r="K36" i="32" s="1"/>
  <c r="L40" i="32"/>
  <c r="N40" i="32" s="1"/>
  <c r="L47" i="32"/>
  <c r="N47" i="32" s="1"/>
  <c r="L55" i="32"/>
  <c r="N55" i="32" s="1"/>
  <c r="K55" i="32"/>
  <c r="M55" i="32" s="1"/>
  <c r="K34" i="32"/>
  <c r="M34" i="32" s="1"/>
  <c r="L35" i="32"/>
  <c r="K38" i="32"/>
  <c r="L39" i="32"/>
  <c r="N39" i="32" s="1"/>
  <c r="L43" i="32"/>
  <c r="K43" i="32" s="1"/>
  <c r="N52" i="1"/>
  <c r="K52" i="1"/>
  <c r="M52" i="1" s="1"/>
  <c r="D2" i="1"/>
  <c r="E2" i="1" s="1"/>
  <c r="F2" i="1" s="1"/>
  <c r="B2" i="1"/>
  <c r="K35" i="1"/>
  <c r="M35" i="1" s="1"/>
  <c r="L49" i="1"/>
  <c r="N49" i="1" s="1"/>
  <c r="K51" i="1"/>
  <c r="M51" i="1" s="1"/>
  <c r="L10" i="1"/>
  <c r="K10" i="1" s="1"/>
  <c r="K9" i="1"/>
  <c r="K22" i="1"/>
  <c r="M22" i="1" s="1"/>
  <c r="K11" i="1"/>
  <c r="M11" i="1" s="1"/>
  <c r="Q11" i="1"/>
  <c r="Q12" i="1" s="1"/>
  <c r="D3" i="1"/>
  <c r="E3" i="1" s="1"/>
  <c r="F3" i="1" s="1"/>
  <c r="G3" i="1" s="1"/>
  <c r="H3" i="1" s="1"/>
  <c r="I3" i="1" s="1"/>
  <c r="Q10" i="1"/>
  <c r="K45" i="1"/>
  <c r="M45" i="1" s="1"/>
  <c r="B3" i="1"/>
  <c r="L44" i="1"/>
  <c r="N44" i="1" s="1"/>
  <c r="R15" i="1"/>
  <c r="C1" i="1"/>
  <c r="K20" i="1"/>
  <c r="M20" i="1" s="1"/>
  <c r="K27" i="1"/>
  <c r="M27" i="1" s="1"/>
  <c r="A2" i="1"/>
  <c r="G2" i="1"/>
  <c r="H2" i="1" s="1"/>
  <c r="I2" i="1" s="1"/>
  <c r="B4" i="1"/>
  <c r="D4" i="1"/>
  <c r="E4" i="1" s="1"/>
  <c r="F4" i="1" s="1"/>
  <c r="K54" i="1"/>
  <c r="M54" i="1" s="1"/>
  <c r="N54" i="1"/>
  <c r="N21" i="1"/>
  <c r="K21" i="1"/>
  <c r="M21" i="1" s="1"/>
  <c r="K32" i="1"/>
  <c r="M32" i="1" s="1"/>
  <c r="N42" i="1"/>
  <c r="K42" i="1"/>
  <c r="M42" i="1" s="1"/>
  <c r="N39" i="1"/>
  <c r="K39" i="1"/>
  <c r="M39" i="1" s="1"/>
  <c r="N34" i="1"/>
  <c r="K34" i="1"/>
  <c r="M34" i="1" s="1"/>
  <c r="K18" i="1"/>
  <c r="M18" i="1" s="1"/>
  <c r="N18" i="1"/>
  <c r="K24" i="1"/>
  <c r="N14" i="1"/>
  <c r="K14" i="1"/>
  <c r="M14" i="1" s="1"/>
  <c r="L53" i="1"/>
  <c r="N53" i="1" s="1"/>
  <c r="N26" i="1"/>
  <c r="K26" i="1"/>
  <c r="M26" i="1" s="1"/>
  <c r="C5" i="1"/>
  <c r="K12" i="1"/>
  <c r="K31" i="1"/>
  <c r="M31" i="1" s="1"/>
  <c r="K29" i="1"/>
  <c r="N4" i="1"/>
  <c r="K36" i="1"/>
  <c r="M36" i="1" s="1"/>
  <c r="N36" i="1"/>
  <c r="K7" i="1"/>
  <c r="M4" i="1"/>
  <c r="K48" i="1"/>
  <c r="M48" i="1" s="1"/>
  <c r="N48" i="1"/>
  <c r="L47" i="1"/>
  <c r="N47" i="1" s="1"/>
  <c r="K25" i="1"/>
  <c r="M25" i="1" s="1"/>
  <c r="K15" i="1"/>
  <c r="M15" i="1" s="1"/>
  <c r="K28" i="1"/>
  <c r="M28" i="1" s="1"/>
  <c r="K8" i="1"/>
  <c r="K55" i="1"/>
  <c r="M55" i="1" s="1"/>
  <c r="K5" i="1"/>
  <c r="M5" i="1" s="1"/>
  <c r="N5" i="1"/>
  <c r="D2" i="32" l="1"/>
  <c r="E2" i="32" s="1"/>
  <c r="F2" i="32" s="1"/>
  <c r="A3" i="32" s="1"/>
  <c r="A39" i="21"/>
  <c r="A40" i="21" s="1"/>
  <c r="A41" i="21" s="1"/>
  <c r="C56" i="32"/>
  <c r="D1" i="32"/>
  <c r="K46" i="32"/>
  <c r="M46" i="32" s="1"/>
  <c r="K27" i="32"/>
  <c r="M27" i="32" s="1"/>
  <c r="K47" i="32"/>
  <c r="M47" i="32" s="1"/>
  <c r="K53" i="32"/>
  <c r="M53" i="32" s="1"/>
  <c r="K49" i="32"/>
  <c r="M49" i="32" s="1"/>
  <c r="R22" i="32"/>
  <c r="R23" i="32" s="1"/>
  <c r="R24" i="32" s="1"/>
  <c r="K32" i="32"/>
  <c r="M32" i="32" s="1"/>
  <c r="K9" i="32"/>
  <c r="D5" i="32"/>
  <c r="E5" i="32" s="1"/>
  <c r="F5" i="32" s="1"/>
  <c r="C6" i="32"/>
  <c r="B5" i="32"/>
  <c r="K40" i="32"/>
  <c r="M40" i="32" s="1"/>
  <c r="K39" i="32"/>
  <c r="M39" i="32" s="1"/>
  <c r="K35" i="32"/>
  <c r="K19" i="32"/>
  <c r="M19" i="32" s="1"/>
  <c r="K45" i="32"/>
  <c r="M45" i="32" s="1"/>
  <c r="K51" i="32"/>
  <c r="M51" i="32" s="1"/>
  <c r="G4" i="32"/>
  <c r="H4" i="32" s="1"/>
  <c r="I4" i="32" s="1"/>
  <c r="A4" i="32"/>
  <c r="K5" i="32"/>
  <c r="M5" i="32" s="1"/>
  <c r="D1" i="1"/>
  <c r="C56" i="1"/>
  <c r="K47" i="1"/>
  <c r="M47" i="1" s="1"/>
  <c r="R17" i="1"/>
  <c r="R16" i="1"/>
  <c r="K44" i="1"/>
  <c r="M44" i="1" s="1"/>
  <c r="A3" i="1"/>
  <c r="K49" i="1"/>
  <c r="M49" i="1" s="1"/>
  <c r="G4" i="1"/>
  <c r="H4" i="1" s="1"/>
  <c r="I4" i="1" s="1"/>
  <c r="A4" i="1"/>
  <c r="C6" i="1"/>
  <c r="B5" i="1"/>
  <c r="D5" i="1"/>
  <c r="E5" i="1" s="1"/>
  <c r="F5" i="1" s="1"/>
  <c r="K53" i="1"/>
  <c r="M53" i="1" s="1"/>
  <c r="G2" i="32" l="1"/>
  <c r="H2" i="32" s="1"/>
  <c r="I2" i="32" s="1"/>
  <c r="A2" i="32"/>
  <c r="A42" i="21"/>
  <c r="D56" i="32"/>
  <c r="E1" i="32"/>
  <c r="R25" i="32"/>
  <c r="A5" i="32"/>
  <c r="G5" i="32"/>
  <c r="H5" i="32" s="1"/>
  <c r="I5" i="32" s="1"/>
  <c r="C7" i="32"/>
  <c r="B6" i="32"/>
  <c r="D6" i="32"/>
  <c r="E6" i="32" s="1"/>
  <c r="F6" i="32" s="1"/>
  <c r="N6" i="32"/>
  <c r="M6" i="32"/>
  <c r="R18" i="1"/>
  <c r="R19" i="1"/>
  <c r="R20" i="1" s="1"/>
  <c r="R21" i="1" s="1"/>
  <c r="R22" i="1" s="1"/>
  <c r="R23" i="1" s="1"/>
  <c r="R24" i="1" s="1"/>
  <c r="R25" i="1" s="1"/>
  <c r="E1" i="1"/>
  <c r="D56" i="1"/>
  <c r="B6" i="1"/>
  <c r="D6" i="1"/>
  <c r="E6" i="1" s="1"/>
  <c r="F6" i="1" s="1"/>
  <c r="C7" i="1"/>
  <c r="M6" i="1"/>
  <c r="N6" i="1"/>
  <c r="G5" i="1"/>
  <c r="H5" i="1" s="1"/>
  <c r="I5" i="1" s="1"/>
  <c r="A5" i="1"/>
  <c r="A43" i="21" l="1"/>
  <c r="A44" i="21" s="1"/>
  <c r="F1" i="32"/>
  <c r="E56" i="32"/>
  <c r="A6" i="32"/>
  <c r="G6" i="32"/>
  <c r="H6" i="32" s="1"/>
  <c r="I6" i="32" s="1"/>
  <c r="C8" i="32"/>
  <c r="B7" i="32"/>
  <c r="D7" i="32"/>
  <c r="E7" i="32" s="1"/>
  <c r="F7" i="32" s="1"/>
  <c r="N7" i="32"/>
  <c r="M7" i="32"/>
  <c r="R26" i="32"/>
  <c r="Q5" i="32" s="1"/>
  <c r="F1" i="1"/>
  <c r="E56" i="1"/>
  <c r="G6" i="1"/>
  <c r="H6" i="1" s="1"/>
  <c r="I6" i="1" s="1"/>
  <c r="A6" i="1"/>
  <c r="Q5" i="1"/>
  <c r="B7" i="1"/>
  <c r="C8" i="1"/>
  <c r="D7" i="1"/>
  <c r="E7" i="1" s="1"/>
  <c r="F7" i="1" s="1"/>
  <c r="N7" i="1"/>
  <c r="M7" i="1"/>
  <c r="R26" i="1"/>
  <c r="A45" i="21" l="1"/>
  <c r="A47" i="21"/>
  <c r="A48" i="21" s="1"/>
  <c r="A46" i="21"/>
  <c r="G1" i="32"/>
  <c r="F56" i="32"/>
  <c r="Q7" i="32"/>
  <c r="Q8" i="32"/>
  <c r="Q9" i="32" s="1"/>
  <c r="Q6" i="32"/>
  <c r="D8" i="32"/>
  <c r="E8" i="32" s="1"/>
  <c r="F8" i="32" s="1"/>
  <c r="C9" i="32"/>
  <c r="B8" i="32"/>
  <c r="N8" i="32"/>
  <c r="M8" i="32"/>
  <c r="G7" i="32"/>
  <c r="H7" i="32" s="1"/>
  <c r="I7" i="32" s="1"/>
  <c r="A7" i="32"/>
  <c r="G1" i="1"/>
  <c r="F56" i="1"/>
  <c r="Q8" i="1"/>
  <c r="Q9" i="1" s="1"/>
  <c r="Q6" i="1"/>
  <c r="Q7" i="1"/>
  <c r="G7" i="1"/>
  <c r="H7" i="1" s="1"/>
  <c r="I7" i="1" s="1"/>
  <c r="A7" i="1"/>
  <c r="C9" i="1"/>
  <c r="B8" i="1"/>
  <c r="D8" i="1"/>
  <c r="E8" i="1" s="1"/>
  <c r="F8" i="1" s="1"/>
  <c r="N8" i="1"/>
  <c r="M8" i="1"/>
  <c r="H1" i="32" l="1"/>
  <c r="G56" i="32"/>
  <c r="G8" i="32"/>
  <c r="H8" i="32" s="1"/>
  <c r="I8" i="32" s="1"/>
  <c r="A8" i="32"/>
  <c r="D9" i="32"/>
  <c r="E9" i="32" s="1"/>
  <c r="F9" i="32" s="1"/>
  <c r="C10" i="32"/>
  <c r="B9" i="32"/>
  <c r="N9" i="32"/>
  <c r="M9" i="32"/>
  <c r="H1" i="1"/>
  <c r="G56" i="1"/>
  <c r="G8" i="1"/>
  <c r="H8" i="1" s="1"/>
  <c r="I8" i="1" s="1"/>
  <c r="A8" i="1"/>
  <c r="C10" i="1"/>
  <c r="B9" i="1"/>
  <c r="D9" i="1"/>
  <c r="E9" i="1" s="1"/>
  <c r="F9" i="1" s="1"/>
  <c r="M9" i="1"/>
  <c r="N9" i="1"/>
  <c r="H56" i="32" l="1"/>
  <c r="I1" i="32"/>
  <c r="I56" i="32" s="1"/>
  <c r="A9" i="32"/>
  <c r="G9" i="32"/>
  <c r="H9" i="32" s="1"/>
  <c r="I9" i="32" s="1"/>
  <c r="C11" i="32"/>
  <c r="B10" i="32"/>
  <c r="D10" i="32"/>
  <c r="E10" i="32" s="1"/>
  <c r="F10" i="32" s="1"/>
  <c r="M10" i="32"/>
  <c r="N10" i="32"/>
  <c r="H56" i="1"/>
  <c r="I1" i="1"/>
  <c r="I56" i="1" s="1"/>
  <c r="B10" i="1"/>
  <c r="D10" i="1"/>
  <c r="E10" i="1" s="1"/>
  <c r="F10" i="1" s="1"/>
  <c r="C11" i="1"/>
  <c r="M10" i="1"/>
  <c r="N10" i="1"/>
  <c r="A9" i="1"/>
  <c r="G9" i="1"/>
  <c r="H9" i="1" s="1"/>
  <c r="I9" i="1" s="1"/>
  <c r="A10" i="32" l="1"/>
  <c r="G10" i="32"/>
  <c r="H10" i="32" s="1"/>
  <c r="I10" i="32" s="1"/>
  <c r="C12" i="32"/>
  <c r="B11" i="32"/>
  <c r="D11" i="32"/>
  <c r="E11" i="32" s="1"/>
  <c r="F11" i="32" s="1"/>
  <c r="A10" i="1"/>
  <c r="G10" i="1"/>
  <c r="H10" i="1" s="1"/>
  <c r="I10" i="1" s="1"/>
  <c r="C12" i="1"/>
  <c r="D11" i="1"/>
  <c r="E11" i="1" s="1"/>
  <c r="F11" i="1" s="1"/>
  <c r="B11" i="1"/>
  <c r="G11" i="32" l="1"/>
  <c r="H11" i="32" s="1"/>
  <c r="I11" i="32" s="1"/>
  <c r="A11" i="32"/>
  <c r="D12" i="32"/>
  <c r="E12" i="32" s="1"/>
  <c r="F12" i="32" s="1"/>
  <c r="B12" i="32"/>
  <c r="C13" i="32"/>
  <c r="M12" i="32"/>
  <c r="N12" i="32"/>
  <c r="A11" i="1"/>
  <c r="G11" i="1"/>
  <c r="H11" i="1" s="1"/>
  <c r="I11" i="1" s="1"/>
  <c r="C13" i="1"/>
  <c r="B12" i="1"/>
  <c r="D12" i="1"/>
  <c r="E12" i="1" s="1"/>
  <c r="F12" i="1" s="1"/>
  <c r="N12" i="1"/>
  <c r="M12" i="1"/>
  <c r="G12" i="32" l="1"/>
  <c r="H12" i="32" s="1"/>
  <c r="I12" i="32" s="1"/>
  <c r="A12" i="32"/>
  <c r="D13" i="32"/>
  <c r="E13" i="32" s="1"/>
  <c r="F13" i="32" s="1"/>
  <c r="C14" i="32"/>
  <c r="B13" i="32"/>
  <c r="N13" i="32"/>
  <c r="M13" i="32"/>
  <c r="C14" i="1"/>
  <c r="B13" i="1"/>
  <c r="D13" i="1"/>
  <c r="E13" i="1" s="1"/>
  <c r="F13" i="1" s="1"/>
  <c r="N13" i="1"/>
  <c r="M13" i="1"/>
  <c r="G12" i="1"/>
  <c r="H12" i="1" s="1"/>
  <c r="I12" i="1" s="1"/>
  <c r="A12" i="1"/>
  <c r="B14" i="32" l="1"/>
  <c r="C15" i="32"/>
  <c r="D14" i="32"/>
  <c r="E14" i="32" s="1"/>
  <c r="F14" i="32" s="1"/>
  <c r="A13" i="32"/>
  <c r="G13" i="32"/>
  <c r="H13" i="32" s="1"/>
  <c r="I13" i="32" s="1"/>
  <c r="G13" i="1"/>
  <c r="H13" i="1" s="1"/>
  <c r="I13" i="1" s="1"/>
  <c r="A13" i="1"/>
  <c r="C15" i="1"/>
  <c r="D14" i="1"/>
  <c r="E14" i="1" s="1"/>
  <c r="F14" i="1" s="1"/>
  <c r="B14" i="1"/>
  <c r="A14" i="32" l="1"/>
  <c r="G14" i="32"/>
  <c r="H14" i="32" s="1"/>
  <c r="I14" i="32" s="1"/>
  <c r="D15" i="32"/>
  <c r="E15" i="32" s="1"/>
  <c r="F15" i="32" s="1"/>
  <c r="C16" i="32"/>
  <c r="B15" i="32"/>
  <c r="G14" i="1"/>
  <c r="H14" i="1" s="1"/>
  <c r="I14" i="1" s="1"/>
  <c r="A14" i="1"/>
  <c r="D15" i="1"/>
  <c r="E15" i="1" s="1"/>
  <c r="F15" i="1" s="1"/>
  <c r="C16" i="1"/>
  <c r="B15" i="1"/>
  <c r="D16" i="32" l="1"/>
  <c r="E16" i="32" s="1"/>
  <c r="F16" i="32" s="1"/>
  <c r="C17" i="32"/>
  <c r="B16" i="32"/>
  <c r="N16" i="32"/>
  <c r="M16" i="32"/>
  <c r="A15" i="32"/>
  <c r="G15" i="32"/>
  <c r="H15" i="32" s="1"/>
  <c r="I15" i="32" s="1"/>
  <c r="B16" i="1"/>
  <c r="D16" i="1"/>
  <c r="E16" i="1" s="1"/>
  <c r="F16" i="1" s="1"/>
  <c r="C17" i="1"/>
  <c r="M16" i="1"/>
  <c r="N16" i="1"/>
  <c r="G15" i="1"/>
  <c r="H15" i="1" s="1"/>
  <c r="I15" i="1" s="1"/>
  <c r="A15" i="1"/>
  <c r="C18" i="32" l="1"/>
  <c r="B17" i="32"/>
  <c r="D17" i="32"/>
  <c r="E17" i="32" s="1"/>
  <c r="F17" i="32" s="1"/>
  <c r="A16" i="32"/>
  <c r="G16" i="32"/>
  <c r="H16" i="32" s="1"/>
  <c r="I16" i="32" s="1"/>
  <c r="D17" i="1"/>
  <c r="E17" i="1" s="1"/>
  <c r="F17" i="1" s="1"/>
  <c r="B17" i="1"/>
  <c r="C18" i="1"/>
  <c r="G16" i="1"/>
  <c r="H16" i="1" s="1"/>
  <c r="I16" i="1" s="1"/>
  <c r="A16" i="1"/>
  <c r="A17" i="32" l="1"/>
  <c r="G17" i="32"/>
  <c r="H17" i="32" s="1"/>
  <c r="I17" i="32" s="1"/>
  <c r="C19" i="32"/>
  <c r="B18" i="32"/>
  <c r="D18" i="32"/>
  <c r="E18" i="32" s="1"/>
  <c r="F18" i="32" s="1"/>
  <c r="C19" i="1"/>
  <c r="B18" i="1"/>
  <c r="D18" i="1"/>
  <c r="E18" i="1" s="1"/>
  <c r="F18" i="1" s="1"/>
  <c r="A17" i="1"/>
  <c r="G17" i="1"/>
  <c r="H17" i="1" s="1"/>
  <c r="I17" i="1" s="1"/>
  <c r="G18" i="32" l="1"/>
  <c r="H18" i="32" s="1"/>
  <c r="I18" i="32" s="1"/>
  <c r="A18" i="32"/>
  <c r="D19" i="32"/>
  <c r="E19" i="32" s="1"/>
  <c r="F19" i="32" s="1"/>
  <c r="C20" i="32"/>
  <c r="B19" i="32"/>
  <c r="G18" i="1"/>
  <c r="H18" i="1" s="1"/>
  <c r="I18" i="1" s="1"/>
  <c r="A18" i="1"/>
  <c r="D19" i="1"/>
  <c r="E19" i="1" s="1"/>
  <c r="F19" i="1" s="1"/>
  <c r="C20" i="1"/>
  <c r="B19" i="1"/>
  <c r="D20" i="32" l="1"/>
  <c r="E20" i="32" s="1"/>
  <c r="F20" i="32" s="1"/>
  <c r="C21" i="32"/>
  <c r="B20" i="32"/>
  <c r="G19" i="32"/>
  <c r="H19" i="32" s="1"/>
  <c r="I19" i="32" s="1"/>
  <c r="A19" i="32"/>
  <c r="A19" i="1"/>
  <c r="G19" i="1"/>
  <c r="H19" i="1" s="1"/>
  <c r="I19" i="1" s="1"/>
  <c r="C21" i="1"/>
  <c r="B20" i="1"/>
  <c r="D20" i="1"/>
  <c r="E20" i="1" s="1"/>
  <c r="F20" i="1" s="1"/>
  <c r="C22" i="32" l="1"/>
  <c r="B21" i="32"/>
  <c r="D21" i="32"/>
  <c r="E21" i="32" s="1"/>
  <c r="F21" i="32" s="1"/>
  <c r="A20" i="32"/>
  <c r="G20" i="32"/>
  <c r="H20" i="32" s="1"/>
  <c r="I20" i="32" s="1"/>
  <c r="D21" i="1"/>
  <c r="E21" i="1" s="1"/>
  <c r="F21" i="1" s="1"/>
  <c r="C22" i="1"/>
  <c r="B21" i="1"/>
  <c r="G20" i="1"/>
  <c r="H20" i="1" s="1"/>
  <c r="I20" i="1" s="1"/>
  <c r="A20" i="1"/>
  <c r="A21" i="32" l="1"/>
  <c r="G21" i="32"/>
  <c r="H21" i="32" s="1"/>
  <c r="I21" i="32" s="1"/>
  <c r="C23" i="32"/>
  <c r="B22" i="32"/>
  <c r="D22" i="32"/>
  <c r="E22" i="32" s="1"/>
  <c r="F22" i="32" s="1"/>
  <c r="A21" i="1"/>
  <c r="G21" i="1"/>
  <c r="H21" i="1" s="1"/>
  <c r="I21" i="1" s="1"/>
  <c r="B22" i="1"/>
  <c r="C23" i="1"/>
  <c r="D22" i="1"/>
  <c r="E22" i="1" s="1"/>
  <c r="F22" i="1" s="1"/>
  <c r="D23" i="32" l="1"/>
  <c r="E23" i="32" s="1"/>
  <c r="F23" i="32" s="1"/>
  <c r="C24" i="32"/>
  <c r="B23" i="32"/>
  <c r="N23" i="32"/>
  <c r="M23" i="32"/>
  <c r="G22" i="32"/>
  <c r="H22" i="32" s="1"/>
  <c r="I22" i="32" s="1"/>
  <c r="A22" i="32"/>
  <c r="C24" i="1"/>
  <c r="D23" i="1"/>
  <c r="E23" i="1" s="1"/>
  <c r="F23" i="1" s="1"/>
  <c r="B23" i="1"/>
  <c r="N23" i="1"/>
  <c r="M23" i="1"/>
  <c r="A22" i="1"/>
  <c r="G22" i="1"/>
  <c r="H22" i="1" s="1"/>
  <c r="I22" i="1" s="1"/>
  <c r="D24" i="32" l="1"/>
  <c r="E24" i="32" s="1"/>
  <c r="F24" i="32" s="1"/>
  <c r="C25" i="32"/>
  <c r="B24" i="32"/>
  <c r="N24" i="32"/>
  <c r="M24" i="32"/>
  <c r="G23" i="32"/>
  <c r="H23" i="32" s="1"/>
  <c r="I23" i="32" s="1"/>
  <c r="A23" i="32"/>
  <c r="G23" i="1"/>
  <c r="H23" i="1" s="1"/>
  <c r="I23" i="1" s="1"/>
  <c r="A23" i="1"/>
  <c r="D24" i="1"/>
  <c r="E24" i="1" s="1"/>
  <c r="F24" i="1" s="1"/>
  <c r="C25" i="1"/>
  <c r="B24" i="1"/>
  <c r="N24" i="1"/>
  <c r="M24" i="1"/>
  <c r="C26" i="32" l="1"/>
  <c r="B25" i="32"/>
  <c r="D25" i="32"/>
  <c r="E25" i="32" s="1"/>
  <c r="F25" i="32" s="1"/>
  <c r="A24" i="32"/>
  <c r="G24" i="32"/>
  <c r="H24" i="32" s="1"/>
  <c r="I24" i="32" s="1"/>
  <c r="D25" i="1"/>
  <c r="E25" i="1" s="1"/>
  <c r="F25" i="1" s="1"/>
  <c r="B25" i="1"/>
  <c r="C26" i="1"/>
  <c r="A24" i="1"/>
  <c r="G24" i="1"/>
  <c r="H24" i="1" s="1"/>
  <c r="I24" i="1" s="1"/>
  <c r="A25" i="32" l="1"/>
  <c r="G25" i="32"/>
  <c r="H25" i="32" s="1"/>
  <c r="I25" i="32" s="1"/>
  <c r="C27" i="32"/>
  <c r="B26" i="32"/>
  <c r="D26" i="32"/>
  <c r="E26" i="32" s="1"/>
  <c r="F26" i="32" s="1"/>
  <c r="D26" i="1"/>
  <c r="E26" i="1" s="1"/>
  <c r="F26" i="1" s="1"/>
  <c r="B26" i="1"/>
  <c r="C27" i="1"/>
  <c r="A25" i="1"/>
  <c r="G25" i="1"/>
  <c r="H25" i="1" s="1"/>
  <c r="I25" i="1" s="1"/>
  <c r="G26" i="32" l="1"/>
  <c r="H26" i="32" s="1"/>
  <c r="I26" i="32" s="1"/>
  <c r="A26" i="32"/>
  <c r="D27" i="32"/>
  <c r="E27" i="32" s="1"/>
  <c r="F27" i="32" s="1"/>
  <c r="B27" i="32"/>
  <c r="C28" i="32"/>
  <c r="B27" i="1"/>
  <c r="C28" i="1"/>
  <c r="D27" i="1"/>
  <c r="E27" i="1" s="1"/>
  <c r="F27" i="1" s="1"/>
  <c r="G26" i="1"/>
  <c r="H26" i="1" s="1"/>
  <c r="I26" i="1" s="1"/>
  <c r="A26" i="1"/>
  <c r="G27" i="32" l="1"/>
  <c r="H27" i="32" s="1"/>
  <c r="I27" i="32" s="1"/>
  <c r="A27" i="32"/>
  <c r="B28" i="32"/>
  <c r="C29" i="32"/>
  <c r="D28" i="32"/>
  <c r="E28" i="32" s="1"/>
  <c r="F28" i="32" s="1"/>
  <c r="A27" i="1"/>
  <c r="G27" i="1"/>
  <c r="H27" i="1" s="1"/>
  <c r="I27" i="1" s="1"/>
  <c r="B28" i="1"/>
  <c r="C29" i="1"/>
  <c r="D28" i="1"/>
  <c r="E28" i="1" s="1"/>
  <c r="F28" i="1" s="1"/>
  <c r="D29" i="32" l="1"/>
  <c r="E29" i="32" s="1"/>
  <c r="F29" i="32" s="1"/>
  <c r="C30" i="32"/>
  <c r="B29" i="32"/>
  <c r="N29" i="32"/>
  <c r="M29" i="32"/>
  <c r="A28" i="32"/>
  <c r="G28" i="32"/>
  <c r="H28" i="32" s="1"/>
  <c r="I28" i="32" s="1"/>
  <c r="C30" i="1"/>
  <c r="B29" i="1"/>
  <c r="D29" i="1"/>
  <c r="E29" i="1" s="1"/>
  <c r="F29" i="1" s="1"/>
  <c r="N29" i="1"/>
  <c r="M29" i="1"/>
  <c r="G28" i="1"/>
  <c r="H28" i="1" s="1"/>
  <c r="I28" i="1" s="1"/>
  <c r="A28" i="1"/>
  <c r="B30" i="32" l="1"/>
  <c r="C31" i="32"/>
  <c r="D30" i="32"/>
  <c r="E30" i="32" s="1"/>
  <c r="F30" i="32" s="1"/>
  <c r="G29" i="32"/>
  <c r="H29" i="32" s="1"/>
  <c r="I29" i="32" s="1"/>
  <c r="A29" i="32"/>
  <c r="G29" i="1"/>
  <c r="H29" i="1" s="1"/>
  <c r="I29" i="1" s="1"/>
  <c r="A29" i="1"/>
  <c r="C31" i="1"/>
  <c r="B30" i="1"/>
  <c r="D30" i="1"/>
  <c r="E30" i="1" s="1"/>
  <c r="F30" i="1" s="1"/>
  <c r="A30" i="32" l="1"/>
  <c r="G30" i="32"/>
  <c r="H30" i="32" s="1"/>
  <c r="I30" i="32" s="1"/>
  <c r="D31" i="32"/>
  <c r="E31" i="32" s="1"/>
  <c r="F31" i="32" s="1"/>
  <c r="B31" i="32"/>
  <c r="C32" i="32"/>
  <c r="B31" i="1"/>
  <c r="D31" i="1"/>
  <c r="E31" i="1" s="1"/>
  <c r="F31" i="1" s="1"/>
  <c r="C32" i="1"/>
  <c r="A30" i="1"/>
  <c r="G30" i="1"/>
  <c r="H30" i="1" s="1"/>
  <c r="I30" i="1" s="1"/>
  <c r="C33" i="32" l="1"/>
  <c r="B32" i="32"/>
  <c r="D32" i="32"/>
  <c r="E32" i="32" s="1"/>
  <c r="F32" i="32" s="1"/>
  <c r="G31" i="32"/>
  <c r="H31" i="32" s="1"/>
  <c r="I31" i="32" s="1"/>
  <c r="A31" i="32"/>
  <c r="C33" i="1"/>
  <c r="B32" i="1"/>
  <c r="D32" i="1"/>
  <c r="E32" i="1" s="1"/>
  <c r="F32" i="1" s="1"/>
  <c r="A31" i="1"/>
  <c r="G31" i="1"/>
  <c r="H31" i="1" s="1"/>
  <c r="I31" i="1" s="1"/>
  <c r="G32" i="32" l="1"/>
  <c r="H32" i="32" s="1"/>
  <c r="I32" i="32" s="1"/>
  <c r="A32" i="32"/>
  <c r="C34" i="32"/>
  <c r="D33" i="32"/>
  <c r="E33" i="32" s="1"/>
  <c r="F33" i="32" s="1"/>
  <c r="B33" i="32"/>
  <c r="G32" i="1"/>
  <c r="H32" i="1" s="1"/>
  <c r="I32" i="1" s="1"/>
  <c r="A32" i="1"/>
  <c r="D33" i="1"/>
  <c r="E33" i="1" s="1"/>
  <c r="F33" i="1" s="1"/>
  <c r="B33" i="1"/>
  <c r="C34" i="1"/>
  <c r="A33" i="32" l="1"/>
  <c r="G33" i="32"/>
  <c r="H33" i="32" s="1"/>
  <c r="I33" i="32" s="1"/>
  <c r="C35" i="32"/>
  <c r="B34" i="32"/>
  <c r="D34" i="32"/>
  <c r="E34" i="32" s="1"/>
  <c r="F34" i="32" s="1"/>
  <c r="A33" i="1"/>
  <c r="G33" i="1"/>
  <c r="H33" i="1" s="1"/>
  <c r="I33" i="1" s="1"/>
  <c r="C35" i="1"/>
  <c r="B34" i="1"/>
  <c r="D34" i="1"/>
  <c r="E34" i="1" s="1"/>
  <c r="F34" i="1" s="1"/>
  <c r="N35" i="32" l="1"/>
  <c r="M35" i="32"/>
  <c r="C36" i="32"/>
  <c r="D35" i="32"/>
  <c r="E35" i="32" s="1"/>
  <c r="F35" i="32" s="1"/>
  <c r="B35" i="32"/>
  <c r="G34" i="32"/>
  <c r="H34" i="32" s="1"/>
  <c r="I34" i="32" s="1"/>
  <c r="A34" i="32"/>
  <c r="D35" i="1"/>
  <c r="E35" i="1" s="1"/>
  <c r="F35" i="1" s="1"/>
  <c r="B35" i="1"/>
  <c r="C36" i="1"/>
  <c r="G34" i="1"/>
  <c r="H34" i="1" s="1"/>
  <c r="I34" i="1" s="1"/>
  <c r="A34" i="1"/>
  <c r="A35" i="32" l="1"/>
  <c r="G35" i="32"/>
  <c r="H35" i="32" s="1"/>
  <c r="I35" i="32" s="1"/>
  <c r="C37" i="32"/>
  <c r="D36" i="32"/>
  <c r="E36" i="32" s="1"/>
  <c r="F36" i="32" s="1"/>
  <c r="B36" i="32"/>
  <c r="N36" i="32"/>
  <c r="M36" i="32"/>
  <c r="C37" i="1"/>
  <c r="D36" i="1"/>
  <c r="E36" i="1" s="1"/>
  <c r="F36" i="1" s="1"/>
  <c r="B36" i="1"/>
  <c r="G35" i="1"/>
  <c r="H35" i="1" s="1"/>
  <c r="I35" i="1" s="1"/>
  <c r="A35" i="1"/>
  <c r="G36" i="32" l="1"/>
  <c r="H36" i="32" s="1"/>
  <c r="I36" i="32" s="1"/>
  <c r="A36" i="32"/>
  <c r="C38" i="32"/>
  <c r="D37" i="32"/>
  <c r="E37" i="32" s="1"/>
  <c r="F37" i="32" s="1"/>
  <c r="B37" i="32"/>
  <c r="M37" i="32"/>
  <c r="N37" i="32"/>
  <c r="G36" i="1"/>
  <c r="H36" i="1" s="1"/>
  <c r="I36" i="1" s="1"/>
  <c r="A36" i="1"/>
  <c r="B37" i="1"/>
  <c r="C38" i="1"/>
  <c r="D37" i="1"/>
  <c r="E37" i="1" s="1"/>
  <c r="F37" i="1" s="1"/>
  <c r="M37" i="1"/>
  <c r="N37" i="1"/>
  <c r="N38" i="32" l="1"/>
  <c r="M38" i="32"/>
  <c r="A37" i="32"/>
  <c r="G37" i="32"/>
  <c r="H37" i="32" s="1"/>
  <c r="I37" i="32" s="1"/>
  <c r="C39" i="32"/>
  <c r="B38" i="32"/>
  <c r="D38" i="32"/>
  <c r="E38" i="32" s="1"/>
  <c r="F38" i="32" s="1"/>
  <c r="C39" i="1"/>
  <c r="B38" i="1"/>
  <c r="D38" i="1"/>
  <c r="E38" i="1" s="1"/>
  <c r="F38" i="1" s="1"/>
  <c r="A37" i="1"/>
  <c r="G37" i="1"/>
  <c r="H37" i="1" s="1"/>
  <c r="I37" i="1" s="1"/>
  <c r="G38" i="32" l="1"/>
  <c r="H38" i="32" s="1"/>
  <c r="I38" i="32" s="1"/>
  <c r="A38" i="32"/>
  <c r="C40" i="32"/>
  <c r="D39" i="32"/>
  <c r="E39" i="32" s="1"/>
  <c r="F39" i="32" s="1"/>
  <c r="B39" i="32"/>
  <c r="A38" i="1"/>
  <c r="G38" i="1"/>
  <c r="H38" i="1" s="1"/>
  <c r="I38" i="1" s="1"/>
  <c r="D39" i="1"/>
  <c r="E39" i="1" s="1"/>
  <c r="F39" i="1" s="1"/>
  <c r="B39" i="1"/>
  <c r="C40" i="1"/>
  <c r="A39" i="32" l="1"/>
  <c r="G39" i="32"/>
  <c r="H39" i="32" s="1"/>
  <c r="I39" i="32" s="1"/>
  <c r="C41" i="32"/>
  <c r="D40" i="32"/>
  <c r="E40" i="32" s="1"/>
  <c r="F40" i="32" s="1"/>
  <c r="B40" i="32"/>
  <c r="G39" i="1"/>
  <c r="H39" i="1" s="1"/>
  <c r="I39" i="1" s="1"/>
  <c r="A39" i="1"/>
  <c r="D40" i="1"/>
  <c r="E40" i="1" s="1"/>
  <c r="F40" i="1" s="1"/>
  <c r="C41" i="1"/>
  <c r="B40" i="1"/>
  <c r="G40" i="32" l="1"/>
  <c r="H40" i="32" s="1"/>
  <c r="I40" i="32" s="1"/>
  <c r="A40" i="32"/>
  <c r="C42" i="32"/>
  <c r="D41" i="32"/>
  <c r="E41" i="32" s="1"/>
  <c r="F41" i="32" s="1"/>
  <c r="B41" i="32"/>
  <c r="B41" i="1"/>
  <c r="C42" i="1"/>
  <c r="D41" i="1"/>
  <c r="E41" i="1" s="1"/>
  <c r="F41" i="1" s="1"/>
  <c r="G40" i="1"/>
  <c r="H40" i="1" s="1"/>
  <c r="I40" i="1" s="1"/>
  <c r="A40" i="1"/>
  <c r="A41" i="32" l="1"/>
  <c r="G41" i="32"/>
  <c r="H41" i="32" s="1"/>
  <c r="I41" i="32" s="1"/>
  <c r="C43" i="32"/>
  <c r="B42" i="32"/>
  <c r="N42" i="32"/>
  <c r="D42" i="32"/>
  <c r="E42" i="32" s="1"/>
  <c r="F42" i="32" s="1"/>
  <c r="M42" i="32"/>
  <c r="A41" i="1"/>
  <c r="G41" i="1"/>
  <c r="H41" i="1" s="1"/>
  <c r="I41" i="1" s="1"/>
  <c r="B42" i="1"/>
  <c r="C43" i="1"/>
  <c r="D42" i="1"/>
  <c r="E42" i="1" s="1"/>
  <c r="F42" i="1" s="1"/>
  <c r="C44" i="32" l="1"/>
  <c r="D43" i="32"/>
  <c r="E43" i="32" s="1"/>
  <c r="F43" i="32" s="1"/>
  <c r="B43" i="32"/>
  <c r="M43" i="32"/>
  <c r="N43" i="32"/>
  <c r="G42" i="32"/>
  <c r="H42" i="32" s="1"/>
  <c r="I42" i="32" s="1"/>
  <c r="A42" i="32"/>
  <c r="G42" i="1"/>
  <c r="H42" i="1" s="1"/>
  <c r="I42" i="1" s="1"/>
  <c r="A42" i="1"/>
  <c r="B43" i="1"/>
  <c r="C44" i="1"/>
  <c r="D43" i="1"/>
  <c r="E43" i="1" s="1"/>
  <c r="F43" i="1" s="1"/>
  <c r="M43" i="1"/>
  <c r="N43" i="1"/>
  <c r="A43" i="32" l="1"/>
  <c r="G43" i="32"/>
  <c r="H43" i="32" s="1"/>
  <c r="I43" i="32" s="1"/>
  <c r="C45" i="32"/>
  <c r="D44" i="32"/>
  <c r="E44" i="32" s="1"/>
  <c r="F44" i="32" s="1"/>
  <c r="B44" i="32"/>
  <c r="C45" i="1"/>
  <c r="B44" i="1"/>
  <c r="D44" i="1"/>
  <c r="E44" i="1" s="1"/>
  <c r="F44" i="1" s="1"/>
  <c r="A43" i="1"/>
  <c r="G43" i="1"/>
  <c r="H43" i="1" s="1"/>
  <c r="I43" i="1" s="1"/>
  <c r="G44" i="32" l="1"/>
  <c r="H44" i="32" s="1"/>
  <c r="I44" i="32" s="1"/>
  <c r="A44" i="32"/>
  <c r="C46" i="32"/>
  <c r="D45" i="32"/>
  <c r="E45" i="32" s="1"/>
  <c r="F45" i="32" s="1"/>
  <c r="B45" i="32"/>
  <c r="G44" i="1"/>
  <c r="H44" i="1" s="1"/>
  <c r="I44" i="1" s="1"/>
  <c r="A44" i="1"/>
  <c r="D45" i="1"/>
  <c r="E45" i="1" s="1"/>
  <c r="F45" i="1" s="1"/>
  <c r="C46" i="1"/>
  <c r="B45" i="1"/>
  <c r="A45" i="32" l="1"/>
  <c r="G45" i="32"/>
  <c r="H45" i="32" s="1"/>
  <c r="I45" i="32" s="1"/>
  <c r="B46" i="32"/>
  <c r="C47" i="32"/>
  <c r="D46" i="32"/>
  <c r="E46" i="32" s="1"/>
  <c r="F46" i="32" s="1"/>
  <c r="C47" i="1"/>
  <c r="D46" i="1"/>
  <c r="E46" i="1" s="1"/>
  <c r="F46" i="1" s="1"/>
  <c r="B46" i="1"/>
  <c r="A45" i="1"/>
  <c r="G45" i="1"/>
  <c r="H45" i="1" s="1"/>
  <c r="I45" i="1" s="1"/>
  <c r="C48" i="32" l="1"/>
  <c r="D47" i="32"/>
  <c r="E47" i="32" s="1"/>
  <c r="F47" i="32" s="1"/>
  <c r="B47" i="32"/>
  <c r="G46" i="32"/>
  <c r="H46" i="32" s="1"/>
  <c r="I46" i="32" s="1"/>
  <c r="A46" i="32"/>
  <c r="G46" i="1"/>
  <c r="H46" i="1" s="1"/>
  <c r="I46" i="1" s="1"/>
  <c r="A46" i="1"/>
  <c r="D47" i="1"/>
  <c r="E47" i="1" s="1"/>
  <c r="F47" i="1" s="1"/>
  <c r="C48" i="1"/>
  <c r="B47" i="1"/>
  <c r="A47" i="32" l="1"/>
  <c r="G47" i="32"/>
  <c r="H47" i="32" s="1"/>
  <c r="I47" i="32" s="1"/>
  <c r="B48" i="32"/>
  <c r="C49" i="32"/>
  <c r="D48" i="32"/>
  <c r="E48" i="32" s="1"/>
  <c r="F48" i="32" s="1"/>
  <c r="A47" i="1"/>
  <c r="G47" i="1"/>
  <c r="H47" i="1" s="1"/>
  <c r="I47" i="1" s="1"/>
  <c r="B48" i="1"/>
  <c r="D48" i="1"/>
  <c r="E48" i="1" s="1"/>
  <c r="F48" i="1" s="1"/>
  <c r="C49" i="1"/>
  <c r="C50" i="32" l="1"/>
  <c r="D49" i="32"/>
  <c r="E49" i="32" s="1"/>
  <c r="F49" i="32" s="1"/>
  <c r="B49" i="32"/>
  <c r="G48" i="32"/>
  <c r="H48" i="32" s="1"/>
  <c r="I48" i="32" s="1"/>
  <c r="A48" i="32"/>
  <c r="A48" i="1"/>
  <c r="G48" i="1"/>
  <c r="H48" i="1" s="1"/>
  <c r="I48" i="1" s="1"/>
  <c r="B49" i="1"/>
  <c r="C50" i="1"/>
  <c r="D49" i="1"/>
  <c r="E49" i="1" s="1"/>
  <c r="F49" i="1" s="1"/>
  <c r="A49" i="32" l="1"/>
  <c r="G49" i="32"/>
  <c r="H49" i="32" s="1"/>
  <c r="I49" i="32" s="1"/>
  <c r="B50" i="32"/>
  <c r="C51" i="32"/>
  <c r="D50" i="32"/>
  <c r="E50" i="32" s="1"/>
  <c r="F50" i="32" s="1"/>
  <c r="G49" i="1"/>
  <c r="H49" i="1" s="1"/>
  <c r="I49" i="1" s="1"/>
  <c r="A49" i="1"/>
  <c r="C51" i="1"/>
  <c r="D50" i="1"/>
  <c r="E50" i="1" s="1"/>
  <c r="F50" i="1" s="1"/>
  <c r="B50" i="1"/>
  <c r="C52" i="32" l="1"/>
  <c r="D51" i="32"/>
  <c r="E51" i="32" s="1"/>
  <c r="F51" i="32" s="1"/>
  <c r="B51" i="32"/>
  <c r="G50" i="32"/>
  <c r="H50" i="32" s="1"/>
  <c r="I50" i="32" s="1"/>
  <c r="A50" i="32"/>
  <c r="A50" i="1"/>
  <c r="G50" i="1"/>
  <c r="H50" i="1" s="1"/>
  <c r="I50" i="1" s="1"/>
  <c r="D51" i="1"/>
  <c r="E51" i="1" s="1"/>
  <c r="F51" i="1" s="1"/>
  <c r="B51" i="1"/>
  <c r="C52" i="1"/>
  <c r="A51" i="32" l="1"/>
  <c r="G51" i="32"/>
  <c r="H51" i="32" s="1"/>
  <c r="I51" i="32" s="1"/>
  <c r="B52" i="32"/>
  <c r="C53" i="32"/>
  <c r="D52" i="32"/>
  <c r="E52" i="32" s="1"/>
  <c r="F52" i="32" s="1"/>
  <c r="A51" i="1"/>
  <c r="G51" i="1"/>
  <c r="H51" i="1" s="1"/>
  <c r="I51" i="1" s="1"/>
  <c r="D52" i="1"/>
  <c r="E52" i="1" s="1"/>
  <c r="F52" i="1" s="1"/>
  <c r="C53" i="1"/>
  <c r="B52" i="1"/>
  <c r="C54" i="32" l="1"/>
  <c r="D53" i="32"/>
  <c r="E53" i="32" s="1"/>
  <c r="F53" i="32" s="1"/>
  <c r="B53" i="32"/>
  <c r="G52" i="32"/>
  <c r="H52" i="32" s="1"/>
  <c r="I52" i="32" s="1"/>
  <c r="A52" i="32"/>
  <c r="B53" i="1"/>
  <c r="D53" i="1"/>
  <c r="E53" i="1" s="1"/>
  <c r="F53" i="1" s="1"/>
  <c r="C54" i="1"/>
  <c r="A52" i="1"/>
  <c r="G52" i="1"/>
  <c r="H52" i="1" s="1"/>
  <c r="I52" i="1" s="1"/>
  <c r="A53" i="32" l="1"/>
  <c r="G53" i="32"/>
  <c r="H53" i="32" s="1"/>
  <c r="I53" i="32" s="1"/>
  <c r="B54" i="32"/>
  <c r="C55" i="32"/>
  <c r="D54" i="32"/>
  <c r="E54" i="32" s="1"/>
  <c r="F54" i="32" s="1"/>
  <c r="B54" i="1"/>
  <c r="D54" i="1"/>
  <c r="E54" i="1" s="1"/>
  <c r="F54" i="1" s="1"/>
  <c r="C55" i="1"/>
  <c r="A53" i="1"/>
  <c r="G53" i="1"/>
  <c r="H53" i="1" s="1"/>
  <c r="I53" i="1" s="1"/>
  <c r="D55" i="32" l="1"/>
  <c r="E55" i="32" s="1"/>
  <c r="F55" i="32" s="1"/>
  <c r="B55" i="32"/>
  <c r="G54" i="32"/>
  <c r="H54" i="32" s="1"/>
  <c r="I54" i="32" s="1"/>
  <c r="A54" i="32"/>
  <c r="B55" i="1"/>
  <c r="D55" i="1"/>
  <c r="E55" i="1" s="1"/>
  <c r="F55" i="1" s="1"/>
  <c r="A54" i="1"/>
  <c r="G54" i="1"/>
  <c r="H54" i="1" s="1"/>
  <c r="I54" i="1" s="1"/>
  <c r="A55" i="32" l="1"/>
  <c r="G55" i="32"/>
  <c r="H55" i="32" s="1"/>
  <c r="I55" i="32" s="1"/>
  <c r="A55" i="1"/>
  <c r="G55" i="1"/>
  <c r="H55" i="1" s="1"/>
  <c r="I55" i="1" s="1"/>
</calcChain>
</file>

<file path=xl/sharedStrings.xml><?xml version="1.0" encoding="utf-8"?>
<sst xmlns="http://schemas.openxmlformats.org/spreadsheetml/2006/main" count="79" uniqueCount="65">
  <si>
    <t>nieuwjaar</t>
  </si>
  <si>
    <t>pasen</t>
  </si>
  <si>
    <t>kerstmis</t>
  </si>
  <si>
    <t>hemelvaartsdag</t>
  </si>
  <si>
    <t>pinksteren</t>
  </si>
  <si>
    <t>koningsdag</t>
  </si>
  <si>
    <t>3</t>
  </si>
  <si>
    <t>y</t>
  </si>
  <si>
    <t>c = y // 100</t>
  </si>
  <si>
    <t>n = y - 19 * (y // 19)</t>
  </si>
  <si>
    <t>k = (c - 17) // 25</t>
  </si>
  <si>
    <t>i = c - (c // 4) - (( c - k ) // 3) + 19 * n + 15</t>
  </si>
  <si>
    <t>i = i - 30 * (i // 30)</t>
  </si>
  <si>
    <t>i = i - (i // 28) * ( 1 - ( i // 28 ) * (29 // ( i + 1 )) * (( 21 - n ) // 11 ))</t>
  </si>
  <si>
    <t>j = y + (y // 4) + i + 2 - c + (c // 4)</t>
  </si>
  <si>
    <t>j = j - 7 * (j // 7)</t>
  </si>
  <si>
    <t>l = i - j</t>
  </si>
  <si>
    <t>m = 3 + (( l + 40 ) // 44)</t>
  </si>
  <si>
    <t>d = l + 28 - 31 * (m // 4)</t>
  </si>
  <si>
    <t>programma</t>
  </si>
  <si>
    <t>versie</t>
  </si>
  <si>
    <t>datum</t>
  </si>
  <si>
    <t>auteur</t>
  </si>
  <si>
    <t>1.0</t>
  </si>
  <si>
    <t>paasberekening</t>
  </si>
  <si>
    <t xml:space="preserve"># The algorithm is due to J.-M. Oudin (1940) and is reprinted in the </t>
  </si>
  <si>
    <t># Explanatory Supplement to the Astronomical Almanac, ed. P. K. Seidelmann (1992).</t>
  </si>
  <si>
    <t xml:space="preserve"># See Chapter 12, "Calendars", by L. E. Doggett. </t>
  </si>
  <si>
    <t>datum eerste paasdag</t>
  </si>
  <si>
    <t>gebruiksaanwijzing</t>
  </si>
  <si>
    <t>nieuwe jaarkalender maken</t>
  </si>
  <si>
    <t>vul in cel A1 het gewenste jaar in</t>
  </si>
  <si>
    <t>activiteit invullen</t>
  </si>
  <si>
    <t>vul in de rechterkolom een omschrijving in</t>
  </si>
  <si>
    <t>verwijder de activiteiten uit de kopie</t>
  </si>
  <si>
    <t>datum tweede paasdag</t>
  </si>
  <si>
    <t>datum hemelvaartsdag</t>
  </si>
  <si>
    <t>datum eerste pinksterdag</t>
  </si>
  <si>
    <t>datum tweede pinksterdag</t>
  </si>
  <si>
    <t>kalender.xlsx</t>
  </si>
  <si>
    <t>algemeen</t>
  </si>
  <si>
    <t>in verborgen kolommen zitten formules en tabellen die belangrijk zijn</t>
  </si>
  <si>
    <t>styling</t>
  </si>
  <si>
    <t>styling kan in voorwaardelijke opmaak aangepast worden</t>
  </si>
  <si>
    <t>:=&gt; de kalender wordt automatisch aangepast aan het gewenste jaar</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</si>
  <si>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</si>
  <si>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Copyright © 2023 Paul Braakman</t>
  </si>
  <si>
    <t>:=&gt; de dagen worden automatisch gehighlight</t>
  </si>
  <si>
    <t>https://aa.usno.navy.mil/faq/easter</t>
  </si>
  <si>
    <t>Paul Braakman</t>
  </si>
  <si>
    <t>hiervoor moet de bladbeveiliging tijdelijk worden opgeheven</t>
  </si>
  <si>
    <t>bladbeveiliging is actief om onbedoelde wijzigingen te voorkomen</t>
  </si>
  <si>
    <t>[hyperlinks do not constitute endorsement]</t>
  </si>
  <si>
    <t>dagnummers in de tekst tussen "|" en ":" worden ook gehighlight</t>
  </si>
  <si>
    <t>https://github.com/pjbraakman/kalender</t>
  </si>
  <si>
    <t>maak een kopie van het blad van een bestaande jaarkalender</t>
  </si>
  <si>
    <t>vul in kolom O een enkele dag, of begindag-einddag in</t>
  </si>
  <si>
    <t># Conversion to Python code by Paul Braakman</t>
  </si>
  <si>
    <t>10-12</t>
  </si>
  <si>
    <t>18-19</t>
  </si>
  <si>
    <t>24-4</t>
  </si>
  <si>
    <t>28-3</t>
  </si>
  <si>
    <t>24-1</t>
  </si>
  <si>
    <t>voorbeeld</t>
  </si>
  <si>
    <r>
      <t>voorbeeld ||</t>
    </r>
    <r>
      <rPr>
        <b/>
        <sz val="11"/>
        <color theme="1"/>
        <rFont val="Calibri"/>
        <family val="2"/>
        <scheme val="minor"/>
      </rPr>
      <t>21</t>
    </r>
    <r>
      <rPr>
        <sz val="11"/>
        <color theme="1"/>
        <rFont val="Calibri"/>
        <family val="2"/>
        <scheme val="minor"/>
      </rPr>
      <t>: voorbeeld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</si>
</sst>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numFmt numFmtId="165" formatCode="d"/>
    <numFmt numFmtId="166" formatCode="mmmm"/>
    <numFmt numFmtId="167" formatCode="yyyy/mm/dd\ ddd"/>
  </numFmts>
  <fonts count="8" x14ac:knownFonts="1">
    <font>
      <sz val="11"/>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sz val="11"/>
      <color theme="9" tint="-0.249977111117893"/>
      <name val="Calibri"/>
      <family val="2"/>
      <scheme val="minor"/>
    </font>
    <font>
      <sz val="8"/>
      <color theme="1"/>
      <name val="Consolas"/>
      <family val="3"/>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dotted">
        <color indexed="64"/>
      </top>
      <bottom style="dotted">
        <color indexed="64"/>
      </bottom>
      <diagonal/>
    </border>
    <border>
      <left/>
      <right style="dotted">
        <color auto="1"/>
      </right>
      <top/>
      <bottom/>
      <diagonal/>
    </border>
    <border>
      <left/>
      <right style="dotted">
        <color auto="1"/>
      </right>
      <top style="dotted">
        <color indexed="64"/>
      </top>
      <bottom style="dotted">
        <color indexed="64"/>
      </bottom>
      <diagonal/>
    </border>
  </borders>
  <cellStyleXfs count="2">
    <xf numFmtId="0" fontId="0" fillId="0" borderId="0"/>
    <xf numFmtId="0" fontId="7" fillId="0" borderId="0" applyNumberFormat="0" applyFill="0" applyBorder="0" applyAlignment="0" applyProtection="0"/>
  </cellStyleXfs>
  <cellXfs count="42">
    <xf numFmtId="0" fontId="0" fillId="0" borderId="0" xfId="0"/>
    <xf numFmtId="0" fontId="0" fillId="0" borderId="0" xfId="0" applyAlignment="1">
      <alignment horizontal="center"/>
    </xf>
    <xf numFmtId="165" fontId="0" fillId="0" borderId="1" xfId="0" applyNumberFormat="1" applyBorder="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165" fontId="0" fillId="0" borderId="4" xfId="0" applyNumberFormat="1" applyBorder="1" applyAlignment="1">
      <alignment horizontal="center"/>
    </xf>
    <xf numFmtId="165" fontId="0" fillId="0" borderId="5" xfId="0" applyNumberFormat="1" applyBorder="1" applyAlignment="1">
      <alignment horizontal="center"/>
    </xf>
    <xf numFmtId="165" fontId="0" fillId="0" borderId="6" xfId="0" applyNumberFormat="1" applyBorder="1" applyAlignment="1">
      <alignment horizontal="center"/>
    </xf>
    <xf numFmtId="165" fontId="0" fillId="0" borderId="7" xfId="0" applyNumberFormat="1"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165" fontId="0" fillId="0" borderId="10" xfId="0" applyNumberFormat="1" applyBorder="1" applyAlignment="1">
      <alignment horizontal="center"/>
    </xf>
    <xf numFmtId="165" fontId="0" fillId="0" borderId="11" xfId="0" applyNumberFormat="1" applyBorder="1" applyAlignment="1">
      <alignment horizontal="center"/>
    </xf>
    <xf numFmtId="165" fontId="0" fillId="0" borderId="12" xfId="0" applyNumberFormat="1" applyBorder="1" applyAlignment="1">
      <alignment horizontal="center"/>
    </xf>
    <xf numFmtId="167" fontId="0" fillId="0" borderId="0" xfId="0" applyNumberFormat="1" applyAlignment="1">
      <alignment horizontal="left"/>
    </xf>
    <xf numFmtId="0" fontId="3" fillId="0" borderId="0" xfId="0" applyFont="1" applyAlignment="1">
      <alignment horizontal="center"/>
    </xf>
    <xf numFmtId="0" fontId="1" fillId="0" borderId="0" xfId="0" applyFont="1" applyAlignment="1">
      <alignment horizontal="right"/>
    </xf>
    <xf numFmtId="0" fontId="0" fillId="0" borderId="0" xfId="0" applyAlignment="1">
      <alignment horizontal="right"/>
    </xf>
    <xf numFmtId="166" fontId="0" fillId="0" borderId="0" xfId="0" applyNumberFormat="1" applyAlignment="1">
      <alignment horizontal="right"/>
    </xf>
    <xf numFmtId="0" fontId="0" fillId="0" borderId="13" xfId="0" applyBorder="1" applyAlignment="1">
      <alignment horizontal="right"/>
    </xf>
    <xf numFmtId="16" fontId="0" fillId="0" borderId="13" xfId="0" applyNumberFormat="1" applyBorder="1" applyAlignment="1">
      <alignment horizontal="right"/>
    </xf>
    <xf numFmtId="14" fontId="0" fillId="0" borderId="0" xfId="0" applyNumberFormat="1"/>
    <xf numFmtId="0" fontId="1" fillId="0" borderId="0" xfId="0" applyFont="1"/>
    <xf numFmtId="14" fontId="0" fillId="0" borderId="0" xfId="0" applyNumberFormat="1" applyAlignment="1">
      <alignment horizontal="left"/>
    </xf>
    <xf numFmtId="0" fontId="4" fillId="0" borderId="0" xfId="0" applyFont="1"/>
    <xf numFmtId="0" fontId="5" fillId="0" borderId="0" xfId="0" applyFont="1" applyAlignment="1">
      <alignment horizontal="left" indent="1"/>
    </xf>
    <xf numFmtId="0" fontId="6" fillId="0" borderId="0" xfId="0" applyFont="1"/>
    <xf numFmtId="0" fontId="7" fillId="0" borderId="0" xfId="1"/>
    <xf numFmtId="0" fontId="1" fillId="0" borderId="0" xfId="0" applyFont="1" applyAlignment="1" applyProtection="1">
      <alignment horizontal="right"/>
      <protection locked="0"/>
    </xf>
    <xf numFmtId="0" fontId="7" fillId="0" borderId="0" xfId="1" applyAlignment="1"/>
    <xf numFmtId="0" fontId="1" fillId="0" borderId="0" xfId="0" applyFont="1" applyAlignment="1" applyProtection="1">
      <alignment horizontal="left" indent="1"/>
      <protection locked="0"/>
    </xf>
    <xf numFmtId="0" fontId="0" fillId="0" borderId="13" xfId="0" applyBorder="1" applyAlignment="1" applyProtection="1">
      <alignment horizontal="left" indent="1"/>
      <protection locked="0"/>
    </xf>
    <xf numFmtId="0" fontId="1" fillId="0" borderId="13" xfId="0" applyFont="1" applyBorder="1" applyAlignment="1" applyProtection="1">
      <alignment horizontal="left" indent="1"/>
      <protection locked="0"/>
    </xf>
    <xf numFmtId="0" fontId="0" fillId="0" borderId="0" xfId="0" applyAlignment="1" applyProtection="1">
      <alignment horizontal="left" indent="1"/>
      <protection locked="0"/>
    </xf>
    <xf numFmtId="49" fontId="1" fillId="0" borderId="14" xfId="0" applyNumberFormat="1" applyFont="1" applyBorder="1" applyAlignment="1" applyProtection="1">
      <alignment horizontal="right"/>
      <protection locked="0"/>
    </xf>
    <xf numFmtId="49" fontId="1" fillId="0" borderId="15" xfId="0" applyNumberFormat="1" applyFont="1" applyBorder="1" applyAlignment="1" applyProtection="1">
      <alignment horizontal="right"/>
      <protection locked="0"/>
    </xf>
    <xf numFmtId="0" fontId="0" fillId="0" borderId="0" xfId="0" applyAlignment="1">
      <alignment horizontal="left" vertical="top" wrapText="1"/>
    </xf>
    <xf numFmtId="0" fontId="1" fillId="0" borderId="0" xfId="0" applyFont="1" applyAlignment="1">
      <alignment horizontal="left"/>
    </xf>
    <xf numFmtId="0" fontId="0" fillId="0" borderId="0" xfId="0" applyAlignment="1">
      <alignment horizontal="left" vertical="top" wrapText="1"/>
    </xf>
  </cellXfs>
  <cellStyles count="2">
    <cellStyle name="Hyperlink" xfId="1" builtinId="8"/>
    <cellStyle name="Standaard" xfId="0" builtinId="0"/>
  </cellStyles>
  <dxfs count="10">
    <dxf>
      <font>
        <b val="0"/>
        <i val="0"/>
        <color theme="0"/>
      </font>
      <fill>
        <patternFill>
          <bgColor rgb="FF41CDFF"/>
        </patternFill>
      </fill>
    </dxf>
    <dxf>
      <font>
        <color theme="0"/>
      </font>
      <fill>
        <patternFill>
          <bgColor theme="0" tint="-0.34998626667073579"/>
        </patternFill>
      </fill>
    </dxf>
    <dxf>
      <font>
        <b/>
        <i val="0"/>
        <color theme="1"/>
      </font>
      <fill>
        <patternFill patternType="solid">
          <bgColor theme="7" tint="0.59996337778862885"/>
        </patternFill>
      </fill>
    </dxf>
    <dxf>
      <font>
        <color rgb="FF000080"/>
      </font>
    </dxf>
    <dxf>
      <font>
        <color rgb="FF008000"/>
      </font>
    </dxf>
    <dxf>
      <font>
        <b val="0"/>
        <i val="0"/>
        <color theme="0"/>
      </font>
      <fill>
        <patternFill>
          <bgColor rgb="FF41CDFF"/>
        </patternFill>
      </fill>
    </dxf>
    <dxf>
      <font>
        <color theme="0"/>
      </font>
      <fill>
        <patternFill>
          <bgColor theme="0" tint="-0.34998626667073579"/>
        </patternFill>
      </fill>
    </dxf>
    <dxf>
      <font>
        <b/>
        <i val="0"/>
        <color theme="1"/>
      </font>
      <fill>
        <patternFill patternType="solid">
          <bgColor theme="7" tint="0.59996337778862885"/>
        </patternFill>
      </fill>
    </dxf>
    <dxf>
      <font>
        <color rgb="FF000080"/>
      </font>
    </dxf>
    <dxf>
      <font>
        <color rgb="FF008000"/>
      </font>
    </dxf>
  </dxfs>
  <tableStyles count="0" defaultTableStyle="TableStyleMedium2" defaultPivotStyle="PivotStyleLight16"/>
  <colors>
    <mruColors>
      <color rgb="FF41CDFF"/>
      <color rgb="FF000080"/>
      <color rgb="FF008000"/>
      <color rgb="FF00FF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a.usno.navy.mil/faq/ea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B0446-FBE5-400B-AC02-DA3DF8E84742}">
  <sheetPr>
    <pageSetUpPr fitToPage="1"/>
  </sheetPr>
  <dimension ref="A1:R56"/>
  <sheetViews>
    <sheetView tabSelected="1" workbookViewId="0">
      <pane ySplit="1" topLeftCell="A2" activePane="bottomLeft" state="frozen"/>
      <selection activeCell="B1" sqref="B1"/>
      <selection pane="bottomLeft" activeCell="P8" sqref="P8"/>
    </sheetView>
  </sheetViews>
  <sheetFormatPr defaultColWidth="8.90625" defaultRowHeight="14.5" x14ac:dyDescent="0.35"/>
  <cols>
    <col min="1" max="1" width="10" style="20" bestFit="1" customWidth="1"/>
    <col min="2" max="9" width="3.6328125" style="1" customWidth="1"/>
    <col min="10" max="12" width="5.6328125" style="20" hidden="1" customWidth="1"/>
    <col min="13" max="14" width="6.90625" style="23" hidden="1" customWidth="1"/>
    <col min="15" max="15" width="7.6328125" style="37" customWidth="1"/>
    <col min="16" max="16" width="60.6328125" style="36" customWidth="1"/>
    <col min="17" max="17" width="13.36328125" style="1" hidden="1" customWidth="1"/>
    <col min="18" max="18" width="8.90625" style="1" hidden="1" customWidth="1"/>
    <col min="19" max="16379" width="8.90625" style="1"/>
    <col min="16380" max="16380" width="8.90625" style="1" bestFit="1" customWidth="1"/>
    <col min="16381" max="16384" width="8.90625" style="1"/>
  </cols>
  <sheetData>
    <row r="1" spans="1:18" s="3" customFormat="1" ht="15" thickBot="1" x14ac:dyDescent="0.4">
      <c r="A1" s="31">
        <v>2023</v>
      </c>
      <c r="B1" s="18"/>
      <c r="C1" s="4">
        <f>C3</f>
        <v>44928</v>
      </c>
      <c r="D1" s="4">
        <f>C1+1</f>
        <v>44929</v>
      </c>
      <c r="E1" s="4">
        <f t="shared" ref="E1:I2" si="0">D1+1</f>
        <v>44930</v>
      </c>
      <c r="F1" s="4">
        <f t="shared" si="0"/>
        <v>44931</v>
      </c>
      <c r="G1" s="4">
        <f t="shared" si="0"/>
        <v>44932</v>
      </c>
      <c r="H1" s="4">
        <f t="shared" si="0"/>
        <v>44933</v>
      </c>
      <c r="I1" s="4">
        <f t="shared" si="0"/>
        <v>44934</v>
      </c>
      <c r="J1" s="19"/>
      <c r="K1" s="19"/>
      <c r="L1" s="19"/>
      <c r="M1" s="23"/>
      <c r="N1" s="23"/>
      <c r="O1" s="37"/>
      <c r="P1" s="33"/>
    </row>
    <row r="2" spans="1:18" x14ac:dyDescent="0.35">
      <c r="A2" s="21">
        <f>F2</f>
        <v>44924</v>
      </c>
      <c r="B2" s="5">
        <f>_xlfn.ISOWEEKNUM(C2)</f>
        <v>52</v>
      </c>
      <c r="C2" s="6">
        <f>C3-7</f>
        <v>44921</v>
      </c>
      <c r="D2" s="7">
        <f>C2+1</f>
        <v>44922</v>
      </c>
      <c r="E2" s="7">
        <f t="shared" si="0"/>
        <v>44923</v>
      </c>
      <c r="F2" s="7">
        <f t="shared" si="0"/>
        <v>44924</v>
      </c>
      <c r="G2" s="14">
        <f t="shared" si="0"/>
        <v>44925</v>
      </c>
      <c r="H2" s="6">
        <f t="shared" si="0"/>
        <v>44926</v>
      </c>
      <c r="I2" s="8">
        <f t="shared" si="0"/>
        <v>44927</v>
      </c>
      <c r="J2" s="22">
        <f t="shared" ref="J2:J33" si="1">IFERROR(FIND("-",O2),0)</f>
        <v>0</v>
      </c>
      <c r="K2" s="22">
        <f t="shared" ref="K2:K33" si="2">IFERROR(VALUE(LEFT(O2,J2-1)),L2)</f>
        <v>0</v>
      </c>
      <c r="L2" s="22">
        <f t="shared" ref="L2:L33" si="3">IFERROR(VALUE(MID(O2,J2+1,100)),0)</f>
        <v>0</v>
      </c>
      <c r="M2" s="23" t="str">
        <f t="shared" ref="M2:M6" si="4">IF(K2=0,"",IFERROR(DATE(YEAR($C2),MONTH($C2)+IF(K2&lt;DAY($C2),1,0),K2),""))</f>
        <v/>
      </c>
      <c r="N2" s="23" t="str">
        <f t="shared" ref="N2:N6" si="5">IF(L2=0,"",IFERROR(DATE(YEAR($C2),MONTH($C2)+IF(L2&lt;DAY($C2),1,0),L2),""))</f>
        <v/>
      </c>
      <c r="O2" s="38"/>
      <c r="P2" s="34"/>
      <c r="Q2" s="17">
        <f>DATE(YEAR(Q4)-1,12,25)</f>
        <v>44920</v>
      </c>
      <c r="R2" t="s">
        <v>2</v>
      </c>
    </row>
    <row r="3" spans="1:18" x14ac:dyDescent="0.35">
      <c r="A3" s="21">
        <f t="shared" ref="A3:A34" si="6">IF(MONTH(F3)=MONTH(F2),"",F3)</f>
        <v>44931</v>
      </c>
      <c r="B3" s="5">
        <f>_xlfn.ISOWEEKNUM(C3)</f>
        <v>1</v>
      </c>
      <c r="C3" s="9">
        <f>DATE(A1,1,4)-WEEKDAY(DATE(A1,1,4),3)</f>
        <v>44928</v>
      </c>
      <c r="D3" s="2">
        <f>C3+1</f>
        <v>44929</v>
      </c>
      <c r="E3" s="2">
        <f t="shared" ref="E3:I4" si="7">D3+1</f>
        <v>44930</v>
      </c>
      <c r="F3" s="2">
        <f t="shared" si="7"/>
        <v>44931</v>
      </c>
      <c r="G3" s="15">
        <f t="shared" si="7"/>
        <v>44932</v>
      </c>
      <c r="H3" s="9">
        <f t="shared" si="7"/>
        <v>44933</v>
      </c>
      <c r="I3" s="10">
        <f t="shared" si="7"/>
        <v>44934</v>
      </c>
      <c r="J3" s="22">
        <f t="shared" si="1"/>
        <v>0</v>
      </c>
      <c r="K3" s="22">
        <f t="shared" si="2"/>
        <v>3</v>
      </c>
      <c r="L3" s="22">
        <f t="shared" si="3"/>
        <v>3</v>
      </c>
      <c r="M3" s="23">
        <f t="shared" si="4"/>
        <v>44929</v>
      </c>
      <c r="N3" s="23">
        <f t="shared" si="5"/>
        <v>44929</v>
      </c>
      <c r="O3" s="38" t="s">
        <v>6</v>
      </c>
      <c r="P3" s="34" t="s">
        <v>63</v>
      </c>
      <c r="Q3" s="17">
        <f>Q2+1</f>
        <v>44921</v>
      </c>
    </row>
    <row r="4" spans="1:18" x14ac:dyDescent="0.35">
      <c r="A4" s="21" t="str">
        <f t="shared" si="6"/>
        <v/>
      </c>
      <c r="B4" s="5">
        <f>_xlfn.ISOWEEKNUM(C4)</f>
        <v>2</v>
      </c>
      <c r="C4" s="9">
        <f>C3+7</f>
        <v>44935</v>
      </c>
      <c r="D4" s="2">
        <f>C4+1</f>
        <v>44936</v>
      </c>
      <c r="E4" s="2">
        <f t="shared" si="7"/>
        <v>44937</v>
      </c>
      <c r="F4" s="2">
        <f t="shared" si="7"/>
        <v>44938</v>
      </c>
      <c r="G4" s="15">
        <f t="shared" si="7"/>
        <v>44939</v>
      </c>
      <c r="H4" s="9">
        <f t="shared" si="7"/>
        <v>44940</v>
      </c>
      <c r="I4" s="10">
        <f t="shared" si="7"/>
        <v>44941</v>
      </c>
      <c r="J4" s="22">
        <f t="shared" si="1"/>
        <v>3</v>
      </c>
      <c r="K4" s="22">
        <f t="shared" si="2"/>
        <v>10</v>
      </c>
      <c r="L4" s="22">
        <f t="shared" si="3"/>
        <v>12</v>
      </c>
      <c r="M4" s="23">
        <f t="shared" si="4"/>
        <v>44936</v>
      </c>
      <c r="N4" s="23">
        <f t="shared" si="5"/>
        <v>44938</v>
      </c>
      <c r="O4" s="38" t="s">
        <v>58</v>
      </c>
      <c r="P4" s="34" t="s">
        <v>63</v>
      </c>
      <c r="Q4" s="17">
        <f>DATE(A1,1,1)</f>
        <v>44927</v>
      </c>
      <c r="R4" t="s">
        <v>0</v>
      </c>
    </row>
    <row r="5" spans="1:18" x14ac:dyDescent="0.35">
      <c r="A5" s="21" t="str">
        <f t="shared" si="6"/>
        <v/>
      </c>
      <c r="B5" s="5">
        <f t="shared" ref="B5:B54" si="8">_xlfn.ISOWEEKNUM(C5)</f>
        <v>3</v>
      </c>
      <c r="C5" s="9">
        <f t="shared" ref="C5:C24" si="9">C4+7</f>
        <v>44942</v>
      </c>
      <c r="D5" s="2">
        <f t="shared" ref="D5:I5" si="10">C5+1</f>
        <v>44943</v>
      </c>
      <c r="E5" s="2">
        <f t="shared" si="10"/>
        <v>44944</v>
      </c>
      <c r="F5" s="2">
        <f t="shared" si="10"/>
        <v>44945</v>
      </c>
      <c r="G5" s="15">
        <f t="shared" si="10"/>
        <v>44946</v>
      </c>
      <c r="H5" s="9">
        <f t="shared" si="10"/>
        <v>44947</v>
      </c>
      <c r="I5" s="10">
        <f t="shared" si="10"/>
        <v>44948</v>
      </c>
      <c r="J5" s="22">
        <f t="shared" si="1"/>
        <v>3</v>
      </c>
      <c r="K5" s="22">
        <f t="shared" si="2"/>
        <v>18</v>
      </c>
      <c r="L5" s="22">
        <f t="shared" si="3"/>
        <v>19</v>
      </c>
      <c r="M5" s="23">
        <f t="shared" si="4"/>
        <v>44944</v>
      </c>
      <c r="N5" s="23">
        <f t="shared" si="5"/>
        <v>44945</v>
      </c>
      <c r="O5" s="38" t="s">
        <v>59</v>
      </c>
      <c r="P5" s="34" t="s">
        <v>64</v>
      </c>
      <c r="Q5" s="17">
        <f>DATE(YEAR(Q4),R25,R26)</f>
        <v>45025</v>
      </c>
      <c r="R5" t="s">
        <v>1</v>
      </c>
    </row>
    <row r="6" spans="1:18" x14ac:dyDescent="0.35">
      <c r="A6" s="21" t="str">
        <f t="shared" si="6"/>
        <v/>
      </c>
      <c r="B6" s="5">
        <f t="shared" si="8"/>
        <v>4</v>
      </c>
      <c r="C6" s="9">
        <f t="shared" si="9"/>
        <v>44949</v>
      </c>
      <c r="D6" s="2">
        <f t="shared" ref="D6:I6" si="11">C6+1</f>
        <v>44950</v>
      </c>
      <c r="E6" s="2">
        <f t="shared" si="11"/>
        <v>44951</v>
      </c>
      <c r="F6" s="2">
        <f t="shared" si="11"/>
        <v>44952</v>
      </c>
      <c r="G6" s="15">
        <f t="shared" si="11"/>
        <v>44953</v>
      </c>
      <c r="H6" s="9">
        <f t="shared" si="11"/>
        <v>44954</v>
      </c>
      <c r="I6" s="10">
        <f t="shared" si="11"/>
        <v>44955</v>
      </c>
      <c r="J6" s="22">
        <f t="shared" si="1"/>
        <v>3</v>
      </c>
      <c r="K6" s="22">
        <f t="shared" si="2"/>
        <v>24</v>
      </c>
      <c r="L6" s="22">
        <f t="shared" si="3"/>
        <v>4</v>
      </c>
      <c r="M6" s="23">
        <f t="shared" si="4"/>
        <v>44950</v>
      </c>
      <c r="N6" s="23">
        <f t="shared" si="5"/>
        <v>44961</v>
      </c>
      <c r="O6" s="38" t="s">
        <v>60</v>
      </c>
      <c r="P6" s="34" t="s">
        <v>63</v>
      </c>
      <c r="Q6" s="17">
        <f>Q5+1</f>
        <v>45026</v>
      </c>
      <c r="R6"/>
    </row>
    <row r="7" spans="1:18" x14ac:dyDescent="0.35">
      <c r="A7" s="21">
        <f t="shared" si="6"/>
        <v>44959</v>
      </c>
      <c r="B7" s="5">
        <f t="shared" si="8"/>
        <v>5</v>
      </c>
      <c r="C7" s="9">
        <f t="shared" si="9"/>
        <v>44956</v>
      </c>
      <c r="D7" s="2">
        <f t="shared" ref="D7:I7" si="12">C7+1</f>
        <v>44957</v>
      </c>
      <c r="E7" s="2">
        <f t="shared" si="12"/>
        <v>44958</v>
      </c>
      <c r="F7" s="2">
        <f t="shared" si="12"/>
        <v>44959</v>
      </c>
      <c r="G7" s="2">
        <f t="shared" si="12"/>
        <v>44960</v>
      </c>
      <c r="H7" s="9">
        <f t="shared" si="12"/>
        <v>44961</v>
      </c>
      <c r="I7" s="10">
        <f t="shared" si="12"/>
        <v>44962</v>
      </c>
      <c r="J7" s="22">
        <f t="shared" si="1"/>
        <v>0</v>
      </c>
      <c r="K7" s="22">
        <f t="shared" si="2"/>
        <v>0</v>
      </c>
      <c r="L7" s="22">
        <f t="shared" si="3"/>
        <v>0</v>
      </c>
      <c r="M7" s="23" t="str">
        <f>IF(K7=0,"",IFERROR(DATE(YEAR($C7),MONTH($C7)+IF(K7&lt;DAY($C7),1,0),K7),""))</f>
        <v/>
      </c>
      <c r="N7" s="23" t="str">
        <f>IF(L7=0,"",IFERROR(DATE(YEAR($C7),MONTH($C7)+IF(L7&lt;DAY($C7),1,0),L7),""))</f>
        <v/>
      </c>
      <c r="O7" s="38"/>
      <c r="P7" s="34"/>
      <c r="Q7" s="17">
        <f>Q5-1+40</f>
        <v>45064</v>
      </c>
      <c r="R7" t="s">
        <v>3</v>
      </c>
    </row>
    <row r="8" spans="1:18" x14ac:dyDescent="0.35">
      <c r="A8" s="21" t="str">
        <f t="shared" si="6"/>
        <v/>
      </c>
      <c r="B8" s="5">
        <f t="shared" si="8"/>
        <v>6</v>
      </c>
      <c r="C8" s="9">
        <f t="shared" si="9"/>
        <v>44963</v>
      </c>
      <c r="D8" s="2">
        <f t="shared" ref="D8:I8" si="13">C8+1</f>
        <v>44964</v>
      </c>
      <c r="E8" s="2">
        <f t="shared" si="13"/>
        <v>44965</v>
      </c>
      <c r="F8" s="2">
        <f t="shared" si="13"/>
        <v>44966</v>
      </c>
      <c r="G8" s="15">
        <f t="shared" si="13"/>
        <v>44967</v>
      </c>
      <c r="H8" s="9">
        <f t="shared" si="13"/>
        <v>44968</v>
      </c>
      <c r="I8" s="10">
        <f t="shared" si="13"/>
        <v>44969</v>
      </c>
      <c r="J8" s="22">
        <f t="shared" si="1"/>
        <v>0</v>
      </c>
      <c r="K8" s="22">
        <f t="shared" si="2"/>
        <v>0</v>
      </c>
      <c r="L8" s="22">
        <f t="shared" si="3"/>
        <v>0</v>
      </c>
      <c r="M8" s="23" t="str">
        <f t="shared" ref="M8:M55" si="14">IF(K8=0,"",IFERROR(DATE(YEAR($C8),MONTH($C8)+IF(K8&lt;DAY($C8),1,0),K8),""))</f>
        <v/>
      </c>
      <c r="N8" s="23" t="str">
        <f t="shared" ref="N8:N55" si="15">IF(L8=0,"",IFERROR(DATE(YEAR($C8),MONTH($C8)+IF(L8&lt;DAY($C8),1,0),L8),""))</f>
        <v/>
      </c>
      <c r="O8" s="38"/>
      <c r="P8" s="34"/>
      <c r="Q8" s="17">
        <f>Q5-1+50</f>
        <v>45074</v>
      </c>
      <c r="R8" t="s">
        <v>4</v>
      </c>
    </row>
    <row r="9" spans="1:18" x14ac:dyDescent="0.35">
      <c r="A9" s="21" t="str">
        <f t="shared" si="6"/>
        <v/>
      </c>
      <c r="B9" s="5">
        <f t="shared" si="8"/>
        <v>7</v>
      </c>
      <c r="C9" s="9">
        <f t="shared" si="9"/>
        <v>44970</v>
      </c>
      <c r="D9" s="2">
        <f t="shared" ref="D9:I9" si="16">C9+1</f>
        <v>44971</v>
      </c>
      <c r="E9" s="2">
        <f t="shared" si="16"/>
        <v>44972</v>
      </c>
      <c r="F9" s="2">
        <f t="shared" si="16"/>
        <v>44973</v>
      </c>
      <c r="G9" s="15">
        <f t="shared" si="16"/>
        <v>44974</v>
      </c>
      <c r="H9" s="9">
        <f t="shared" si="16"/>
        <v>44975</v>
      </c>
      <c r="I9" s="10">
        <f t="shared" si="16"/>
        <v>44976</v>
      </c>
      <c r="J9" s="22">
        <f t="shared" si="1"/>
        <v>0</v>
      </c>
      <c r="K9" s="22">
        <f t="shared" si="2"/>
        <v>0</v>
      </c>
      <c r="L9" s="22">
        <f t="shared" si="3"/>
        <v>0</v>
      </c>
      <c r="M9" s="23" t="str">
        <f t="shared" si="14"/>
        <v/>
      </c>
      <c r="N9" s="23" t="str">
        <f t="shared" si="15"/>
        <v/>
      </c>
      <c r="O9" s="38"/>
      <c r="P9" s="34"/>
      <c r="Q9" s="17">
        <f>Q8+1</f>
        <v>45075</v>
      </c>
      <c r="R9"/>
    </row>
    <row r="10" spans="1:18" x14ac:dyDescent="0.35">
      <c r="A10" s="21" t="str">
        <f t="shared" si="6"/>
        <v/>
      </c>
      <c r="B10" s="5">
        <f t="shared" si="8"/>
        <v>8</v>
      </c>
      <c r="C10" s="9">
        <f t="shared" si="9"/>
        <v>44977</v>
      </c>
      <c r="D10" s="2">
        <f t="shared" ref="D10:I10" si="17">C10+1</f>
        <v>44978</v>
      </c>
      <c r="E10" s="2">
        <f t="shared" si="17"/>
        <v>44979</v>
      </c>
      <c r="F10" s="2">
        <f t="shared" si="17"/>
        <v>44980</v>
      </c>
      <c r="G10" s="15">
        <f t="shared" si="17"/>
        <v>44981</v>
      </c>
      <c r="H10" s="9">
        <f t="shared" si="17"/>
        <v>44982</v>
      </c>
      <c r="I10" s="10">
        <f t="shared" si="17"/>
        <v>44983</v>
      </c>
      <c r="J10" s="22">
        <f t="shared" si="1"/>
        <v>0</v>
      </c>
      <c r="K10" s="22">
        <f t="shared" si="2"/>
        <v>0</v>
      </c>
      <c r="L10" s="22">
        <f t="shared" si="3"/>
        <v>0</v>
      </c>
      <c r="M10" s="23" t="str">
        <f t="shared" si="14"/>
        <v/>
      </c>
      <c r="N10" s="23" t="str">
        <f t="shared" si="15"/>
        <v/>
      </c>
      <c r="O10" s="38"/>
      <c r="P10" s="35"/>
      <c r="Q10" s="17">
        <f>DATE(YEAR(Q4),4,27)</f>
        <v>45043</v>
      </c>
      <c r="R10" t="s">
        <v>5</v>
      </c>
    </row>
    <row r="11" spans="1:18" x14ac:dyDescent="0.35">
      <c r="A11" s="21">
        <f t="shared" si="6"/>
        <v>44987</v>
      </c>
      <c r="B11" s="5">
        <f t="shared" si="8"/>
        <v>9</v>
      </c>
      <c r="C11" s="9">
        <f t="shared" si="9"/>
        <v>44984</v>
      </c>
      <c r="D11" s="2">
        <f t="shared" ref="D11:I11" si="18">C11+1</f>
        <v>44985</v>
      </c>
      <c r="E11" s="2">
        <f t="shared" si="18"/>
        <v>44986</v>
      </c>
      <c r="F11" s="2">
        <f t="shared" si="18"/>
        <v>44987</v>
      </c>
      <c r="G11" s="15">
        <f t="shared" si="18"/>
        <v>44988</v>
      </c>
      <c r="H11" s="9">
        <f t="shared" si="18"/>
        <v>44989</v>
      </c>
      <c r="I11" s="10">
        <f t="shared" si="18"/>
        <v>44990</v>
      </c>
      <c r="J11" s="22">
        <f t="shared" si="1"/>
        <v>3</v>
      </c>
      <c r="K11" s="22">
        <f t="shared" si="2"/>
        <v>28</v>
      </c>
      <c r="L11" s="22">
        <f t="shared" si="3"/>
        <v>3</v>
      </c>
      <c r="M11" s="23">
        <f t="shared" si="14"/>
        <v>44985</v>
      </c>
      <c r="N11" s="23">
        <f t="shared" si="15"/>
        <v>44988</v>
      </c>
      <c r="O11" s="38" t="s">
        <v>61</v>
      </c>
      <c r="P11" s="34" t="s">
        <v>63</v>
      </c>
      <c r="Q11" s="17">
        <f>DATE(YEAR(Q4),12,25)</f>
        <v>45285</v>
      </c>
      <c r="R11" t="s">
        <v>2</v>
      </c>
    </row>
    <row r="12" spans="1:18" x14ac:dyDescent="0.35">
      <c r="A12" s="21" t="str">
        <f t="shared" si="6"/>
        <v/>
      </c>
      <c r="B12" s="5">
        <f t="shared" si="8"/>
        <v>10</v>
      </c>
      <c r="C12" s="9">
        <f t="shared" si="9"/>
        <v>44991</v>
      </c>
      <c r="D12" s="2">
        <f t="shared" ref="D12:I12" si="19">C12+1</f>
        <v>44992</v>
      </c>
      <c r="E12" s="2">
        <f t="shared" si="19"/>
        <v>44993</v>
      </c>
      <c r="F12" s="2">
        <f t="shared" si="19"/>
        <v>44994</v>
      </c>
      <c r="G12" s="15">
        <f t="shared" si="19"/>
        <v>44995</v>
      </c>
      <c r="H12" s="9">
        <f t="shared" si="19"/>
        <v>44996</v>
      </c>
      <c r="I12" s="10">
        <f t="shared" si="19"/>
        <v>44997</v>
      </c>
      <c r="J12" s="22">
        <f t="shared" si="1"/>
        <v>0</v>
      </c>
      <c r="K12" s="22">
        <f t="shared" si="2"/>
        <v>0</v>
      </c>
      <c r="L12" s="22">
        <f t="shared" si="3"/>
        <v>0</v>
      </c>
      <c r="M12" s="23" t="str">
        <f t="shared" si="14"/>
        <v/>
      </c>
      <c r="N12" s="23" t="str">
        <f t="shared" si="15"/>
        <v/>
      </c>
      <c r="O12" s="38"/>
      <c r="P12" s="34"/>
      <c r="Q12" s="17">
        <f>Q11+1</f>
        <v>45286</v>
      </c>
      <c r="R12"/>
    </row>
    <row r="13" spans="1:18" x14ac:dyDescent="0.35">
      <c r="A13" s="21" t="str">
        <f t="shared" si="6"/>
        <v/>
      </c>
      <c r="B13" s="5">
        <f t="shared" si="8"/>
        <v>11</v>
      </c>
      <c r="C13" s="9">
        <f t="shared" si="9"/>
        <v>44998</v>
      </c>
      <c r="D13" s="2">
        <f t="shared" ref="D13:I13" si="20">C13+1</f>
        <v>44999</v>
      </c>
      <c r="E13" s="2">
        <f t="shared" si="20"/>
        <v>45000</v>
      </c>
      <c r="F13" s="2">
        <f t="shared" si="20"/>
        <v>45001</v>
      </c>
      <c r="G13" s="15">
        <f t="shared" si="20"/>
        <v>45002</v>
      </c>
      <c r="H13" s="9">
        <f t="shared" si="20"/>
        <v>45003</v>
      </c>
      <c r="I13" s="10">
        <f t="shared" si="20"/>
        <v>45004</v>
      </c>
      <c r="J13" s="22">
        <f t="shared" si="1"/>
        <v>0</v>
      </c>
      <c r="K13" s="22">
        <f t="shared" si="2"/>
        <v>0</v>
      </c>
      <c r="L13" s="22">
        <f t="shared" si="3"/>
        <v>0</v>
      </c>
      <c r="M13" s="23" t="str">
        <f t="shared" si="14"/>
        <v/>
      </c>
      <c r="N13" s="23" t="str">
        <f t="shared" si="15"/>
        <v/>
      </c>
      <c r="O13" s="38"/>
      <c r="P13" s="34"/>
      <c r="Q13" s="17">
        <f>DATE(YEAR(Q4)+1,1,1)</f>
        <v>45292</v>
      </c>
      <c r="R13" t="s">
        <v>0</v>
      </c>
    </row>
    <row r="14" spans="1:18" x14ac:dyDescent="0.35">
      <c r="A14" s="21" t="str">
        <f t="shared" si="6"/>
        <v/>
      </c>
      <c r="B14" s="5">
        <f t="shared" si="8"/>
        <v>12</v>
      </c>
      <c r="C14" s="9">
        <f t="shared" si="9"/>
        <v>45005</v>
      </c>
      <c r="D14" s="2">
        <f t="shared" ref="D14:I14" si="21">C14+1</f>
        <v>45006</v>
      </c>
      <c r="E14" s="2">
        <f t="shared" si="21"/>
        <v>45007</v>
      </c>
      <c r="F14" s="2">
        <f t="shared" si="21"/>
        <v>45008</v>
      </c>
      <c r="G14" s="15">
        <f t="shared" si="21"/>
        <v>45009</v>
      </c>
      <c r="H14" s="9">
        <f t="shared" si="21"/>
        <v>45010</v>
      </c>
      <c r="I14" s="10">
        <f t="shared" si="21"/>
        <v>45011</v>
      </c>
      <c r="J14" s="22">
        <f t="shared" si="1"/>
        <v>3</v>
      </c>
      <c r="K14" s="22">
        <f t="shared" si="2"/>
        <v>24</v>
      </c>
      <c r="L14" s="22">
        <f t="shared" si="3"/>
        <v>1</v>
      </c>
      <c r="M14" s="23">
        <f t="shared" si="14"/>
        <v>45009</v>
      </c>
      <c r="N14" s="23">
        <f t="shared" si="15"/>
        <v>45017</v>
      </c>
      <c r="O14" s="38" t="s">
        <v>62</v>
      </c>
      <c r="P14" s="34" t="s">
        <v>63</v>
      </c>
    </row>
    <row r="15" spans="1:18" x14ac:dyDescent="0.35">
      <c r="A15" s="21" t="str">
        <f t="shared" si="6"/>
        <v/>
      </c>
      <c r="B15" s="5">
        <f t="shared" si="8"/>
        <v>13</v>
      </c>
      <c r="C15" s="9">
        <f t="shared" si="9"/>
        <v>45012</v>
      </c>
      <c r="D15" s="2">
        <f t="shared" ref="D15:I15" si="22">C15+1</f>
        <v>45013</v>
      </c>
      <c r="E15" s="2">
        <f t="shared" si="22"/>
        <v>45014</v>
      </c>
      <c r="F15" s="2">
        <f t="shared" si="22"/>
        <v>45015</v>
      </c>
      <c r="G15" s="15">
        <f t="shared" si="22"/>
        <v>45016</v>
      </c>
      <c r="H15" s="9">
        <f t="shared" si="22"/>
        <v>45017</v>
      </c>
      <c r="I15" s="10">
        <f t="shared" si="22"/>
        <v>45018</v>
      </c>
      <c r="J15" s="22">
        <f t="shared" si="1"/>
        <v>0</v>
      </c>
      <c r="K15" s="22">
        <f t="shared" si="2"/>
        <v>0</v>
      </c>
      <c r="L15" s="22">
        <f t="shared" si="3"/>
        <v>0</v>
      </c>
      <c r="M15" s="23" t="str">
        <f t="shared" si="14"/>
        <v/>
      </c>
      <c r="N15" s="23" t="str">
        <f t="shared" si="15"/>
        <v/>
      </c>
      <c r="O15" s="38"/>
      <c r="P15" s="34"/>
      <c r="R15">
        <f>YEAR(Q4)</f>
        <v>2023</v>
      </c>
    </row>
    <row r="16" spans="1:18" x14ac:dyDescent="0.35">
      <c r="A16" s="21">
        <f t="shared" si="6"/>
        <v>45022</v>
      </c>
      <c r="B16" s="5">
        <f t="shared" si="8"/>
        <v>14</v>
      </c>
      <c r="C16" s="9">
        <f t="shared" si="9"/>
        <v>45019</v>
      </c>
      <c r="D16" s="2">
        <f t="shared" ref="D16:I16" si="23">C16+1</f>
        <v>45020</v>
      </c>
      <c r="E16" s="2">
        <f t="shared" si="23"/>
        <v>45021</v>
      </c>
      <c r="F16" s="2">
        <f t="shared" si="23"/>
        <v>45022</v>
      </c>
      <c r="G16" s="15">
        <f t="shared" si="23"/>
        <v>45023</v>
      </c>
      <c r="H16" s="9">
        <f t="shared" si="23"/>
        <v>45024</v>
      </c>
      <c r="I16" s="10">
        <f t="shared" si="23"/>
        <v>45025</v>
      </c>
      <c r="J16" s="22">
        <f t="shared" si="1"/>
        <v>0</v>
      </c>
      <c r="K16" s="22">
        <f t="shared" si="2"/>
        <v>0</v>
      </c>
      <c r="L16" s="22">
        <f t="shared" si="3"/>
        <v>0</v>
      </c>
      <c r="M16" s="23" t="str">
        <f t="shared" si="14"/>
        <v/>
      </c>
      <c r="N16" s="23" t="str">
        <f t="shared" si="15"/>
        <v/>
      </c>
      <c r="O16" s="38"/>
      <c r="P16" s="34"/>
      <c r="R16">
        <f>TRUNC(R15/100)</f>
        <v>20</v>
      </c>
    </row>
    <row r="17" spans="1:18" x14ac:dyDescent="0.35">
      <c r="A17" s="21" t="str">
        <f t="shared" si="6"/>
        <v/>
      </c>
      <c r="B17" s="5">
        <f t="shared" si="8"/>
        <v>15</v>
      </c>
      <c r="C17" s="9">
        <f t="shared" si="9"/>
        <v>45026</v>
      </c>
      <c r="D17" s="2">
        <f t="shared" ref="D17:I17" si="24">C17+1</f>
        <v>45027</v>
      </c>
      <c r="E17" s="2">
        <f t="shared" si="24"/>
        <v>45028</v>
      </c>
      <c r="F17" s="2">
        <f t="shared" si="24"/>
        <v>45029</v>
      </c>
      <c r="G17" s="15">
        <f t="shared" si="24"/>
        <v>45030</v>
      </c>
      <c r="H17" s="9">
        <f t="shared" si="24"/>
        <v>45031</v>
      </c>
      <c r="I17" s="10">
        <f t="shared" si="24"/>
        <v>45032</v>
      </c>
      <c r="J17" s="22">
        <f t="shared" si="1"/>
        <v>0</v>
      </c>
      <c r="K17" s="22">
        <f t="shared" si="2"/>
        <v>0</v>
      </c>
      <c r="L17" s="22">
        <f t="shared" si="3"/>
        <v>0</v>
      </c>
      <c r="M17" s="23" t="str">
        <f t="shared" si="14"/>
        <v/>
      </c>
      <c r="N17" s="23" t="str">
        <f t="shared" si="15"/>
        <v/>
      </c>
      <c r="O17" s="38"/>
      <c r="P17" s="34"/>
      <c r="R17">
        <f>R15 - 19 * TRUNC(R15/19)</f>
        <v>9</v>
      </c>
    </row>
    <row r="18" spans="1:18" x14ac:dyDescent="0.35">
      <c r="A18" s="21" t="str">
        <f t="shared" si="6"/>
        <v/>
      </c>
      <c r="B18" s="5">
        <f t="shared" si="8"/>
        <v>16</v>
      </c>
      <c r="C18" s="9">
        <f t="shared" si="9"/>
        <v>45033</v>
      </c>
      <c r="D18" s="2">
        <f t="shared" ref="D18:I18" si="25">C18+1</f>
        <v>45034</v>
      </c>
      <c r="E18" s="2">
        <f t="shared" si="25"/>
        <v>45035</v>
      </c>
      <c r="F18" s="2">
        <f t="shared" si="25"/>
        <v>45036</v>
      </c>
      <c r="G18" s="15">
        <f t="shared" si="25"/>
        <v>45037</v>
      </c>
      <c r="H18" s="9">
        <f t="shared" si="25"/>
        <v>45038</v>
      </c>
      <c r="I18" s="10">
        <f t="shared" si="25"/>
        <v>45039</v>
      </c>
      <c r="J18" s="22">
        <f t="shared" si="1"/>
        <v>0</v>
      </c>
      <c r="K18" s="22">
        <f t="shared" si="2"/>
        <v>0</v>
      </c>
      <c r="L18" s="22">
        <f t="shared" si="3"/>
        <v>0</v>
      </c>
      <c r="M18" s="23" t="str">
        <f t="shared" si="14"/>
        <v/>
      </c>
      <c r="N18" s="23" t="str">
        <f t="shared" si="15"/>
        <v/>
      </c>
      <c r="O18" s="38"/>
      <c r="P18" s="34"/>
      <c r="R18">
        <f>TRUNC((R16-17)/25)</f>
        <v>0</v>
      </c>
    </row>
    <row r="19" spans="1:18" x14ac:dyDescent="0.35">
      <c r="A19" s="21" t="str">
        <f t="shared" si="6"/>
        <v/>
      </c>
      <c r="B19" s="5">
        <f t="shared" si="8"/>
        <v>17</v>
      </c>
      <c r="C19" s="9">
        <f t="shared" si="9"/>
        <v>45040</v>
      </c>
      <c r="D19" s="2">
        <f t="shared" ref="D19:I19" si="26">C19+1</f>
        <v>45041</v>
      </c>
      <c r="E19" s="2">
        <f t="shared" si="26"/>
        <v>45042</v>
      </c>
      <c r="F19" s="2">
        <f t="shared" si="26"/>
        <v>45043</v>
      </c>
      <c r="G19" s="15">
        <f t="shared" si="26"/>
        <v>45044</v>
      </c>
      <c r="H19" s="9">
        <f t="shared" si="26"/>
        <v>45045</v>
      </c>
      <c r="I19" s="10">
        <f t="shared" si="26"/>
        <v>45046</v>
      </c>
      <c r="J19" s="22">
        <f t="shared" si="1"/>
        <v>0</v>
      </c>
      <c r="K19" s="22">
        <f t="shared" si="2"/>
        <v>0</v>
      </c>
      <c r="L19" s="22">
        <f t="shared" si="3"/>
        <v>0</v>
      </c>
      <c r="M19" s="23" t="str">
        <f t="shared" si="14"/>
        <v/>
      </c>
      <c r="N19" s="23" t="str">
        <f t="shared" si="15"/>
        <v/>
      </c>
      <c r="O19" s="38"/>
      <c r="P19" s="34"/>
      <c r="R19">
        <f>R16-TRUNC(R16/4)-TRUNC((R16-R18)/3)+19*R17+15</f>
        <v>195</v>
      </c>
    </row>
    <row r="20" spans="1:18" x14ac:dyDescent="0.35">
      <c r="A20" s="21">
        <f t="shared" si="6"/>
        <v>45050</v>
      </c>
      <c r="B20" s="5">
        <f t="shared" si="8"/>
        <v>18</v>
      </c>
      <c r="C20" s="9">
        <f t="shared" si="9"/>
        <v>45047</v>
      </c>
      <c r="D20" s="2">
        <f t="shared" ref="D20:I20" si="27">C20+1</f>
        <v>45048</v>
      </c>
      <c r="E20" s="2">
        <f t="shared" si="27"/>
        <v>45049</v>
      </c>
      <c r="F20" s="2">
        <f t="shared" si="27"/>
        <v>45050</v>
      </c>
      <c r="G20" s="15">
        <f t="shared" si="27"/>
        <v>45051</v>
      </c>
      <c r="H20" s="9">
        <f t="shared" si="27"/>
        <v>45052</v>
      </c>
      <c r="I20" s="10">
        <f t="shared" si="27"/>
        <v>45053</v>
      </c>
      <c r="J20" s="22">
        <f t="shared" si="1"/>
        <v>0</v>
      </c>
      <c r="K20" s="22">
        <f t="shared" si="2"/>
        <v>0</v>
      </c>
      <c r="L20" s="22">
        <f t="shared" si="3"/>
        <v>0</v>
      </c>
      <c r="M20" s="23" t="str">
        <f t="shared" si="14"/>
        <v/>
      </c>
      <c r="N20" s="23" t="str">
        <f t="shared" si="15"/>
        <v/>
      </c>
      <c r="O20" s="38"/>
      <c r="P20" s="34"/>
      <c r="R20">
        <f>R19-30*TRUNC(R19/30)</f>
        <v>15</v>
      </c>
    </row>
    <row r="21" spans="1:18" x14ac:dyDescent="0.35">
      <c r="A21" s="21" t="str">
        <f t="shared" si="6"/>
        <v/>
      </c>
      <c r="B21" s="5">
        <f t="shared" si="8"/>
        <v>19</v>
      </c>
      <c r="C21" s="9">
        <f t="shared" si="9"/>
        <v>45054</v>
      </c>
      <c r="D21" s="2">
        <f t="shared" ref="D21:I21" si="28">C21+1</f>
        <v>45055</v>
      </c>
      <c r="E21" s="2">
        <f t="shared" si="28"/>
        <v>45056</v>
      </c>
      <c r="F21" s="2">
        <f t="shared" si="28"/>
        <v>45057</v>
      </c>
      <c r="G21" s="15">
        <f t="shared" si="28"/>
        <v>45058</v>
      </c>
      <c r="H21" s="9">
        <f t="shared" si="28"/>
        <v>45059</v>
      </c>
      <c r="I21" s="10">
        <f t="shared" si="28"/>
        <v>45060</v>
      </c>
      <c r="J21" s="22">
        <f t="shared" si="1"/>
        <v>0</v>
      </c>
      <c r="K21" s="22">
        <f t="shared" si="2"/>
        <v>0</v>
      </c>
      <c r="L21" s="22">
        <f t="shared" si="3"/>
        <v>0</v>
      </c>
      <c r="M21" s="23" t="str">
        <f t="shared" si="14"/>
        <v/>
      </c>
      <c r="N21" s="23" t="str">
        <f t="shared" si="15"/>
        <v/>
      </c>
      <c r="O21" s="38"/>
      <c r="P21" s="34"/>
      <c r="R21">
        <f>R20-TRUNC(R20/28)*(1-TRUNC(R20/28)*TRUNC(29/(R20+1))*TRUNC((21-R17)/11))</f>
        <v>15</v>
      </c>
    </row>
    <row r="22" spans="1:18" x14ac:dyDescent="0.35">
      <c r="A22" s="21" t="str">
        <f t="shared" si="6"/>
        <v/>
      </c>
      <c r="B22" s="5">
        <f t="shared" si="8"/>
        <v>20</v>
      </c>
      <c r="C22" s="9">
        <f t="shared" si="9"/>
        <v>45061</v>
      </c>
      <c r="D22" s="2">
        <f t="shared" ref="D22:I22" si="29">C22+1</f>
        <v>45062</v>
      </c>
      <c r="E22" s="2">
        <f t="shared" si="29"/>
        <v>45063</v>
      </c>
      <c r="F22" s="2">
        <f t="shared" si="29"/>
        <v>45064</v>
      </c>
      <c r="G22" s="15">
        <f t="shared" si="29"/>
        <v>45065</v>
      </c>
      <c r="H22" s="9">
        <f t="shared" si="29"/>
        <v>45066</v>
      </c>
      <c r="I22" s="10">
        <f t="shared" si="29"/>
        <v>45067</v>
      </c>
      <c r="J22" s="22">
        <f t="shared" si="1"/>
        <v>0</v>
      </c>
      <c r="K22" s="22">
        <f t="shared" si="2"/>
        <v>0</v>
      </c>
      <c r="L22" s="22">
        <f t="shared" si="3"/>
        <v>0</v>
      </c>
      <c r="M22" s="23" t="str">
        <f t="shared" si="14"/>
        <v/>
      </c>
      <c r="N22" s="23" t="str">
        <f t="shared" si="15"/>
        <v/>
      </c>
      <c r="O22" s="38"/>
      <c r="P22" s="34"/>
      <c r="R22">
        <f>R15+TRUNC(R15/4)+R21+2-R16+TRUNC(R16/4)</f>
        <v>2530</v>
      </c>
    </row>
    <row r="23" spans="1:18" x14ac:dyDescent="0.35">
      <c r="A23" s="21" t="str">
        <f t="shared" si="6"/>
        <v/>
      </c>
      <c r="B23" s="5">
        <f t="shared" si="8"/>
        <v>21</v>
      </c>
      <c r="C23" s="9">
        <f t="shared" si="9"/>
        <v>45068</v>
      </c>
      <c r="D23" s="2">
        <f t="shared" ref="D23:I23" si="30">C23+1</f>
        <v>45069</v>
      </c>
      <c r="E23" s="2">
        <f t="shared" si="30"/>
        <v>45070</v>
      </c>
      <c r="F23" s="2">
        <f t="shared" si="30"/>
        <v>45071</v>
      </c>
      <c r="G23" s="15">
        <f t="shared" si="30"/>
        <v>45072</v>
      </c>
      <c r="H23" s="9">
        <f t="shared" si="30"/>
        <v>45073</v>
      </c>
      <c r="I23" s="10">
        <f t="shared" si="30"/>
        <v>45074</v>
      </c>
      <c r="J23" s="22">
        <f t="shared" si="1"/>
        <v>0</v>
      </c>
      <c r="K23" s="22">
        <f t="shared" si="2"/>
        <v>0</v>
      </c>
      <c r="L23" s="22">
        <f t="shared" si="3"/>
        <v>0</v>
      </c>
      <c r="M23" s="23" t="str">
        <f t="shared" si="14"/>
        <v/>
      </c>
      <c r="N23" s="23" t="str">
        <f t="shared" si="15"/>
        <v/>
      </c>
      <c r="O23" s="38"/>
      <c r="P23" s="35"/>
      <c r="R23">
        <f>R22-7*TRUNC(R22/7)</f>
        <v>3</v>
      </c>
    </row>
    <row r="24" spans="1:18" x14ac:dyDescent="0.35">
      <c r="A24" s="21">
        <f t="shared" si="6"/>
        <v>45078</v>
      </c>
      <c r="B24" s="5">
        <f t="shared" si="8"/>
        <v>22</v>
      </c>
      <c r="C24" s="9">
        <f t="shared" si="9"/>
        <v>45075</v>
      </c>
      <c r="D24" s="2">
        <f t="shared" ref="D24:I24" si="31">C24+1</f>
        <v>45076</v>
      </c>
      <c r="E24" s="2">
        <f t="shared" si="31"/>
        <v>45077</v>
      </c>
      <c r="F24" s="2">
        <f t="shared" si="31"/>
        <v>45078</v>
      </c>
      <c r="G24" s="15">
        <f t="shared" si="31"/>
        <v>45079</v>
      </c>
      <c r="H24" s="9">
        <f t="shared" si="31"/>
        <v>45080</v>
      </c>
      <c r="I24" s="10">
        <f t="shared" si="31"/>
        <v>45081</v>
      </c>
      <c r="J24" s="22">
        <f t="shared" si="1"/>
        <v>0</v>
      </c>
      <c r="K24" s="22">
        <f t="shared" si="2"/>
        <v>0</v>
      </c>
      <c r="L24" s="22">
        <f t="shared" si="3"/>
        <v>0</v>
      </c>
      <c r="M24" s="23" t="str">
        <f t="shared" si="14"/>
        <v/>
      </c>
      <c r="N24" s="23" t="str">
        <f t="shared" si="15"/>
        <v/>
      </c>
      <c r="O24" s="38"/>
      <c r="P24" s="34"/>
      <c r="R24">
        <f>R21-R23</f>
        <v>12</v>
      </c>
    </row>
    <row r="25" spans="1:18" x14ac:dyDescent="0.35">
      <c r="A25" s="21" t="str">
        <f t="shared" si="6"/>
        <v/>
      </c>
      <c r="B25" s="5">
        <f t="shared" si="8"/>
        <v>23</v>
      </c>
      <c r="C25" s="9">
        <f t="shared" ref="C25:C55" si="32">C24+7</f>
        <v>45082</v>
      </c>
      <c r="D25" s="2">
        <f t="shared" ref="D25:I25" si="33">C25+1</f>
        <v>45083</v>
      </c>
      <c r="E25" s="2">
        <f t="shared" si="33"/>
        <v>45084</v>
      </c>
      <c r="F25" s="2">
        <f t="shared" si="33"/>
        <v>45085</v>
      </c>
      <c r="G25" s="15">
        <f t="shared" si="33"/>
        <v>45086</v>
      </c>
      <c r="H25" s="9">
        <f t="shared" si="33"/>
        <v>45087</v>
      </c>
      <c r="I25" s="10">
        <f t="shared" si="33"/>
        <v>45088</v>
      </c>
      <c r="J25" s="22">
        <f t="shared" si="1"/>
        <v>0</v>
      </c>
      <c r="K25" s="22">
        <f t="shared" si="2"/>
        <v>0</v>
      </c>
      <c r="L25" s="22">
        <f t="shared" si="3"/>
        <v>0</v>
      </c>
      <c r="M25" s="23" t="str">
        <f t="shared" si="14"/>
        <v/>
      </c>
      <c r="N25" s="23" t="str">
        <f t="shared" si="15"/>
        <v/>
      </c>
      <c r="O25" s="38"/>
      <c r="P25" s="34"/>
      <c r="R25">
        <f>3+TRUNC((R24+40)/44)</f>
        <v>4</v>
      </c>
    </row>
    <row r="26" spans="1:18" x14ac:dyDescent="0.35">
      <c r="A26" s="21" t="str">
        <f t="shared" si="6"/>
        <v/>
      </c>
      <c r="B26" s="5">
        <f t="shared" si="8"/>
        <v>24</v>
      </c>
      <c r="C26" s="9">
        <f t="shared" si="32"/>
        <v>45089</v>
      </c>
      <c r="D26" s="2">
        <f t="shared" ref="D26:I26" si="34">C26+1</f>
        <v>45090</v>
      </c>
      <c r="E26" s="2">
        <f t="shared" si="34"/>
        <v>45091</v>
      </c>
      <c r="F26" s="2">
        <f t="shared" si="34"/>
        <v>45092</v>
      </c>
      <c r="G26" s="15">
        <f t="shared" si="34"/>
        <v>45093</v>
      </c>
      <c r="H26" s="9">
        <f t="shared" si="34"/>
        <v>45094</v>
      </c>
      <c r="I26" s="10">
        <f t="shared" si="34"/>
        <v>45095</v>
      </c>
      <c r="J26" s="22">
        <f t="shared" si="1"/>
        <v>0</v>
      </c>
      <c r="K26" s="22">
        <f t="shared" si="2"/>
        <v>0</v>
      </c>
      <c r="L26" s="22">
        <f t="shared" si="3"/>
        <v>0</v>
      </c>
      <c r="M26" s="23" t="str">
        <f t="shared" si="14"/>
        <v/>
      </c>
      <c r="N26" s="23" t="str">
        <f t="shared" si="15"/>
        <v/>
      </c>
      <c r="O26" s="38"/>
      <c r="P26" s="34"/>
      <c r="R26">
        <f>R24+28-31*TRUNC(R25/4)</f>
        <v>9</v>
      </c>
    </row>
    <row r="27" spans="1:18" x14ac:dyDescent="0.35">
      <c r="A27" s="21" t="str">
        <f t="shared" si="6"/>
        <v/>
      </c>
      <c r="B27" s="5">
        <f t="shared" si="8"/>
        <v>25</v>
      </c>
      <c r="C27" s="9">
        <f t="shared" si="32"/>
        <v>45096</v>
      </c>
      <c r="D27" s="2">
        <f t="shared" ref="D27:I27" si="35">C27+1</f>
        <v>45097</v>
      </c>
      <c r="E27" s="2">
        <f t="shared" si="35"/>
        <v>45098</v>
      </c>
      <c r="F27" s="2">
        <f t="shared" si="35"/>
        <v>45099</v>
      </c>
      <c r="G27" s="15">
        <f t="shared" si="35"/>
        <v>45100</v>
      </c>
      <c r="H27" s="9">
        <f t="shared" si="35"/>
        <v>45101</v>
      </c>
      <c r="I27" s="10">
        <f t="shared" si="35"/>
        <v>45102</v>
      </c>
      <c r="J27" s="22">
        <f t="shared" si="1"/>
        <v>0</v>
      </c>
      <c r="K27" s="22">
        <f t="shared" si="2"/>
        <v>0</v>
      </c>
      <c r="L27" s="22">
        <f t="shared" si="3"/>
        <v>0</v>
      </c>
      <c r="M27" s="23" t="str">
        <f t="shared" si="14"/>
        <v/>
      </c>
      <c r="N27" s="23" t="str">
        <f t="shared" si="15"/>
        <v/>
      </c>
      <c r="O27" s="38"/>
      <c r="P27" s="34"/>
    </row>
    <row r="28" spans="1:18" x14ac:dyDescent="0.35">
      <c r="A28" s="21" t="str">
        <f t="shared" si="6"/>
        <v/>
      </c>
      <c r="B28" s="5">
        <f t="shared" si="8"/>
        <v>26</v>
      </c>
      <c r="C28" s="9">
        <f t="shared" si="32"/>
        <v>45103</v>
      </c>
      <c r="D28" s="2">
        <f t="shared" ref="D28:I28" si="36">C28+1</f>
        <v>45104</v>
      </c>
      <c r="E28" s="2">
        <f t="shared" si="36"/>
        <v>45105</v>
      </c>
      <c r="F28" s="2">
        <f t="shared" si="36"/>
        <v>45106</v>
      </c>
      <c r="G28" s="15">
        <f t="shared" si="36"/>
        <v>45107</v>
      </c>
      <c r="H28" s="9">
        <f t="shared" si="36"/>
        <v>45108</v>
      </c>
      <c r="I28" s="10">
        <f t="shared" si="36"/>
        <v>45109</v>
      </c>
      <c r="J28" s="22">
        <f t="shared" si="1"/>
        <v>0</v>
      </c>
      <c r="K28" s="22">
        <f t="shared" si="2"/>
        <v>0</v>
      </c>
      <c r="L28" s="22">
        <f t="shared" si="3"/>
        <v>0</v>
      </c>
      <c r="M28" s="23" t="str">
        <f t="shared" si="14"/>
        <v/>
      </c>
      <c r="N28" s="23" t="str">
        <f t="shared" si="15"/>
        <v/>
      </c>
      <c r="O28" s="38"/>
      <c r="P28" s="34"/>
    </row>
    <row r="29" spans="1:18" x14ac:dyDescent="0.35">
      <c r="A29" s="21">
        <f t="shared" si="6"/>
        <v>45113</v>
      </c>
      <c r="B29" s="5">
        <f t="shared" si="8"/>
        <v>27</v>
      </c>
      <c r="C29" s="9">
        <f t="shared" si="32"/>
        <v>45110</v>
      </c>
      <c r="D29" s="2">
        <f t="shared" ref="D29:I29" si="37">C29+1</f>
        <v>45111</v>
      </c>
      <c r="E29" s="2">
        <f t="shared" si="37"/>
        <v>45112</v>
      </c>
      <c r="F29" s="2">
        <f t="shared" si="37"/>
        <v>45113</v>
      </c>
      <c r="G29" s="15">
        <f t="shared" si="37"/>
        <v>45114</v>
      </c>
      <c r="H29" s="9">
        <f t="shared" si="37"/>
        <v>45115</v>
      </c>
      <c r="I29" s="10">
        <f t="shared" si="37"/>
        <v>45116</v>
      </c>
      <c r="J29" s="22">
        <f t="shared" si="1"/>
        <v>0</v>
      </c>
      <c r="K29" s="22">
        <f t="shared" si="2"/>
        <v>0</v>
      </c>
      <c r="L29" s="22">
        <f t="shared" si="3"/>
        <v>0</v>
      </c>
      <c r="M29" s="23" t="str">
        <f t="shared" si="14"/>
        <v/>
      </c>
      <c r="N29" s="23" t="str">
        <f t="shared" si="15"/>
        <v/>
      </c>
      <c r="O29" s="38"/>
      <c r="P29" s="34"/>
    </row>
    <row r="30" spans="1:18" x14ac:dyDescent="0.35">
      <c r="A30" s="21" t="str">
        <f t="shared" si="6"/>
        <v/>
      </c>
      <c r="B30" s="5">
        <f t="shared" si="8"/>
        <v>28</v>
      </c>
      <c r="C30" s="9">
        <f t="shared" si="32"/>
        <v>45117</v>
      </c>
      <c r="D30" s="2">
        <f t="shared" ref="D30:I30" si="38">C30+1</f>
        <v>45118</v>
      </c>
      <c r="E30" s="2">
        <f t="shared" si="38"/>
        <v>45119</v>
      </c>
      <c r="F30" s="2">
        <f t="shared" si="38"/>
        <v>45120</v>
      </c>
      <c r="G30" s="15">
        <f t="shared" si="38"/>
        <v>45121</v>
      </c>
      <c r="H30" s="9">
        <f t="shared" si="38"/>
        <v>45122</v>
      </c>
      <c r="I30" s="10">
        <f t="shared" si="38"/>
        <v>45123</v>
      </c>
      <c r="J30" s="22">
        <f t="shared" si="1"/>
        <v>0</v>
      </c>
      <c r="K30" s="22">
        <f t="shared" si="2"/>
        <v>0</v>
      </c>
      <c r="L30" s="22">
        <f t="shared" si="3"/>
        <v>0</v>
      </c>
      <c r="M30" s="23" t="str">
        <f t="shared" si="14"/>
        <v/>
      </c>
      <c r="N30" s="23" t="str">
        <f t="shared" si="15"/>
        <v/>
      </c>
      <c r="O30" s="38"/>
      <c r="P30" s="34"/>
    </row>
    <row r="31" spans="1:18" x14ac:dyDescent="0.35">
      <c r="A31" s="21" t="str">
        <f t="shared" si="6"/>
        <v/>
      </c>
      <c r="B31" s="5">
        <f t="shared" si="8"/>
        <v>29</v>
      </c>
      <c r="C31" s="9">
        <f t="shared" si="32"/>
        <v>45124</v>
      </c>
      <c r="D31" s="2">
        <f t="shared" ref="D31:I31" si="39">C31+1</f>
        <v>45125</v>
      </c>
      <c r="E31" s="2">
        <f t="shared" si="39"/>
        <v>45126</v>
      </c>
      <c r="F31" s="2">
        <f t="shared" si="39"/>
        <v>45127</v>
      </c>
      <c r="G31" s="15">
        <f t="shared" si="39"/>
        <v>45128</v>
      </c>
      <c r="H31" s="9">
        <f t="shared" si="39"/>
        <v>45129</v>
      </c>
      <c r="I31" s="10">
        <f t="shared" si="39"/>
        <v>45130</v>
      </c>
      <c r="J31" s="22">
        <f t="shared" si="1"/>
        <v>0</v>
      </c>
      <c r="K31" s="22">
        <f t="shared" si="2"/>
        <v>0</v>
      </c>
      <c r="L31" s="22">
        <f t="shared" si="3"/>
        <v>0</v>
      </c>
      <c r="M31" s="23" t="str">
        <f t="shared" si="14"/>
        <v/>
      </c>
      <c r="N31" s="23" t="str">
        <f t="shared" si="15"/>
        <v/>
      </c>
      <c r="O31" s="38"/>
      <c r="P31" s="34"/>
    </row>
    <row r="32" spans="1:18" x14ac:dyDescent="0.35">
      <c r="A32" s="21" t="str">
        <f t="shared" si="6"/>
        <v/>
      </c>
      <c r="B32" s="5">
        <f t="shared" si="8"/>
        <v>30</v>
      </c>
      <c r="C32" s="9">
        <f t="shared" si="32"/>
        <v>45131</v>
      </c>
      <c r="D32" s="2">
        <f t="shared" ref="D32:I32" si="40">C32+1</f>
        <v>45132</v>
      </c>
      <c r="E32" s="2">
        <f t="shared" si="40"/>
        <v>45133</v>
      </c>
      <c r="F32" s="2">
        <f t="shared" si="40"/>
        <v>45134</v>
      </c>
      <c r="G32" s="15">
        <f t="shared" si="40"/>
        <v>45135</v>
      </c>
      <c r="H32" s="9">
        <f t="shared" si="40"/>
        <v>45136</v>
      </c>
      <c r="I32" s="10">
        <f t="shared" si="40"/>
        <v>45137</v>
      </c>
      <c r="J32" s="22">
        <f t="shared" si="1"/>
        <v>0</v>
      </c>
      <c r="K32" s="22">
        <f t="shared" si="2"/>
        <v>0</v>
      </c>
      <c r="L32" s="22">
        <f t="shared" si="3"/>
        <v>0</v>
      </c>
      <c r="M32" s="23" t="str">
        <f t="shared" si="14"/>
        <v/>
      </c>
      <c r="N32" s="23" t="str">
        <f t="shared" si="15"/>
        <v/>
      </c>
      <c r="O32" s="38"/>
      <c r="P32" s="34"/>
    </row>
    <row r="33" spans="1:16" x14ac:dyDescent="0.35">
      <c r="A33" s="21">
        <f t="shared" si="6"/>
        <v>45141</v>
      </c>
      <c r="B33" s="5">
        <f t="shared" si="8"/>
        <v>31</v>
      </c>
      <c r="C33" s="9">
        <f t="shared" si="32"/>
        <v>45138</v>
      </c>
      <c r="D33" s="2">
        <f t="shared" ref="D33:I33" si="41">C33+1</f>
        <v>45139</v>
      </c>
      <c r="E33" s="2">
        <f t="shared" si="41"/>
        <v>45140</v>
      </c>
      <c r="F33" s="2">
        <f t="shared" si="41"/>
        <v>45141</v>
      </c>
      <c r="G33" s="15">
        <f t="shared" si="41"/>
        <v>45142</v>
      </c>
      <c r="H33" s="9">
        <f t="shared" si="41"/>
        <v>45143</v>
      </c>
      <c r="I33" s="10">
        <f t="shared" si="41"/>
        <v>45144</v>
      </c>
      <c r="J33" s="22">
        <f t="shared" si="1"/>
        <v>0</v>
      </c>
      <c r="K33" s="22">
        <f t="shared" si="2"/>
        <v>0</v>
      </c>
      <c r="L33" s="22">
        <f t="shared" si="3"/>
        <v>0</v>
      </c>
      <c r="M33" s="23" t="str">
        <f t="shared" si="14"/>
        <v/>
      </c>
      <c r="N33" s="23" t="str">
        <f t="shared" si="15"/>
        <v/>
      </c>
      <c r="O33" s="38"/>
      <c r="P33" s="34"/>
    </row>
    <row r="34" spans="1:16" x14ac:dyDescent="0.35">
      <c r="A34" s="21" t="str">
        <f t="shared" si="6"/>
        <v/>
      </c>
      <c r="B34" s="5">
        <f t="shared" si="8"/>
        <v>32</v>
      </c>
      <c r="C34" s="9">
        <f t="shared" si="32"/>
        <v>45145</v>
      </c>
      <c r="D34" s="2">
        <f t="shared" ref="D34:I34" si="42">C34+1</f>
        <v>45146</v>
      </c>
      <c r="E34" s="2">
        <f t="shared" si="42"/>
        <v>45147</v>
      </c>
      <c r="F34" s="2">
        <f t="shared" si="42"/>
        <v>45148</v>
      </c>
      <c r="G34" s="15">
        <f t="shared" si="42"/>
        <v>45149</v>
      </c>
      <c r="H34" s="9">
        <f t="shared" si="42"/>
        <v>45150</v>
      </c>
      <c r="I34" s="10">
        <f t="shared" si="42"/>
        <v>45151</v>
      </c>
      <c r="J34" s="22">
        <f t="shared" ref="J34:J55" si="43">IFERROR(FIND("-",O34),0)</f>
        <v>0</v>
      </c>
      <c r="K34" s="22">
        <f t="shared" ref="K34:K55" si="44">IFERROR(VALUE(LEFT(O34,J34-1)),L34)</f>
        <v>0</v>
      </c>
      <c r="L34" s="22">
        <f t="shared" ref="L34:L55" si="45">IFERROR(VALUE(MID(O34,J34+1,100)),0)</f>
        <v>0</v>
      </c>
      <c r="M34" s="23" t="str">
        <f t="shared" si="14"/>
        <v/>
      </c>
      <c r="N34" s="23" t="str">
        <f t="shared" si="15"/>
        <v/>
      </c>
      <c r="O34" s="38"/>
      <c r="P34" s="34"/>
    </row>
    <row r="35" spans="1:16" x14ac:dyDescent="0.35">
      <c r="A35" s="21" t="str">
        <f t="shared" ref="A35:A55" si="46">IF(MONTH(F35)=MONTH(F34),"",F35)</f>
        <v/>
      </c>
      <c r="B35" s="5">
        <f t="shared" si="8"/>
        <v>33</v>
      </c>
      <c r="C35" s="9">
        <f t="shared" si="32"/>
        <v>45152</v>
      </c>
      <c r="D35" s="2">
        <f t="shared" ref="D35:I35" si="47">C35+1</f>
        <v>45153</v>
      </c>
      <c r="E35" s="2">
        <f t="shared" si="47"/>
        <v>45154</v>
      </c>
      <c r="F35" s="2">
        <f t="shared" si="47"/>
        <v>45155</v>
      </c>
      <c r="G35" s="15">
        <f t="shared" si="47"/>
        <v>45156</v>
      </c>
      <c r="H35" s="9">
        <f t="shared" si="47"/>
        <v>45157</v>
      </c>
      <c r="I35" s="10">
        <f t="shared" si="47"/>
        <v>45158</v>
      </c>
      <c r="J35" s="22">
        <f t="shared" si="43"/>
        <v>0</v>
      </c>
      <c r="K35" s="22">
        <f t="shared" si="44"/>
        <v>0</v>
      </c>
      <c r="L35" s="22">
        <f t="shared" si="45"/>
        <v>0</v>
      </c>
      <c r="M35" s="23" t="str">
        <f t="shared" si="14"/>
        <v/>
      </c>
      <c r="N35" s="23" t="str">
        <f t="shared" si="15"/>
        <v/>
      </c>
      <c r="O35" s="38"/>
      <c r="P35" s="34"/>
    </row>
    <row r="36" spans="1:16" x14ac:dyDescent="0.35">
      <c r="A36" s="21" t="str">
        <f t="shared" si="46"/>
        <v/>
      </c>
      <c r="B36" s="5">
        <f t="shared" si="8"/>
        <v>34</v>
      </c>
      <c r="C36" s="9">
        <f t="shared" si="32"/>
        <v>45159</v>
      </c>
      <c r="D36" s="2">
        <f t="shared" ref="D36:I36" si="48">C36+1</f>
        <v>45160</v>
      </c>
      <c r="E36" s="2">
        <f t="shared" si="48"/>
        <v>45161</v>
      </c>
      <c r="F36" s="2">
        <f t="shared" si="48"/>
        <v>45162</v>
      </c>
      <c r="G36" s="15">
        <f t="shared" si="48"/>
        <v>45163</v>
      </c>
      <c r="H36" s="9">
        <f t="shared" si="48"/>
        <v>45164</v>
      </c>
      <c r="I36" s="10">
        <f t="shared" si="48"/>
        <v>45165</v>
      </c>
      <c r="J36" s="22">
        <f t="shared" si="43"/>
        <v>0</v>
      </c>
      <c r="K36" s="22">
        <f t="shared" si="44"/>
        <v>0</v>
      </c>
      <c r="L36" s="22">
        <f t="shared" si="45"/>
        <v>0</v>
      </c>
      <c r="M36" s="23" t="str">
        <f t="shared" si="14"/>
        <v/>
      </c>
      <c r="N36" s="23" t="str">
        <f t="shared" si="15"/>
        <v/>
      </c>
      <c r="O36" s="38"/>
      <c r="P36" s="34"/>
    </row>
    <row r="37" spans="1:16" x14ac:dyDescent="0.35">
      <c r="A37" s="21" t="str">
        <f t="shared" si="46"/>
        <v/>
      </c>
      <c r="B37" s="5">
        <f t="shared" si="8"/>
        <v>35</v>
      </c>
      <c r="C37" s="9">
        <f t="shared" si="32"/>
        <v>45166</v>
      </c>
      <c r="D37" s="2">
        <f t="shared" ref="D37:I37" si="49">C37+1</f>
        <v>45167</v>
      </c>
      <c r="E37" s="2">
        <f t="shared" si="49"/>
        <v>45168</v>
      </c>
      <c r="F37" s="2">
        <f t="shared" si="49"/>
        <v>45169</v>
      </c>
      <c r="G37" s="15">
        <f t="shared" si="49"/>
        <v>45170</v>
      </c>
      <c r="H37" s="9">
        <f t="shared" si="49"/>
        <v>45171</v>
      </c>
      <c r="I37" s="10">
        <f t="shared" si="49"/>
        <v>45172</v>
      </c>
      <c r="J37" s="22">
        <f t="shared" si="43"/>
        <v>0</v>
      </c>
      <c r="K37" s="22">
        <f t="shared" si="44"/>
        <v>0</v>
      </c>
      <c r="L37" s="22">
        <f t="shared" si="45"/>
        <v>0</v>
      </c>
      <c r="M37" s="23" t="str">
        <f t="shared" si="14"/>
        <v/>
      </c>
      <c r="N37" s="23" t="str">
        <f t="shared" si="15"/>
        <v/>
      </c>
      <c r="O37" s="38"/>
      <c r="P37" s="34"/>
    </row>
    <row r="38" spans="1:16" x14ac:dyDescent="0.35">
      <c r="A38" s="21">
        <f t="shared" si="46"/>
        <v>45176</v>
      </c>
      <c r="B38" s="5">
        <f t="shared" si="8"/>
        <v>36</v>
      </c>
      <c r="C38" s="9">
        <f t="shared" si="32"/>
        <v>45173</v>
      </c>
      <c r="D38" s="2">
        <f t="shared" ref="D38:I38" si="50">C38+1</f>
        <v>45174</v>
      </c>
      <c r="E38" s="2">
        <f t="shared" si="50"/>
        <v>45175</v>
      </c>
      <c r="F38" s="2">
        <f t="shared" si="50"/>
        <v>45176</v>
      </c>
      <c r="G38" s="15">
        <f t="shared" si="50"/>
        <v>45177</v>
      </c>
      <c r="H38" s="9">
        <f t="shared" si="50"/>
        <v>45178</v>
      </c>
      <c r="I38" s="10">
        <f t="shared" si="50"/>
        <v>45179</v>
      </c>
      <c r="J38" s="22">
        <f t="shared" si="43"/>
        <v>0</v>
      </c>
      <c r="K38" s="22">
        <f t="shared" si="44"/>
        <v>0</v>
      </c>
      <c r="L38" s="22">
        <f t="shared" si="45"/>
        <v>0</v>
      </c>
      <c r="M38" s="23" t="str">
        <f t="shared" si="14"/>
        <v/>
      </c>
      <c r="N38" s="23" t="str">
        <f t="shared" si="15"/>
        <v/>
      </c>
      <c r="O38" s="38"/>
      <c r="P38" s="34"/>
    </row>
    <row r="39" spans="1:16" x14ac:dyDescent="0.35">
      <c r="A39" s="21" t="str">
        <f t="shared" si="46"/>
        <v/>
      </c>
      <c r="B39" s="5">
        <f t="shared" si="8"/>
        <v>37</v>
      </c>
      <c r="C39" s="9">
        <f t="shared" si="32"/>
        <v>45180</v>
      </c>
      <c r="D39" s="2">
        <f t="shared" ref="D39:I39" si="51">C39+1</f>
        <v>45181</v>
      </c>
      <c r="E39" s="2">
        <f t="shared" si="51"/>
        <v>45182</v>
      </c>
      <c r="F39" s="2">
        <f t="shared" si="51"/>
        <v>45183</v>
      </c>
      <c r="G39" s="15">
        <f t="shared" si="51"/>
        <v>45184</v>
      </c>
      <c r="H39" s="9">
        <f t="shared" si="51"/>
        <v>45185</v>
      </c>
      <c r="I39" s="10">
        <f t="shared" si="51"/>
        <v>45186</v>
      </c>
      <c r="J39" s="22">
        <f t="shared" si="43"/>
        <v>0</v>
      </c>
      <c r="K39" s="22">
        <f t="shared" si="44"/>
        <v>0</v>
      </c>
      <c r="L39" s="22">
        <f t="shared" si="45"/>
        <v>0</v>
      </c>
      <c r="M39" s="23" t="str">
        <f t="shared" si="14"/>
        <v/>
      </c>
      <c r="N39" s="23" t="str">
        <f t="shared" si="15"/>
        <v/>
      </c>
      <c r="O39" s="38"/>
      <c r="P39" s="34"/>
    </row>
    <row r="40" spans="1:16" x14ac:dyDescent="0.35">
      <c r="A40" s="21" t="str">
        <f t="shared" si="46"/>
        <v/>
      </c>
      <c r="B40" s="5">
        <f t="shared" si="8"/>
        <v>38</v>
      </c>
      <c r="C40" s="9">
        <f t="shared" si="32"/>
        <v>45187</v>
      </c>
      <c r="D40" s="2">
        <f t="shared" ref="D40:I40" si="52">C40+1</f>
        <v>45188</v>
      </c>
      <c r="E40" s="2">
        <f t="shared" si="52"/>
        <v>45189</v>
      </c>
      <c r="F40" s="2">
        <f t="shared" si="52"/>
        <v>45190</v>
      </c>
      <c r="G40" s="15">
        <f t="shared" si="52"/>
        <v>45191</v>
      </c>
      <c r="H40" s="9">
        <f t="shared" si="52"/>
        <v>45192</v>
      </c>
      <c r="I40" s="10">
        <f t="shared" si="52"/>
        <v>45193</v>
      </c>
      <c r="J40" s="22">
        <f t="shared" si="43"/>
        <v>0</v>
      </c>
      <c r="K40" s="22">
        <f t="shared" si="44"/>
        <v>0</v>
      </c>
      <c r="L40" s="22">
        <f t="shared" si="45"/>
        <v>0</v>
      </c>
      <c r="M40" s="23" t="str">
        <f t="shared" si="14"/>
        <v/>
      </c>
      <c r="N40" s="23" t="str">
        <f t="shared" si="15"/>
        <v/>
      </c>
      <c r="O40" s="38"/>
      <c r="P40" s="34"/>
    </row>
    <row r="41" spans="1:16" x14ac:dyDescent="0.35">
      <c r="A41" s="21" t="str">
        <f t="shared" si="46"/>
        <v/>
      </c>
      <c r="B41" s="5">
        <f t="shared" si="8"/>
        <v>39</v>
      </c>
      <c r="C41" s="9">
        <f t="shared" si="32"/>
        <v>45194</v>
      </c>
      <c r="D41" s="2">
        <f t="shared" ref="D41:I41" si="53">C41+1</f>
        <v>45195</v>
      </c>
      <c r="E41" s="2">
        <f t="shared" si="53"/>
        <v>45196</v>
      </c>
      <c r="F41" s="2">
        <f t="shared" si="53"/>
        <v>45197</v>
      </c>
      <c r="G41" s="15">
        <f t="shared" si="53"/>
        <v>45198</v>
      </c>
      <c r="H41" s="9">
        <f t="shared" si="53"/>
        <v>45199</v>
      </c>
      <c r="I41" s="10">
        <f t="shared" si="53"/>
        <v>45200</v>
      </c>
      <c r="J41" s="22">
        <f t="shared" si="43"/>
        <v>0</v>
      </c>
      <c r="K41" s="22">
        <f t="shared" si="44"/>
        <v>0</v>
      </c>
      <c r="L41" s="22">
        <f t="shared" si="45"/>
        <v>0</v>
      </c>
      <c r="M41" s="23" t="str">
        <f t="shared" si="14"/>
        <v/>
      </c>
      <c r="N41" s="23" t="str">
        <f t="shared" si="15"/>
        <v/>
      </c>
      <c r="O41" s="38"/>
      <c r="P41" s="34"/>
    </row>
    <row r="42" spans="1:16" x14ac:dyDescent="0.35">
      <c r="A42" s="21">
        <f t="shared" si="46"/>
        <v>45204</v>
      </c>
      <c r="B42" s="5">
        <f t="shared" si="8"/>
        <v>40</v>
      </c>
      <c r="C42" s="9">
        <f t="shared" si="32"/>
        <v>45201</v>
      </c>
      <c r="D42" s="2">
        <f t="shared" ref="D42:I42" si="54">C42+1</f>
        <v>45202</v>
      </c>
      <c r="E42" s="2">
        <f t="shared" si="54"/>
        <v>45203</v>
      </c>
      <c r="F42" s="2">
        <f t="shared" si="54"/>
        <v>45204</v>
      </c>
      <c r="G42" s="15">
        <f t="shared" si="54"/>
        <v>45205</v>
      </c>
      <c r="H42" s="9">
        <f t="shared" si="54"/>
        <v>45206</v>
      </c>
      <c r="I42" s="10">
        <f t="shared" si="54"/>
        <v>45207</v>
      </c>
      <c r="J42" s="22">
        <f t="shared" si="43"/>
        <v>0</v>
      </c>
      <c r="K42" s="22">
        <f t="shared" si="44"/>
        <v>0</v>
      </c>
      <c r="L42" s="22">
        <f t="shared" si="45"/>
        <v>0</v>
      </c>
      <c r="M42" s="23" t="str">
        <f t="shared" si="14"/>
        <v/>
      </c>
      <c r="N42" s="23" t="str">
        <f t="shared" si="15"/>
        <v/>
      </c>
      <c r="O42" s="38"/>
      <c r="P42" s="34"/>
    </row>
    <row r="43" spans="1:16" x14ac:dyDescent="0.35">
      <c r="A43" s="21" t="str">
        <f t="shared" si="46"/>
        <v/>
      </c>
      <c r="B43" s="5">
        <f t="shared" si="8"/>
        <v>41</v>
      </c>
      <c r="C43" s="9">
        <f t="shared" si="32"/>
        <v>45208</v>
      </c>
      <c r="D43" s="2">
        <f t="shared" ref="D43:I43" si="55">C43+1</f>
        <v>45209</v>
      </c>
      <c r="E43" s="2">
        <f t="shared" si="55"/>
        <v>45210</v>
      </c>
      <c r="F43" s="2">
        <f t="shared" si="55"/>
        <v>45211</v>
      </c>
      <c r="G43" s="15">
        <f t="shared" si="55"/>
        <v>45212</v>
      </c>
      <c r="H43" s="9">
        <f t="shared" si="55"/>
        <v>45213</v>
      </c>
      <c r="I43" s="10">
        <f t="shared" si="55"/>
        <v>45214</v>
      </c>
      <c r="J43" s="22">
        <f t="shared" si="43"/>
        <v>0</v>
      </c>
      <c r="K43" s="22">
        <f t="shared" si="44"/>
        <v>0</v>
      </c>
      <c r="L43" s="22">
        <f t="shared" si="45"/>
        <v>0</v>
      </c>
      <c r="M43" s="23" t="str">
        <f t="shared" si="14"/>
        <v/>
      </c>
      <c r="N43" s="23" t="str">
        <f t="shared" si="15"/>
        <v/>
      </c>
      <c r="O43" s="38"/>
      <c r="P43" s="34"/>
    </row>
    <row r="44" spans="1:16" x14ac:dyDescent="0.35">
      <c r="A44" s="21" t="str">
        <f t="shared" si="46"/>
        <v/>
      </c>
      <c r="B44" s="5">
        <f t="shared" si="8"/>
        <v>42</v>
      </c>
      <c r="C44" s="9">
        <f t="shared" si="32"/>
        <v>45215</v>
      </c>
      <c r="D44" s="2">
        <f t="shared" ref="D44:I44" si="56">C44+1</f>
        <v>45216</v>
      </c>
      <c r="E44" s="2">
        <f t="shared" si="56"/>
        <v>45217</v>
      </c>
      <c r="F44" s="2">
        <f t="shared" si="56"/>
        <v>45218</v>
      </c>
      <c r="G44" s="15">
        <f t="shared" si="56"/>
        <v>45219</v>
      </c>
      <c r="H44" s="9">
        <f t="shared" si="56"/>
        <v>45220</v>
      </c>
      <c r="I44" s="10">
        <f t="shared" si="56"/>
        <v>45221</v>
      </c>
      <c r="J44" s="22">
        <f t="shared" si="43"/>
        <v>0</v>
      </c>
      <c r="K44" s="22">
        <f t="shared" si="44"/>
        <v>0</v>
      </c>
      <c r="L44" s="22">
        <f t="shared" si="45"/>
        <v>0</v>
      </c>
      <c r="M44" s="23" t="str">
        <f t="shared" si="14"/>
        <v/>
      </c>
      <c r="N44" s="23" t="str">
        <f t="shared" si="15"/>
        <v/>
      </c>
      <c r="O44" s="38"/>
      <c r="P44" s="34"/>
    </row>
    <row r="45" spans="1:16" x14ac:dyDescent="0.35">
      <c r="A45" s="21" t="str">
        <f t="shared" si="46"/>
        <v/>
      </c>
      <c r="B45" s="5">
        <f t="shared" si="8"/>
        <v>43</v>
      </c>
      <c r="C45" s="9">
        <f t="shared" si="32"/>
        <v>45222</v>
      </c>
      <c r="D45" s="2">
        <f t="shared" ref="D45:I45" si="57">C45+1</f>
        <v>45223</v>
      </c>
      <c r="E45" s="2">
        <f t="shared" si="57"/>
        <v>45224</v>
      </c>
      <c r="F45" s="2">
        <f t="shared" si="57"/>
        <v>45225</v>
      </c>
      <c r="G45" s="15">
        <f t="shared" si="57"/>
        <v>45226</v>
      </c>
      <c r="H45" s="9">
        <f t="shared" si="57"/>
        <v>45227</v>
      </c>
      <c r="I45" s="10">
        <f t="shared" si="57"/>
        <v>45228</v>
      </c>
      <c r="J45" s="22">
        <f t="shared" si="43"/>
        <v>0</v>
      </c>
      <c r="K45" s="22">
        <f t="shared" si="44"/>
        <v>0</v>
      </c>
      <c r="L45" s="22">
        <f t="shared" si="45"/>
        <v>0</v>
      </c>
      <c r="M45" s="23" t="str">
        <f t="shared" si="14"/>
        <v/>
      </c>
      <c r="N45" s="23" t="str">
        <f t="shared" si="15"/>
        <v/>
      </c>
      <c r="O45" s="38"/>
      <c r="P45" s="34"/>
    </row>
    <row r="46" spans="1:16" x14ac:dyDescent="0.35">
      <c r="A46" s="21">
        <f t="shared" si="46"/>
        <v>45232</v>
      </c>
      <c r="B46" s="5">
        <f t="shared" si="8"/>
        <v>44</v>
      </c>
      <c r="C46" s="9">
        <f t="shared" si="32"/>
        <v>45229</v>
      </c>
      <c r="D46" s="2">
        <f t="shared" ref="D46:I46" si="58">C46+1</f>
        <v>45230</v>
      </c>
      <c r="E46" s="2">
        <f t="shared" si="58"/>
        <v>45231</v>
      </c>
      <c r="F46" s="2">
        <f t="shared" si="58"/>
        <v>45232</v>
      </c>
      <c r="G46" s="15">
        <f t="shared" si="58"/>
        <v>45233</v>
      </c>
      <c r="H46" s="9">
        <f t="shared" si="58"/>
        <v>45234</v>
      </c>
      <c r="I46" s="10">
        <f t="shared" si="58"/>
        <v>45235</v>
      </c>
      <c r="J46" s="22">
        <f t="shared" si="43"/>
        <v>0</v>
      </c>
      <c r="K46" s="22">
        <f t="shared" si="44"/>
        <v>0</v>
      </c>
      <c r="L46" s="22">
        <f t="shared" si="45"/>
        <v>0</v>
      </c>
      <c r="M46" s="23" t="str">
        <f t="shared" si="14"/>
        <v/>
      </c>
      <c r="N46" s="23" t="str">
        <f t="shared" si="15"/>
        <v/>
      </c>
      <c r="O46" s="38"/>
      <c r="P46" s="34"/>
    </row>
    <row r="47" spans="1:16" x14ac:dyDescent="0.35">
      <c r="A47" s="21" t="str">
        <f t="shared" si="46"/>
        <v/>
      </c>
      <c r="B47" s="5">
        <f t="shared" si="8"/>
        <v>45</v>
      </c>
      <c r="C47" s="9">
        <f t="shared" si="32"/>
        <v>45236</v>
      </c>
      <c r="D47" s="2">
        <f t="shared" ref="D47:I47" si="59">C47+1</f>
        <v>45237</v>
      </c>
      <c r="E47" s="2">
        <f t="shared" si="59"/>
        <v>45238</v>
      </c>
      <c r="F47" s="2">
        <f t="shared" si="59"/>
        <v>45239</v>
      </c>
      <c r="G47" s="15">
        <f t="shared" si="59"/>
        <v>45240</v>
      </c>
      <c r="H47" s="9">
        <f t="shared" si="59"/>
        <v>45241</v>
      </c>
      <c r="I47" s="10">
        <f t="shared" si="59"/>
        <v>45242</v>
      </c>
      <c r="J47" s="22">
        <f t="shared" si="43"/>
        <v>0</v>
      </c>
      <c r="K47" s="22">
        <f t="shared" si="44"/>
        <v>0</v>
      </c>
      <c r="L47" s="22">
        <f t="shared" si="45"/>
        <v>0</v>
      </c>
      <c r="M47" s="23" t="str">
        <f t="shared" si="14"/>
        <v/>
      </c>
      <c r="N47" s="23" t="str">
        <f t="shared" si="15"/>
        <v/>
      </c>
      <c r="O47" s="38"/>
      <c r="P47" s="34"/>
    </row>
    <row r="48" spans="1:16" x14ac:dyDescent="0.35">
      <c r="A48" s="21" t="str">
        <f t="shared" si="46"/>
        <v/>
      </c>
      <c r="B48" s="5">
        <f t="shared" si="8"/>
        <v>46</v>
      </c>
      <c r="C48" s="9">
        <f t="shared" si="32"/>
        <v>45243</v>
      </c>
      <c r="D48" s="2">
        <f t="shared" ref="D48:I48" si="60">C48+1</f>
        <v>45244</v>
      </c>
      <c r="E48" s="2">
        <f t="shared" si="60"/>
        <v>45245</v>
      </c>
      <c r="F48" s="2">
        <f t="shared" si="60"/>
        <v>45246</v>
      </c>
      <c r="G48" s="15">
        <f t="shared" si="60"/>
        <v>45247</v>
      </c>
      <c r="H48" s="9">
        <f t="shared" si="60"/>
        <v>45248</v>
      </c>
      <c r="I48" s="10">
        <f t="shared" si="60"/>
        <v>45249</v>
      </c>
      <c r="J48" s="22">
        <f t="shared" si="43"/>
        <v>0</v>
      </c>
      <c r="K48" s="22">
        <f t="shared" si="44"/>
        <v>0</v>
      </c>
      <c r="L48" s="22">
        <f t="shared" si="45"/>
        <v>0</v>
      </c>
      <c r="M48" s="23" t="str">
        <f t="shared" si="14"/>
        <v/>
      </c>
      <c r="N48" s="23" t="str">
        <f t="shared" si="15"/>
        <v/>
      </c>
      <c r="O48" s="38"/>
      <c r="P48" s="34"/>
    </row>
    <row r="49" spans="1:16" x14ac:dyDescent="0.35">
      <c r="A49" s="21" t="str">
        <f t="shared" si="46"/>
        <v/>
      </c>
      <c r="B49" s="5">
        <f t="shared" si="8"/>
        <v>47</v>
      </c>
      <c r="C49" s="9">
        <f t="shared" si="32"/>
        <v>45250</v>
      </c>
      <c r="D49" s="2">
        <f t="shared" ref="D49:I49" si="61">C49+1</f>
        <v>45251</v>
      </c>
      <c r="E49" s="2">
        <f t="shared" si="61"/>
        <v>45252</v>
      </c>
      <c r="F49" s="2">
        <f t="shared" si="61"/>
        <v>45253</v>
      </c>
      <c r="G49" s="15">
        <f t="shared" si="61"/>
        <v>45254</v>
      </c>
      <c r="H49" s="9">
        <f t="shared" si="61"/>
        <v>45255</v>
      </c>
      <c r="I49" s="10">
        <f t="shared" si="61"/>
        <v>45256</v>
      </c>
      <c r="J49" s="22">
        <f t="shared" si="43"/>
        <v>0</v>
      </c>
      <c r="K49" s="22">
        <f t="shared" si="44"/>
        <v>0</v>
      </c>
      <c r="L49" s="22">
        <f t="shared" si="45"/>
        <v>0</v>
      </c>
      <c r="M49" s="23" t="str">
        <f t="shared" si="14"/>
        <v/>
      </c>
      <c r="N49" s="23" t="str">
        <f t="shared" si="15"/>
        <v/>
      </c>
      <c r="O49" s="38"/>
      <c r="P49" s="34"/>
    </row>
    <row r="50" spans="1:16" x14ac:dyDescent="0.35">
      <c r="A50" s="21" t="str">
        <f t="shared" si="46"/>
        <v/>
      </c>
      <c r="B50" s="5">
        <f t="shared" si="8"/>
        <v>48</v>
      </c>
      <c r="C50" s="9">
        <f t="shared" si="32"/>
        <v>45257</v>
      </c>
      <c r="D50" s="2">
        <f t="shared" ref="D50:I50" si="62">C50+1</f>
        <v>45258</v>
      </c>
      <c r="E50" s="2">
        <f t="shared" si="62"/>
        <v>45259</v>
      </c>
      <c r="F50" s="2">
        <f t="shared" si="62"/>
        <v>45260</v>
      </c>
      <c r="G50" s="15">
        <f t="shared" si="62"/>
        <v>45261</v>
      </c>
      <c r="H50" s="9">
        <f t="shared" si="62"/>
        <v>45262</v>
      </c>
      <c r="I50" s="10">
        <f t="shared" si="62"/>
        <v>45263</v>
      </c>
      <c r="J50" s="22">
        <f t="shared" si="43"/>
        <v>0</v>
      </c>
      <c r="K50" s="22">
        <f t="shared" si="44"/>
        <v>0</v>
      </c>
      <c r="L50" s="22">
        <f t="shared" si="45"/>
        <v>0</v>
      </c>
      <c r="M50" s="23" t="str">
        <f t="shared" si="14"/>
        <v/>
      </c>
      <c r="N50" s="23" t="str">
        <f t="shared" si="15"/>
        <v/>
      </c>
      <c r="O50" s="38"/>
      <c r="P50" s="34"/>
    </row>
    <row r="51" spans="1:16" x14ac:dyDescent="0.35">
      <c r="A51" s="21">
        <f t="shared" si="46"/>
        <v>45267</v>
      </c>
      <c r="B51" s="5">
        <f t="shared" si="8"/>
        <v>49</v>
      </c>
      <c r="C51" s="9">
        <f t="shared" si="32"/>
        <v>45264</v>
      </c>
      <c r="D51" s="2">
        <f t="shared" ref="D51:I51" si="63">C51+1</f>
        <v>45265</v>
      </c>
      <c r="E51" s="2">
        <f t="shared" si="63"/>
        <v>45266</v>
      </c>
      <c r="F51" s="2">
        <f t="shared" si="63"/>
        <v>45267</v>
      </c>
      <c r="G51" s="15">
        <f t="shared" si="63"/>
        <v>45268</v>
      </c>
      <c r="H51" s="9">
        <f t="shared" si="63"/>
        <v>45269</v>
      </c>
      <c r="I51" s="10">
        <f t="shared" si="63"/>
        <v>45270</v>
      </c>
      <c r="J51" s="22">
        <f t="shared" si="43"/>
        <v>0</v>
      </c>
      <c r="K51" s="22">
        <f t="shared" si="44"/>
        <v>0</v>
      </c>
      <c r="L51" s="22">
        <f t="shared" si="45"/>
        <v>0</v>
      </c>
      <c r="M51" s="23" t="str">
        <f t="shared" si="14"/>
        <v/>
      </c>
      <c r="N51" s="23" t="str">
        <f t="shared" si="15"/>
        <v/>
      </c>
      <c r="O51" s="38"/>
      <c r="P51" s="34"/>
    </row>
    <row r="52" spans="1:16" x14ac:dyDescent="0.35">
      <c r="A52" s="21" t="str">
        <f t="shared" si="46"/>
        <v/>
      </c>
      <c r="B52" s="5">
        <f t="shared" si="8"/>
        <v>50</v>
      </c>
      <c r="C52" s="9">
        <f t="shared" si="32"/>
        <v>45271</v>
      </c>
      <c r="D52" s="2">
        <f t="shared" ref="D52:I52" si="64">C52+1</f>
        <v>45272</v>
      </c>
      <c r="E52" s="2">
        <f t="shared" si="64"/>
        <v>45273</v>
      </c>
      <c r="F52" s="2">
        <f t="shared" si="64"/>
        <v>45274</v>
      </c>
      <c r="G52" s="15">
        <f t="shared" si="64"/>
        <v>45275</v>
      </c>
      <c r="H52" s="9">
        <f t="shared" si="64"/>
        <v>45276</v>
      </c>
      <c r="I52" s="10">
        <f t="shared" si="64"/>
        <v>45277</v>
      </c>
      <c r="J52" s="22">
        <f t="shared" si="43"/>
        <v>0</v>
      </c>
      <c r="K52" s="22">
        <f t="shared" si="44"/>
        <v>0</v>
      </c>
      <c r="L52" s="22">
        <f t="shared" si="45"/>
        <v>0</v>
      </c>
      <c r="M52" s="23" t="str">
        <f t="shared" si="14"/>
        <v/>
      </c>
      <c r="N52" s="23" t="str">
        <f t="shared" si="15"/>
        <v/>
      </c>
      <c r="O52" s="38"/>
      <c r="P52" s="34"/>
    </row>
    <row r="53" spans="1:16" x14ac:dyDescent="0.35">
      <c r="A53" s="21" t="str">
        <f t="shared" si="46"/>
        <v/>
      </c>
      <c r="B53" s="5">
        <f t="shared" si="8"/>
        <v>51</v>
      </c>
      <c r="C53" s="9">
        <f t="shared" si="32"/>
        <v>45278</v>
      </c>
      <c r="D53" s="2">
        <f t="shared" ref="D53:I53" si="65">C53+1</f>
        <v>45279</v>
      </c>
      <c r="E53" s="2">
        <f t="shared" si="65"/>
        <v>45280</v>
      </c>
      <c r="F53" s="2">
        <f t="shared" si="65"/>
        <v>45281</v>
      </c>
      <c r="G53" s="15">
        <f t="shared" si="65"/>
        <v>45282</v>
      </c>
      <c r="H53" s="9">
        <f t="shared" si="65"/>
        <v>45283</v>
      </c>
      <c r="I53" s="10">
        <f t="shared" si="65"/>
        <v>45284</v>
      </c>
      <c r="J53" s="22">
        <f t="shared" si="43"/>
        <v>0</v>
      </c>
      <c r="K53" s="22">
        <f t="shared" si="44"/>
        <v>0</v>
      </c>
      <c r="L53" s="22">
        <f t="shared" si="45"/>
        <v>0</v>
      </c>
      <c r="M53" s="23" t="str">
        <f t="shared" si="14"/>
        <v/>
      </c>
      <c r="N53" s="23" t="str">
        <f t="shared" si="15"/>
        <v/>
      </c>
      <c r="O53" s="38"/>
      <c r="P53" s="34"/>
    </row>
    <row r="54" spans="1:16" x14ac:dyDescent="0.35">
      <c r="A54" s="21" t="str">
        <f t="shared" si="46"/>
        <v/>
      </c>
      <c r="B54" s="5">
        <f t="shared" si="8"/>
        <v>52</v>
      </c>
      <c r="C54" s="9">
        <f t="shared" si="32"/>
        <v>45285</v>
      </c>
      <c r="D54" s="2">
        <f t="shared" ref="D54:I54" si="66">C54+1</f>
        <v>45286</v>
      </c>
      <c r="E54" s="2">
        <f t="shared" si="66"/>
        <v>45287</v>
      </c>
      <c r="F54" s="2">
        <f t="shared" si="66"/>
        <v>45288</v>
      </c>
      <c r="G54" s="15">
        <f t="shared" si="66"/>
        <v>45289</v>
      </c>
      <c r="H54" s="9">
        <f t="shared" si="66"/>
        <v>45290</v>
      </c>
      <c r="I54" s="10">
        <f t="shared" si="66"/>
        <v>45291</v>
      </c>
      <c r="J54" s="22">
        <f t="shared" si="43"/>
        <v>0</v>
      </c>
      <c r="K54" s="22">
        <f t="shared" si="44"/>
        <v>0</v>
      </c>
      <c r="L54" s="22">
        <f t="shared" si="45"/>
        <v>0</v>
      </c>
      <c r="M54" s="23" t="str">
        <f t="shared" si="14"/>
        <v/>
      </c>
      <c r="N54" s="23" t="str">
        <f t="shared" si="15"/>
        <v/>
      </c>
      <c r="O54" s="38"/>
      <c r="P54" s="34"/>
    </row>
    <row r="55" spans="1:16" ht="15" thickBot="1" x14ac:dyDescent="0.4">
      <c r="A55" s="21">
        <f t="shared" si="46"/>
        <v>45295</v>
      </c>
      <c r="B55" s="5">
        <f t="shared" ref="B55" si="67">_xlfn.ISOWEEKNUM(C55)</f>
        <v>1</v>
      </c>
      <c r="C55" s="11">
        <f t="shared" si="32"/>
        <v>45292</v>
      </c>
      <c r="D55" s="12">
        <f t="shared" ref="D55" si="68">C55+1</f>
        <v>45293</v>
      </c>
      <c r="E55" s="12">
        <f t="shared" ref="E55" si="69">D55+1</f>
        <v>45294</v>
      </c>
      <c r="F55" s="12">
        <f t="shared" ref="F55" si="70">E55+1</f>
        <v>45295</v>
      </c>
      <c r="G55" s="16">
        <f t="shared" ref="G55" si="71">F55+1</f>
        <v>45296</v>
      </c>
      <c r="H55" s="11">
        <f t="shared" ref="H55" si="72">G55+1</f>
        <v>45297</v>
      </c>
      <c r="I55" s="13">
        <f t="shared" ref="I55" si="73">H55+1</f>
        <v>45298</v>
      </c>
      <c r="J55" s="22">
        <f t="shared" si="43"/>
        <v>0</v>
      </c>
      <c r="K55" s="22">
        <f t="shared" si="44"/>
        <v>0</v>
      </c>
      <c r="L55" s="22">
        <f t="shared" si="45"/>
        <v>0</v>
      </c>
      <c r="M55" s="23" t="str">
        <f t="shared" si="14"/>
        <v/>
      </c>
      <c r="N55" s="23" t="str">
        <f t="shared" si="15"/>
        <v/>
      </c>
      <c r="O55" s="38"/>
      <c r="P55" s="34"/>
    </row>
    <row r="56" spans="1:16" s="3" customFormat="1" x14ac:dyDescent="0.35">
      <c r="A56" s="19"/>
      <c r="C56" s="4">
        <f>C1</f>
        <v>44928</v>
      </c>
      <c r="D56" s="4">
        <f t="shared" ref="D56:I56" si="74">D1</f>
        <v>44929</v>
      </c>
      <c r="E56" s="4">
        <f t="shared" si="74"/>
        <v>44930</v>
      </c>
      <c r="F56" s="4">
        <f t="shared" si="74"/>
        <v>44931</v>
      </c>
      <c r="G56" s="4">
        <f t="shared" si="74"/>
        <v>44932</v>
      </c>
      <c r="H56" s="4">
        <f t="shared" si="74"/>
        <v>44933</v>
      </c>
      <c r="I56" s="4">
        <f t="shared" si="74"/>
        <v>44934</v>
      </c>
      <c r="J56" s="19"/>
      <c r="K56" s="19"/>
      <c r="L56" s="19"/>
      <c r="M56" s="23"/>
      <c r="N56" s="23"/>
      <c r="O56" s="37"/>
      <c r="P56" s="33"/>
    </row>
  </sheetData>
  <sheetProtection sheet="1" formatCells="0" selectLockedCells="1"/>
  <conditionalFormatting sqref="C2:I55">
    <cfRule type="expression" dxfId="9" priority="9">
      <formula>NOT(ISEVEN(MONTH(C2)))</formula>
    </cfRule>
    <cfRule type="expression" dxfId="8" priority="10">
      <formula>ISEVEN(MONTH(C2))</formula>
    </cfRule>
  </conditionalFormatting>
  <conditionalFormatting sqref="C2:I55">
    <cfRule type="expression" dxfId="7" priority="7">
      <formula>NOT(ISNA(VLOOKUP(C2,$Q:$Q,1,FALSE)))</formula>
    </cfRule>
  </conditionalFormatting>
  <conditionalFormatting sqref="C3:I55">
    <cfRule type="expression" dxfId="6" priority="8">
      <formula>OR(AND(NOT(ISBLANK($M3)),$M3&lt;=C3,C3&lt;=$N3),AND(NOT(ISBLANK($M2)),$M2&lt;=C3,C3&lt;=$N2),AND(NOT(ISBLANK($M1)),$M1&lt;=C3,C3&lt;=$N1),IFERROR(FIND("|" &amp; DAY(C3) &amp; ":",$P3),0) &gt; 0)</formula>
    </cfRule>
  </conditionalFormatting>
  <conditionalFormatting sqref="B2:B55">
    <cfRule type="expression" dxfId="5" priority="1">
      <formula>AND(C2&lt;=TODAY(),TODAY()&lt;=I2)</formula>
    </cfRule>
  </conditionalFormatting>
  <pageMargins left="0.25" right="0.25" top="0.75" bottom="0.75" header="0.3" footer="0.3"/>
  <pageSetup paperSize="9" scale="8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FE331-ACAB-4935-BD55-CE6E51DA12B8}">
  <sheetPr>
    <pageSetUpPr fitToPage="1"/>
  </sheetPr>
  <dimension ref="A1:R56"/>
  <sheetViews>
    <sheetView workbookViewId="0">
      <pane ySplit="1" topLeftCell="A2" activePane="bottomLeft" state="frozen"/>
      <selection activeCell="B1" sqref="B1"/>
      <selection pane="bottomLeft" activeCell="P2" sqref="P2"/>
    </sheetView>
  </sheetViews>
  <sheetFormatPr defaultColWidth="8.90625" defaultRowHeight="14.5" x14ac:dyDescent="0.35"/>
  <cols>
    <col min="1" max="1" width="10" style="20" bestFit="1" customWidth="1"/>
    <col min="2" max="9" width="3.6328125" style="1" customWidth="1"/>
    <col min="10" max="12" width="5.6328125" style="20" hidden="1" customWidth="1"/>
    <col min="13" max="14" width="6.90625" style="23" hidden="1" customWidth="1"/>
    <col min="15" max="15" width="7.6328125" style="37" customWidth="1"/>
    <col min="16" max="16" width="60.6328125" style="36" customWidth="1"/>
    <col min="17" max="17" width="13.36328125" style="1" hidden="1" customWidth="1"/>
    <col min="18" max="18" width="8.90625" style="1" hidden="1" customWidth="1"/>
    <col min="19" max="16379" width="8.90625" style="1"/>
    <col min="16380" max="16380" width="8.90625" style="1" bestFit="1" customWidth="1"/>
    <col min="16381" max="16384" width="8.90625" style="1"/>
  </cols>
  <sheetData>
    <row r="1" spans="1:18" s="3" customFormat="1" ht="15" thickBot="1" x14ac:dyDescent="0.4">
      <c r="A1" s="31">
        <v>2024</v>
      </c>
      <c r="B1" s="18"/>
      <c r="C1" s="4">
        <f>C3</f>
        <v>45292</v>
      </c>
      <c r="D1" s="4">
        <f>C1+1</f>
        <v>45293</v>
      </c>
      <c r="E1" s="4">
        <f t="shared" ref="E1:I4" si="0">D1+1</f>
        <v>45294</v>
      </c>
      <c r="F1" s="4">
        <f t="shared" si="0"/>
        <v>45295</v>
      </c>
      <c r="G1" s="4">
        <f t="shared" si="0"/>
        <v>45296</v>
      </c>
      <c r="H1" s="4">
        <f t="shared" si="0"/>
        <v>45297</v>
      </c>
      <c r="I1" s="4">
        <f t="shared" si="0"/>
        <v>45298</v>
      </c>
      <c r="J1" s="19"/>
      <c r="K1" s="19"/>
      <c r="L1" s="19"/>
      <c r="M1" s="23"/>
      <c r="N1" s="23"/>
      <c r="O1" s="37"/>
      <c r="P1" s="33"/>
    </row>
    <row r="2" spans="1:18" x14ac:dyDescent="0.35">
      <c r="A2" s="21">
        <f>F2</f>
        <v>45288</v>
      </c>
      <c r="B2" s="5">
        <f>_xlfn.ISOWEEKNUM(C2)</f>
        <v>52</v>
      </c>
      <c r="C2" s="6">
        <f>C3-7</f>
        <v>45285</v>
      </c>
      <c r="D2" s="7">
        <f>C2+1</f>
        <v>45286</v>
      </c>
      <c r="E2" s="7">
        <f t="shared" si="0"/>
        <v>45287</v>
      </c>
      <c r="F2" s="7">
        <f t="shared" si="0"/>
        <v>45288</v>
      </c>
      <c r="G2" s="14">
        <f t="shared" si="0"/>
        <v>45289</v>
      </c>
      <c r="H2" s="6">
        <f t="shared" si="0"/>
        <v>45290</v>
      </c>
      <c r="I2" s="8">
        <f t="shared" si="0"/>
        <v>45291</v>
      </c>
      <c r="J2" s="22">
        <f t="shared" ref="J2:J55" si="1">IFERROR(FIND("-",O2),0)</f>
        <v>0</v>
      </c>
      <c r="K2" s="22">
        <f t="shared" ref="K2:K55" si="2">IFERROR(VALUE(LEFT(O2,J2-1)),L2)</f>
        <v>0</v>
      </c>
      <c r="L2" s="22">
        <f t="shared" ref="L2:L55" si="3">IFERROR(VALUE(MID(O2,J2+1,100)),0)</f>
        <v>0</v>
      </c>
      <c r="M2" s="23" t="str">
        <f t="shared" ref="M2:N6" si="4">IF(K2=0,"",IFERROR(DATE(YEAR($C2),MONTH($C2)+IF(K2&lt;DAY($C2),1,0),K2),""))</f>
        <v/>
      </c>
      <c r="N2" s="23" t="str">
        <f t="shared" si="4"/>
        <v/>
      </c>
      <c r="O2" s="38"/>
      <c r="P2" s="34"/>
      <c r="Q2" s="17">
        <f>DATE(YEAR(Q4)-1,12,25)</f>
        <v>45285</v>
      </c>
      <c r="R2" t="s">
        <v>2</v>
      </c>
    </row>
    <row r="3" spans="1:18" x14ac:dyDescent="0.35">
      <c r="A3" s="21">
        <f t="shared" ref="A3:A55" si="5">IF(MONTH(F3)=MONTH(F2),"",F3)</f>
        <v>45295</v>
      </c>
      <c r="B3" s="5">
        <f>_xlfn.ISOWEEKNUM(C3)</f>
        <v>1</v>
      </c>
      <c r="C3" s="9">
        <f>DATE(A1,1,4)-WEEKDAY(DATE(A1,1,4),3)</f>
        <v>45292</v>
      </c>
      <c r="D3" s="2">
        <f>C3+1</f>
        <v>45293</v>
      </c>
      <c r="E3" s="2">
        <f t="shared" si="0"/>
        <v>45294</v>
      </c>
      <c r="F3" s="2">
        <f t="shared" si="0"/>
        <v>45295</v>
      </c>
      <c r="G3" s="15">
        <f t="shared" si="0"/>
        <v>45296</v>
      </c>
      <c r="H3" s="9">
        <f t="shared" si="0"/>
        <v>45297</v>
      </c>
      <c r="I3" s="10">
        <f t="shared" si="0"/>
        <v>45298</v>
      </c>
      <c r="J3" s="22">
        <f t="shared" si="1"/>
        <v>0</v>
      </c>
      <c r="K3" s="22">
        <f t="shared" si="2"/>
        <v>0</v>
      </c>
      <c r="L3" s="22">
        <f t="shared" si="3"/>
        <v>0</v>
      </c>
      <c r="M3" s="23" t="str">
        <f t="shared" si="4"/>
        <v/>
      </c>
      <c r="N3" s="23" t="str">
        <f t="shared" si="4"/>
        <v/>
      </c>
      <c r="O3" s="38"/>
      <c r="P3" s="34"/>
      <c r="Q3" s="17">
        <f>Q2+1</f>
        <v>45286</v>
      </c>
    </row>
    <row r="4" spans="1:18" x14ac:dyDescent="0.35">
      <c r="A4" s="21" t="str">
        <f t="shared" si="5"/>
        <v/>
      </c>
      <c r="B4" s="5">
        <f>_xlfn.ISOWEEKNUM(C4)</f>
        <v>2</v>
      </c>
      <c r="C4" s="9">
        <f>C3+7</f>
        <v>45299</v>
      </c>
      <c r="D4" s="2">
        <f>C4+1</f>
        <v>45300</v>
      </c>
      <c r="E4" s="2">
        <f t="shared" si="0"/>
        <v>45301</v>
      </c>
      <c r="F4" s="2">
        <f t="shared" si="0"/>
        <v>45302</v>
      </c>
      <c r="G4" s="15">
        <f t="shared" si="0"/>
        <v>45303</v>
      </c>
      <c r="H4" s="9">
        <f t="shared" si="0"/>
        <v>45304</v>
      </c>
      <c r="I4" s="10">
        <f t="shared" si="0"/>
        <v>45305</v>
      </c>
      <c r="J4" s="22">
        <f t="shared" si="1"/>
        <v>0</v>
      </c>
      <c r="K4" s="22">
        <f t="shared" si="2"/>
        <v>0</v>
      </c>
      <c r="L4" s="22">
        <f t="shared" si="3"/>
        <v>0</v>
      </c>
      <c r="M4" s="23" t="str">
        <f t="shared" si="4"/>
        <v/>
      </c>
      <c r="N4" s="23" t="str">
        <f t="shared" si="4"/>
        <v/>
      </c>
      <c r="O4" s="38"/>
      <c r="P4" s="34"/>
      <c r="Q4" s="17">
        <f>DATE(A1,1,1)</f>
        <v>45292</v>
      </c>
      <c r="R4" t="s">
        <v>0</v>
      </c>
    </row>
    <row r="5" spans="1:18" x14ac:dyDescent="0.35">
      <c r="A5" s="21" t="str">
        <f t="shared" si="5"/>
        <v/>
      </c>
      <c r="B5" s="5">
        <f t="shared" ref="B5:B55" si="6">_xlfn.ISOWEEKNUM(C5)</f>
        <v>3</v>
      </c>
      <c r="C5" s="9">
        <f t="shared" ref="C5:C55" si="7">C4+7</f>
        <v>45306</v>
      </c>
      <c r="D5" s="2">
        <f t="shared" ref="D5:I20" si="8">C5+1</f>
        <v>45307</v>
      </c>
      <c r="E5" s="2">
        <f t="shared" si="8"/>
        <v>45308</v>
      </c>
      <c r="F5" s="2">
        <f t="shared" si="8"/>
        <v>45309</v>
      </c>
      <c r="G5" s="15">
        <f t="shared" si="8"/>
        <v>45310</v>
      </c>
      <c r="H5" s="9">
        <f t="shared" si="8"/>
        <v>45311</v>
      </c>
      <c r="I5" s="10">
        <f t="shared" si="8"/>
        <v>45312</v>
      </c>
      <c r="J5" s="22">
        <f t="shared" si="1"/>
        <v>0</v>
      </c>
      <c r="K5" s="22">
        <f t="shared" si="2"/>
        <v>0</v>
      </c>
      <c r="L5" s="22">
        <f t="shared" si="3"/>
        <v>0</v>
      </c>
      <c r="M5" s="23" t="str">
        <f t="shared" si="4"/>
        <v/>
      </c>
      <c r="N5" s="23" t="str">
        <f t="shared" si="4"/>
        <v/>
      </c>
      <c r="O5" s="38"/>
      <c r="P5" s="34"/>
      <c r="Q5" s="17">
        <f>DATE(YEAR(Q4),R25,R26)</f>
        <v>45382</v>
      </c>
      <c r="R5" t="s">
        <v>1</v>
      </c>
    </row>
    <row r="6" spans="1:18" x14ac:dyDescent="0.35">
      <c r="A6" s="21" t="str">
        <f t="shared" si="5"/>
        <v/>
      </c>
      <c r="B6" s="5">
        <f t="shared" si="6"/>
        <v>4</v>
      </c>
      <c r="C6" s="9">
        <f t="shared" si="7"/>
        <v>45313</v>
      </c>
      <c r="D6" s="2">
        <f t="shared" si="8"/>
        <v>45314</v>
      </c>
      <c r="E6" s="2">
        <f t="shared" si="8"/>
        <v>45315</v>
      </c>
      <c r="F6" s="2">
        <f t="shared" si="8"/>
        <v>45316</v>
      </c>
      <c r="G6" s="15">
        <f t="shared" si="8"/>
        <v>45317</v>
      </c>
      <c r="H6" s="9">
        <f t="shared" si="8"/>
        <v>45318</v>
      </c>
      <c r="I6" s="10">
        <f t="shared" si="8"/>
        <v>45319</v>
      </c>
      <c r="J6" s="22">
        <f t="shared" si="1"/>
        <v>0</v>
      </c>
      <c r="K6" s="22">
        <f t="shared" si="2"/>
        <v>0</v>
      </c>
      <c r="L6" s="22">
        <f t="shared" si="3"/>
        <v>0</v>
      </c>
      <c r="M6" s="23" t="str">
        <f t="shared" si="4"/>
        <v/>
      </c>
      <c r="N6" s="23" t="str">
        <f t="shared" si="4"/>
        <v/>
      </c>
      <c r="O6" s="38"/>
      <c r="P6" s="34"/>
      <c r="Q6" s="17">
        <f>Q5+1</f>
        <v>45383</v>
      </c>
      <c r="R6"/>
    </row>
    <row r="7" spans="1:18" x14ac:dyDescent="0.35">
      <c r="A7" s="21">
        <f t="shared" si="5"/>
        <v>45323</v>
      </c>
      <c r="B7" s="5">
        <f t="shared" si="6"/>
        <v>5</v>
      </c>
      <c r="C7" s="9">
        <f t="shared" si="7"/>
        <v>45320</v>
      </c>
      <c r="D7" s="2">
        <f t="shared" si="8"/>
        <v>45321</v>
      </c>
      <c r="E7" s="2">
        <f t="shared" si="8"/>
        <v>45322</v>
      </c>
      <c r="F7" s="2">
        <f t="shared" si="8"/>
        <v>45323</v>
      </c>
      <c r="G7" s="2">
        <f t="shared" si="8"/>
        <v>45324</v>
      </c>
      <c r="H7" s="9">
        <f t="shared" si="8"/>
        <v>45325</v>
      </c>
      <c r="I7" s="10">
        <f t="shared" si="8"/>
        <v>45326</v>
      </c>
      <c r="J7" s="22">
        <f t="shared" si="1"/>
        <v>0</v>
      </c>
      <c r="K7" s="22">
        <f t="shared" si="2"/>
        <v>0</v>
      </c>
      <c r="L7" s="22">
        <f t="shared" si="3"/>
        <v>0</v>
      </c>
      <c r="M7" s="23" t="str">
        <f>IF(K7=0,"",IFERROR(DATE(YEAR($C7),MONTH($C7)+IF(K7&lt;DAY($C7),1,0),K7),""))</f>
        <v/>
      </c>
      <c r="N7" s="23" t="str">
        <f>IF(L7=0,"",IFERROR(DATE(YEAR($C7),MONTH($C7)+IF(L7&lt;DAY($C7),1,0),L7),""))</f>
        <v/>
      </c>
      <c r="O7" s="38"/>
      <c r="P7" s="34"/>
      <c r="Q7" s="17">
        <f>Q5-1+40</f>
        <v>45421</v>
      </c>
      <c r="R7" t="s">
        <v>3</v>
      </c>
    </row>
    <row r="8" spans="1:18" x14ac:dyDescent="0.35">
      <c r="A8" s="21" t="str">
        <f t="shared" si="5"/>
        <v/>
      </c>
      <c r="B8" s="5">
        <f t="shared" si="6"/>
        <v>6</v>
      </c>
      <c r="C8" s="9">
        <f t="shared" si="7"/>
        <v>45327</v>
      </c>
      <c r="D8" s="2">
        <f t="shared" si="8"/>
        <v>45328</v>
      </c>
      <c r="E8" s="2">
        <f t="shared" si="8"/>
        <v>45329</v>
      </c>
      <c r="F8" s="2">
        <f t="shared" si="8"/>
        <v>45330</v>
      </c>
      <c r="G8" s="15">
        <f t="shared" si="8"/>
        <v>45331</v>
      </c>
      <c r="H8" s="9">
        <f t="shared" si="8"/>
        <v>45332</v>
      </c>
      <c r="I8" s="10">
        <f t="shared" si="8"/>
        <v>45333</v>
      </c>
      <c r="J8" s="22">
        <f t="shared" si="1"/>
        <v>0</v>
      </c>
      <c r="K8" s="22">
        <f t="shared" si="2"/>
        <v>0</v>
      </c>
      <c r="L8" s="22">
        <f t="shared" si="3"/>
        <v>0</v>
      </c>
      <c r="M8" s="23" t="str">
        <f t="shared" ref="M8:N55" si="9">IF(K8=0,"",IFERROR(DATE(YEAR($C8),MONTH($C8)+IF(K8&lt;DAY($C8),1,0),K8),""))</f>
        <v/>
      </c>
      <c r="N8" s="23" t="str">
        <f t="shared" si="9"/>
        <v/>
      </c>
      <c r="O8" s="38"/>
      <c r="P8" s="34"/>
      <c r="Q8" s="17">
        <f>Q5-1+50</f>
        <v>45431</v>
      </c>
      <c r="R8" t="s">
        <v>4</v>
      </c>
    </row>
    <row r="9" spans="1:18" x14ac:dyDescent="0.35">
      <c r="A9" s="21" t="str">
        <f t="shared" si="5"/>
        <v/>
      </c>
      <c r="B9" s="5">
        <f t="shared" si="6"/>
        <v>7</v>
      </c>
      <c r="C9" s="9">
        <f t="shared" si="7"/>
        <v>45334</v>
      </c>
      <c r="D9" s="2">
        <f t="shared" si="8"/>
        <v>45335</v>
      </c>
      <c r="E9" s="2">
        <f t="shared" si="8"/>
        <v>45336</v>
      </c>
      <c r="F9" s="2">
        <f t="shared" si="8"/>
        <v>45337</v>
      </c>
      <c r="G9" s="15">
        <f t="shared" si="8"/>
        <v>45338</v>
      </c>
      <c r="H9" s="9">
        <f t="shared" si="8"/>
        <v>45339</v>
      </c>
      <c r="I9" s="10">
        <f t="shared" si="8"/>
        <v>45340</v>
      </c>
      <c r="J9" s="22">
        <f t="shared" si="1"/>
        <v>0</v>
      </c>
      <c r="K9" s="22">
        <f t="shared" si="2"/>
        <v>0</v>
      </c>
      <c r="L9" s="22">
        <f t="shared" si="3"/>
        <v>0</v>
      </c>
      <c r="M9" s="23" t="str">
        <f t="shared" si="9"/>
        <v/>
      </c>
      <c r="N9" s="23" t="str">
        <f t="shared" si="9"/>
        <v/>
      </c>
      <c r="O9" s="38"/>
      <c r="P9" s="34"/>
      <c r="Q9" s="17">
        <f>Q8+1</f>
        <v>45432</v>
      </c>
      <c r="R9"/>
    </row>
    <row r="10" spans="1:18" x14ac:dyDescent="0.35">
      <c r="A10" s="21" t="str">
        <f t="shared" si="5"/>
        <v/>
      </c>
      <c r="B10" s="5">
        <f t="shared" si="6"/>
        <v>8</v>
      </c>
      <c r="C10" s="9">
        <f t="shared" si="7"/>
        <v>45341</v>
      </c>
      <c r="D10" s="2">
        <f t="shared" si="8"/>
        <v>45342</v>
      </c>
      <c r="E10" s="2">
        <f t="shared" si="8"/>
        <v>45343</v>
      </c>
      <c r="F10" s="2">
        <f t="shared" si="8"/>
        <v>45344</v>
      </c>
      <c r="G10" s="15">
        <f t="shared" si="8"/>
        <v>45345</v>
      </c>
      <c r="H10" s="9">
        <f t="shared" si="8"/>
        <v>45346</v>
      </c>
      <c r="I10" s="10">
        <f t="shared" si="8"/>
        <v>45347</v>
      </c>
      <c r="J10" s="22">
        <f t="shared" si="1"/>
        <v>0</v>
      </c>
      <c r="K10" s="22">
        <f t="shared" si="2"/>
        <v>0</v>
      </c>
      <c r="L10" s="22">
        <f t="shared" si="3"/>
        <v>0</v>
      </c>
      <c r="M10" s="23" t="str">
        <f t="shared" si="9"/>
        <v/>
      </c>
      <c r="N10" s="23" t="str">
        <f t="shared" si="9"/>
        <v/>
      </c>
      <c r="O10" s="38"/>
      <c r="P10" s="35"/>
      <c r="Q10" s="17">
        <f>DATE(YEAR(Q4),4,27)</f>
        <v>45409</v>
      </c>
      <c r="R10" t="s">
        <v>5</v>
      </c>
    </row>
    <row r="11" spans="1:18" x14ac:dyDescent="0.35">
      <c r="A11" s="21" t="str">
        <f t="shared" si="5"/>
        <v/>
      </c>
      <c r="B11" s="5">
        <f t="shared" si="6"/>
        <v>9</v>
      </c>
      <c r="C11" s="9">
        <f t="shared" si="7"/>
        <v>45348</v>
      </c>
      <c r="D11" s="2">
        <f t="shared" si="8"/>
        <v>45349</v>
      </c>
      <c r="E11" s="2">
        <f t="shared" si="8"/>
        <v>45350</v>
      </c>
      <c r="F11" s="2">
        <f t="shared" si="8"/>
        <v>45351</v>
      </c>
      <c r="G11" s="15">
        <f t="shared" si="8"/>
        <v>45352</v>
      </c>
      <c r="H11" s="9">
        <f t="shared" si="8"/>
        <v>45353</v>
      </c>
      <c r="I11" s="10">
        <f t="shared" si="8"/>
        <v>45354</v>
      </c>
      <c r="J11" s="22">
        <f t="shared" si="1"/>
        <v>0</v>
      </c>
      <c r="K11" s="22">
        <f t="shared" si="2"/>
        <v>0</v>
      </c>
      <c r="L11" s="22">
        <f t="shared" si="3"/>
        <v>0</v>
      </c>
      <c r="M11" s="23" t="str">
        <f t="shared" si="9"/>
        <v/>
      </c>
      <c r="N11" s="23" t="str">
        <f t="shared" si="9"/>
        <v/>
      </c>
      <c r="O11" s="38"/>
      <c r="P11" s="34"/>
      <c r="Q11" s="17">
        <f>DATE(YEAR(Q4),12,25)</f>
        <v>45651</v>
      </c>
      <c r="R11" t="s">
        <v>2</v>
      </c>
    </row>
    <row r="12" spans="1:18" x14ac:dyDescent="0.35">
      <c r="A12" s="21">
        <f t="shared" si="5"/>
        <v>45358</v>
      </c>
      <c r="B12" s="5">
        <f t="shared" si="6"/>
        <v>10</v>
      </c>
      <c r="C12" s="9">
        <f t="shared" si="7"/>
        <v>45355</v>
      </c>
      <c r="D12" s="2">
        <f t="shared" si="8"/>
        <v>45356</v>
      </c>
      <c r="E12" s="2">
        <f t="shared" si="8"/>
        <v>45357</v>
      </c>
      <c r="F12" s="2">
        <f t="shared" si="8"/>
        <v>45358</v>
      </c>
      <c r="G12" s="15">
        <f t="shared" si="8"/>
        <v>45359</v>
      </c>
      <c r="H12" s="9">
        <f t="shared" si="8"/>
        <v>45360</v>
      </c>
      <c r="I12" s="10">
        <f t="shared" si="8"/>
        <v>45361</v>
      </c>
      <c r="J12" s="22">
        <f t="shared" si="1"/>
        <v>0</v>
      </c>
      <c r="K12" s="22">
        <f t="shared" si="2"/>
        <v>0</v>
      </c>
      <c r="L12" s="22">
        <f t="shared" si="3"/>
        <v>0</v>
      </c>
      <c r="M12" s="23" t="str">
        <f t="shared" si="9"/>
        <v/>
      </c>
      <c r="N12" s="23" t="str">
        <f t="shared" si="9"/>
        <v/>
      </c>
      <c r="O12" s="38"/>
      <c r="P12" s="34"/>
      <c r="Q12" s="17">
        <f>Q11+1</f>
        <v>45652</v>
      </c>
      <c r="R12"/>
    </row>
    <row r="13" spans="1:18" x14ac:dyDescent="0.35">
      <c r="A13" s="21" t="str">
        <f t="shared" si="5"/>
        <v/>
      </c>
      <c r="B13" s="5">
        <f t="shared" si="6"/>
        <v>11</v>
      </c>
      <c r="C13" s="9">
        <f t="shared" si="7"/>
        <v>45362</v>
      </c>
      <c r="D13" s="2">
        <f t="shared" si="8"/>
        <v>45363</v>
      </c>
      <c r="E13" s="2">
        <f t="shared" si="8"/>
        <v>45364</v>
      </c>
      <c r="F13" s="2">
        <f t="shared" si="8"/>
        <v>45365</v>
      </c>
      <c r="G13" s="15">
        <f t="shared" si="8"/>
        <v>45366</v>
      </c>
      <c r="H13" s="9">
        <f t="shared" si="8"/>
        <v>45367</v>
      </c>
      <c r="I13" s="10">
        <f t="shared" si="8"/>
        <v>45368</v>
      </c>
      <c r="J13" s="22">
        <f t="shared" si="1"/>
        <v>0</v>
      </c>
      <c r="K13" s="22">
        <f t="shared" si="2"/>
        <v>0</v>
      </c>
      <c r="L13" s="22">
        <f t="shared" si="3"/>
        <v>0</v>
      </c>
      <c r="M13" s="23" t="str">
        <f t="shared" si="9"/>
        <v/>
      </c>
      <c r="N13" s="23" t="str">
        <f t="shared" si="9"/>
        <v/>
      </c>
      <c r="O13" s="38"/>
      <c r="P13" s="34"/>
      <c r="Q13" s="17">
        <f>DATE(YEAR(Q4)+1,1,1)</f>
        <v>45658</v>
      </c>
      <c r="R13" t="s">
        <v>0</v>
      </c>
    </row>
    <row r="14" spans="1:18" x14ac:dyDescent="0.35">
      <c r="A14" s="21" t="str">
        <f t="shared" si="5"/>
        <v/>
      </c>
      <c r="B14" s="5">
        <f t="shared" si="6"/>
        <v>12</v>
      </c>
      <c r="C14" s="9">
        <f t="shared" si="7"/>
        <v>45369</v>
      </c>
      <c r="D14" s="2">
        <f t="shared" si="8"/>
        <v>45370</v>
      </c>
      <c r="E14" s="2">
        <f t="shared" si="8"/>
        <v>45371</v>
      </c>
      <c r="F14" s="2">
        <f t="shared" si="8"/>
        <v>45372</v>
      </c>
      <c r="G14" s="15">
        <f t="shared" si="8"/>
        <v>45373</v>
      </c>
      <c r="H14" s="9">
        <f t="shared" si="8"/>
        <v>45374</v>
      </c>
      <c r="I14" s="10">
        <f t="shared" si="8"/>
        <v>45375</v>
      </c>
      <c r="J14" s="22">
        <f t="shared" si="1"/>
        <v>0</v>
      </c>
      <c r="K14" s="22">
        <f t="shared" si="2"/>
        <v>0</v>
      </c>
      <c r="L14" s="22">
        <f t="shared" si="3"/>
        <v>0</v>
      </c>
      <c r="M14" s="23" t="str">
        <f t="shared" si="9"/>
        <v/>
      </c>
      <c r="N14" s="23" t="str">
        <f t="shared" si="9"/>
        <v/>
      </c>
      <c r="O14" s="38"/>
      <c r="P14" s="34"/>
    </row>
    <row r="15" spans="1:18" x14ac:dyDescent="0.35">
      <c r="A15" s="21" t="str">
        <f t="shared" si="5"/>
        <v/>
      </c>
      <c r="B15" s="5">
        <f t="shared" si="6"/>
        <v>13</v>
      </c>
      <c r="C15" s="9">
        <f t="shared" si="7"/>
        <v>45376</v>
      </c>
      <c r="D15" s="2">
        <f t="shared" si="8"/>
        <v>45377</v>
      </c>
      <c r="E15" s="2">
        <f t="shared" si="8"/>
        <v>45378</v>
      </c>
      <c r="F15" s="2">
        <f t="shared" si="8"/>
        <v>45379</v>
      </c>
      <c r="G15" s="15">
        <f t="shared" si="8"/>
        <v>45380</v>
      </c>
      <c r="H15" s="9">
        <f t="shared" si="8"/>
        <v>45381</v>
      </c>
      <c r="I15" s="10">
        <f t="shared" si="8"/>
        <v>45382</v>
      </c>
      <c r="J15" s="22">
        <f t="shared" si="1"/>
        <v>0</v>
      </c>
      <c r="K15" s="22">
        <f t="shared" si="2"/>
        <v>0</v>
      </c>
      <c r="L15" s="22">
        <f t="shared" si="3"/>
        <v>0</v>
      </c>
      <c r="M15" s="23" t="str">
        <f t="shared" si="9"/>
        <v/>
      </c>
      <c r="N15" s="23" t="str">
        <f t="shared" si="9"/>
        <v/>
      </c>
      <c r="O15" s="38"/>
      <c r="P15" s="34"/>
      <c r="R15">
        <f>YEAR(Q4)</f>
        <v>2024</v>
      </c>
    </row>
    <row r="16" spans="1:18" x14ac:dyDescent="0.35">
      <c r="A16" s="21">
        <f t="shared" si="5"/>
        <v>45386</v>
      </c>
      <c r="B16" s="5">
        <f t="shared" si="6"/>
        <v>14</v>
      </c>
      <c r="C16" s="9">
        <f t="shared" si="7"/>
        <v>45383</v>
      </c>
      <c r="D16" s="2">
        <f t="shared" si="8"/>
        <v>45384</v>
      </c>
      <c r="E16" s="2">
        <f t="shared" si="8"/>
        <v>45385</v>
      </c>
      <c r="F16" s="2">
        <f t="shared" si="8"/>
        <v>45386</v>
      </c>
      <c r="G16" s="15">
        <f t="shared" si="8"/>
        <v>45387</v>
      </c>
      <c r="H16" s="9">
        <f t="shared" si="8"/>
        <v>45388</v>
      </c>
      <c r="I16" s="10">
        <f t="shared" si="8"/>
        <v>45389</v>
      </c>
      <c r="J16" s="22">
        <f t="shared" si="1"/>
        <v>0</v>
      </c>
      <c r="K16" s="22">
        <f t="shared" si="2"/>
        <v>0</v>
      </c>
      <c r="L16" s="22">
        <f t="shared" si="3"/>
        <v>0</v>
      </c>
      <c r="M16" s="23" t="str">
        <f t="shared" si="9"/>
        <v/>
      </c>
      <c r="N16" s="23" t="str">
        <f t="shared" si="9"/>
        <v/>
      </c>
      <c r="O16" s="38"/>
      <c r="P16" s="34"/>
      <c r="R16">
        <f>TRUNC(R15/100)</f>
        <v>20</v>
      </c>
    </row>
    <row r="17" spans="1:18" x14ac:dyDescent="0.35">
      <c r="A17" s="21" t="str">
        <f t="shared" si="5"/>
        <v/>
      </c>
      <c r="B17" s="5">
        <f t="shared" si="6"/>
        <v>15</v>
      </c>
      <c r="C17" s="9">
        <f t="shared" si="7"/>
        <v>45390</v>
      </c>
      <c r="D17" s="2">
        <f t="shared" si="8"/>
        <v>45391</v>
      </c>
      <c r="E17" s="2">
        <f t="shared" si="8"/>
        <v>45392</v>
      </c>
      <c r="F17" s="2">
        <f t="shared" si="8"/>
        <v>45393</v>
      </c>
      <c r="G17" s="15">
        <f t="shared" si="8"/>
        <v>45394</v>
      </c>
      <c r="H17" s="9">
        <f t="shared" si="8"/>
        <v>45395</v>
      </c>
      <c r="I17" s="10">
        <f t="shared" si="8"/>
        <v>45396</v>
      </c>
      <c r="J17" s="22">
        <f t="shared" si="1"/>
        <v>0</v>
      </c>
      <c r="K17" s="22">
        <f t="shared" si="2"/>
        <v>0</v>
      </c>
      <c r="L17" s="22">
        <f t="shared" si="3"/>
        <v>0</v>
      </c>
      <c r="M17" s="23" t="str">
        <f t="shared" si="9"/>
        <v/>
      </c>
      <c r="N17" s="23" t="str">
        <f t="shared" si="9"/>
        <v/>
      </c>
      <c r="O17" s="38"/>
      <c r="P17" s="34"/>
      <c r="R17">
        <f>R15 - 19 * TRUNC(R15/19)</f>
        <v>10</v>
      </c>
    </row>
    <row r="18" spans="1:18" x14ac:dyDescent="0.35">
      <c r="A18" s="21" t="str">
        <f t="shared" si="5"/>
        <v/>
      </c>
      <c r="B18" s="5">
        <f t="shared" si="6"/>
        <v>16</v>
      </c>
      <c r="C18" s="9">
        <f t="shared" si="7"/>
        <v>45397</v>
      </c>
      <c r="D18" s="2">
        <f t="shared" si="8"/>
        <v>45398</v>
      </c>
      <c r="E18" s="2">
        <f t="shared" si="8"/>
        <v>45399</v>
      </c>
      <c r="F18" s="2">
        <f t="shared" si="8"/>
        <v>45400</v>
      </c>
      <c r="G18" s="15">
        <f t="shared" si="8"/>
        <v>45401</v>
      </c>
      <c r="H18" s="9">
        <f t="shared" si="8"/>
        <v>45402</v>
      </c>
      <c r="I18" s="10">
        <f t="shared" si="8"/>
        <v>45403</v>
      </c>
      <c r="J18" s="22">
        <f t="shared" si="1"/>
        <v>0</v>
      </c>
      <c r="K18" s="22">
        <f t="shared" si="2"/>
        <v>0</v>
      </c>
      <c r="L18" s="22">
        <f t="shared" si="3"/>
        <v>0</v>
      </c>
      <c r="M18" s="23" t="str">
        <f t="shared" si="9"/>
        <v/>
      </c>
      <c r="N18" s="23" t="str">
        <f t="shared" si="9"/>
        <v/>
      </c>
      <c r="O18" s="38"/>
      <c r="P18" s="34"/>
      <c r="R18">
        <f>TRUNC((R16-17)/25)</f>
        <v>0</v>
      </c>
    </row>
    <row r="19" spans="1:18" x14ac:dyDescent="0.35">
      <c r="A19" s="21" t="str">
        <f t="shared" si="5"/>
        <v/>
      </c>
      <c r="B19" s="5">
        <f t="shared" si="6"/>
        <v>17</v>
      </c>
      <c r="C19" s="9">
        <f t="shared" si="7"/>
        <v>45404</v>
      </c>
      <c r="D19" s="2">
        <f t="shared" si="8"/>
        <v>45405</v>
      </c>
      <c r="E19" s="2">
        <f t="shared" si="8"/>
        <v>45406</v>
      </c>
      <c r="F19" s="2">
        <f t="shared" si="8"/>
        <v>45407</v>
      </c>
      <c r="G19" s="15">
        <f t="shared" si="8"/>
        <v>45408</v>
      </c>
      <c r="H19" s="9">
        <f t="shared" si="8"/>
        <v>45409</v>
      </c>
      <c r="I19" s="10">
        <f t="shared" si="8"/>
        <v>45410</v>
      </c>
      <c r="J19" s="22">
        <f t="shared" si="1"/>
        <v>0</v>
      </c>
      <c r="K19" s="22">
        <f t="shared" si="2"/>
        <v>0</v>
      </c>
      <c r="L19" s="22">
        <f t="shared" si="3"/>
        <v>0</v>
      </c>
      <c r="M19" s="23" t="str">
        <f t="shared" si="9"/>
        <v/>
      </c>
      <c r="N19" s="23" t="str">
        <f t="shared" si="9"/>
        <v/>
      </c>
      <c r="O19" s="38"/>
      <c r="P19" s="34"/>
      <c r="R19">
        <f>R16-TRUNC(R16/4)-TRUNC((R16-R18)/3)+19*R17+15</f>
        <v>214</v>
      </c>
    </row>
    <row r="20" spans="1:18" x14ac:dyDescent="0.35">
      <c r="A20" s="21">
        <f t="shared" si="5"/>
        <v>45414</v>
      </c>
      <c r="B20" s="5">
        <f t="shared" si="6"/>
        <v>18</v>
      </c>
      <c r="C20" s="9">
        <f t="shared" si="7"/>
        <v>45411</v>
      </c>
      <c r="D20" s="2">
        <f t="shared" si="8"/>
        <v>45412</v>
      </c>
      <c r="E20" s="2">
        <f t="shared" si="8"/>
        <v>45413</v>
      </c>
      <c r="F20" s="2">
        <f t="shared" si="8"/>
        <v>45414</v>
      </c>
      <c r="G20" s="15">
        <f t="shared" si="8"/>
        <v>45415</v>
      </c>
      <c r="H20" s="9">
        <f t="shared" si="8"/>
        <v>45416</v>
      </c>
      <c r="I20" s="10">
        <f t="shared" si="8"/>
        <v>45417</v>
      </c>
      <c r="J20" s="22">
        <f t="shared" si="1"/>
        <v>0</v>
      </c>
      <c r="K20" s="22">
        <f t="shared" si="2"/>
        <v>0</v>
      </c>
      <c r="L20" s="22">
        <f t="shared" si="3"/>
        <v>0</v>
      </c>
      <c r="M20" s="23" t="str">
        <f t="shared" si="9"/>
        <v/>
      </c>
      <c r="N20" s="23" t="str">
        <f t="shared" si="9"/>
        <v/>
      </c>
      <c r="O20" s="38"/>
      <c r="P20" s="34"/>
      <c r="R20">
        <f>R19-30*TRUNC(R19/30)</f>
        <v>4</v>
      </c>
    </row>
    <row r="21" spans="1:18" x14ac:dyDescent="0.35">
      <c r="A21" s="21" t="str">
        <f t="shared" si="5"/>
        <v/>
      </c>
      <c r="B21" s="5">
        <f t="shared" si="6"/>
        <v>19</v>
      </c>
      <c r="C21" s="9">
        <f t="shared" si="7"/>
        <v>45418</v>
      </c>
      <c r="D21" s="2">
        <f t="shared" ref="D21:I36" si="10">C21+1</f>
        <v>45419</v>
      </c>
      <c r="E21" s="2">
        <f t="shared" si="10"/>
        <v>45420</v>
      </c>
      <c r="F21" s="2">
        <f t="shared" si="10"/>
        <v>45421</v>
      </c>
      <c r="G21" s="15">
        <f t="shared" si="10"/>
        <v>45422</v>
      </c>
      <c r="H21" s="9">
        <f t="shared" si="10"/>
        <v>45423</v>
      </c>
      <c r="I21" s="10">
        <f t="shared" si="10"/>
        <v>45424</v>
      </c>
      <c r="J21" s="22">
        <f t="shared" si="1"/>
        <v>0</v>
      </c>
      <c r="K21" s="22">
        <f t="shared" si="2"/>
        <v>0</v>
      </c>
      <c r="L21" s="22">
        <f t="shared" si="3"/>
        <v>0</v>
      </c>
      <c r="M21" s="23" t="str">
        <f t="shared" si="9"/>
        <v/>
      </c>
      <c r="N21" s="23" t="str">
        <f t="shared" si="9"/>
        <v/>
      </c>
      <c r="O21" s="38"/>
      <c r="P21" s="34"/>
      <c r="R21">
        <f>R20-TRUNC(R20/28)*(1-TRUNC(R20/28)*TRUNC(29/(R20+1))*TRUNC((21-R17)/11))</f>
        <v>4</v>
      </c>
    </row>
    <row r="22" spans="1:18" x14ac:dyDescent="0.35">
      <c r="A22" s="21" t="str">
        <f t="shared" si="5"/>
        <v/>
      </c>
      <c r="B22" s="5">
        <f t="shared" si="6"/>
        <v>20</v>
      </c>
      <c r="C22" s="9">
        <f t="shared" si="7"/>
        <v>45425</v>
      </c>
      <c r="D22" s="2">
        <f t="shared" si="10"/>
        <v>45426</v>
      </c>
      <c r="E22" s="2">
        <f t="shared" si="10"/>
        <v>45427</v>
      </c>
      <c r="F22" s="2">
        <f t="shared" si="10"/>
        <v>45428</v>
      </c>
      <c r="G22" s="15">
        <f t="shared" si="10"/>
        <v>45429</v>
      </c>
      <c r="H22" s="9">
        <f t="shared" si="10"/>
        <v>45430</v>
      </c>
      <c r="I22" s="10">
        <f t="shared" si="10"/>
        <v>45431</v>
      </c>
      <c r="J22" s="22">
        <f t="shared" si="1"/>
        <v>0</v>
      </c>
      <c r="K22" s="22">
        <f t="shared" si="2"/>
        <v>0</v>
      </c>
      <c r="L22" s="22">
        <f t="shared" si="3"/>
        <v>0</v>
      </c>
      <c r="M22" s="23" t="str">
        <f t="shared" si="9"/>
        <v/>
      </c>
      <c r="N22" s="23" t="str">
        <f t="shared" si="9"/>
        <v/>
      </c>
      <c r="O22" s="38"/>
      <c r="P22" s="34"/>
      <c r="R22">
        <f>R15+TRUNC(R15/4)+R21+2-R16+TRUNC(R16/4)</f>
        <v>2521</v>
      </c>
    </row>
    <row r="23" spans="1:18" x14ac:dyDescent="0.35">
      <c r="A23" s="21" t="str">
        <f t="shared" si="5"/>
        <v/>
      </c>
      <c r="B23" s="5">
        <f t="shared" si="6"/>
        <v>21</v>
      </c>
      <c r="C23" s="9">
        <f t="shared" si="7"/>
        <v>45432</v>
      </c>
      <c r="D23" s="2">
        <f t="shared" si="10"/>
        <v>45433</v>
      </c>
      <c r="E23" s="2">
        <f t="shared" si="10"/>
        <v>45434</v>
      </c>
      <c r="F23" s="2">
        <f t="shared" si="10"/>
        <v>45435</v>
      </c>
      <c r="G23" s="15">
        <f t="shared" si="10"/>
        <v>45436</v>
      </c>
      <c r="H23" s="9">
        <f t="shared" si="10"/>
        <v>45437</v>
      </c>
      <c r="I23" s="10">
        <f t="shared" si="10"/>
        <v>45438</v>
      </c>
      <c r="J23" s="22">
        <f t="shared" si="1"/>
        <v>0</v>
      </c>
      <c r="K23" s="22">
        <f t="shared" si="2"/>
        <v>0</v>
      </c>
      <c r="L23" s="22">
        <f t="shared" si="3"/>
        <v>0</v>
      </c>
      <c r="M23" s="23" t="str">
        <f t="shared" si="9"/>
        <v/>
      </c>
      <c r="N23" s="23" t="str">
        <f t="shared" si="9"/>
        <v/>
      </c>
      <c r="O23" s="38"/>
      <c r="P23" s="35"/>
      <c r="R23">
        <f>R22-7*TRUNC(R22/7)</f>
        <v>1</v>
      </c>
    </row>
    <row r="24" spans="1:18" x14ac:dyDescent="0.35">
      <c r="A24" s="21" t="str">
        <f t="shared" si="5"/>
        <v/>
      </c>
      <c r="B24" s="5">
        <f t="shared" si="6"/>
        <v>22</v>
      </c>
      <c r="C24" s="9">
        <f t="shared" si="7"/>
        <v>45439</v>
      </c>
      <c r="D24" s="2">
        <f t="shared" si="10"/>
        <v>45440</v>
      </c>
      <c r="E24" s="2">
        <f t="shared" si="10"/>
        <v>45441</v>
      </c>
      <c r="F24" s="2">
        <f t="shared" si="10"/>
        <v>45442</v>
      </c>
      <c r="G24" s="15">
        <f t="shared" si="10"/>
        <v>45443</v>
      </c>
      <c r="H24" s="9">
        <f t="shared" si="10"/>
        <v>45444</v>
      </c>
      <c r="I24" s="10">
        <f t="shared" si="10"/>
        <v>45445</v>
      </c>
      <c r="J24" s="22">
        <f t="shared" si="1"/>
        <v>0</v>
      </c>
      <c r="K24" s="22">
        <f t="shared" si="2"/>
        <v>0</v>
      </c>
      <c r="L24" s="22">
        <f t="shared" si="3"/>
        <v>0</v>
      </c>
      <c r="M24" s="23" t="str">
        <f t="shared" si="9"/>
        <v/>
      </c>
      <c r="N24" s="23" t="str">
        <f t="shared" si="9"/>
        <v/>
      </c>
      <c r="O24" s="38"/>
      <c r="P24" s="34"/>
      <c r="R24">
        <f>R21-R23</f>
        <v>3</v>
      </c>
    </row>
    <row r="25" spans="1:18" x14ac:dyDescent="0.35">
      <c r="A25" s="21">
        <f t="shared" si="5"/>
        <v>45449</v>
      </c>
      <c r="B25" s="5">
        <f t="shared" si="6"/>
        <v>23</v>
      </c>
      <c r="C25" s="9">
        <f t="shared" si="7"/>
        <v>45446</v>
      </c>
      <c r="D25" s="2">
        <f t="shared" si="10"/>
        <v>45447</v>
      </c>
      <c r="E25" s="2">
        <f t="shared" si="10"/>
        <v>45448</v>
      </c>
      <c r="F25" s="2">
        <f t="shared" si="10"/>
        <v>45449</v>
      </c>
      <c r="G25" s="15">
        <f t="shared" si="10"/>
        <v>45450</v>
      </c>
      <c r="H25" s="9">
        <f t="shared" si="10"/>
        <v>45451</v>
      </c>
      <c r="I25" s="10">
        <f t="shared" si="10"/>
        <v>45452</v>
      </c>
      <c r="J25" s="22">
        <f t="shared" si="1"/>
        <v>0</v>
      </c>
      <c r="K25" s="22">
        <f t="shared" si="2"/>
        <v>0</v>
      </c>
      <c r="L25" s="22">
        <f t="shared" si="3"/>
        <v>0</v>
      </c>
      <c r="M25" s="23" t="str">
        <f t="shared" si="9"/>
        <v/>
      </c>
      <c r="N25" s="23" t="str">
        <f t="shared" si="9"/>
        <v/>
      </c>
      <c r="O25" s="38"/>
      <c r="P25" s="34"/>
      <c r="R25">
        <f>3+TRUNC((R24+40)/44)</f>
        <v>3</v>
      </c>
    </row>
    <row r="26" spans="1:18" x14ac:dyDescent="0.35">
      <c r="A26" s="21" t="str">
        <f t="shared" si="5"/>
        <v/>
      </c>
      <c r="B26" s="5">
        <f t="shared" si="6"/>
        <v>24</v>
      </c>
      <c r="C26" s="9">
        <f t="shared" si="7"/>
        <v>45453</v>
      </c>
      <c r="D26" s="2">
        <f t="shared" si="10"/>
        <v>45454</v>
      </c>
      <c r="E26" s="2">
        <f t="shared" si="10"/>
        <v>45455</v>
      </c>
      <c r="F26" s="2">
        <f t="shared" si="10"/>
        <v>45456</v>
      </c>
      <c r="G26" s="15">
        <f t="shared" si="10"/>
        <v>45457</v>
      </c>
      <c r="H26" s="9">
        <f t="shared" si="10"/>
        <v>45458</v>
      </c>
      <c r="I26" s="10">
        <f t="shared" si="10"/>
        <v>45459</v>
      </c>
      <c r="J26" s="22">
        <f t="shared" si="1"/>
        <v>0</v>
      </c>
      <c r="K26" s="22">
        <f t="shared" si="2"/>
        <v>0</v>
      </c>
      <c r="L26" s="22">
        <f t="shared" si="3"/>
        <v>0</v>
      </c>
      <c r="M26" s="23" t="str">
        <f t="shared" si="9"/>
        <v/>
      </c>
      <c r="N26" s="23" t="str">
        <f t="shared" si="9"/>
        <v/>
      </c>
      <c r="O26" s="38"/>
      <c r="P26" s="34"/>
      <c r="R26">
        <f>R24+28-31*TRUNC(R25/4)</f>
        <v>31</v>
      </c>
    </row>
    <row r="27" spans="1:18" x14ac:dyDescent="0.35">
      <c r="A27" s="21" t="str">
        <f t="shared" si="5"/>
        <v/>
      </c>
      <c r="B27" s="5">
        <f t="shared" si="6"/>
        <v>25</v>
      </c>
      <c r="C27" s="9">
        <f t="shared" si="7"/>
        <v>45460</v>
      </c>
      <c r="D27" s="2">
        <f t="shared" si="10"/>
        <v>45461</v>
      </c>
      <c r="E27" s="2">
        <f t="shared" si="10"/>
        <v>45462</v>
      </c>
      <c r="F27" s="2">
        <f t="shared" si="10"/>
        <v>45463</v>
      </c>
      <c r="G27" s="15">
        <f t="shared" si="10"/>
        <v>45464</v>
      </c>
      <c r="H27" s="9">
        <f t="shared" si="10"/>
        <v>45465</v>
      </c>
      <c r="I27" s="10">
        <f t="shared" si="10"/>
        <v>45466</v>
      </c>
      <c r="J27" s="22">
        <f t="shared" si="1"/>
        <v>0</v>
      </c>
      <c r="K27" s="22">
        <f t="shared" si="2"/>
        <v>0</v>
      </c>
      <c r="L27" s="22">
        <f t="shared" si="3"/>
        <v>0</v>
      </c>
      <c r="M27" s="23" t="str">
        <f t="shared" si="9"/>
        <v/>
      </c>
      <c r="N27" s="23" t="str">
        <f t="shared" si="9"/>
        <v/>
      </c>
      <c r="O27" s="38"/>
      <c r="P27" s="34"/>
    </row>
    <row r="28" spans="1:18" x14ac:dyDescent="0.35">
      <c r="A28" s="21" t="str">
        <f t="shared" si="5"/>
        <v/>
      </c>
      <c r="B28" s="5">
        <f t="shared" si="6"/>
        <v>26</v>
      </c>
      <c r="C28" s="9">
        <f t="shared" si="7"/>
        <v>45467</v>
      </c>
      <c r="D28" s="2">
        <f t="shared" si="10"/>
        <v>45468</v>
      </c>
      <c r="E28" s="2">
        <f t="shared" si="10"/>
        <v>45469</v>
      </c>
      <c r="F28" s="2">
        <f t="shared" si="10"/>
        <v>45470</v>
      </c>
      <c r="G28" s="15">
        <f t="shared" si="10"/>
        <v>45471</v>
      </c>
      <c r="H28" s="9">
        <f t="shared" si="10"/>
        <v>45472</v>
      </c>
      <c r="I28" s="10">
        <f t="shared" si="10"/>
        <v>45473</v>
      </c>
      <c r="J28" s="22">
        <f t="shared" si="1"/>
        <v>0</v>
      </c>
      <c r="K28" s="22">
        <f t="shared" si="2"/>
        <v>0</v>
      </c>
      <c r="L28" s="22">
        <f t="shared" si="3"/>
        <v>0</v>
      </c>
      <c r="M28" s="23" t="str">
        <f t="shared" si="9"/>
        <v/>
      </c>
      <c r="N28" s="23" t="str">
        <f t="shared" si="9"/>
        <v/>
      </c>
      <c r="O28" s="38"/>
      <c r="P28" s="34"/>
    </row>
    <row r="29" spans="1:18" x14ac:dyDescent="0.35">
      <c r="A29" s="21">
        <f t="shared" si="5"/>
        <v>45477</v>
      </c>
      <c r="B29" s="5">
        <f t="shared" si="6"/>
        <v>27</v>
      </c>
      <c r="C29" s="9">
        <f t="shared" si="7"/>
        <v>45474</v>
      </c>
      <c r="D29" s="2">
        <f t="shared" si="10"/>
        <v>45475</v>
      </c>
      <c r="E29" s="2">
        <f t="shared" si="10"/>
        <v>45476</v>
      </c>
      <c r="F29" s="2">
        <f t="shared" si="10"/>
        <v>45477</v>
      </c>
      <c r="G29" s="15">
        <f t="shared" si="10"/>
        <v>45478</v>
      </c>
      <c r="H29" s="9">
        <f t="shared" si="10"/>
        <v>45479</v>
      </c>
      <c r="I29" s="10">
        <f t="shared" si="10"/>
        <v>45480</v>
      </c>
      <c r="J29" s="22">
        <f t="shared" si="1"/>
        <v>0</v>
      </c>
      <c r="K29" s="22">
        <f t="shared" si="2"/>
        <v>0</v>
      </c>
      <c r="L29" s="22">
        <f t="shared" si="3"/>
        <v>0</v>
      </c>
      <c r="M29" s="23" t="str">
        <f t="shared" si="9"/>
        <v/>
      </c>
      <c r="N29" s="23" t="str">
        <f t="shared" si="9"/>
        <v/>
      </c>
      <c r="O29" s="38"/>
      <c r="P29" s="34"/>
    </row>
    <row r="30" spans="1:18" x14ac:dyDescent="0.35">
      <c r="A30" s="21" t="str">
        <f t="shared" si="5"/>
        <v/>
      </c>
      <c r="B30" s="5">
        <f t="shared" si="6"/>
        <v>28</v>
      </c>
      <c r="C30" s="9">
        <f t="shared" si="7"/>
        <v>45481</v>
      </c>
      <c r="D30" s="2">
        <f t="shared" si="10"/>
        <v>45482</v>
      </c>
      <c r="E30" s="2">
        <f t="shared" si="10"/>
        <v>45483</v>
      </c>
      <c r="F30" s="2">
        <f t="shared" si="10"/>
        <v>45484</v>
      </c>
      <c r="G30" s="15">
        <f t="shared" si="10"/>
        <v>45485</v>
      </c>
      <c r="H30" s="9">
        <f t="shared" si="10"/>
        <v>45486</v>
      </c>
      <c r="I30" s="10">
        <f t="shared" si="10"/>
        <v>45487</v>
      </c>
      <c r="J30" s="22">
        <f t="shared" si="1"/>
        <v>0</v>
      </c>
      <c r="K30" s="22">
        <f t="shared" si="2"/>
        <v>0</v>
      </c>
      <c r="L30" s="22">
        <f t="shared" si="3"/>
        <v>0</v>
      </c>
      <c r="M30" s="23" t="str">
        <f t="shared" si="9"/>
        <v/>
      </c>
      <c r="N30" s="23" t="str">
        <f t="shared" si="9"/>
        <v/>
      </c>
      <c r="O30" s="38"/>
      <c r="P30" s="34"/>
    </row>
    <row r="31" spans="1:18" x14ac:dyDescent="0.35">
      <c r="A31" s="21" t="str">
        <f t="shared" si="5"/>
        <v/>
      </c>
      <c r="B31" s="5">
        <f t="shared" si="6"/>
        <v>29</v>
      </c>
      <c r="C31" s="9">
        <f t="shared" si="7"/>
        <v>45488</v>
      </c>
      <c r="D31" s="2">
        <f t="shared" si="10"/>
        <v>45489</v>
      </c>
      <c r="E31" s="2">
        <f t="shared" si="10"/>
        <v>45490</v>
      </c>
      <c r="F31" s="2">
        <f t="shared" si="10"/>
        <v>45491</v>
      </c>
      <c r="G31" s="15">
        <f t="shared" si="10"/>
        <v>45492</v>
      </c>
      <c r="H31" s="9">
        <f t="shared" si="10"/>
        <v>45493</v>
      </c>
      <c r="I31" s="10">
        <f t="shared" si="10"/>
        <v>45494</v>
      </c>
      <c r="J31" s="22">
        <f t="shared" si="1"/>
        <v>0</v>
      </c>
      <c r="K31" s="22">
        <f t="shared" si="2"/>
        <v>0</v>
      </c>
      <c r="L31" s="22">
        <f t="shared" si="3"/>
        <v>0</v>
      </c>
      <c r="M31" s="23" t="str">
        <f t="shared" si="9"/>
        <v/>
      </c>
      <c r="N31" s="23" t="str">
        <f t="shared" si="9"/>
        <v/>
      </c>
      <c r="O31" s="38"/>
      <c r="P31" s="34"/>
    </row>
    <row r="32" spans="1:18" x14ac:dyDescent="0.35">
      <c r="A32" s="21" t="str">
        <f t="shared" si="5"/>
        <v/>
      </c>
      <c r="B32" s="5">
        <f t="shared" si="6"/>
        <v>30</v>
      </c>
      <c r="C32" s="9">
        <f t="shared" si="7"/>
        <v>45495</v>
      </c>
      <c r="D32" s="2">
        <f t="shared" si="10"/>
        <v>45496</v>
      </c>
      <c r="E32" s="2">
        <f t="shared" si="10"/>
        <v>45497</v>
      </c>
      <c r="F32" s="2">
        <f t="shared" si="10"/>
        <v>45498</v>
      </c>
      <c r="G32" s="15">
        <f t="shared" si="10"/>
        <v>45499</v>
      </c>
      <c r="H32" s="9">
        <f t="shared" si="10"/>
        <v>45500</v>
      </c>
      <c r="I32" s="10">
        <f t="shared" si="10"/>
        <v>45501</v>
      </c>
      <c r="J32" s="22">
        <f t="shared" si="1"/>
        <v>0</v>
      </c>
      <c r="K32" s="22">
        <f t="shared" si="2"/>
        <v>0</v>
      </c>
      <c r="L32" s="22">
        <f t="shared" si="3"/>
        <v>0</v>
      </c>
      <c r="M32" s="23" t="str">
        <f t="shared" si="9"/>
        <v/>
      </c>
      <c r="N32" s="23" t="str">
        <f t="shared" si="9"/>
        <v/>
      </c>
      <c r="O32" s="38"/>
      <c r="P32" s="34"/>
    </row>
    <row r="33" spans="1:16" x14ac:dyDescent="0.35">
      <c r="A33" s="21">
        <f t="shared" si="5"/>
        <v>45505</v>
      </c>
      <c r="B33" s="5">
        <f t="shared" si="6"/>
        <v>31</v>
      </c>
      <c r="C33" s="9">
        <f t="shared" si="7"/>
        <v>45502</v>
      </c>
      <c r="D33" s="2">
        <f t="shared" si="10"/>
        <v>45503</v>
      </c>
      <c r="E33" s="2">
        <f t="shared" si="10"/>
        <v>45504</v>
      </c>
      <c r="F33" s="2">
        <f t="shared" si="10"/>
        <v>45505</v>
      </c>
      <c r="G33" s="15">
        <f t="shared" si="10"/>
        <v>45506</v>
      </c>
      <c r="H33" s="9">
        <f t="shared" si="10"/>
        <v>45507</v>
      </c>
      <c r="I33" s="10">
        <f t="shared" si="10"/>
        <v>45508</v>
      </c>
      <c r="J33" s="22">
        <f t="shared" si="1"/>
        <v>0</v>
      </c>
      <c r="K33" s="22">
        <f t="shared" si="2"/>
        <v>0</v>
      </c>
      <c r="L33" s="22">
        <f t="shared" si="3"/>
        <v>0</v>
      </c>
      <c r="M33" s="23" t="str">
        <f t="shared" si="9"/>
        <v/>
      </c>
      <c r="N33" s="23" t="str">
        <f t="shared" si="9"/>
        <v/>
      </c>
      <c r="O33" s="38"/>
      <c r="P33" s="34"/>
    </row>
    <row r="34" spans="1:16" x14ac:dyDescent="0.35">
      <c r="A34" s="21" t="str">
        <f t="shared" si="5"/>
        <v/>
      </c>
      <c r="B34" s="5">
        <f t="shared" si="6"/>
        <v>32</v>
      </c>
      <c r="C34" s="9">
        <f t="shared" si="7"/>
        <v>45509</v>
      </c>
      <c r="D34" s="2">
        <f t="shared" si="10"/>
        <v>45510</v>
      </c>
      <c r="E34" s="2">
        <f t="shared" si="10"/>
        <v>45511</v>
      </c>
      <c r="F34" s="2">
        <f t="shared" si="10"/>
        <v>45512</v>
      </c>
      <c r="G34" s="15">
        <f t="shared" si="10"/>
        <v>45513</v>
      </c>
      <c r="H34" s="9">
        <f t="shared" si="10"/>
        <v>45514</v>
      </c>
      <c r="I34" s="10">
        <f t="shared" si="10"/>
        <v>45515</v>
      </c>
      <c r="J34" s="22">
        <f t="shared" si="1"/>
        <v>0</v>
      </c>
      <c r="K34" s="22">
        <f t="shared" si="2"/>
        <v>0</v>
      </c>
      <c r="L34" s="22">
        <f t="shared" si="3"/>
        <v>0</v>
      </c>
      <c r="M34" s="23" t="str">
        <f t="shared" si="9"/>
        <v/>
      </c>
      <c r="N34" s="23" t="str">
        <f t="shared" si="9"/>
        <v/>
      </c>
      <c r="O34" s="38"/>
      <c r="P34" s="34"/>
    </row>
    <row r="35" spans="1:16" x14ac:dyDescent="0.35">
      <c r="A35" s="21" t="str">
        <f t="shared" si="5"/>
        <v/>
      </c>
      <c r="B35" s="5">
        <f t="shared" si="6"/>
        <v>33</v>
      </c>
      <c r="C35" s="9">
        <f t="shared" si="7"/>
        <v>45516</v>
      </c>
      <c r="D35" s="2">
        <f t="shared" si="10"/>
        <v>45517</v>
      </c>
      <c r="E35" s="2">
        <f t="shared" si="10"/>
        <v>45518</v>
      </c>
      <c r="F35" s="2">
        <f t="shared" si="10"/>
        <v>45519</v>
      </c>
      <c r="G35" s="15">
        <f t="shared" si="10"/>
        <v>45520</v>
      </c>
      <c r="H35" s="9">
        <f t="shared" si="10"/>
        <v>45521</v>
      </c>
      <c r="I35" s="10">
        <f t="shared" si="10"/>
        <v>45522</v>
      </c>
      <c r="J35" s="22">
        <f t="shared" si="1"/>
        <v>0</v>
      </c>
      <c r="K35" s="22">
        <f t="shared" si="2"/>
        <v>0</v>
      </c>
      <c r="L35" s="22">
        <f t="shared" si="3"/>
        <v>0</v>
      </c>
      <c r="M35" s="23" t="str">
        <f t="shared" si="9"/>
        <v/>
      </c>
      <c r="N35" s="23" t="str">
        <f t="shared" si="9"/>
        <v/>
      </c>
      <c r="O35" s="38"/>
      <c r="P35" s="34"/>
    </row>
    <row r="36" spans="1:16" x14ac:dyDescent="0.35">
      <c r="A36" s="21" t="str">
        <f t="shared" si="5"/>
        <v/>
      </c>
      <c r="B36" s="5">
        <f t="shared" si="6"/>
        <v>34</v>
      </c>
      <c r="C36" s="9">
        <f t="shared" si="7"/>
        <v>45523</v>
      </c>
      <c r="D36" s="2">
        <f t="shared" si="10"/>
        <v>45524</v>
      </c>
      <c r="E36" s="2">
        <f t="shared" si="10"/>
        <v>45525</v>
      </c>
      <c r="F36" s="2">
        <f t="shared" si="10"/>
        <v>45526</v>
      </c>
      <c r="G36" s="15">
        <f t="shared" si="10"/>
        <v>45527</v>
      </c>
      <c r="H36" s="9">
        <f t="shared" si="10"/>
        <v>45528</v>
      </c>
      <c r="I36" s="10">
        <f t="shared" si="10"/>
        <v>45529</v>
      </c>
      <c r="J36" s="22">
        <f t="shared" si="1"/>
        <v>0</v>
      </c>
      <c r="K36" s="22">
        <f t="shared" si="2"/>
        <v>0</v>
      </c>
      <c r="L36" s="22">
        <f t="shared" si="3"/>
        <v>0</v>
      </c>
      <c r="M36" s="23" t="str">
        <f t="shared" si="9"/>
        <v/>
      </c>
      <c r="N36" s="23" t="str">
        <f t="shared" si="9"/>
        <v/>
      </c>
      <c r="O36" s="38"/>
      <c r="P36" s="34"/>
    </row>
    <row r="37" spans="1:16" x14ac:dyDescent="0.35">
      <c r="A37" s="21" t="str">
        <f t="shared" si="5"/>
        <v/>
      </c>
      <c r="B37" s="5">
        <f t="shared" si="6"/>
        <v>35</v>
      </c>
      <c r="C37" s="9">
        <f t="shared" si="7"/>
        <v>45530</v>
      </c>
      <c r="D37" s="2">
        <f t="shared" ref="D37:I52" si="11">C37+1</f>
        <v>45531</v>
      </c>
      <c r="E37" s="2">
        <f t="shared" si="11"/>
        <v>45532</v>
      </c>
      <c r="F37" s="2">
        <f t="shared" si="11"/>
        <v>45533</v>
      </c>
      <c r="G37" s="15">
        <f t="shared" si="11"/>
        <v>45534</v>
      </c>
      <c r="H37" s="9">
        <f t="shared" si="11"/>
        <v>45535</v>
      </c>
      <c r="I37" s="10">
        <f t="shared" si="11"/>
        <v>45536</v>
      </c>
      <c r="J37" s="22">
        <f t="shared" si="1"/>
        <v>0</v>
      </c>
      <c r="K37" s="22">
        <f t="shared" si="2"/>
        <v>0</v>
      </c>
      <c r="L37" s="22">
        <f t="shared" si="3"/>
        <v>0</v>
      </c>
      <c r="M37" s="23" t="str">
        <f t="shared" si="9"/>
        <v/>
      </c>
      <c r="N37" s="23" t="str">
        <f t="shared" si="9"/>
        <v/>
      </c>
      <c r="O37" s="38"/>
      <c r="P37" s="34"/>
    </row>
    <row r="38" spans="1:16" x14ac:dyDescent="0.35">
      <c r="A38" s="21">
        <f t="shared" si="5"/>
        <v>45540</v>
      </c>
      <c r="B38" s="5">
        <f t="shared" si="6"/>
        <v>36</v>
      </c>
      <c r="C38" s="9">
        <f t="shared" si="7"/>
        <v>45537</v>
      </c>
      <c r="D38" s="2">
        <f t="shared" si="11"/>
        <v>45538</v>
      </c>
      <c r="E38" s="2">
        <f t="shared" si="11"/>
        <v>45539</v>
      </c>
      <c r="F38" s="2">
        <f t="shared" si="11"/>
        <v>45540</v>
      </c>
      <c r="G38" s="15">
        <f t="shared" si="11"/>
        <v>45541</v>
      </c>
      <c r="H38" s="9">
        <f t="shared" si="11"/>
        <v>45542</v>
      </c>
      <c r="I38" s="10">
        <f t="shared" si="11"/>
        <v>45543</v>
      </c>
      <c r="J38" s="22">
        <f t="shared" si="1"/>
        <v>0</v>
      </c>
      <c r="K38" s="22">
        <f t="shared" si="2"/>
        <v>0</v>
      </c>
      <c r="L38" s="22">
        <f t="shared" si="3"/>
        <v>0</v>
      </c>
      <c r="M38" s="23" t="str">
        <f t="shared" si="9"/>
        <v/>
      </c>
      <c r="N38" s="23" t="str">
        <f t="shared" si="9"/>
        <v/>
      </c>
      <c r="O38" s="38"/>
      <c r="P38" s="34"/>
    </row>
    <row r="39" spans="1:16" x14ac:dyDescent="0.35">
      <c r="A39" s="21" t="str">
        <f t="shared" si="5"/>
        <v/>
      </c>
      <c r="B39" s="5">
        <f t="shared" si="6"/>
        <v>37</v>
      </c>
      <c r="C39" s="9">
        <f t="shared" si="7"/>
        <v>45544</v>
      </c>
      <c r="D39" s="2">
        <f t="shared" si="11"/>
        <v>45545</v>
      </c>
      <c r="E39" s="2">
        <f t="shared" si="11"/>
        <v>45546</v>
      </c>
      <c r="F39" s="2">
        <f t="shared" si="11"/>
        <v>45547</v>
      </c>
      <c r="G39" s="15">
        <f t="shared" si="11"/>
        <v>45548</v>
      </c>
      <c r="H39" s="9">
        <f t="shared" si="11"/>
        <v>45549</v>
      </c>
      <c r="I39" s="10">
        <f t="shared" si="11"/>
        <v>45550</v>
      </c>
      <c r="J39" s="22">
        <f t="shared" si="1"/>
        <v>0</v>
      </c>
      <c r="K39" s="22">
        <f t="shared" si="2"/>
        <v>0</v>
      </c>
      <c r="L39" s="22">
        <f t="shared" si="3"/>
        <v>0</v>
      </c>
      <c r="M39" s="23" t="str">
        <f t="shared" si="9"/>
        <v/>
      </c>
      <c r="N39" s="23" t="str">
        <f t="shared" si="9"/>
        <v/>
      </c>
      <c r="O39" s="38"/>
      <c r="P39" s="34"/>
    </row>
    <row r="40" spans="1:16" x14ac:dyDescent="0.35">
      <c r="A40" s="21" t="str">
        <f t="shared" si="5"/>
        <v/>
      </c>
      <c r="B40" s="5">
        <f t="shared" si="6"/>
        <v>38</v>
      </c>
      <c r="C40" s="9">
        <f t="shared" si="7"/>
        <v>45551</v>
      </c>
      <c r="D40" s="2">
        <f t="shared" si="11"/>
        <v>45552</v>
      </c>
      <c r="E40" s="2">
        <f t="shared" si="11"/>
        <v>45553</v>
      </c>
      <c r="F40" s="2">
        <f t="shared" si="11"/>
        <v>45554</v>
      </c>
      <c r="G40" s="15">
        <f t="shared" si="11"/>
        <v>45555</v>
      </c>
      <c r="H40" s="9">
        <f t="shared" si="11"/>
        <v>45556</v>
      </c>
      <c r="I40" s="10">
        <f t="shared" si="11"/>
        <v>45557</v>
      </c>
      <c r="J40" s="22">
        <f t="shared" si="1"/>
        <v>0</v>
      </c>
      <c r="K40" s="22">
        <f t="shared" si="2"/>
        <v>0</v>
      </c>
      <c r="L40" s="22">
        <f t="shared" si="3"/>
        <v>0</v>
      </c>
      <c r="M40" s="23" t="str">
        <f t="shared" si="9"/>
        <v/>
      </c>
      <c r="N40" s="23" t="str">
        <f t="shared" si="9"/>
        <v/>
      </c>
      <c r="O40" s="38"/>
      <c r="P40" s="34"/>
    </row>
    <row r="41" spans="1:16" x14ac:dyDescent="0.35">
      <c r="A41" s="21" t="str">
        <f t="shared" si="5"/>
        <v/>
      </c>
      <c r="B41" s="5">
        <f t="shared" si="6"/>
        <v>39</v>
      </c>
      <c r="C41" s="9">
        <f t="shared" si="7"/>
        <v>45558</v>
      </c>
      <c r="D41" s="2">
        <f t="shared" si="11"/>
        <v>45559</v>
      </c>
      <c r="E41" s="2">
        <f t="shared" si="11"/>
        <v>45560</v>
      </c>
      <c r="F41" s="2">
        <f t="shared" si="11"/>
        <v>45561</v>
      </c>
      <c r="G41" s="15">
        <f t="shared" si="11"/>
        <v>45562</v>
      </c>
      <c r="H41" s="9">
        <f t="shared" si="11"/>
        <v>45563</v>
      </c>
      <c r="I41" s="10">
        <f t="shared" si="11"/>
        <v>45564</v>
      </c>
      <c r="J41" s="22">
        <f t="shared" si="1"/>
        <v>0</v>
      </c>
      <c r="K41" s="22">
        <f t="shared" si="2"/>
        <v>0</v>
      </c>
      <c r="L41" s="22">
        <f t="shared" si="3"/>
        <v>0</v>
      </c>
      <c r="M41" s="23" t="str">
        <f t="shared" si="9"/>
        <v/>
      </c>
      <c r="N41" s="23" t="str">
        <f t="shared" si="9"/>
        <v/>
      </c>
      <c r="O41" s="38"/>
      <c r="P41" s="34"/>
    </row>
    <row r="42" spans="1:16" x14ac:dyDescent="0.35">
      <c r="A42" s="21">
        <f t="shared" si="5"/>
        <v>45568</v>
      </c>
      <c r="B42" s="5">
        <f t="shared" si="6"/>
        <v>40</v>
      </c>
      <c r="C42" s="9">
        <f t="shared" si="7"/>
        <v>45565</v>
      </c>
      <c r="D42" s="2">
        <f t="shared" si="11"/>
        <v>45566</v>
      </c>
      <c r="E42" s="2">
        <f t="shared" si="11"/>
        <v>45567</v>
      </c>
      <c r="F42" s="2">
        <f t="shared" si="11"/>
        <v>45568</v>
      </c>
      <c r="G42" s="15">
        <f t="shared" si="11"/>
        <v>45569</v>
      </c>
      <c r="H42" s="9">
        <f t="shared" si="11"/>
        <v>45570</v>
      </c>
      <c r="I42" s="10">
        <f t="shared" si="11"/>
        <v>45571</v>
      </c>
      <c r="J42" s="22">
        <f t="shared" si="1"/>
        <v>0</v>
      </c>
      <c r="K42" s="22">
        <f t="shared" si="2"/>
        <v>0</v>
      </c>
      <c r="L42" s="22">
        <f t="shared" si="3"/>
        <v>0</v>
      </c>
      <c r="M42" s="23" t="str">
        <f t="shared" si="9"/>
        <v/>
      </c>
      <c r="N42" s="23" t="str">
        <f t="shared" si="9"/>
        <v/>
      </c>
      <c r="O42" s="38"/>
      <c r="P42" s="34"/>
    </row>
    <row r="43" spans="1:16" x14ac:dyDescent="0.35">
      <c r="A43" s="21" t="str">
        <f t="shared" si="5"/>
        <v/>
      </c>
      <c r="B43" s="5">
        <f t="shared" si="6"/>
        <v>41</v>
      </c>
      <c r="C43" s="9">
        <f t="shared" si="7"/>
        <v>45572</v>
      </c>
      <c r="D43" s="2">
        <f t="shared" si="11"/>
        <v>45573</v>
      </c>
      <c r="E43" s="2">
        <f t="shared" si="11"/>
        <v>45574</v>
      </c>
      <c r="F43" s="2">
        <f t="shared" si="11"/>
        <v>45575</v>
      </c>
      <c r="G43" s="15">
        <f t="shared" si="11"/>
        <v>45576</v>
      </c>
      <c r="H43" s="9">
        <f t="shared" si="11"/>
        <v>45577</v>
      </c>
      <c r="I43" s="10">
        <f t="shared" si="11"/>
        <v>45578</v>
      </c>
      <c r="J43" s="22">
        <f t="shared" si="1"/>
        <v>0</v>
      </c>
      <c r="K43" s="22">
        <f t="shared" si="2"/>
        <v>0</v>
      </c>
      <c r="L43" s="22">
        <f t="shared" si="3"/>
        <v>0</v>
      </c>
      <c r="M43" s="23" t="str">
        <f t="shared" si="9"/>
        <v/>
      </c>
      <c r="N43" s="23" t="str">
        <f t="shared" si="9"/>
        <v/>
      </c>
      <c r="O43" s="38"/>
      <c r="P43" s="34"/>
    </row>
    <row r="44" spans="1:16" x14ac:dyDescent="0.35">
      <c r="A44" s="21" t="str">
        <f t="shared" si="5"/>
        <v/>
      </c>
      <c r="B44" s="5">
        <f t="shared" si="6"/>
        <v>42</v>
      </c>
      <c r="C44" s="9">
        <f t="shared" si="7"/>
        <v>45579</v>
      </c>
      <c r="D44" s="2">
        <f t="shared" si="11"/>
        <v>45580</v>
      </c>
      <c r="E44" s="2">
        <f t="shared" si="11"/>
        <v>45581</v>
      </c>
      <c r="F44" s="2">
        <f t="shared" si="11"/>
        <v>45582</v>
      </c>
      <c r="G44" s="15">
        <f t="shared" si="11"/>
        <v>45583</v>
      </c>
      <c r="H44" s="9">
        <f t="shared" si="11"/>
        <v>45584</v>
      </c>
      <c r="I44" s="10">
        <f t="shared" si="11"/>
        <v>45585</v>
      </c>
      <c r="J44" s="22">
        <f t="shared" si="1"/>
        <v>0</v>
      </c>
      <c r="K44" s="22">
        <f t="shared" si="2"/>
        <v>0</v>
      </c>
      <c r="L44" s="22">
        <f t="shared" si="3"/>
        <v>0</v>
      </c>
      <c r="M44" s="23" t="str">
        <f t="shared" si="9"/>
        <v/>
      </c>
      <c r="N44" s="23" t="str">
        <f t="shared" si="9"/>
        <v/>
      </c>
      <c r="O44" s="38"/>
      <c r="P44" s="34"/>
    </row>
    <row r="45" spans="1:16" x14ac:dyDescent="0.35">
      <c r="A45" s="21" t="str">
        <f t="shared" si="5"/>
        <v/>
      </c>
      <c r="B45" s="5">
        <f t="shared" si="6"/>
        <v>43</v>
      </c>
      <c r="C45" s="9">
        <f t="shared" si="7"/>
        <v>45586</v>
      </c>
      <c r="D45" s="2">
        <f t="shared" si="11"/>
        <v>45587</v>
      </c>
      <c r="E45" s="2">
        <f t="shared" si="11"/>
        <v>45588</v>
      </c>
      <c r="F45" s="2">
        <f t="shared" si="11"/>
        <v>45589</v>
      </c>
      <c r="G45" s="15">
        <f t="shared" si="11"/>
        <v>45590</v>
      </c>
      <c r="H45" s="9">
        <f t="shared" si="11"/>
        <v>45591</v>
      </c>
      <c r="I45" s="10">
        <f t="shared" si="11"/>
        <v>45592</v>
      </c>
      <c r="J45" s="22">
        <f t="shared" si="1"/>
        <v>0</v>
      </c>
      <c r="K45" s="22">
        <f t="shared" si="2"/>
        <v>0</v>
      </c>
      <c r="L45" s="22">
        <f t="shared" si="3"/>
        <v>0</v>
      </c>
      <c r="M45" s="23" t="str">
        <f t="shared" si="9"/>
        <v/>
      </c>
      <c r="N45" s="23" t="str">
        <f t="shared" si="9"/>
        <v/>
      </c>
      <c r="O45" s="38"/>
      <c r="P45" s="34"/>
    </row>
    <row r="46" spans="1:16" x14ac:dyDescent="0.35">
      <c r="A46" s="21" t="str">
        <f t="shared" si="5"/>
        <v/>
      </c>
      <c r="B46" s="5">
        <f t="shared" si="6"/>
        <v>44</v>
      </c>
      <c r="C46" s="9">
        <f t="shared" si="7"/>
        <v>45593</v>
      </c>
      <c r="D46" s="2">
        <f t="shared" si="11"/>
        <v>45594</v>
      </c>
      <c r="E46" s="2">
        <f t="shared" si="11"/>
        <v>45595</v>
      </c>
      <c r="F46" s="2">
        <f t="shared" si="11"/>
        <v>45596</v>
      </c>
      <c r="G46" s="15">
        <f t="shared" si="11"/>
        <v>45597</v>
      </c>
      <c r="H46" s="9">
        <f t="shared" si="11"/>
        <v>45598</v>
      </c>
      <c r="I46" s="10">
        <f t="shared" si="11"/>
        <v>45599</v>
      </c>
      <c r="J46" s="22">
        <f t="shared" si="1"/>
        <v>0</v>
      </c>
      <c r="K46" s="22">
        <f t="shared" si="2"/>
        <v>0</v>
      </c>
      <c r="L46" s="22">
        <f t="shared" si="3"/>
        <v>0</v>
      </c>
      <c r="M46" s="23" t="str">
        <f t="shared" si="9"/>
        <v/>
      </c>
      <c r="N46" s="23" t="str">
        <f t="shared" si="9"/>
        <v/>
      </c>
      <c r="O46" s="38"/>
      <c r="P46" s="34"/>
    </row>
    <row r="47" spans="1:16" x14ac:dyDescent="0.35">
      <c r="A47" s="21">
        <f t="shared" si="5"/>
        <v>45603</v>
      </c>
      <c r="B47" s="5">
        <f t="shared" si="6"/>
        <v>45</v>
      </c>
      <c r="C47" s="9">
        <f t="shared" si="7"/>
        <v>45600</v>
      </c>
      <c r="D47" s="2">
        <f t="shared" si="11"/>
        <v>45601</v>
      </c>
      <c r="E47" s="2">
        <f t="shared" si="11"/>
        <v>45602</v>
      </c>
      <c r="F47" s="2">
        <f t="shared" si="11"/>
        <v>45603</v>
      </c>
      <c r="G47" s="15">
        <f t="shared" si="11"/>
        <v>45604</v>
      </c>
      <c r="H47" s="9">
        <f t="shared" si="11"/>
        <v>45605</v>
      </c>
      <c r="I47" s="10">
        <f t="shared" si="11"/>
        <v>45606</v>
      </c>
      <c r="J47" s="22">
        <f t="shared" si="1"/>
        <v>0</v>
      </c>
      <c r="K47" s="22">
        <f t="shared" si="2"/>
        <v>0</v>
      </c>
      <c r="L47" s="22">
        <f t="shared" si="3"/>
        <v>0</v>
      </c>
      <c r="M47" s="23" t="str">
        <f t="shared" si="9"/>
        <v/>
      </c>
      <c r="N47" s="23" t="str">
        <f t="shared" si="9"/>
        <v/>
      </c>
      <c r="O47" s="38"/>
      <c r="P47" s="34"/>
    </row>
    <row r="48" spans="1:16" x14ac:dyDescent="0.35">
      <c r="A48" s="21" t="str">
        <f t="shared" si="5"/>
        <v/>
      </c>
      <c r="B48" s="5">
        <f t="shared" si="6"/>
        <v>46</v>
      </c>
      <c r="C48" s="9">
        <f t="shared" si="7"/>
        <v>45607</v>
      </c>
      <c r="D48" s="2">
        <f t="shared" si="11"/>
        <v>45608</v>
      </c>
      <c r="E48" s="2">
        <f t="shared" si="11"/>
        <v>45609</v>
      </c>
      <c r="F48" s="2">
        <f t="shared" si="11"/>
        <v>45610</v>
      </c>
      <c r="G48" s="15">
        <f t="shared" si="11"/>
        <v>45611</v>
      </c>
      <c r="H48" s="9">
        <f t="shared" si="11"/>
        <v>45612</v>
      </c>
      <c r="I48" s="10">
        <f t="shared" si="11"/>
        <v>45613</v>
      </c>
      <c r="J48" s="22">
        <f t="shared" si="1"/>
        <v>0</v>
      </c>
      <c r="K48" s="22">
        <f t="shared" si="2"/>
        <v>0</v>
      </c>
      <c r="L48" s="22">
        <f t="shared" si="3"/>
        <v>0</v>
      </c>
      <c r="M48" s="23" t="str">
        <f t="shared" si="9"/>
        <v/>
      </c>
      <c r="N48" s="23" t="str">
        <f t="shared" si="9"/>
        <v/>
      </c>
      <c r="O48" s="38"/>
      <c r="P48" s="34"/>
    </row>
    <row r="49" spans="1:16" x14ac:dyDescent="0.35">
      <c r="A49" s="21" t="str">
        <f t="shared" si="5"/>
        <v/>
      </c>
      <c r="B49" s="5">
        <f t="shared" si="6"/>
        <v>47</v>
      </c>
      <c r="C49" s="9">
        <f t="shared" si="7"/>
        <v>45614</v>
      </c>
      <c r="D49" s="2">
        <f t="shared" si="11"/>
        <v>45615</v>
      </c>
      <c r="E49" s="2">
        <f t="shared" si="11"/>
        <v>45616</v>
      </c>
      <c r="F49" s="2">
        <f t="shared" si="11"/>
        <v>45617</v>
      </c>
      <c r="G49" s="15">
        <f t="shared" si="11"/>
        <v>45618</v>
      </c>
      <c r="H49" s="9">
        <f t="shared" si="11"/>
        <v>45619</v>
      </c>
      <c r="I49" s="10">
        <f t="shared" si="11"/>
        <v>45620</v>
      </c>
      <c r="J49" s="22">
        <f t="shared" si="1"/>
        <v>0</v>
      </c>
      <c r="K49" s="22">
        <f t="shared" si="2"/>
        <v>0</v>
      </c>
      <c r="L49" s="22">
        <f t="shared" si="3"/>
        <v>0</v>
      </c>
      <c r="M49" s="23" t="str">
        <f t="shared" si="9"/>
        <v/>
      </c>
      <c r="N49" s="23" t="str">
        <f t="shared" si="9"/>
        <v/>
      </c>
      <c r="O49" s="38"/>
      <c r="P49" s="34"/>
    </row>
    <row r="50" spans="1:16" x14ac:dyDescent="0.35">
      <c r="A50" s="21" t="str">
        <f t="shared" si="5"/>
        <v/>
      </c>
      <c r="B50" s="5">
        <f t="shared" si="6"/>
        <v>48</v>
      </c>
      <c r="C50" s="9">
        <f t="shared" si="7"/>
        <v>45621</v>
      </c>
      <c r="D50" s="2">
        <f t="shared" si="11"/>
        <v>45622</v>
      </c>
      <c r="E50" s="2">
        <f t="shared" si="11"/>
        <v>45623</v>
      </c>
      <c r="F50" s="2">
        <f t="shared" si="11"/>
        <v>45624</v>
      </c>
      <c r="G50" s="15">
        <f t="shared" si="11"/>
        <v>45625</v>
      </c>
      <c r="H50" s="9">
        <f t="shared" si="11"/>
        <v>45626</v>
      </c>
      <c r="I50" s="10">
        <f t="shared" si="11"/>
        <v>45627</v>
      </c>
      <c r="J50" s="22">
        <f t="shared" si="1"/>
        <v>0</v>
      </c>
      <c r="K50" s="22">
        <f t="shared" si="2"/>
        <v>0</v>
      </c>
      <c r="L50" s="22">
        <f t="shared" si="3"/>
        <v>0</v>
      </c>
      <c r="M50" s="23" t="str">
        <f t="shared" si="9"/>
        <v/>
      </c>
      <c r="N50" s="23" t="str">
        <f t="shared" si="9"/>
        <v/>
      </c>
      <c r="O50" s="38"/>
      <c r="P50" s="34"/>
    </row>
    <row r="51" spans="1:16" x14ac:dyDescent="0.35">
      <c r="A51" s="21">
        <f t="shared" si="5"/>
        <v>45631</v>
      </c>
      <c r="B51" s="5">
        <f t="shared" si="6"/>
        <v>49</v>
      </c>
      <c r="C51" s="9">
        <f t="shared" si="7"/>
        <v>45628</v>
      </c>
      <c r="D51" s="2">
        <f t="shared" si="11"/>
        <v>45629</v>
      </c>
      <c r="E51" s="2">
        <f t="shared" si="11"/>
        <v>45630</v>
      </c>
      <c r="F51" s="2">
        <f t="shared" si="11"/>
        <v>45631</v>
      </c>
      <c r="G51" s="15">
        <f t="shared" si="11"/>
        <v>45632</v>
      </c>
      <c r="H51" s="9">
        <f t="shared" si="11"/>
        <v>45633</v>
      </c>
      <c r="I51" s="10">
        <f t="shared" si="11"/>
        <v>45634</v>
      </c>
      <c r="J51" s="22">
        <f t="shared" si="1"/>
        <v>0</v>
      </c>
      <c r="K51" s="22">
        <f t="shared" si="2"/>
        <v>0</v>
      </c>
      <c r="L51" s="22">
        <f t="shared" si="3"/>
        <v>0</v>
      </c>
      <c r="M51" s="23" t="str">
        <f t="shared" si="9"/>
        <v/>
      </c>
      <c r="N51" s="23" t="str">
        <f t="shared" si="9"/>
        <v/>
      </c>
      <c r="O51" s="38"/>
      <c r="P51" s="34"/>
    </row>
    <row r="52" spans="1:16" x14ac:dyDescent="0.35">
      <c r="A52" s="21" t="str">
        <f t="shared" si="5"/>
        <v/>
      </c>
      <c r="B52" s="5">
        <f t="shared" si="6"/>
        <v>50</v>
      </c>
      <c r="C52" s="9">
        <f t="shared" si="7"/>
        <v>45635</v>
      </c>
      <c r="D52" s="2">
        <f t="shared" si="11"/>
        <v>45636</v>
      </c>
      <c r="E52" s="2">
        <f t="shared" si="11"/>
        <v>45637</v>
      </c>
      <c r="F52" s="2">
        <f t="shared" si="11"/>
        <v>45638</v>
      </c>
      <c r="G52" s="15">
        <f t="shared" si="11"/>
        <v>45639</v>
      </c>
      <c r="H52" s="9">
        <f t="shared" si="11"/>
        <v>45640</v>
      </c>
      <c r="I52" s="10">
        <f t="shared" si="11"/>
        <v>45641</v>
      </c>
      <c r="J52" s="22">
        <f t="shared" si="1"/>
        <v>0</v>
      </c>
      <c r="K52" s="22">
        <f t="shared" si="2"/>
        <v>0</v>
      </c>
      <c r="L52" s="22">
        <f t="shared" si="3"/>
        <v>0</v>
      </c>
      <c r="M52" s="23" t="str">
        <f t="shared" si="9"/>
        <v/>
      </c>
      <c r="N52" s="23" t="str">
        <f t="shared" si="9"/>
        <v/>
      </c>
      <c r="O52" s="38"/>
      <c r="P52" s="34"/>
    </row>
    <row r="53" spans="1:16" x14ac:dyDescent="0.35">
      <c r="A53" s="21" t="str">
        <f t="shared" si="5"/>
        <v/>
      </c>
      <c r="B53" s="5">
        <f t="shared" si="6"/>
        <v>51</v>
      </c>
      <c r="C53" s="9">
        <f t="shared" si="7"/>
        <v>45642</v>
      </c>
      <c r="D53" s="2">
        <f t="shared" ref="D53:I55" si="12">C53+1</f>
        <v>45643</v>
      </c>
      <c r="E53" s="2">
        <f t="shared" si="12"/>
        <v>45644</v>
      </c>
      <c r="F53" s="2">
        <f t="shared" si="12"/>
        <v>45645</v>
      </c>
      <c r="G53" s="15">
        <f t="shared" si="12"/>
        <v>45646</v>
      </c>
      <c r="H53" s="9">
        <f t="shared" si="12"/>
        <v>45647</v>
      </c>
      <c r="I53" s="10">
        <f t="shared" si="12"/>
        <v>45648</v>
      </c>
      <c r="J53" s="22">
        <f t="shared" si="1"/>
        <v>0</v>
      </c>
      <c r="K53" s="22">
        <f t="shared" si="2"/>
        <v>0</v>
      </c>
      <c r="L53" s="22">
        <f t="shared" si="3"/>
        <v>0</v>
      </c>
      <c r="M53" s="23" t="str">
        <f t="shared" si="9"/>
        <v/>
      </c>
      <c r="N53" s="23" t="str">
        <f t="shared" si="9"/>
        <v/>
      </c>
      <c r="O53" s="38"/>
      <c r="P53" s="34"/>
    </row>
    <row r="54" spans="1:16" x14ac:dyDescent="0.35">
      <c r="A54" s="21" t="str">
        <f t="shared" si="5"/>
        <v/>
      </c>
      <c r="B54" s="5">
        <f t="shared" si="6"/>
        <v>52</v>
      </c>
      <c r="C54" s="9">
        <f t="shared" si="7"/>
        <v>45649</v>
      </c>
      <c r="D54" s="2">
        <f t="shared" si="12"/>
        <v>45650</v>
      </c>
      <c r="E54" s="2">
        <f t="shared" si="12"/>
        <v>45651</v>
      </c>
      <c r="F54" s="2">
        <f t="shared" si="12"/>
        <v>45652</v>
      </c>
      <c r="G54" s="15">
        <f t="shared" si="12"/>
        <v>45653</v>
      </c>
      <c r="H54" s="9">
        <f t="shared" si="12"/>
        <v>45654</v>
      </c>
      <c r="I54" s="10">
        <f t="shared" si="12"/>
        <v>45655</v>
      </c>
      <c r="J54" s="22">
        <f t="shared" si="1"/>
        <v>0</v>
      </c>
      <c r="K54" s="22">
        <f t="shared" si="2"/>
        <v>0</v>
      </c>
      <c r="L54" s="22">
        <f t="shared" si="3"/>
        <v>0</v>
      </c>
      <c r="M54" s="23" t="str">
        <f t="shared" si="9"/>
        <v/>
      </c>
      <c r="N54" s="23" t="str">
        <f t="shared" si="9"/>
        <v/>
      </c>
      <c r="O54" s="38"/>
      <c r="P54" s="34"/>
    </row>
    <row r="55" spans="1:16" ht="15" thickBot="1" x14ac:dyDescent="0.4">
      <c r="A55" s="21">
        <f t="shared" si="5"/>
        <v>45659</v>
      </c>
      <c r="B55" s="5">
        <f t="shared" si="6"/>
        <v>1</v>
      </c>
      <c r="C55" s="11">
        <f t="shared" si="7"/>
        <v>45656</v>
      </c>
      <c r="D55" s="12">
        <f t="shared" si="12"/>
        <v>45657</v>
      </c>
      <c r="E55" s="12">
        <f t="shared" si="12"/>
        <v>45658</v>
      </c>
      <c r="F55" s="12">
        <f t="shared" si="12"/>
        <v>45659</v>
      </c>
      <c r="G55" s="16">
        <f t="shared" si="12"/>
        <v>45660</v>
      </c>
      <c r="H55" s="11">
        <f t="shared" si="12"/>
        <v>45661</v>
      </c>
      <c r="I55" s="13">
        <f t="shared" si="12"/>
        <v>45662</v>
      </c>
      <c r="J55" s="22">
        <f t="shared" si="1"/>
        <v>0</v>
      </c>
      <c r="K55" s="22">
        <f t="shared" si="2"/>
        <v>0</v>
      </c>
      <c r="L55" s="22">
        <f t="shared" si="3"/>
        <v>0</v>
      </c>
      <c r="M55" s="23" t="str">
        <f t="shared" si="9"/>
        <v/>
      </c>
      <c r="N55" s="23" t="str">
        <f t="shared" si="9"/>
        <v/>
      </c>
      <c r="O55" s="38"/>
      <c r="P55" s="34"/>
    </row>
    <row r="56" spans="1:16" s="3" customFormat="1" x14ac:dyDescent="0.35">
      <c r="A56" s="19"/>
      <c r="C56" s="4">
        <f>C1</f>
        <v>45292</v>
      </c>
      <c r="D56" s="4">
        <f t="shared" ref="D56:I56" si="13">D1</f>
        <v>45293</v>
      </c>
      <c r="E56" s="4">
        <f t="shared" si="13"/>
        <v>45294</v>
      </c>
      <c r="F56" s="4">
        <f t="shared" si="13"/>
        <v>45295</v>
      </c>
      <c r="G56" s="4">
        <f t="shared" si="13"/>
        <v>45296</v>
      </c>
      <c r="H56" s="4">
        <f t="shared" si="13"/>
        <v>45297</v>
      </c>
      <c r="I56" s="4">
        <f t="shared" si="13"/>
        <v>45298</v>
      </c>
      <c r="J56" s="19"/>
      <c r="K56" s="19"/>
      <c r="L56" s="19"/>
      <c r="M56" s="23"/>
      <c r="N56" s="23"/>
      <c r="O56" s="37"/>
      <c r="P56" s="33"/>
    </row>
  </sheetData>
  <sheetProtection sheet="1" formatCells="0" selectLockedCells="1"/>
  <conditionalFormatting sqref="C2:I55">
    <cfRule type="expression" dxfId="4" priority="4">
      <formula>NOT(ISEVEN(MONTH(C2)))</formula>
    </cfRule>
    <cfRule type="expression" dxfId="3" priority="5">
      <formula>ISEVEN(MONTH(C2))</formula>
    </cfRule>
  </conditionalFormatting>
  <conditionalFormatting sqref="C2:I55">
    <cfRule type="expression" dxfId="2" priority="2">
      <formula>NOT(ISNA(VLOOKUP(C2,$Q:$Q,1,FALSE)))</formula>
    </cfRule>
  </conditionalFormatting>
  <conditionalFormatting sqref="C3:I55">
    <cfRule type="expression" dxfId="1" priority="3">
      <formula>OR(AND(NOT(ISBLANK($M3)),$M3&lt;=C3,C3&lt;=$N3),AND(NOT(ISBLANK($M2)),$M2&lt;=C3,C3&lt;=$N2),AND(NOT(ISBLANK($M1)),$M1&lt;=C3,C3&lt;=$N1),IFERROR(FIND("|" &amp; DAY(C3) &amp; ":",$P3),0) &gt; 0)</formula>
    </cfRule>
  </conditionalFormatting>
  <conditionalFormatting sqref="B2:B55">
    <cfRule type="expression" dxfId="0" priority="1">
      <formula>AND(C2&lt;=TODAY(),TODAY()&lt;=I2)</formula>
    </cfRule>
  </conditionalFormatting>
  <pageMargins left="0.25" right="0.25" top="0.75" bottom="0.75" header="0.3" footer="0.3"/>
  <pageSetup paperSize="9" scale="8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7B1C1-7DBE-4F8C-BB24-3FD3615F7F19}">
  <sheetPr>
    <pageSetUpPr fitToPage="1"/>
  </sheetPr>
  <dimension ref="A1:D51"/>
  <sheetViews>
    <sheetView workbookViewId="0">
      <selection activeCell="C5" sqref="C5"/>
    </sheetView>
  </sheetViews>
  <sheetFormatPr defaultRowHeight="14.5" x14ac:dyDescent="0.35"/>
  <cols>
    <col min="1" max="1" width="12.6328125" customWidth="1"/>
    <col min="2" max="2" width="12.36328125" customWidth="1"/>
    <col min="3" max="3" width="59.36328125" bestFit="1" customWidth="1"/>
  </cols>
  <sheetData>
    <row r="1" spans="1:3" x14ac:dyDescent="0.35">
      <c r="A1" s="25" t="s">
        <v>19</v>
      </c>
      <c r="B1" t="s">
        <v>39</v>
      </c>
      <c r="C1" s="30" t="s">
        <v>54</v>
      </c>
    </row>
    <row r="3" spans="1:3" s="25" customFormat="1" x14ac:dyDescent="0.35">
      <c r="A3" s="3" t="s">
        <v>20</v>
      </c>
      <c r="B3" s="25" t="s">
        <v>21</v>
      </c>
      <c r="C3" s="25" t="s">
        <v>22</v>
      </c>
    </row>
    <row r="4" spans="1:3" x14ac:dyDescent="0.35">
      <c r="A4" s="1" t="s">
        <v>23</v>
      </c>
      <c r="B4" s="26">
        <v>44945</v>
      </c>
      <c r="C4" t="s">
        <v>49</v>
      </c>
    </row>
    <row r="6" spans="1:3" x14ac:dyDescent="0.35">
      <c r="C6" s="30"/>
    </row>
    <row r="7" spans="1:3" x14ac:dyDescent="0.35">
      <c r="A7" s="25" t="s">
        <v>29</v>
      </c>
    </row>
    <row r="8" spans="1:3" x14ac:dyDescent="0.35">
      <c r="B8" s="29" t="s">
        <v>30</v>
      </c>
    </row>
    <row r="9" spans="1:3" x14ac:dyDescent="0.35">
      <c r="C9" t="s">
        <v>55</v>
      </c>
    </row>
    <row r="10" spans="1:3" x14ac:dyDescent="0.35">
      <c r="C10" t="s">
        <v>34</v>
      </c>
    </row>
    <row r="11" spans="1:3" x14ac:dyDescent="0.35">
      <c r="C11" t="s">
        <v>31</v>
      </c>
    </row>
    <row r="12" spans="1:3" x14ac:dyDescent="0.35">
      <c r="C12" s="29" t="s">
        <v>44</v>
      </c>
    </row>
    <row r="13" spans="1:3" x14ac:dyDescent="0.35">
      <c r="B13" s="29" t="s">
        <v>32</v>
      </c>
    </row>
    <row r="14" spans="1:3" x14ac:dyDescent="0.35">
      <c r="C14" t="s">
        <v>56</v>
      </c>
    </row>
    <row r="15" spans="1:3" x14ac:dyDescent="0.35">
      <c r="C15" t="s">
        <v>33</v>
      </c>
    </row>
    <row r="16" spans="1:3" x14ac:dyDescent="0.35">
      <c r="C16" s="29" t="s">
        <v>47</v>
      </c>
    </row>
    <row r="17" spans="1:3" x14ac:dyDescent="0.35">
      <c r="C17" t="s">
        <v>53</v>
      </c>
    </row>
    <row r="18" spans="1:3" x14ac:dyDescent="0.35">
      <c r="B18" s="29" t="s">
        <v>42</v>
      </c>
    </row>
    <row r="19" spans="1:3" x14ac:dyDescent="0.35">
      <c r="B19" s="29"/>
      <c r="C19" t="s">
        <v>43</v>
      </c>
    </row>
    <row r="20" spans="1:3" x14ac:dyDescent="0.35">
      <c r="B20" s="29"/>
      <c r="C20" t="s">
        <v>50</v>
      </c>
    </row>
    <row r="21" spans="1:3" x14ac:dyDescent="0.35">
      <c r="B21" s="29" t="s">
        <v>40</v>
      </c>
    </row>
    <row r="22" spans="1:3" x14ac:dyDescent="0.35">
      <c r="C22" t="s">
        <v>51</v>
      </c>
    </row>
    <row r="23" spans="1:3" x14ac:dyDescent="0.35">
      <c r="C23" t="s">
        <v>41</v>
      </c>
    </row>
    <row r="25" spans="1:3" x14ac:dyDescent="0.35">
      <c r="A25" s="25" t="s">
        <v>24</v>
      </c>
    </row>
    <row r="26" spans="1:3" x14ac:dyDescent="0.35">
      <c r="B26" s="27" t="s">
        <v>25</v>
      </c>
    </row>
    <row r="27" spans="1:3" x14ac:dyDescent="0.35">
      <c r="B27" s="27" t="s">
        <v>26</v>
      </c>
    </row>
    <row r="28" spans="1:3" x14ac:dyDescent="0.35">
      <c r="B28" s="27" t="s">
        <v>27</v>
      </c>
    </row>
    <row r="29" spans="1:3" x14ac:dyDescent="0.35">
      <c r="C29" s="32" t="s">
        <v>48</v>
      </c>
    </row>
    <row r="30" spans="1:3" x14ac:dyDescent="0.35">
      <c r="C30" s="27" t="s">
        <v>52</v>
      </c>
    </row>
    <row r="31" spans="1:3" x14ac:dyDescent="0.35">
      <c r="B31" s="27" t="s">
        <v>57</v>
      </c>
      <c r="C31" s="27"/>
    </row>
    <row r="32" spans="1:3" x14ac:dyDescent="0.35">
      <c r="A32">
        <v>2023</v>
      </c>
      <c r="B32" s="28" t="s">
        <v>7</v>
      </c>
    </row>
    <row r="33" spans="1:2" x14ac:dyDescent="0.35">
      <c r="A33">
        <f>TRUNC(A32/100)</f>
        <v>20</v>
      </c>
      <c r="B33" s="28" t="s">
        <v>8</v>
      </c>
    </row>
    <row r="34" spans="1:2" x14ac:dyDescent="0.35">
      <c r="A34">
        <f>A32 - 19 * TRUNC(A32/19)</f>
        <v>9</v>
      </c>
      <c r="B34" s="28" t="s">
        <v>9</v>
      </c>
    </row>
    <row r="35" spans="1:2" x14ac:dyDescent="0.35">
      <c r="A35">
        <f>TRUNC((A33-17)/25)</f>
        <v>0</v>
      </c>
      <c r="B35" s="28" t="s">
        <v>10</v>
      </c>
    </row>
    <row r="36" spans="1:2" x14ac:dyDescent="0.35">
      <c r="A36">
        <f>A33-TRUNC(A33/4)-TRUNC((A33-A35)/3)+19*A34+15</f>
        <v>195</v>
      </c>
      <c r="B36" s="28" t="s">
        <v>11</v>
      </c>
    </row>
    <row r="37" spans="1:2" x14ac:dyDescent="0.35">
      <c r="A37">
        <f>A36-30*TRUNC(A36/30)</f>
        <v>15</v>
      </c>
      <c r="B37" s="28" t="s">
        <v>12</v>
      </c>
    </row>
    <row r="38" spans="1:2" x14ac:dyDescent="0.35">
      <c r="A38">
        <f>A37-TRUNC(A37/28)*(1-TRUNC(A37/28)*TRUNC(29/(A37+1))*TRUNC((21-A34)/11))</f>
        <v>15</v>
      </c>
      <c r="B38" s="28" t="s">
        <v>13</v>
      </c>
    </row>
    <row r="39" spans="1:2" x14ac:dyDescent="0.35">
      <c r="A39">
        <f>A32+TRUNC(A32/4)+A38+2-A33+TRUNC(A33/4)</f>
        <v>2530</v>
      </c>
      <c r="B39" s="28" t="s">
        <v>14</v>
      </c>
    </row>
    <row r="40" spans="1:2" x14ac:dyDescent="0.35">
      <c r="A40">
        <f>A39-7*TRUNC(A39/7)</f>
        <v>3</v>
      </c>
      <c r="B40" s="28" t="s">
        <v>15</v>
      </c>
    </row>
    <row r="41" spans="1:2" x14ac:dyDescent="0.35">
      <c r="A41">
        <f>A38-A40</f>
        <v>12</v>
      </c>
      <c r="B41" s="28" t="s">
        <v>16</v>
      </c>
    </row>
    <row r="42" spans="1:2" x14ac:dyDescent="0.35">
      <c r="A42">
        <f>3+TRUNC((A41+40)/44)</f>
        <v>4</v>
      </c>
      <c r="B42" s="28" t="s">
        <v>17</v>
      </c>
    </row>
    <row r="43" spans="1:2" x14ac:dyDescent="0.35">
      <c r="A43">
        <f>A41+28-31*TRUNC(A42/4)</f>
        <v>9</v>
      </c>
      <c r="B43" s="28" t="s">
        <v>18</v>
      </c>
    </row>
    <row r="44" spans="1:2" x14ac:dyDescent="0.35">
      <c r="A44" s="24">
        <f>DATE(A32,A42,A43)</f>
        <v>45025</v>
      </c>
      <c r="B44" s="28" t="s">
        <v>28</v>
      </c>
    </row>
    <row r="45" spans="1:2" x14ac:dyDescent="0.35">
      <c r="A45" s="24">
        <f>A44+1</f>
        <v>45026</v>
      </c>
      <c r="B45" s="28" t="s">
        <v>35</v>
      </c>
    </row>
    <row r="46" spans="1:2" x14ac:dyDescent="0.35">
      <c r="A46" s="24">
        <f>A44-1+40</f>
        <v>45064</v>
      </c>
      <c r="B46" s="28" t="s">
        <v>36</v>
      </c>
    </row>
    <row r="47" spans="1:2" x14ac:dyDescent="0.35">
      <c r="A47" s="24">
        <f>A44-1+50</f>
        <v>45074</v>
      </c>
      <c r="B47" s="28" t="s">
        <v>37</v>
      </c>
    </row>
    <row r="48" spans="1:2" x14ac:dyDescent="0.35">
      <c r="A48" s="24">
        <f>A47+1</f>
        <v>45075</v>
      </c>
      <c r="B48" s="28" t="s">
        <v>38</v>
      </c>
    </row>
    <row r="50" spans="1:4" s="25" customFormat="1" x14ac:dyDescent="0.35">
      <c r="A50" s="40" t="s">
        <v>46</v>
      </c>
      <c r="B50" s="40"/>
      <c r="C50" s="40"/>
    </row>
    <row r="51" spans="1:4" ht="231.5" customHeight="1" x14ac:dyDescent="0.35">
      <c r="A51" s="41" t="s">
        <v>45</v>
      </c>
      <c r="B51" s="41"/>
      <c r="C51" s="41"/>
      <c r="D51" s="39"/>
    </row>
  </sheetData>
  <mergeCells count="2">
    <mergeCell ref="A50:C50"/>
    <mergeCell ref="A51:C51"/>
  </mergeCells>
  <hyperlinks>
    <hyperlink ref="C29" r:id="rId1" xr:uid="{CC77A654-A211-42D9-A6FA-4A51EAC5D21D}"/>
  </hyperlinks>
  <pageMargins left="0.7" right="0.7" top="0.75" bottom="0.75" header="0.3" footer="0.3"/>
  <pageSetup paperSize="9" fitToHeight="0"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2023</vt:lpstr>
      <vt:lpstr>2024</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Braakman</dc:creator>
  <cp:lastModifiedBy>Paul Braakman</cp:lastModifiedBy>
  <cp:lastPrinted>2023-01-22T23:27:36Z</cp:lastPrinted>
  <dcterms:created xsi:type="dcterms:W3CDTF">2023-01-04T10:44:43Z</dcterms:created>
  <dcterms:modified xsi:type="dcterms:W3CDTF">2023-01-29T15:22:02Z</dcterms:modified>
</cp:coreProperties>
</file>