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red Expen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0"/>
    <numFmt numFmtId="165" formatCode="#,##0.00 &quot;USD&quot;"/>
  </numFmts>
  <fonts count="9">
    <font>
      <name val="Calibri"/>
      <family val="2"/>
      <color theme="1"/>
      <sz val="11"/>
      <scheme val="minor"/>
    </font>
    <font>
      <color rgb="00E0E0E0"/>
    </font>
    <font>
      <b val="1"/>
      <color rgb="00E0E0E0"/>
      <sz val="16"/>
    </font>
    <font>
      <b val="1"/>
      <color rgb="00E0E0E0"/>
    </font>
    <font>
      <b val="1"/>
      <color rgb="00E0E0E0"/>
      <sz val="12"/>
    </font>
    <font>
      <color rgb="006699FF"/>
      <u val="single"/>
    </font>
    <font>
      <name val="Calibri"/>
      <family val="2"/>
      <color theme="10"/>
      <sz val="12"/>
      <scheme val="minor"/>
    </font>
    <font>
      <i val="1"/>
      <color rgb="00E0E0E0"/>
    </font>
    <font>
      <color rgb="00707070"/>
    </font>
  </fonts>
  <fills count="19">
    <fill>
      <patternFill/>
    </fill>
    <fill>
      <patternFill patternType="gray125"/>
    </fill>
    <fill>
      <patternFill patternType="solid">
        <fgColor rgb="00202020"/>
        <bgColor rgb="00202020"/>
      </patternFill>
    </fill>
    <fill>
      <patternFill patternType="solid">
        <fgColor rgb="002A2A2A"/>
        <bgColor rgb="002A2A2A"/>
      </patternFill>
    </fill>
    <fill>
      <patternFill patternType="solid">
        <fgColor rgb="001A3A6E"/>
        <bgColor rgb="001A3A6E"/>
      </patternFill>
    </fill>
    <fill>
      <patternFill patternType="solid">
        <fgColor rgb="006E1A1A"/>
        <bgColor rgb="006E1A1A"/>
      </patternFill>
    </fill>
    <fill>
      <patternFill patternType="solid">
        <fgColor rgb="001A5E1A"/>
        <bgColor rgb="001A5E1A"/>
      </patternFill>
    </fill>
    <fill>
      <patternFill patternType="solid">
        <fgColor rgb="002C3845"/>
        <bgColor rgb="002C3845"/>
      </patternFill>
    </fill>
    <fill>
      <patternFill patternType="solid">
        <fgColor rgb="00453535"/>
        <bgColor rgb="00453535"/>
      </patternFill>
    </fill>
    <fill>
      <patternFill patternType="solid">
        <fgColor rgb="00383838"/>
        <bgColor rgb="00383838"/>
      </patternFill>
    </fill>
    <fill>
      <patternFill patternType="solid">
        <fgColor rgb="00253545"/>
        <bgColor rgb="00253545"/>
      </patternFill>
    </fill>
    <fill>
      <patternFill patternType="solid">
        <fgColor rgb="001F2C37"/>
        <bgColor rgb="001F2C37"/>
      </patternFill>
    </fill>
    <fill>
      <patternFill patternType="solid">
        <fgColor rgb="00372525"/>
        <bgColor rgb="00372525"/>
      </patternFill>
    </fill>
    <fill>
      <patternFill patternType="solid">
        <fgColor rgb="00252537"/>
        <bgColor rgb="00252537"/>
      </patternFill>
    </fill>
    <fill>
      <patternFill patternType="solid">
        <fgColor rgb="00253725"/>
        <bgColor rgb="00253725"/>
      </patternFill>
    </fill>
    <fill>
      <patternFill patternType="solid">
        <fgColor rgb="0037352A"/>
        <bgColor rgb="0037352A"/>
      </patternFill>
    </fill>
    <fill>
      <patternFill patternType="solid">
        <fgColor rgb="00323232"/>
        <bgColor rgb="00323232"/>
      </patternFill>
    </fill>
    <fill>
      <patternFill patternType="solid">
        <fgColor rgb="0037332A"/>
        <bgColor rgb="0037332A"/>
      </patternFill>
    </fill>
    <fill>
      <patternFill patternType="solid">
        <fgColor rgb="00303030"/>
        <bgColor rgb="00303030"/>
      </patternFill>
    </fill>
  </fills>
  <borders count="22">
    <border>
      <left/>
      <right/>
      <top/>
      <bottom/>
      <diagonal/>
    </border>
    <border>
      <bottom style="medium">
        <color rgb="00808080"/>
      </bottom>
    </border>
    <border>
      <left style="thin">
        <color rgb="00404040"/>
      </left>
      <right style="thin">
        <color rgb="00404040"/>
      </right>
      <top style="thin">
        <color rgb="00404040"/>
      </top>
      <bottom style="thin">
        <color rgb="00404040"/>
      </bottom>
    </border>
    <border>
      <left style="medium">
        <color rgb="00505050"/>
      </left>
      <right/>
      <top style="medium">
        <color rgb="00505050"/>
      </top>
      <bottom/>
    </border>
    <border>
      <left/>
      <right/>
      <top style="medium">
        <color rgb="00505050"/>
      </top>
      <bottom/>
    </border>
    <border>
      <left/>
      <right style="medium">
        <color rgb="00505050"/>
      </right>
      <top style="medium">
        <color rgb="00505050"/>
      </top>
      <bottom/>
    </border>
    <border>
      <left style="medium">
        <color rgb="00505050"/>
      </left>
      <right style="thin">
        <color rgb="00404040"/>
      </right>
      <top style="thin">
        <color rgb="00404040"/>
      </top>
      <bottom style="thin">
        <color rgb="00404040"/>
      </bottom>
    </border>
    <border>
      <left style="thin">
        <color rgb="00404040"/>
      </left>
      <right style="medium">
        <color rgb="00505050"/>
      </right>
      <top style="thin">
        <color rgb="00404040"/>
      </top>
      <bottom style="thin">
        <color rgb="00404040"/>
      </bottom>
    </border>
    <border>
      <left style="medium">
        <color rgb="00505050"/>
      </left>
      <right style="thin">
        <color rgb="00404040"/>
      </right>
      <top style="thin">
        <color rgb="00404040"/>
      </top>
      <bottom style="medium">
        <color rgb="00505050"/>
      </bottom>
    </border>
    <border>
      <left style="thin">
        <color rgb="00404040"/>
      </left>
      <right style="thin">
        <color rgb="00404040"/>
      </right>
      <top style="thin">
        <color rgb="00404040"/>
      </top>
      <bottom style="medium">
        <color rgb="00505050"/>
      </bottom>
    </border>
    <border>
      <left style="thin">
        <color rgb="00404040"/>
      </left>
      <right style="medium">
        <color rgb="00505050"/>
      </right>
      <top style="thin">
        <color rgb="00404040"/>
      </top>
      <bottom style="medium">
        <color rgb="00505050"/>
      </bottom>
    </border>
    <border>
      <right style="medium">
        <color rgb="00505050"/>
      </right>
    </border>
    <border>
      <left style="medium">
        <color rgb="00505050"/>
      </left>
      <right/>
      <top/>
      <bottom/>
    </border>
    <border>
      <left/>
      <right/>
      <top/>
      <bottom/>
    </border>
    <border>
      <left/>
      <right style="medium">
        <color rgb="00505050"/>
      </right>
      <top/>
      <bottom/>
    </border>
    <border>
      <left style="medium">
        <color rgb="00505050"/>
      </left>
      <right/>
      <top/>
      <bottom style="medium">
        <color rgb="00505050"/>
      </bottom>
    </border>
    <border>
      <left/>
      <right/>
      <top/>
      <bottom style="medium">
        <color rgb="00505050"/>
      </bottom>
    </border>
    <border>
      <left/>
      <right style="medium">
        <color rgb="00505050"/>
      </right>
      <top/>
      <bottom style="medium">
        <color rgb="00505050"/>
      </bottom>
    </border>
    <border>
      <left style="medium">
        <color rgb="00505050"/>
      </left>
      <right style="thin">
        <color rgb="00404040"/>
      </right>
      <top style="medium">
        <color rgb="00505050"/>
      </top>
      <bottom style="thin">
        <color rgb="00404040"/>
      </bottom>
    </border>
    <border>
      <left style="thin">
        <color rgb="00404040"/>
      </left>
      <right style="thin">
        <color rgb="00404040"/>
      </right>
      <top style="medium">
        <color rgb="00505050"/>
      </top>
      <bottom style="thin">
        <color rgb="00404040"/>
      </bottom>
    </border>
    <border>
      <left style="thin">
        <color rgb="00404040"/>
      </left>
      <right style="medium">
        <color rgb="00505050"/>
      </right>
      <top style="medium">
        <color rgb="00505050"/>
      </top>
      <bottom style="thin">
        <color rgb="00404040"/>
      </bottom>
    </border>
    <border>
      <right style="medium">
        <color rgb="00505050"/>
      </right>
      <bottom style="medium">
        <color rgb="00505050"/>
      </bottom>
    </border>
  </borders>
  <cellStyleXfs count="2">
    <xf numFmtId="0" fontId="1" fillId="2" borderId="0"/>
    <xf numFmtId="0" fontId="6" fillId="0" borderId="0"/>
  </cellStyleXfs>
  <cellXfs count="84">
    <xf numFmtId="0" fontId="0" fillId="0" borderId="0" pivotButton="0" quotePrefix="0" xfId="0"/>
    <xf numFmtId="0" fontId="0" fillId="2" borderId="0" pivotButton="0" quotePrefix="0" xfId="0"/>
    <xf numFmtId="0" fontId="2" fillId="2" borderId="0" pivotButton="0" quotePrefix="0" xfId="0"/>
    <xf numFmtId="0" fontId="1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4" fillId="2" borderId="0" pivotButton="0" quotePrefix="0" xfId="0"/>
    <xf numFmtId="0" fontId="4" fillId="2" borderId="0" applyAlignment="1" pivotButton="0" quotePrefix="0" xfId="0">
      <alignment horizontal="right"/>
    </xf>
    <xf numFmtId="0" fontId="4" fillId="2" borderId="0" applyAlignment="1" pivotButton="0" quotePrefix="0" xfId="0">
      <alignment horizontal="left"/>
    </xf>
    <xf numFmtId="0" fontId="1" fillId="7" borderId="2" pivotButton="0" quotePrefix="0" xfId="0"/>
    <xf numFmtId="0" fontId="3" fillId="7" borderId="2" pivotButton="0" quotePrefix="0" xfId="0"/>
    <xf numFmtId="164" fontId="1" fillId="7" borderId="2" pivotButton="0" quotePrefix="0" xfId="0"/>
    <xf numFmtId="0" fontId="1" fillId="8" borderId="2" pivotButton="0" quotePrefix="0" xfId="0"/>
    <xf numFmtId="0" fontId="3" fillId="8" borderId="2" pivotButton="0" quotePrefix="0" xfId="0"/>
    <xf numFmtId="164" fontId="1" fillId="8" borderId="2" pivotButton="0" quotePrefix="0" xfId="0"/>
    <xf numFmtId="0" fontId="1" fillId="9" borderId="2" pivotButton="0" quotePrefix="0" xfId="0"/>
    <xf numFmtId="0" fontId="3" fillId="9" borderId="2" pivotButton="0" quotePrefix="0" xfId="0"/>
    <xf numFmtId="164" fontId="1" fillId="9" borderId="2" pivotButton="0" quotePrefix="0" xfId="0"/>
    <xf numFmtId="0" fontId="5" fillId="2" borderId="0" pivotButton="0" quotePrefix="0" xfId="1"/>
    <xf numFmtId="0" fontId="0" fillId="2" borderId="1" pivotButton="0" quotePrefix="0" xfId="0"/>
    <xf numFmtId="0" fontId="4" fillId="3" borderId="3" pivotButton="0" quotePrefix="0" xfId="0"/>
    <xf numFmtId="0" fontId="0" fillId="3" borderId="4" pivotButton="0" quotePrefix="0" xfId="0"/>
    <xf numFmtId="0" fontId="0" fillId="3" borderId="5" pivotButton="0" quotePrefix="0" xfId="0"/>
    <xf numFmtId="0" fontId="1" fillId="10" borderId="6" pivotButton="0" quotePrefix="0" xfId="0"/>
    <xf numFmtId="4" fontId="3" fillId="4" borderId="2" pivotButton="0" quotePrefix="0" xfId="0"/>
    <xf numFmtId="4" fontId="3" fillId="5" borderId="2" pivotButton="0" quotePrefix="0" xfId="0"/>
    <xf numFmtId="4" fontId="3" fillId="6" borderId="7" pivotButton="0" quotePrefix="0" xfId="0"/>
    <xf numFmtId="4" fontId="1" fillId="10" borderId="2" pivotButton="0" quotePrefix="0" xfId="0"/>
    <xf numFmtId="4" fontId="1" fillId="10" borderId="7" pivotButton="0" quotePrefix="0" xfId="0"/>
    <xf numFmtId="0" fontId="3" fillId="11" borderId="8" pivotButton="0" quotePrefix="0" xfId="0"/>
    <xf numFmtId="0" fontId="0" fillId="11" borderId="9" pivotButton="0" quotePrefix="0" xfId="0"/>
    <xf numFmtId="165" fontId="3" fillId="11" borderId="10" pivotButton="0" quotePrefix="0" xfId="0"/>
    <xf numFmtId="0" fontId="7" fillId="3" borderId="4" pivotButton="0" quotePrefix="0" xfId="0"/>
    <xf numFmtId="0" fontId="1" fillId="12" borderId="6" pivotButton="0" quotePrefix="0" xfId="0"/>
    <xf numFmtId="4" fontId="1" fillId="12" borderId="2" pivotButton="0" quotePrefix="0" xfId="0"/>
    <xf numFmtId="4" fontId="1" fillId="12" borderId="7" pivotButton="0" quotePrefix="0" xfId="0"/>
    <xf numFmtId="0" fontId="1" fillId="12" borderId="8" pivotButton="0" quotePrefix="0" xfId="0"/>
    <xf numFmtId="4" fontId="1" fillId="12" borderId="9" pivotButton="0" quotePrefix="0" xfId="0"/>
    <xf numFmtId="4" fontId="1" fillId="12" borderId="10" pivotButton="0" quotePrefix="0" xfId="0"/>
    <xf numFmtId="0" fontId="1" fillId="13" borderId="6" pivotButton="0" quotePrefix="0" xfId="0"/>
    <xf numFmtId="0" fontId="1" fillId="13" borderId="8" pivotButton="0" quotePrefix="0" xfId="0"/>
    <xf numFmtId="4" fontId="1" fillId="13" borderId="9" pivotButton="0" quotePrefix="0" xfId="0"/>
    <xf numFmtId="4" fontId="1" fillId="13" borderId="10" pivotButton="0" quotePrefix="0" xfId="0"/>
    <xf numFmtId="0" fontId="1" fillId="14" borderId="6" pivotButton="0" quotePrefix="0" xfId="0"/>
    <xf numFmtId="0" fontId="1" fillId="14" borderId="8" pivotButton="0" quotePrefix="0" xfId="0"/>
    <xf numFmtId="4" fontId="1" fillId="14" borderId="9" pivotButton="0" quotePrefix="0" xfId="0"/>
    <xf numFmtId="4" fontId="1" fillId="14" borderId="10" pivotButton="0" quotePrefix="0" xfId="0"/>
    <xf numFmtId="0" fontId="3" fillId="15" borderId="6" pivotButton="0" quotePrefix="0" xfId="0"/>
    <xf numFmtId="4" fontId="3" fillId="4" borderId="6" pivotButton="0" quotePrefix="0" xfId="0"/>
    <xf numFmtId="0" fontId="1" fillId="9" borderId="2" applyAlignment="1" pivotButton="0" quotePrefix="0" xfId="0">
      <alignment horizontal="center"/>
    </xf>
    <xf numFmtId="4" fontId="1" fillId="15" borderId="2" pivotButton="0" quotePrefix="0" xfId="0"/>
    <xf numFmtId="4" fontId="1" fillId="15" borderId="7" pivotButton="0" quotePrefix="0" xfId="0"/>
    <xf numFmtId="4" fontId="3" fillId="5" borderId="6" pivotButton="0" quotePrefix="0" xfId="0"/>
    <xf numFmtId="4" fontId="3" fillId="6" borderId="8" pivotButton="0" quotePrefix="0" xfId="0"/>
    <xf numFmtId="4" fontId="1" fillId="15" borderId="9" pivotButton="0" quotePrefix="0" xfId="0"/>
    <xf numFmtId="0" fontId="1" fillId="9" borderId="10" applyAlignment="1" pivotButton="0" quotePrefix="0" xfId="0">
      <alignment horizontal="center"/>
    </xf>
    <xf numFmtId="0" fontId="7" fillId="2" borderId="0" pivotButton="0" quotePrefix="0" xfId="0"/>
    <xf numFmtId="0" fontId="3" fillId="3" borderId="18" pivotButton="0" quotePrefix="0" xfId="0"/>
    <xf numFmtId="0" fontId="3" fillId="3" borderId="19" pivotButton="0" quotePrefix="0" xfId="0"/>
    <xf numFmtId="0" fontId="3" fillId="3" borderId="20" pivotButton="0" quotePrefix="0" xfId="0"/>
    <xf numFmtId="0" fontId="3" fillId="2" borderId="0" pivotButton="0" quotePrefix="0" xfId="0"/>
    <xf numFmtId="0" fontId="3" fillId="3" borderId="2" pivotButton="0" quotePrefix="0" xfId="0"/>
    <xf numFmtId="0" fontId="1" fillId="2" borderId="6" pivotButton="0" quotePrefix="0" xfId="0"/>
    <xf numFmtId="0" fontId="1" fillId="2" borderId="2" pivotButton="0" quotePrefix="0" xfId="0"/>
    <xf numFmtId="4" fontId="1" fillId="2" borderId="2" pivotButton="0" quotePrefix="0" xfId="0"/>
    <xf numFmtId="4" fontId="1" fillId="16" borderId="2" pivotButton="0" quotePrefix="0" xfId="0"/>
    <xf numFmtId="0" fontId="1" fillId="2" borderId="7" pivotButton="0" quotePrefix="0" xfId="0"/>
    <xf numFmtId="0" fontId="3" fillId="17" borderId="8" pivotButton="0" quotePrefix="0" xfId="0"/>
    <xf numFmtId="0" fontId="0" fillId="17" borderId="9" pivotButton="0" quotePrefix="0" xfId="0"/>
    <xf numFmtId="4" fontId="3" fillId="17" borderId="9" pivotButton="0" quotePrefix="0" xfId="0"/>
    <xf numFmtId="0" fontId="0" fillId="17" borderId="21" pivotButton="0" quotePrefix="0" xfId="0"/>
    <xf numFmtId="4" fontId="3" fillId="17" borderId="2" pivotButton="0" quotePrefix="0" xfId="0"/>
    <xf numFmtId="0" fontId="1" fillId="18" borderId="12" pivotButton="0" quotePrefix="0" xfId="0"/>
    <xf numFmtId="0" fontId="0" fillId="18" borderId="13" pivotButton="0" quotePrefix="0" xfId="0"/>
    <xf numFmtId="0" fontId="0" fillId="18" borderId="14" pivotButton="0" quotePrefix="0" xfId="0"/>
    <xf numFmtId="0" fontId="0" fillId="2" borderId="12" pivotButton="0" quotePrefix="0" xfId="0"/>
    <xf numFmtId="0" fontId="0" fillId="2" borderId="13" pivotButton="0" quotePrefix="0" xfId="0"/>
    <xf numFmtId="0" fontId="0" fillId="2" borderId="14" pivotButton="0" quotePrefix="0" xfId="0"/>
    <xf numFmtId="0" fontId="1" fillId="18" borderId="15" pivotButton="0" quotePrefix="0" xfId="0"/>
    <xf numFmtId="0" fontId="0" fillId="18" borderId="16" pivotButton="0" quotePrefix="0" xfId="0"/>
    <xf numFmtId="0" fontId="0" fillId="18" borderId="17" pivotButton="0" quotePrefix="0" xfId="0"/>
    <xf numFmtId="0" fontId="8" fillId="2" borderId="0" pivotButton="0" quotePrefix="0" xfId="0"/>
  </cellXfs>
  <cellStyles count="2">
    <cellStyle name="Normal" xfId="0" builtinId="0" hidden="0"/>
    <cellStyle name="Hyperlink" xfId="1" builtinId="8" hidden="0"/>
  </cellStyles>
  <dxfs count="3">
    <dxf>
      <fill>
        <patternFill>
          <bgColor rgb="002C3845"/>
        </patternFill>
      </fill>
    </dxf>
    <dxf>
      <fill>
        <patternFill>
          <bgColor rgb="00453535"/>
        </patternFill>
      </fill>
    </dxf>
    <dxf>
      <fill>
        <patternFill>
          <bgColor rgb="00383838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Expense Calculator</author>
  </authors>
  <commentList>
    <comment ref="C49" authorId="0" shapeId="0">
      <text>
        <t>Enter the expense amount in whatever currency it was paid in</t>
      </text>
    </comment>
    <comment ref="E49" authorId="0" shapeId="0">
      <text>
        <t>This is calculated automatically - do not edit</t>
      </text>
    </comment>
    <comment ref="F49" authorId="0" shapeId="0">
      <text>
        <t>Enter names separated by commas (e.g., 'John, Sarah')</t>
      </text>
    </comment>
    <comment ref="G49" authorId="0" shapeId="0">
      <text>
        <t>Enter 'All' or names separated by commas (e.g., 'John, Sarah')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xe.com/currencyconverter/" TargetMode="Externa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tabColor rgb="00202020"/>
    <outlinePr summaryBelow="1" summaryRight="1"/>
    <pageSetUpPr/>
  </sheetPr>
  <dimension ref="A1:AC105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20" customWidth="1" min="6" max="6"/>
    <col width="20" customWidth="1" min="7" max="7"/>
    <col width="15" customWidth="1" min="8" max="8"/>
    <col width="15" customWidth="1" min="10" max="10"/>
    <col width="15" customWidth="1" min="11" max="11"/>
    <col width="15" customWidth="1" min="12" max="12"/>
    <col width="15" customWidth="1" min="14" max="14"/>
    <col width="15" customWidth="1" min="15" max="15"/>
    <col width="15" customWidth="1" min="16" max="16"/>
  </cols>
  <sheetData>
    <row r="1" customFormat="1" s="1">
      <c r="A1" s="2" t="inlineStr">
        <is>
          <t>Shared Expenses Calculator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 customFormat="1" s="1">
      <c r="A2" s="3" t="inlineStr">
        <is>
          <t>Track and split group expenses automatically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</row>
    <row r="3" customFormat="1" s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</row>
    <row r="4" customFormat="1" s="1">
      <c r="A4" s="4" t="inlineStr">
        <is>
          <t>Participants</t>
        </is>
      </c>
      <c r="B4" s="5" t="inlineStr">
        <is>
          <t>Alice</t>
        </is>
      </c>
      <c r="C4" s="6" t="inlineStr">
        <is>
          <t>Bob</t>
        </is>
      </c>
      <c r="D4" s="7" t="inlineStr">
        <is>
          <t>Charlie</t>
        </is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</row>
    <row r="5" customFormat="1" s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</row>
    <row r="6" customFormat="1" s="1">
      <c r="A6" s="8" t="inlineStr">
        <is>
          <t>Currency Settings</t>
        </is>
      </c>
      <c r="B6" s="1" t="n"/>
      <c r="C6" s="9" t="inlineStr">
        <is>
          <t xml:space="preserve">Exchange </t>
        </is>
      </c>
      <c r="D6" s="10" t="inlineStr">
        <is>
          <t xml:space="preserve"> Rates</t>
        </is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</row>
    <row r="7" customFormat="1" s="1">
      <c r="A7" s="4" t="inlineStr">
        <is>
          <t>Currency</t>
        </is>
      </c>
      <c r="B7" s="4" t="inlineStr">
        <is>
          <t>Code</t>
        </is>
      </c>
      <c r="C7" s="4" t="inlineStr">
        <is>
          <t>1 unit = ? USD</t>
        </is>
      </c>
      <c r="D7" s="4" t="inlineStr">
        <is>
          <t>1 USD = ? units</t>
        </is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</row>
    <row r="8" customFormat="1" s="1">
      <c r="A8" s="11" t="inlineStr">
        <is>
          <t>Euro</t>
        </is>
      </c>
      <c r="B8" s="12" t="inlineStr">
        <is>
          <t>EUR</t>
        </is>
      </c>
      <c r="C8" s="13" t="n">
        <v>1.1</v>
      </c>
      <c r="D8" s="13">
        <f>1/C8</f>
        <v/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</row>
    <row r="9" customFormat="1" s="1">
      <c r="A9" s="14" t="inlineStr">
        <is>
          <t>British Pound</t>
        </is>
      </c>
      <c r="B9" s="15" t="inlineStr">
        <is>
          <t>GBP</t>
        </is>
      </c>
      <c r="C9" s="16" t="n">
        <v>1.27</v>
      </c>
      <c r="D9" s="16">
        <f>1/C9</f>
        <v/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</row>
    <row r="10" customFormat="1" s="1">
      <c r="A10" s="17" t="inlineStr">
        <is>
          <t>Native Currency</t>
        </is>
      </c>
      <c r="B10" s="18" t="inlineStr">
        <is>
          <t>USD</t>
        </is>
      </c>
      <c r="C10" s="19" t="n">
        <v>1</v>
      </c>
      <c r="D10" s="19" t="n">
        <v>1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</row>
    <row r="11" customFormat="1" s="1">
      <c r="A11" s="20">
        <f>HYPERLINK("https://www.xe.com/currencyconverter/", "Check for current exchange rates: https://www.xe.com/currencyconverter/")</f>
        <v/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</row>
    <row r="12" customFormat="1" s="1">
      <c r="A12" s="21" t="n"/>
      <c r="B12" s="21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1" t="n"/>
      <c r="X12" s="21" t="n"/>
      <c r="Y12" s="21" t="n"/>
      <c r="Z12" s="21" t="n"/>
      <c r="AA12" s="21" t="n"/>
      <c r="AB12" s="21" t="n"/>
      <c r="AC12" s="21" t="n"/>
    </row>
    <row r="13" customFormat="1" s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</row>
    <row r="14" customFormat="1" s="1">
      <c r="A14" s="22" t="inlineStr">
        <is>
          <t>Total Each Paid</t>
        </is>
      </c>
      <c r="B14" s="23" t="n"/>
      <c r="C14" s="23" t="n"/>
      <c r="D14" s="24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</row>
    <row r="15" customFormat="1" s="1">
      <c r="A15" s="25" t="inlineStr">
        <is>
          <t>Participant</t>
        </is>
      </c>
      <c r="B15" s="26">
        <f>IF(ISBLANK(B4), "", B4)</f>
        <v/>
      </c>
      <c r="C15" s="27">
        <f>IF(ISBLANK(C4), "", C4)</f>
        <v/>
      </c>
      <c r="D15" s="28">
        <f>IF(ISBLANK(D4), "", D4)</f>
        <v/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customFormat="1" s="1">
      <c r="A16" s="25" t="inlineStr">
        <is>
          <t>Amount Paid</t>
        </is>
      </c>
      <c r="B16" s="29">
        <f>IF(ISBLANK(B4),"",SUMIFS(E50:E55,F50:F55,B4))</f>
        <v/>
      </c>
      <c r="C16" s="29">
        <f>IF(ISBLANK(C4),"",SUMIFS(E50:E55,F50:F55,C4))</f>
        <v/>
      </c>
      <c r="D16" s="30">
        <f>IF(ISBLANK(D4),"",SUMIFS(E50:E55,F50:F55,D4))</f>
        <v/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 customFormat="1" s="1">
      <c r="A17" s="31" t="inlineStr">
        <is>
          <t>Grand group total:</t>
        </is>
      </c>
      <c r="B17" s="32" t="n"/>
      <c r="C17" s="32" t="n"/>
      <c r="D17" s="33">
        <f>SUMIFS(B16:D16,B4:D4,"&lt;&gt;")</f>
        <v/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 customFormat="1" s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 customFormat="1" s="1">
      <c r="A19" s="22" t="inlineStr">
        <is>
          <t>Total Each Owes</t>
        </is>
      </c>
      <c r="B19" s="34" t="inlineStr">
        <is>
          <t>(← this is the sum of what each specific person owes others)</t>
        </is>
      </c>
      <c r="C19" s="23" t="n"/>
      <c r="D19" s="24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 customFormat="1" s="1">
      <c r="A20" s="35" t="inlineStr">
        <is>
          <t>Participant</t>
        </is>
      </c>
      <c r="B20" s="26">
        <f>IF(ISBLANK(B4), "", B4)</f>
        <v/>
      </c>
      <c r="C20" s="27">
        <f>IF(ISBLANK(C4), "", C4)</f>
        <v/>
      </c>
      <c r="D20" s="28">
        <f>IF(ISBLANK(D4), "", D4)</f>
        <v/>
      </c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 customFormat="1" s="1">
      <c r="A21" s="35" t="inlineStr">
        <is>
          <t>Share Owes</t>
        </is>
      </c>
      <c r="B21" s="36">
        <f>IF(ISBLANK(B4),"",(IF(ISBLANK(C4),0,J56)+IF(ISBLANK(D4),0,K56)))</f>
        <v/>
      </c>
      <c r="C21" s="36">
        <f>IF(ISBLANK(C4),"",(IF(ISBLANK(B4),0,L56)+IF(ISBLANK(D4),0,N56)))</f>
        <v/>
      </c>
      <c r="D21" s="37">
        <f>IF(ISBLANK(D4),"",(IF(ISBLANK(B4),0,O56)+IF(ISBLANK(C4),0,P56)))</f>
        <v/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 customFormat="1" s="1">
      <c r="A22" s="38" t="inlineStr">
        <is>
          <t>Or, equal split:</t>
        </is>
      </c>
      <c r="B22" s="39">
        <f>IF(ISBLANK(B4),"",D17/COUNTIF(B4:D4,"&lt;&gt;")-IF(ISBLANK(B16),0,B16))</f>
        <v/>
      </c>
      <c r="C22" s="39">
        <f>IF(ISBLANK(C4),"",D17/COUNTIF(B4:D4,"&lt;&gt;")-IF(ISBLANK(C16),0,C16))</f>
        <v/>
      </c>
      <c r="D22" s="40">
        <f>IF(ISBLANK(D4),"",D17/COUNTIF(B4:D4,"&lt;&gt;")-IF(ISBLANK(D16),0,D16))</f>
        <v/>
      </c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 customFormat="1" s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 customFormat="1" s="1">
      <c r="A24" s="22" t="inlineStr">
        <is>
          <t>Total Each Owed</t>
        </is>
      </c>
      <c r="B24" s="34" t="inlineStr">
        <is>
          <t>(← this is the sum of what others owe each specific person)</t>
        </is>
      </c>
      <c r="C24" s="23" t="n"/>
      <c r="D24" s="24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customFormat="1" s="1">
      <c r="A25" s="41" t="inlineStr">
        <is>
          <t>Participant</t>
        </is>
      </c>
      <c r="B25" s="26">
        <f>IF(ISBLANK(B4), "", B4)</f>
        <v/>
      </c>
      <c r="C25" s="27">
        <f>IF(ISBLANK(C4), "", C4)</f>
        <v/>
      </c>
      <c r="D25" s="28">
        <f>IF(ISBLANK(D4), "", D4)</f>
        <v/>
      </c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 customFormat="1" s="1">
      <c r="A26" s="42" t="inlineStr">
        <is>
          <t>Share Owed</t>
        </is>
      </c>
      <c r="B26" s="43">
        <f>IF(ISBLANK(B4),"",(IF(ISBLANK(C4),0,L56)+IF(ISBLANK(D4),0,O56)))</f>
        <v/>
      </c>
      <c r="C26" s="43">
        <f>IF(ISBLANK(C4),"",(IF(ISBLANK(B4),0,J56)+IF(ISBLANK(D4),0,P56)))</f>
        <v/>
      </c>
      <c r="D26" s="44">
        <f>IF(ISBLANK(D4),"",(IF(ISBLANK(B4),0,K56)+IF(ISBLANK(C4),0,N56)))</f>
        <v/>
      </c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 customFormat="1" s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 customFormat="1" s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 customFormat="1" s="1">
      <c r="A29" s="22" t="inlineStr">
        <is>
          <t>Final Balance (Total owed minus total owes)</t>
        </is>
      </c>
      <c r="B29" s="23" t="n"/>
      <c r="C29" s="23" t="n"/>
      <c r="D29" s="24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 customFormat="1" s="1">
      <c r="A30" s="45" t="inlineStr">
        <is>
          <t>Participant</t>
        </is>
      </c>
      <c r="B30" s="26">
        <f>IF(ISBLANK(B4), "", B4)</f>
        <v/>
      </c>
      <c r="C30" s="27">
        <f>IF(ISBLANK(C4), "", C4)</f>
        <v/>
      </c>
      <c r="D30" s="28">
        <f>IF(ISBLANK(D4), "", D4)</f>
        <v/>
      </c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 customFormat="1" s="1">
      <c r="A31" s="46" t="inlineStr">
        <is>
          <t>Net Balance</t>
        </is>
      </c>
      <c r="B31" s="47">
        <f>IF(ISBLANK(B4),"",B26-B21)</f>
        <v/>
      </c>
      <c r="C31" s="47">
        <f>IF(ISBLANK(C4),"",C26-C21)</f>
        <v/>
      </c>
      <c r="D31" s="48">
        <f>IF(ISBLANK(D4),"",D26-D21)</f>
        <v/>
      </c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 customFormat="1" s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customFormat="1" s="1">
      <c r="A33" s="22" t="inlineStr">
        <is>
          <t>Settlements (Who Pays Whom - direct to each)</t>
        </is>
      </c>
      <c r="B33" s="23" t="n"/>
      <c r="C33" s="23" t="n"/>
      <c r="D33" s="24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 customFormat="1" s="1">
      <c r="A34" s="49" t="inlineStr">
        <is>
          <t xml:space="preserve">From ⇩ / To ⇒ </t>
        </is>
      </c>
      <c r="B34" s="26">
        <f>B4</f>
        <v/>
      </c>
      <c r="C34" s="27">
        <f>C4</f>
        <v/>
      </c>
      <c r="D34" s="28">
        <f>D4</f>
        <v/>
      </c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 customFormat="1" s="1">
      <c r="A35" s="50">
        <f>B4</f>
        <v/>
      </c>
      <c r="B35" s="51" t="inlineStr">
        <is>
          <t>-</t>
        </is>
      </c>
      <c r="C35" s="52">
        <f>IF(OR(ISBLANK(B4),ISBLANK(C4)),"-",J56-L56)</f>
        <v/>
      </c>
      <c r="D35" s="53">
        <f>IF(OR(ISBLANK(B4),ISBLANK(D4)),"-",K56-O56)</f>
        <v/>
      </c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 customFormat="1" s="1">
      <c r="A36" s="54">
        <f>C4</f>
        <v/>
      </c>
      <c r="B36" s="52">
        <f>IF(OR(ISBLANK(C4),ISBLANK(B4)),"-",L56-J56)</f>
        <v/>
      </c>
      <c r="C36" s="51" t="inlineStr">
        <is>
          <t>-</t>
        </is>
      </c>
      <c r="D36" s="53">
        <f>IF(OR(ISBLANK(C4),ISBLANK(D4)),"-",N56-P56)</f>
        <v/>
      </c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 customFormat="1" s="1">
      <c r="A37" s="55">
        <f>D4</f>
        <v/>
      </c>
      <c r="B37" s="56">
        <f>IF(OR(ISBLANK(D4),ISBLANK(B4)),"-",O56-K56)</f>
        <v/>
      </c>
      <c r="C37" s="56">
        <f>IF(OR(ISBLANK(D4),ISBLANK(C4)),"-",P56-N56)</f>
        <v/>
      </c>
      <c r="D37" s="57" t="inlineStr">
        <is>
          <t>-</t>
        </is>
      </c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 customFormat="1" s="1">
      <c r="A38" s="58" t="inlineStr">
        <is>
          <t>Note: The amounts here show how much each person (row) should pay to each other person (column) to resolve what they directly owe each other.</t>
        </is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customFormat="1" s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 customFormat="1" s="1">
      <c r="A40" s="22" t="inlineStr">
        <is>
          <t>Optimized Settlements (minimal transfers)</t>
        </is>
      </c>
      <c r="B40" s="23" t="n"/>
      <c r="C40" s="23" t="n"/>
      <c r="D40" s="24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 customFormat="1" s="1">
      <c r="A41" s="49" t="inlineStr">
        <is>
          <t xml:space="preserve">From ⇩ / To ⇒ </t>
        </is>
      </c>
      <c r="B41" s="26">
        <f>B4</f>
        <v/>
      </c>
      <c r="C41" s="27">
        <f>C4</f>
        <v/>
      </c>
      <c r="D41" s="28">
        <f>D4</f>
        <v/>
      </c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 customFormat="1" s="1">
      <c r="A42" s="50">
        <f>B4</f>
        <v/>
      </c>
      <c r="B42" s="51" t="inlineStr">
        <is>
          <t>-</t>
        </is>
      </c>
      <c r="C42" s="52">
        <f>IF(OR(ISBLANK(B4),ISBLANK(C4)),0,IF(AND(B31&lt;0,C31&gt;0),MIN(MAX(0,ABS(B31)-0),MAX(0,C31-0)),0))</f>
        <v/>
      </c>
      <c r="D42" s="53">
        <f>IF(OR(ISBLANK(B4),ISBLANK(D4)),0,IF(AND(B31&lt;0,D31&gt;0),MIN(MAX(0,ABS(B31)-(IF(ISNUMBER(C42),MAX(0,C42),0))),MAX(0,D31-0)),0))</f>
        <v/>
      </c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 customFormat="1" s="1">
      <c r="A43" s="54">
        <f>C4</f>
        <v/>
      </c>
      <c r="B43" s="52">
        <f>IF(OR(ISBLANK(C4),ISBLANK(B4)),0,IF(AND(C31&lt;0,B31&gt;0),MIN(MAX(0,ABS(C31)-0),MAX(0,B31-0)),0))</f>
        <v/>
      </c>
      <c r="C43" s="51" t="inlineStr">
        <is>
          <t>-</t>
        </is>
      </c>
      <c r="D43" s="53">
        <f>IF(OR(ISBLANK(C4),ISBLANK(D4)),0,IF(AND(C31&lt;0,D31&gt;0),MIN(MAX(0,ABS(C31)-(IF(ISNUMBER(B43),MAX(0,B43),0))),MAX(0,D31-(IF(ISNUMBER(D42),MAX(0,D42),0)))),0))</f>
        <v/>
      </c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 customFormat="1" s="1">
      <c r="A44" s="55">
        <f>D4</f>
        <v/>
      </c>
      <c r="B44" s="56">
        <f>IF(OR(ISBLANK(D4),ISBLANK(B4)),0,IF(AND(D31&lt;0,B31&gt;0),MIN(MAX(0,ABS(D31)-0),MAX(0,B31-(IF(ISNUMBER(B43),MAX(0,B43),0)))),0))</f>
        <v/>
      </c>
      <c r="C44" s="56">
        <f>IF(OR(ISBLANK(D4),ISBLANK(C4)),0,IF(AND(D31&lt;0,C31&gt;0),MIN(MAX(0,ABS(D31)-(IF(ISNUMBER(B44),MAX(0,B44),0))),MAX(0,C31-(IF(ISNUMBER(C42),MAX(0,C42),0)))),0))</f>
        <v/>
      </c>
      <c r="D44" s="57" t="inlineStr">
        <is>
          <t>-</t>
        </is>
      </c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 customFormat="1" s="1">
      <c r="A45" s="58" t="inlineStr">
        <is>
          <t>Note: The amounts in this table show only the minimum payments needed to settle all debts, reducing the total number of transactions.</t>
        </is>
      </c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 customFormat="1" s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</row>
    <row r="47" customFormat="1" s="1">
      <c r="A47" s="21" t="n"/>
      <c r="B47" s="21" t="n"/>
      <c r="C47" s="21" t="n"/>
      <c r="D47" s="21" t="n"/>
      <c r="E47" s="21" t="n"/>
      <c r="F47" s="21" t="n"/>
      <c r="G47" s="21" t="n"/>
      <c r="H47" s="21" t="n"/>
      <c r="I47" s="21" t="n"/>
      <c r="J47" s="21" t="n"/>
      <c r="K47" s="21" t="n"/>
      <c r="L47" s="21" t="n"/>
      <c r="M47" s="21" t="n"/>
      <c r="N47" s="21" t="n"/>
      <c r="O47" s="21" t="n"/>
      <c r="P47" s="21" t="n"/>
      <c r="Q47" s="21" t="n"/>
      <c r="R47" s="21" t="n"/>
      <c r="S47" s="21" t="n"/>
      <c r="T47" s="21" t="n"/>
      <c r="U47" s="21" t="n"/>
      <c r="V47" s="21" t="n"/>
      <c r="W47" s="21" t="n"/>
      <c r="X47" s="21" t="n"/>
      <c r="Y47" s="21" t="n"/>
      <c r="Z47" s="21" t="n"/>
      <c r="AA47" s="21" t="n"/>
      <c r="AB47" s="21" t="n"/>
      <c r="AC47" s="21" t="n"/>
    </row>
    <row r="48" customFormat="1" s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</row>
    <row r="49" customFormat="1" s="1">
      <c r="A49" s="59" t="inlineStr">
        <is>
          <t>Date</t>
        </is>
      </c>
      <c r="B49" s="60" t="inlineStr">
        <is>
          <t>Description</t>
        </is>
      </c>
      <c r="C49" s="60" t="inlineStr">
        <is>
          <t>Amount Paid</t>
        </is>
      </c>
      <c r="D49" s="60" t="inlineStr">
        <is>
          <t>Paid In</t>
        </is>
      </c>
      <c r="E49" s="60" t="inlineStr">
        <is>
          <t>Amount (USD)</t>
        </is>
      </c>
      <c r="F49" s="60" t="inlineStr">
        <is>
          <t>Paid By</t>
        </is>
      </c>
      <c r="G49" s="61" t="inlineStr">
        <is>
          <t>Participants</t>
        </is>
      </c>
      <c r="H49" s="62" t="inlineStr"/>
      <c r="I49" s="1" t="n"/>
      <c r="J49" s="63" t="inlineStr">
        <is>
          <t>Alice owes Bob</t>
        </is>
      </c>
      <c r="K49" s="63" t="inlineStr">
        <is>
          <t>Alice owes Charlie</t>
        </is>
      </c>
      <c r="L49" s="63" t="inlineStr">
        <is>
          <t>Bob owes Alice</t>
        </is>
      </c>
      <c r="M49" s="1" t="n"/>
      <c r="N49" s="63" t="inlineStr">
        <is>
          <t>Bob owes Charlie</t>
        </is>
      </c>
      <c r="O49" s="63" t="inlineStr">
        <is>
          <t>Charlie owes Alice</t>
        </is>
      </c>
      <c r="P49" s="63" t="inlineStr">
        <is>
          <t>Charlie owes Bob</t>
        </is>
      </c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</row>
    <row r="50" customFormat="1" s="1">
      <c r="A50" s="64" t="inlineStr">
        <is>
          <t>2024-06-10</t>
        </is>
      </c>
      <c r="B50" s="65" t="inlineStr">
        <is>
          <t>London hotel</t>
        </is>
      </c>
      <c r="C50" s="66" t="n">
        <v>180</v>
      </c>
      <c r="D50" s="65" t="inlineStr">
        <is>
          <t>GBP</t>
        </is>
      </c>
      <c r="E50" s="67">
        <f>IF(ISBLANK(C50),"",IF(D50="EUR",C50*$C$8,IF(D50="GBP",C50*$C$9,IF(D50="USD",C50,""))))</f>
        <v/>
      </c>
      <c r="F50" s="65" t="inlineStr">
        <is>
          <t>Alice</t>
        </is>
      </c>
      <c r="G50" s="68" t="inlineStr">
        <is>
          <t>All</t>
        </is>
      </c>
      <c r="H50" s="1" t="n"/>
      <c r="I50" s="1" t="n"/>
      <c r="J50" s="66">
        <f>IF(OR(ISBLANK(B4),ISBLANK(C4),ISBLANK(C50),ISBLANK(E50),ISBLANK(F50),ISBLANK(G50)),"",IF(AND(F50=C4,OR(G50="All",ISNUMBER(SEARCH("," &amp; B4 &amp; ",", "," &amp; SUBSTITUTE(G50," ","") &amp; ",")))),E50/IF(G50="All",COUNTIF(B4:D4,"&lt;&gt;"),LEN(SUBSTITUTE(G50," ",""))-LEN(SUBSTITUTE(SUBSTITUTE(G50," ",""),",",""))+1),0))</f>
        <v/>
      </c>
      <c r="K50" s="66">
        <f>IF(OR(ISBLANK(B4),ISBLANK(D4),ISBLANK(C50),ISBLANK(E50),ISBLANK(F50),ISBLANK(G50)),"",IF(AND(F50=D4,OR(G50="All",ISNUMBER(SEARCH("," &amp; B4 &amp; ",", "," &amp; SUBSTITUTE(G50," ","") &amp; ",")))),E50/IF(G50="All",COUNTIF(B4:D4,"&lt;&gt;"),LEN(SUBSTITUTE(G50," ",""))-LEN(SUBSTITUTE(SUBSTITUTE(G50," ",""),",",""))+1),0))</f>
        <v/>
      </c>
      <c r="L50" s="66">
        <f>IF(OR(ISBLANK(C4),ISBLANK(B4),ISBLANK(C50),ISBLANK(E50),ISBLANK(F50),ISBLANK(G50)),"",IF(AND(F50=B4,OR(G50="All",ISNUMBER(SEARCH("," &amp; C4 &amp; ",", "," &amp; SUBSTITUTE(G50," ","") &amp; ",")))),E50/IF(G50="All",COUNTIF(B4:D4,"&lt;&gt;"),LEN(SUBSTITUTE(G50," ",""))-LEN(SUBSTITUTE(SUBSTITUTE(G50," ",""),",",""))+1),0))</f>
        <v/>
      </c>
      <c r="M50" s="1" t="n"/>
      <c r="N50" s="66">
        <f>IF(OR(ISBLANK(C4),ISBLANK(D4),ISBLANK(C50),ISBLANK(E50),ISBLANK(F50),ISBLANK(G50)),"",IF(AND(F50=D4,OR(G50="All",ISNUMBER(SEARCH("," &amp; C4 &amp; ",", "," &amp; SUBSTITUTE(G50," ","") &amp; ",")))),E50/IF(G50="All",COUNTIF(B4:D4,"&lt;&gt;"),LEN(SUBSTITUTE(G50," ",""))-LEN(SUBSTITUTE(SUBSTITUTE(G50," ",""),",",""))+1),0))</f>
        <v/>
      </c>
      <c r="O50" s="66">
        <f>IF(OR(ISBLANK(D4),ISBLANK(B4),ISBLANK(C50),ISBLANK(E50),ISBLANK(F50),ISBLANK(G50)),"",IF(AND(F50=B4,OR(G50="All",ISNUMBER(SEARCH("," &amp; D4 &amp; ",", "," &amp; SUBSTITUTE(G50," ","") &amp; ",")))),E50/IF(G50="All",COUNTIF(B4:D4,"&lt;&gt;"),LEN(SUBSTITUTE(G50," ",""))-LEN(SUBSTITUTE(SUBSTITUTE(G50," ",""),",",""))+1),0))</f>
        <v/>
      </c>
      <c r="P50" s="66">
        <f>IF(OR(ISBLANK(D4),ISBLANK(C4),ISBLANK(C50),ISBLANK(E50),ISBLANK(F50),ISBLANK(G50)),"",IF(AND(F50=C4,OR(G50="All",ISNUMBER(SEARCH("," &amp; D4 &amp; ",", "," &amp; SUBSTITUTE(G50," ","") &amp; ",")))),E50/IF(G50="All",COUNTIF(B4:D4,"&lt;&gt;"),LEN(SUBSTITUTE(G50," ",""))-LEN(SUBSTITUTE(SUBSTITUTE(G50," ",""),",",""))+1),0))</f>
        <v/>
      </c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</row>
    <row r="51" customFormat="1" s="1">
      <c r="A51" s="64" t="inlineStr">
        <is>
          <t>2024-06-11</t>
        </is>
      </c>
      <c r="B51" s="65" t="inlineStr">
        <is>
          <t>Fish &amp; chips</t>
        </is>
      </c>
      <c r="C51" s="66" t="n">
        <v>45</v>
      </c>
      <c r="D51" s="65" t="inlineStr">
        <is>
          <t>GBP</t>
        </is>
      </c>
      <c r="E51" s="67">
        <f>IF(ISBLANK(C51),"",IF(D51="EUR",C51*$C$8,IF(D51="GBP",C51*$C$9,IF(D51="USD",C51,""))))</f>
        <v/>
      </c>
      <c r="F51" s="65" t="inlineStr">
        <is>
          <t>Bob</t>
        </is>
      </c>
      <c r="G51" s="68" t="inlineStr">
        <is>
          <t>All</t>
        </is>
      </c>
      <c r="H51" s="1" t="n"/>
      <c r="I51" s="1" t="n"/>
      <c r="J51" s="66">
        <f>IF(OR(ISBLANK(B4),ISBLANK(C4),ISBLANK(C51),ISBLANK(E51),ISBLANK(F51),ISBLANK(G51)),"",IF(AND(F51=C4,OR(G51="All",ISNUMBER(SEARCH("," &amp; B4 &amp; ",", "," &amp; SUBSTITUTE(G51," ","") &amp; ",")))),E51/IF(G51="All",COUNTIF(B4:D4,"&lt;&gt;"),LEN(SUBSTITUTE(G51," ",""))-LEN(SUBSTITUTE(SUBSTITUTE(G51," ",""),",",""))+1),0))</f>
        <v/>
      </c>
      <c r="K51" s="66">
        <f>IF(OR(ISBLANK(B4),ISBLANK(D4),ISBLANK(C51),ISBLANK(E51),ISBLANK(F51),ISBLANK(G51)),"",IF(AND(F51=D4,OR(G51="All",ISNUMBER(SEARCH("," &amp; B4 &amp; ",", "," &amp; SUBSTITUTE(G51," ","") &amp; ",")))),E51/IF(G51="All",COUNTIF(B4:D4,"&lt;&gt;"),LEN(SUBSTITUTE(G51," ",""))-LEN(SUBSTITUTE(SUBSTITUTE(G51," ",""),",",""))+1),0))</f>
        <v/>
      </c>
      <c r="L51" s="66">
        <f>IF(OR(ISBLANK(C4),ISBLANK(B4),ISBLANK(C51),ISBLANK(E51),ISBLANK(F51),ISBLANK(G51)),"",IF(AND(F51=B4,OR(G51="All",ISNUMBER(SEARCH("," &amp; C4 &amp; ",", "," &amp; SUBSTITUTE(G51," ","") &amp; ",")))),E51/IF(G51="All",COUNTIF(B4:D4,"&lt;&gt;"),LEN(SUBSTITUTE(G51," ",""))-LEN(SUBSTITUTE(SUBSTITUTE(G51," ",""),",",""))+1),0))</f>
        <v/>
      </c>
      <c r="M51" s="1" t="n"/>
      <c r="N51" s="66">
        <f>IF(OR(ISBLANK(C4),ISBLANK(D4),ISBLANK(C51),ISBLANK(E51),ISBLANK(F51),ISBLANK(G51)),"",IF(AND(F51=D4,OR(G51="All",ISNUMBER(SEARCH("," &amp; C4 &amp; ",", "," &amp; SUBSTITUTE(G51," ","") &amp; ",")))),E51/IF(G51="All",COUNTIF(B4:D4,"&lt;&gt;"),LEN(SUBSTITUTE(G51," ",""))-LEN(SUBSTITUTE(SUBSTITUTE(G51," ",""),",",""))+1),0))</f>
        <v/>
      </c>
      <c r="O51" s="66">
        <f>IF(OR(ISBLANK(D4),ISBLANK(B4),ISBLANK(C51),ISBLANK(E51),ISBLANK(F51),ISBLANK(G51)),"",IF(AND(F51=B4,OR(G51="All",ISNUMBER(SEARCH("," &amp; D4 &amp; ",", "," &amp; SUBSTITUTE(G51," ","") &amp; ",")))),E51/IF(G51="All",COUNTIF(B4:D4,"&lt;&gt;"),LEN(SUBSTITUTE(G51," ",""))-LEN(SUBSTITUTE(SUBSTITUTE(G51," ",""),",",""))+1),0))</f>
        <v/>
      </c>
      <c r="P51" s="66">
        <f>IF(OR(ISBLANK(D4),ISBLANK(C4),ISBLANK(C51),ISBLANK(E51),ISBLANK(F51),ISBLANK(G51)),"",IF(AND(F51=C4,OR(G51="All",ISNUMBER(SEARCH("," &amp; D4 &amp; ",", "," &amp; SUBSTITUTE(G51," ","") &amp; ",")))),E51/IF(G51="All",COUNTIF(B4:D4,"&lt;&gt;"),LEN(SUBSTITUTE(G51," ",""))-LEN(SUBSTITUTE(SUBSTITUTE(G51," ",""),",",""))+1),0))</f>
        <v/>
      </c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</row>
    <row r="52" customFormat="1" s="1">
      <c r="A52" s="64" t="inlineStr">
        <is>
          <t>2024-06-12</t>
        </is>
      </c>
      <c r="B52" s="65" t="inlineStr">
        <is>
          <t>Train to Paris</t>
        </is>
      </c>
      <c r="C52" s="66" t="n">
        <v>150</v>
      </c>
      <c r="D52" s="65" t="inlineStr">
        <is>
          <t>EUR</t>
        </is>
      </c>
      <c r="E52" s="67">
        <f>IF(ISBLANK(C52),"",IF(D52="EUR",C52*$C$8,IF(D52="GBP",C52*$C$9,IF(D52="USD",C52,""))))</f>
        <v/>
      </c>
      <c r="F52" s="65" t="inlineStr">
        <is>
          <t>Charlie</t>
        </is>
      </c>
      <c r="G52" s="68" t="inlineStr">
        <is>
          <t>All</t>
        </is>
      </c>
      <c r="H52" s="1" t="n"/>
      <c r="I52" s="1" t="n"/>
      <c r="J52" s="66">
        <f>IF(OR(ISBLANK(B4),ISBLANK(C4),ISBLANK(C52),ISBLANK(E52),ISBLANK(F52),ISBLANK(G52)),"",IF(AND(F52=C4,OR(G52="All",ISNUMBER(SEARCH("," &amp; B4 &amp; ",", "," &amp; SUBSTITUTE(G52," ","") &amp; ",")))),E52/IF(G52="All",COUNTIF(B4:D4,"&lt;&gt;"),LEN(SUBSTITUTE(G52," ",""))-LEN(SUBSTITUTE(SUBSTITUTE(G52," ",""),",",""))+1),0))</f>
        <v/>
      </c>
      <c r="K52" s="66">
        <f>IF(OR(ISBLANK(B4),ISBLANK(D4),ISBLANK(C52),ISBLANK(E52),ISBLANK(F52),ISBLANK(G52)),"",IF(AND(F52=D4,OR(G52="All",ISNUMBER(SEARCH("," &amp; B4 &amp; ",", "," &amp; SUBSTITUTE(G52," ","") &amp; ",")))),E52/IF(G52="All",COUNTIF(B4:D4,"&lt;&gt;"),LEN(SUBSTITUTE(G52," ",""))-LEN(SUBSTITUTE(SUBSTITUTE(G52," ",""),",",""))+1),0))</f>
        <v/>
      </c>
      <c r="L52" s="66">
        <f>IF(OR(ISBLANK(C4),ISBLANK(B4),ISBLANK(C52),ISBLANK(E52),ISBLANK(F52),ISBLANK(G52)),"",IF(AND(F52=B4,OR(G52="All",ISNUMBER(SEARCH("," &amp; C4 &amp; ",", "," &amp; SUBSTITUTE(G52," ","") &amp; ",")))),E52/IF(G52="All",COUNTIF(B4:D4,"&lt;&gt;"),LEN(SUBSTITUTE(G52," ",""))-LEN(SUBSTITUTE(SUBSTITUTE(G52," ",""),",",""))+1),0))</f>
        <v/>
      </c>
      <c r="M52" s="1" t="n"/>
      <c r="N52" s="66">
        <f>IF(OR(ISBLANK(C4),ISBLANK(D4),ISBLANK(C52),ISBLANK(E52),ISBLANK(F52),ISBLANK(G52)),"",IF(AND(F52=D4,OR(G52="All",ISNUMBER(SEARCH("," &amp; C4 &amp; ",", "," &amp; SUBSTITUTE(G52," ","") &amp; ",")))),E52/IF(G52="All",COUNTIF(B4:D4,"&lt;&gt;"),LEN(SUBSTITUTE(G52," ",""))-LEN(SUBSTITUTE(SUBSTITUTE(G52," ",""),",",""))+1),0))</f>
        <v/>
      </c>
      <c r="O52" s="66">
        <f>IF(OR(ISBLANK(D4),ISBLANK(B4),ISBLANK(C52),ISBLANK(E52),ISBLANK(F52),ISBLANK(G52)),"",IF(AND(F52=B4,OR(G52="All",ISNUMBER(SEARCH("," &amp; D4 &amp; ",", "," &amp; SUBSTITUTE(G52," ","") &amp; ",")))),E52/IF(G52="All",COUNTIF(B4:D4,"&lt;&gt;"),LEN(SUBSTITUTE(G52," ",""))-LEN(SUBSTITUTE(SUBSTITUTE(G52," ",""),",",""))+1),0))</f>
        <v/>
      </c>
      <c r="P52" s="66">
        <f>IF(OR(ISBLANK(D4),ISBLANK(C4),ISBLANK(C52),ISBLANK(E52),ISBLANK(F52),ISBLANK(G52)),"",IF(AND(F52=C4,OR(G52="All",ISNUMBER(SEARCH("," &amp; D4 &amp; ",", "," &amp; SUBSTITUTE(G52," ","") &amp; ",")))),E52/IF(G52="All",COUNTIF(B4:D4,"&lt;&gt;"),LEN(SUBSTITUTE(G52," ",""))-LEN(SUBSTITUTE(SUBSTITUTE(G52," ",""),",",""))+1),0))</f>
        <v/>
      </c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</row>
    <row r="53" customFormat="1" s="1">
      <c r="A53" s="64" t="inlineStr">
        <is>
          <t>2024-06-13</t>
        </is>
      </c>
      <c r="B53" s="65" t="inlineStr">
        <is>
          <t>Parisian café breakfast</t>
        </is>
      </c>
      <c r="C53" s="66" t="n">
        <v>60</v>
      </c>
      <c r="D53" s="65" t="inlineStr">
        <is>
          <t>EUR</t>
        </is>
      </c>
      <c r="E53" s="67">
        <f>IF(ISBLANK(C53),"",IF(D53="EUR",C53*$C$8,IF(D53="GBP",C53*$C$9,IF(D53="USD",C53,""))))</f>
        <v/>
      </c>
      <c r="F53" s="65" t="inlineStr">
        <is>
          <t>Alice</t>
        </is>
      </c>
      <c r="G53" s="68" t="inlineStr">
        <is>
          <t>All</t>
        </is>
      </c>
      <c r="H53" s="1" t="n"/>
      <c r="I53" s="1" t="n"/>
      <c r="J53" s="66">
        <f>IF(OR(ISBLANK(B4),ISBLANK(C4),ISBLANK(C53),ISBLANK(E53),ISBLANK(F53),ISBLANK(G53)),"",IF(AND(F53=C4,OR(G53="All",ISNUMBER(SEARCH("," &amp; B4 &amp; ",", "," &amp; SUBSTITUTE(G53," ","") &amp; ",")))),E53/IF(G53="All",COUNTIF(B4:D4,"&lt;&gt;"),LEN(SUBSTITUTE(G53," ",""))-LEN(SUBSTITUTE(SUBSTITUTE(G53," ",""),",",""))+1),0))</f>
        <v/>
      </c>
      <c r="K53" s="66">
        <f>IF(OR(ISBLANK(B4),ISBLANK(D4),ISBLANK(C53),ISBLANK(E53),ISBLANK(F53),ISBLANK(G53)),"",IF(AND(F53=D4,OR(G53="All",ISNUMBER(SEARCH("," &amp; B4 &amp; ",", "," &amp; SUBSTITUTE(G53," ","") &amp; ",")))),E53/IF(G53="All",COUNTIF(B4:D4,"&lt;&gt;"),LEN(SUBSTITUTE(G53," ",""))-LEN(SUBSTITUTE(SUBSTITUTE(G53," ",""),",",""))+1),0))</f>
        <v/>
      </c>
      <c r="L53" s="66">
        <f>IF(OR(ISBLANK(C4),ISBLANK(B4),ISBLANK(C53),ISBLANK(E53),ISBLANK(F53),ISBLANK(G53)),"",IF(AND(F53=B4,OR(G53="All",ISNUMBER(SEARCH("," &amp; C4 &amp; ",", "," &amp; SUBSTITUTE(G53," ","") &amp; ",")))),E53/IF(G53="All",COUNTIF(B4:D4,"&lt;&gt;"),LEN(SUBSTITUTE(G53," ",""))-LEN(SUBSTITUTE(SUBSTITUTE(G53," ",""),",",""))+1),0))</f>
        <v/>
      </c>
      <c r="M53" s="1" t="n"/>
      <c r="N53" s="66">
        <f>IF(OR(ISBLANK(C4),ISBLANK(D4),ISBLANK(C53),ISBLANK(E53),ISBLANK(F53),ISBLANK(G53)),"",IF(AND(F53=D4,OR(G53="All",ISNUMBER(SEARCH("," &amp; C4 &amp; ",", "," &amp; SUBSTITUTE(G53," ","") &amp; ",")))),E53/IF(G53="All",COUNTIF(B4:D4,"&lt;&gt;"),LEN(SUBSTITUTE(G53," ",""))-LEN(SUBSTITUTE(SUBSTITUTE(G53," ",""),",",""))+1),0))</f>
        <v/>
      </c>
      <c r="O53" s="66">
        <f>IF(OR(ISBLANK(D4),ISBLANK(B4),ISBLANK(C53),ISBLANK(E53),ISBLANK(F53),ISBLANK(G53)),"",IF(AND(F53=B4,OR(G53="All",ISNUMBER(SEARCH("," &amp; D4 &amp; ",", "," &amp; SUBSTITUTE(G53," ","") &amp; ",")))),E53/IF(G53="All",COUNTIF(B4:D4,"&lt;&gt;"),LEN(SUBSTITUTE(G53," ",""))-LEN(SUBSTITUTE(SUBSTITUTE(G53," ",""),",",""))+1),0))</f>
        <v/>
      </c>
      <c r="P53" s="66">
        <f>IF(OR(ISBLANK(D4),ISBLANK(C4),ISBLANK(C53),ISBLANK(E53),ISBLANK(F53),ISBLANK(G53)),"",IF(AND(F53=C4,OR(G53="All",ISNUMBER(SEARCH("," &amp; D4 &amp; ",", "," &amp; SUBSTITUTE(G53," ","") &amp; ",")))),E53/IF(G53="All",COUNTIF(B4:D4,"&lt;&gt;"),LEN(SUBSTITUTE(G53," ",""))-LEN(SUBSTITUTE(SUBSTITUTE(G53," ",""),",",""))+1),0))</f>
        <v/>
      </c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</row>
    <row r="54" customFormat="1" s="1">
      <c r="A54" s="64" t="inlineStr">
        <is>
          <t>2024-06-13</t>
        </is>
      </c>
      <c r="B54" s="65" t="inlineStr">
        <is>
          <t>Museum tickets</t>
        </is>
      </c>
      <c r="C54" s="66" t="n">
        <v>36</v>
      </c>
      <c r="D54" s="65" t="inlineStr">
        <is>
          <t>EUR</t>
        </is>
      </c>
      <c r="E54" s="67">
        <f>IF(ISBLANK(C54),"",IF(D54="EUR",C54*$C$8,IF(D54="GBP",C54*$C$9,IF(D54="USD",C54,""))))</f>
        <v/>
      </c>
      <c r="F54" s="65" t="inlineStr">
        <is>
          <t>Bob</t>
        </is>
      </c>
      <c r="G54" s="68" t="inlineStr">
        <is>
          <t>Alice, Bob</t>
        </is>
      </c>
      <c r="H54" s="1" t="n"/>
      <c r="I54" s="1" t="n"/>
      <c r="J54" s="66">
        <f>IF(OR(ISBLANK(B4),ISBLANK(C4),ISBLANK(C54),ISBLANK(E54),ISBLANK(F54),ISBLANK(G54)),"",IF(AND(F54=C4,OR(G54="All",ISNUMBER(SEARCH("," &amp; B4 &amp; ",", "," &amp; SUBSTITUTE(G54," ","") &amp; ",")))),E54/IF(G54="All",COUNTIF(B4:D4,"&lt;&gt;"),LEN(SUBSTITUTE(G54," ",""))-LEN(SUBSTITUTE(SUBSTITUTE(G54," ",""),",",""))+1),0))</f>
        <v/>
      </c>
      <c r="K54" s="66">
        <f>IF(OR(ISBLANK(B4),ISBLANK(D4),ISBLANK(C54),ISBLANK(E54),ISBLANK(F54),ISBLANK(G54)),"",IF(AND(F54=D4,OR(G54="All",ISNUMBER(SEARCH("," &amp; B4 &amp; ",", "," &amp; SUBSTITUTE(G54," ","") &amp; ",")))),E54/IF(G54="All",COUNTIF(B4:D4,"&lt;&gt;"),LEN(SUBSTITUTE(G54," ",""))-LEN(SUBSTITUTE(SUBSTITUTE(G54," ",""),",",""))+1),0))</f>
        <v/>
      </c>
      <c r="L54" s="66">
        <f>IF(OR(ISBLANK(C4),ISBLANK(B4),ISBLANK(C54),ISBLANK(E54),ISBLANK(F54),ISBLANK(G54)),"",IF(AND(F54=B4,OR(G54="All",ISNUMBER(SEARCH("," &amp; C4 &amp; ",", "," &amp; SUBSTITUTE(G54," ","") &amp; ",")))),E54/IF(G54="All",COUNTIF(B4:D4,"&lt;&gt;"),LEN(SUBSTITUTE(G54," ",""))-LEN(SUBSTITUTE(SUBSTITUTE(G54," ",""),",",""))+1),0))</f>
        <v/>
      </c>
      <c r="M54" s="1" t="n"/>
      <c r="N54" s="66">
        <f>IF(OR(ISBLANK(C4),ISBLANK(D4),ISBLANK(C54),ISBLANK(E54),ISBLANK(F54),ISBLANK(G54)),"",IF(AND(F54=D4,OR(G54="All",ISNUMBER(SEARCH("," &amp; C4 &amp; ",", "," &amp; SUBSTITUTE(G54," ","") &amp; ",")))),E54/IF(G54="All",COUNTIF(B4:D4,"&lt;&gt;"),LEN(SUBSTITUTE(G54," ",""))-LEN(SUBSTITUTE(SUBSTITUTE(G54," ",""),",",""))+1),0))</f>
        <v/>
      </c>
      <c r="O54" s="66">
        <f>IF(OR(ISBLANK(D4),ISBLANK(B4),ISBLANK(C54),ISBLANK(E54),ISBLANK(F54),ISBLANK(G54)),"",IF(AND(F54=B4,OR(G54="All",ISNUMBER(SEARCH("," &amp; D4 &amp; ",", "," &amp; SUBSTITUTE(G54," ","") &amp; ",")))),E54/IF(G54="All",COUNTIF(B4:D4,"&lt;&gt;"),LEN(SUBSTITUTE(G54," ",""))-LEN(SUBSTITUTE(SUBSTITUTE(G54," ",""),",",""))+1),0))</f>
        <v/>
      </c>
      <c r="P54" s="66">
        <f>IF(OR(ISBLANK(D4),ISBLANK(C4),ISBLANK(C54),ISBLANK(E54),ISBLANK(F54),ISBLANK(G54)),"",IF(AND(F54=C4,OR(G54="All",ISNUMBER(SEARCH("," &amp; D4 &amp; ",", "," &amp; SUBSTITUTE(G54," ","") &amp; ",")))),E54/IF(G54="All",COUNTIF(B4:D4,"&lt;&gt;"),LEN(SUBSTITUTE(G54," ",""))-LEN(SUBSTITUTE(SUBSTITUTE(G54," ",""),",",""))+1),0))</f>
        <v/>
      </c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</row>
    <row r="55" customFormat="1" s="1">
      <c r="A55" s="64" t="inlineStr">
        <is>
          <t>2024-06-14</t>
        </is>
      </c>
      <c r="B55" s="65" t="inlineStr">
        <is>
          <t>Airport sandwich</t>
        </is>
      </c>
      <c r="C55" s="66" t="n">
        <v>24</v>
      </c>
      <c r="D55" s="65" t="inlineStr">
        <is>
          <t>USD</t>
        </is>
      </c>
      <c r="E55" s="67">
        <f>IF(ISBLANK(C55),"",IF(D55="EUR",C55*$C$8,IF(D55="GBP",C55*$C$9,IF(D55="USD",C55,""))))</f>
        <v/>
      </c>
      <c r="F55" s="65" t="inlineStr">
        <is>
          <t>Charlie</t>
        </is>
      </c>
      <c r="G55" s="68" t="inlineStr">
        <is>
          <t>All</t>
        </is>
      </c>
      <c r="H55" s="1" t="n"/>
      <c r="I55" s="1" t="n"/>
      <c r="J55" s="66">
        <f>IF(OR(ISBLANK(B4),ISBLANK(C4),ISBLANK(C55),ISBLANK(E55),ISBLANK(F55),ISBLANK(G55)),"",IF(AND(F55=C4,OR(G55="All",ISNUMBER(SEARCH("," &amp; B4 &amp; ",", "," &amp; SUBSTITUTE(G55," ","") &amp; ",")))),E55/IF(G55="All",COUNTIF(B4:D4,"&lt;&gt;"),LEN(SUBSTITUTE(G55," ",""))-LEN(SUBSTITUTE(SUBSTITUTE(G55," ",""),",",""))+1),0))</f>
        <v/>
      </c>
      <c r="K55" s="66">
        <f>IF(OR(ISBLANK(B4),ISBLANK(D4),ISBLANK(C55),ISBLANK(E55),ISBLANK(F55),ISBLANK(G55)),"",IF(AND(F55=D4,OR(G55="All",ISNUMBER(SEARCH("," &amp; B4 &amp; ",", "," &amp; SUBSTITUTE(G55," ","") &amp; ",")))),E55/IF(G55="All",COUNTIF(B4:D4,"&lt;&gt;"),LEN(SUBSTITUTE(G55," ",""))-LEN(SUBSTITUTE(SUBSTITUTE(G55," ",""),",",""))+1),0))</f>
        <v/>
      </c>
      <c r="L55" s="66">
        <f>IF(OR(ISBLANK(C4),ISBLANK(B4),ISBLANK(C55),ISBLANK(E55),ISBLANK(F55),ISBLANK(G55)),"",IF(AND(F55=B4,OR(G55="All",ISNUMBER(SEARCH("," &amp; C4 &amp; ",", "," &amp; SUBSTITUTE(G55," ","") &amp; ",")))),E55/IF(G55="All",COUNTIF(B4:D4,"&lt;&gt;"),LEN(SUBSTITUTE(G55," ",""))-LEN(SUBSTITUTE(SUBSTITUTE(G55," ",""),",",""))+1),0))</f>
        <v/>
      </c>
      <c r="M55" s="1" t="n"/>
      <c r="N55" s="66">
        <f>IF(OR(ISBLANK(C4),ISBLANK(D4),ISBLANK(C55),ISBLANK(E55),ISBLANK(F55),ISBLANK(G55)),"",IF(AND(F55=D4,OR(G55="All",ISNUMBER(SEARCH("," &amp; C4 &amp; ",", "," &amp; SUBSTITUTE(G55," ","") &amp; ",")))),E55/IF(G55="All",COUNTIF(B4:D4,"&lt;&gt;"),LEN(SUBSTITUTE(G55," ",""))-LEN(SUBSTITUTE(SUBSTITUTE(G55," ",""),",",""))+1),0))</f>
        <v/>
      </c>
      <c r="O55" s="66">
        <f>IF(OR(ISBLANK(D4),ISBLANK(B4),ISBLANK(C55),ISBLANK(E55),ISBLANK(F55),ISBLANK(G55)),"",IF(AND(F55=B4,OR(G55="All",ISNUMBER(SEARCH("," &amp; D4 &amp; ",", "," &amp; SUBSTITUTE(G55," ","") &amp; ",")))),E55/IF(G55="All",COUNTIF(B4:D4,"&lt;&gt;"),LEN(SUBSTITUTE(G55," ",""))-LEN(SUBSTITUTE(SUBSTITUTE(G55," ",""),",",""))+1),0))</f>
        <v/>
      </c>
      <c r="P55" s="66">
        <f>IF(OR(ISBLANK(D4),ISBLANK(C4),ISBLANK(C55),ISBLANK(E55),ISBLANK(F55),ISBLANK(G55)),"",IF(AND(F55=C4,OR(G55="All",ISNUMBER(SEARCH("," &amp; D4 &amp; ",", "," &amp; SUBSTITUTE(G55," ","") &amp; ",")))),E55/IF(G55="All",COUNTIF(B4:D4,"&lt;&gt;"),LEN(SUBSTITUTE(G55," ",""))-LEN(SUBSTITUTE(SUBSTITUTE(G55," ",""),",",""))+1),0))</f>
        <v/>
      </c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</row>
    <row r="56" customFormat="1" s="1">
      <c r="A56" s="69" t="inlineStr">
        <is>
          <t>TOTALS</t>
        </is>
      </c>
      <c r="B56" s="70" t="n"/>
      <c r="C56" s="70" t="n"/>
      <c r="D56" s="70" t="n"/>
      <c r="E56" s="71">
        <f>SUM(E50:E55)</f>
        <v/>
      </c>
      <c r="F56" s="70" t="n"/>
      <c r="G56" s="72" t="n"/>
      <c r="H56" s="1" t="n"/>
      <c r="I56" s="1" t="n"/>
      <c r="J56" s="73">
        <f>SUM(J50:J55)</f>
        <v/>
      </c>
      <c r="K56" s="73">
        <f>SUM(K50:K55)</f>
        <v/>
      </c>
      <c r="L56" s="73">
        <f>SUM(L50:L55)</f>
        <v/>
      </c>
      <c r="M56" s="1" t="n"/>
      <c r="N56" s="73">
        <f>SUM(N50:N55)</f>
        <v/>
      </c>
      <c r="O56" s="73">
        <f>SUM(O50:O55)</f>
        <v/>
      </c>
      <c r="P56" s="73">
        <f>SUM(P50:P55)</f>
        <v/>
      </c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</row>
    <row r="57" customFormat="1" s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</row>
    <row r="58" customFormat="1" s="1">
      <c r="A58" s="22" t="inlineStr">
        <is>
          <t>INSTRUCTIONS:</t>
        </is>
      </c>
      <c r="B58" s="23" t="n"/>
      <c r="C58" s="23" t="n"/>
      <c r="D58" s="23" t="n"/>
      <c r="E58" s="23" t="n"/>
      <c r="F58" s="24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</row>
    <row r="59" customFormat="1" s="1">
      <c r="A59" s="74" t="inlineStr">
        <is>
          <t>1. Edit the participant names in the colored cells (see Participants row)</t>
        </is>
      </c>
      <c r="B59" s="75" t="n"/>
      <c r="C59" s="75" t="n"/>
      <c r="D59" s="75" t="n"/>
      <c r="E59" s="75" t="n"/>
      <c r="F59" s="76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</row>
    <row r="60" customFormat="1" s="1">
      <c r="A60" s="74" t="inlineStr">
        <is>
          <t>2. Update the currency exchange rates to match current values (check the link for current rates)</t>
        </is>
      </c>
      <c r="B60" s="75" t="n"/>
      <c r="C60" s="75" t="n"/>
      <c r="D60" s="75" t="n"/>
      <c r="E60" s="75" t="n"/>
      <c r="F60" s="76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</row>
    <row r="61" customFormat="1" s="1">
      <c r="A61" s="74" t="inlineStr">
        <is>
          <t>3. For each expense, enter:</t>
        </is>
      </c>
      <c r="B61" s="75" t="n"/>
      <c r="C61" s="75" t="n"/>
      <c r="D61" s="75" t="n"/>
      <c r="E61" s="75" t="n"/>
      <c r="F61" s="76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</row>
    <row r="62" customFormat="1" s="1">
      <c r="A62" s="74" t="inlineStr">
        <is>
          <t xml:space="preserve">   - Date and description</t>
        </is>
      </c>
      <c r="B62" s="75" t="n"/>
      <c r="C62" s="75" t="n"/>
      <c r="D62" s="75" t="n"/>
      <c r="E62" s="75" t="n"/>
      <c r="F62" s="76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</row>
    <row r="63" customFormat="1" s="1">
      <c r="A63" s="74" t="inlineStr">
        <is>
          <t xml:space="preserve">   - Amount Paid (in the original currency)</t>
        </is>
      </c>
      <c r="B63" s="75" t="n"/>
      <c r="C63" s="75" t="n"/>
      <c r="D63" s="75" t="n"/>
      <c r="E63" s="75" t="n"/>
      <c r="F63" s="76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</row>
    <row r="64" customFormat="1" s="1">
      <c r="A64" s="74" t="inlineStr">
        <is>
          <t xml:space="preserve">   - Select the currency from the 'Paid In' dropdown</t>
        </is>
      </c>
      <c r="B64" s="75" t="n"/>
      <c r="C64" s="75" t="n"/>
      <c r="D64" s="75" t="n"/>
      <c r="E64" s="75" t="n"/>
      <c r="F64" s="76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</row>
    <row r="65" customFormat="1" s="1">
      <c r="A65" s="74" t="inlineStr">
        <is>
          <t xml:space="preserve">   - The native amount will calculate automatically using the exchange rates</t>
        </is>
      </c>
      <c r="B65" s="75" t="n"/>
      <c r="C65" s="75" t="n"/>
      <c r="D65" s="75" t="n"/>
      <c r="E65" s="75" t="n"/>
      <c r="F65" s="76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</row>
    <row r="66" customFormat="1" s="1">
      <c r="A66" s="74" t="inlineStr">
        <is>
          <t xml:space="preserve">   - Who paid for the expense (single payer per line)</t>
        </is>
      </c>
      <c r="B66" s="75" t="n"/>
      <c r="C66" s="75" t="n"/>
      <c r="D66" s="75" t="n"/>
      <c r="E66" s="75" t="n"/>
      <c r="F66" s="76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</row>
    <row r="67" customFormat="1" s="1">
      <c r="A67" s="74" t="inlineStr">
        <is>
          <t xml:space="preserve">   - Who participated ('All' or comma-separated names)</t>
        </is>
      </c>
      <c r="B67" s="75" t="n"/>
      <c r="C67" s="75" t="n"/>
      <c r="D67" s="75" t="n"/>
      <c r="E67" s="75" t="n"/>
      <c r="F67" s="76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</row>
    <row r="68" customFormat="1" s="1">
      <c r="A68" s="74" t="inlineStr">
        <is>
          <t>4. The summary sections at the top will automatically update</t>
        </is>
      </c>
      <c r="B68" s="75" t="n"/>
      <c r="C68" s="75" t="n"/>
      <c r="D68" s="75" t="n"/>
      <c r="E68" s="75" t="n"/>
      <c r="F68" s="76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</row>
    <row r="69" customFormat="1" s="1">
      <c r="A69" s="74" t="inlineStr">
        <is>
          <t>5. The 'Final Balance' section shows the net balance for each person</t>
        </is>
      </c>
      <c r="B69" s="75" t="n"/>
      <c r="C69" s="75" t="n"/>
      <c r="D69" s="75" t="n"/>
      <c r="E69" s="75" t="n"/>
      <c r="F69" s="76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</row>
    <row r="70" customFormat="1" s="1">
      <c r="A70" s="74" t="inlineStr">
        <is>
          <t>6. The 'Settlements' table shows exactly who should pay whom and how much.</t>
        </is>
      </c>
      <c r="B70" s="75" t="n"/>
      <c r="C70" s="75" t="n"/>
      <c r="D70" s="75" t="n"/>
      <c r="E70" s="75" t="n"/>
      <c r="F70" s="76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</row>
    <row r="71" customFormat="1" s="1">
      <c r="A71" s="77" t="n"/>
      <c r="B71" s="78" t="n"/>
      <c r="C71" s="78" t="n"/>
      <c r="D71" s="78" t="n"/>
      <c r="E71" s="78" t="n"/>
      <c r="F71" s="79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</row>
    <row r="72" customFormat="1" s="1">
      <c r="A72" s="74" t="inlineStr">
        <is>
          <t>Note: When you rename participants, their names automatically update throughout the spreadsheet.</t>
        </is>
      </c>
      <c r="B72" s="75" t="n"/>
      <c r="C72" s="75" t="n"/>
      <c r="D72" s="75" t="n"/>
      <c r="E72" s="75" t="n"/>
      <c r="F72" s="76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</row>
    <row r="73" customFormat="1" s="1">
      <c r="A73" s="80" t="inlineStr">
        <is>
          <t>Note: You can remove a participant by clearing their name cell. All calculations will adjust automatically.</t>
        </is>
      </c>
      <c r="B73" s="81" t="n"/>
      <c r="C73" s="81" t="n"/>
      <c r="D73" s="81" t="n"/>
      <c r="E73" s="81" t="n"/>
      <c r="F73" s="82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</row>
    <row r="74" customFormat="1" s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</row>
    <row r="75" customFormat="1" s="1">
      <c r="A75" s="83" t="inlineStr">
        <is>
          <t>Designed and shared for free use by Phil Cigan under a CC-BY-SA license</t>
        </is>
      </c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</row>
    <row r="76" customFormat="1" s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</row>
    <row r="77" customFormat="1" s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</row>
    <row r="78" customFormat="1" s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</row>
    <row r="79" customFormat="1" s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</row>
    <row r="80" customFormat="1" s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</row>
    <row r="81" customFormat="1" s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</row>
    <row r="82" customFormat="1" s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</row>
    <row r="83" customFormat="1" s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</row>
    <row r="84" customFormat="1" s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</row>
    <row r="85" customFormat="1" s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</row>
    <row r="86" customFormat="1" s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</row>
    <row r="87" customFormat="1" s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</row>
    <row r="88" customFormat="1" s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</row>
    <row r="89" customFormat="1" s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</row>
    <row r="90" customFormat="1" s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</row>
    <row r="91" customFormat="1" s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</row>
    <row r="92" customFormat="1" s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</row>
    <row r="93" customFormat="1" s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</row>
    <row r="94" customFormat="1" s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</row>
    <row r="95" customFormat="1" s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</row>
    <row r="96" customFormat="1" s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</row>
    <row r="97" customFormat="1" s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</row>
    <row r="98" customFormat="1" s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</row>
    <row r="99" customFormat="1" s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</row>
    <row r="100" customFormat="1" s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</row>
    <row r="101" customFormat="1" s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</row>
    <row r="102" customFormat="1" s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</row>
    <row r="103" customFormat="1" s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</row>
    <row r="104" customFormat="1" s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</row>
    <row r="105" customFormat="1" s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</row>
    <row r="106" customFormat="1" s="1"/>
    <row r="107" customFormat="1" s="1"/>
    <row r="108" customFormat="1" s="1"/>
    <row r="109" customFormat="1" s="1"/>
    <row r="110" customFormat="1" s="1"/>
    <row r="111" customFormat="1" s="1"/>
    <row r="112" customFormat="1" s="1"/>
    <row r="113" customFormat="1" s="1"/>
    <row r="114" customFormat="1" s="1"/>
    <row r="115" customFormat="1" s="1"/>
    <row r="116" customFormat="1" s="1"/>
    <row r="117" customFormat="1" s="1"/>
    <row r="118" customFormat="1" s="1"/>
    <row r="119" customFormat="1" s="1"/>
    <row r="120" customFormat="1" s="1"/>
    <row r="121" customFormat="1" s="1"/>
    <row r="122" customFormat="1" s="1"/>
    <row r="123" customFormat="1" s="1"/>
    <row r="124" customFormat="1" s="1"/>
    <row r="125" customFormat="1" s="1"/>
    <row r="126" customFormat="1" s="1"/>
    <row r="127" customFormat="1" s="1"/>
    <row r="128" customFormat="1" s="1"/>
    <row r="129" customFormat="1" s="1"/>
    <row r="130" customFormat="1" s="1"/>
    <row r="131" customFormat="1" s="1"/>
    <row r="132" customFormat="1" s="1"/>
    <row r="133" customFormat="1" s="1"/>
    <row r="134" customFormat="1" s="1"/>
    <row r="135" customFormat="1" s="1"/>
    <row r="136" customFormat="1" s="1"/>
    <row r="137" customFormat="1" s="1"/>
    <row r="138" customFormat="1" s="1"/>
    <row r="139" customFormat="1" s="1"/>
    <row r="140" customFormat="1" s="1"/>
    <row r="141" customFormat="1" s="1"/>
    <row r="142" customFormat="1" s="1"/>
    <row r="143" customFormat="1" s="1"/>
    <row r="144" customFormat="1" s="1"/>
    <row r="145" customFormat="1" s="1"/>
    <row r="146" customFormat="1" s="1"/>
    <row r="147" customFormat="1" s="1"/>
    <row r="148" customFormat="1" s="1"/>
    <row r="149" customFormat="1" s="1"/>
    <row r="150" customFormat="1" s="1"/>
    <row r="151" customFormat="1" s="1"/>
    <row r="152" customFormat="1" s="1"/>
    <row r="153" customFormat="1" s="1"/>
    <row r="154" customFormat="1" s="1"/>
    <row r="155" customFormat="1" s="1"/>
    <row r="156" customFormat="1" s="1"/>
    <row r="157" customFormat="1" s="1"/>
    <row r="158" customFormat="1" s="1"/>
    <row r="159" customFormat="1" s="1"/>
    <row r="160" customFormat="1" s="1"/>
    <row r="161" customFormat="1" s="1"/>
    <row r="162" customFormat="1" s="1"/>
    <row r="163" customFormat="1" s="1"/>
    <row r="164" customFormat="1" s="1"/>
    <row r="165" customFormat="1" s="1"/>
    <row r="166" customFormat="1" s="1"/>
    <row r="167" customFormat="1" s="1"/>
    <row r="168" customFormat="1" s="1"/>
    <row r="169" customFormat="1" s="1"/>
    <row r="170" customFormat="1" s="1"/>
    <row r="171" customFormat="1" s="1"/>
    <row r="172" customFormat="1" s="1"/>
    <row r="173" customFormat="1" s="1"/>
    <row r="174" customFormat="1" s="1"/>
    <row r="175" customFormat="1" s="1"/>
    <row r="176" customFormat="1" s="1"/>
    <row r="177" customFormat="1" s="1"/>
    <row r="178" customFormat="1" s="1"/>
    <row r="179" customFormat="1" s="1"/>
    <row r="180" customFormat="1" s="1"/>
    <row r="181" customFormat="1" s="1"/>
    <row r="182" customFormat="1" s="1"/>
    <row r="183" customFormat="1" s="1"/>
    <row r="184" customFormat="1" s="1"/>
    <row r="185" customFormat="1" s="1"/>
    <row r="186" customFormat="1" s="1"/>
    <row r="187" customFormat="1" s="1"/>
    <row r="188" customFormat="1" s="1"/>
    <row r="189" customFormat="1" s="1"/>
    <row r="190" customFormat="1" s="1"/>
    <row r="191" customFormat="1" s="1"/>
    <row r="192" customFormat="1" s="1"/>
    <row r="193" customFormat="1" s="1"/>
    <row r="194" customFormat="1" s="1"/>
    <row r="195" customFormat="1" s="1"/>
    <row r="196" customFormat="1" s="1"/>
    <row r="197" customFormat="1" s="1"/>
    <row r="198" customFormat="1" s="1"/>
    <row r="199" customFormat="1" s="1"/>
    <row r="200" customFormat="1" s="1"/>
    <row r="201" customFormat="1" s="1"/>
    <row r="202" customFormat="1" s="1"/>
    <row r="203" customFormat="1" s="1"/>
    <row r="204" customFormat="1" s="1"/>
    <row r="205" customFormat="1" s="1"/>
    <row r="206" customFormat="1" s="1"/>
    <row r="207" customFormat="1" s="1"/>
    <row r="208" customFormat="1" s="1"/>
    <row r="209" customFormat="1" s="1"/>
    <row r="210" customFormat="1" s="1"/>
    <row r="211" customFormat="1" s="1"/>
    <row r="212" customFormat="1" s="1"/>
    <row r="213" customFormat="1" s="1"/>
    <row r="214" customFormat="1" s="1"/>
    <row r="215" customFormat="1" s="1"/>
    <row r="216" customFormat="1" s="1"/>
    <row r="217" customFormat="1" s="1"/>
    <row r="218" customFormat="1" s="1"/>
    <row r="219" customFormat="1" s="1"/>
    <row r="220" customFormat="1" s="1"/>
    <row r="221" customFormat="1" s="1"/>
    <row r="222" customFormat="1" s="1"/>
    <row r="223" customFormat="1" s="1"/>
    <row r="224" customFormat="1" s="1"/>
    <row r="225" customFormat="1" s="1"/>
    <row r="226" customFormat="1" s="1"/>
    <row r="227" customFormat="1" s="1"/>
    <row r="228" customFormat="1" s="1"/>
    <row r="229" customFormat="1" s="1"/>
    <row r="230" customFormat="1" s="1"/>
    <row r="231" customFormat="1" s="1"/>
    <row r="232" customFormat="1" s="1"/>
    <row r="233" customFormat="1" s="1"/>
    <row r="234" customFormat="1" s="1"/>
    <row r="235" customFormat="1" s="1"/>
    <row r="236" customFormat="1" s="1"/>
    <row r="237" customFormat="1" s="1"/>
    <row r="238" customFormat="1" s="1"/>
    <row r="239" customFormat="1" s="1"/>
    <row r="240" customFormat="1" s="1"/>
    <row r="241" customFormat="1" s="1"/>
    <row r="242" customFormat="1" s="1"/>
    <row r="243" customFormat="1" s="1"/>
    <row r="244" customFormat="1" s="1"/>
    <row r="245" customFormat="1" s="1"/>
    <row r="246" customFormat="1" s="1"/>
    <row r="247" customFormat="1" s="1"/>
    <row r="248" customFormat="1" s="1"/>
    <row r="249" customFormat="1" s="1"/>
    <row r="250" customFormat="1" s="1"/>
    <row r="251" customFormat="1" s="1"/>
    <row r="252" customFormat="1" s="1"/>
    <row r="253" customFormat="1" s="1"/>
    <row r="254" customFormat="1" s="1"/>
    <row r="255" customFormat="1" s="1"/>
    <row r="256" customFormat="1" s="1"/>
    <row r="257" customFormat="1" s="1"/>
    <row r="258" customFormat="1" s="1"/>
    <row r="259" customFormat="1" s="1"/>
    <row r="260" customFormat="1" s="1"/>
    <row r="261" customFormat="1" s="1"/>
    <row r="262" customFormat="1" s="1"/>
    <row r="263" customFormat="1" s="1"/>
    <row r="264" customFormat="1" s="1"/>
    <row r="265" customFormat="1" s="1"/>
    <row r="266" customFormat="1" s="1"/>
    <row r="267" customFormat="1" s="1"/>
    <row r="268" customFormat="1" s="1"/>
    <row r="269" customFormat="1" s="1"/>
    <row r="270" customFormat="1" s="1"/>
    <row r="271" customFormat="1" s="1"/>
    <row r="272" customFormat="1" s="1"/>
    <row r="273" customFormat="1" s="1"/>
    <row r="274" customFormat="1" s="1"/>
    <row r="275" customFormat="1" s="1"/>
    <row r="276" customFormat="1" s="1"/>
    <row r="277" customFormat="1" s="1"/>
    <row r="278" customFormat="1" s="1"/>
    <row r="279" customFormat="1" s="1"/>
    <row r="280" customFormat="1" s="1"/>
    <row r="281" customFormat="1" s="1"/>
    <row r="282" customFormat="1" s="1"/>
    <row r="283" customFormat="1" s="1"/>
    <row r="284" customFormat="1" s="1"/>
    <row r="285" customFormat="1" s="1"/>
    <row r="286" customFormat="1" s="1"/>
    <row r="287" customFormat="1" s="1"/>
    <row r="288" customFormat="1" s="1"/>
    <row r="289" customFormat="1" s="1"/>
    <row r="290" customFormat="1" s="1"/>
    <row r="291" customFormat="1" s="1"/>
    <row r="292" customFormat="1" s="1"/>
    <row r="293" customFormat="1" s="1"/>
    <row r="294" customFormat="1" s="1"/>
    <row r="295" customFormat="1" s="1"/>
    <row r="296" customFormat="1" s="1"/>
    <row r="297" customFormat="1" s="1"/>
    <row r="298" customFormat="1" s="1"/>
    <row r="299" customFormat="1" s="1"/>
    <row r="300" customFormat="1" s="1"/>
    <row r="301" customFormat="1" s="1"/>
    <row r="302" customFormat="1" s="1"/>
    <row r="303" customFormat="1" s="1"/>
    <row r="304" customFormat="1" s="1"/>
    <row r="305" customFormat="1" s="1"/>
    <row r="306" customFormat="1" s="1"/>
    <row r="307" customFormat="1" s="1"/>
    <row r="308" customFormat="1" s="1"/>
    <row r="309" customFormat="1" s="1"/>
    <row r="310" customFormat="1" s="1"/>
    <row r="311" customFormat="1" s="1"/>
    <row r="312" customFormat="1" s="1"/>
    <row r="313" customFormat="1" s="1"/>
    <row r="314" customFormat="1" s="1"/>
    <row r="315" customFormat="1" s="1"/>
    <row r="316" customFormat="1" s="1"/>
    <row r="317" customFormat="1" s="1"/>
    <row r="318" customFormat="1" s="1"/>
    <row r="319" customFormat="1" s="1"/>
    <row r="320" customFormat="1" s="1"/>
    <row r="321" customFormat="1" s="1"/>
    <row r="322" customFormat="1" s="1"/>
    <row r="323" customFormat="1" s="1"/>
    <row r="324" customFormat="1" s="1"/>
    <row r="325" customFormat="1" s="1"/>
    <row r="326" customFormat="1" s="1"/>
    <row r="327" customFormat="1" s="1"/>
    <row r="328" customFormat="1" s="1"/>
    <row r="329" customFormat="1" s="1"/>
    <row r="330" customFormat="1" s="1"/>
    <row r="331" customFormat="1" s="1"/>
    <row r="332" customFormat="1" s="1"/>
    <row r="333" customFormat="1" s="1"/>
    <row r="334" customFormat="1" s="1"/>
    <row r="335" customFormat="1" s="1"/>
    <row r="336" customFormat="1" s="1"/>
    <row r="337" customFormat="1" s="1"/>
    <row r="338" customFormat="1" s="1"/>
    <row r="339" customFormat="1" s="1"/>
    <row r="340" customFormat="1" s="1"/>
    <row r="341" customFormat="1" s="1"/>
    <row r="342" customFormat="1" s="1"/>
    <row r="343" customFormat="1" s="1"/>
    <row r="344" customFormat="1" s="1"/>
    <row r="345" customFormat="1" s="1"/>
    <row r="346" customFormat="1" s="1"/>
    <row r="347" customFormat="1" s="1"/>
    <row r="348" customFormat="1" s="1"/>
    <row r="349" customFormat="1" s="1"/>
    <row r="350" customFormat="1" s="1"/>
    <row r="351" customFormat="1" s="1"/>
    <row r="352" customFormat="1" s="1"/>
    <row r="353" customFormat="1" s="1"/>
    <row r="354" customFormat="1" s="1"/>
    <row r="355" customFormat="1" s="1"/>
    <row r="356" customFormat="1" s="1"/>
    <row r="357" customFormat="1" s="1"/>
    <row r="358" customFormat="1" s="1"/>
    <row r="359" customFormat="1" s="1"/>
    <row r="360" customFormat="1" s="1"/>
    <row r="361" customFormat="1" s="1"/>
    <row r="362" customFormat="1" s="1"/>
    <row r="363" customFormat="1" s="1"/>
    <row r="364" customFormat="1" s="1"/>
    <row r="365" customFormat="1" s="1"/>
    <row r="366" customFormat="1" s="1"/>
    <row r="367" customFormat="1" s="1"/>
    <row r="368" customFormat="1" s="1"/>
    <row r="369" customFormat="1" s="1"/>
    <row r="370" customFormat="1" s="1"/>
    <row r="371" customFormat="1" s="1"/>
    <row r="372" customFormat="1" s="1"/>
    <row r="373" customFormat="1" s="1"/>
    <row r="374" customFormat="1" s="1"/>
    <row r="375" customFormat="1" s="1"/>
    <row r="376" customFormat="1" s="1"/>
    <row r="377" customFormat="1" s="1"/>
    <row r="378" customFormat="1" s="1"/>
    <row r="379" customFormat="1" s="1"/>
    <row r="380" customFormat="1" s="1"/>
    <row r="381" customFormat="1" s="1"/>
    <row r="382" customFormat="1" s="1"/>
    <row r="383" customFormat="1" s="1"/>
    <row r="384" customFormat="1" s="1"/>
    <row r="385" customFormat="1" s="1"/>
    <row r="386" customFormat="1" s="1"/>
    <row r="387" customFormat="1" s="1"/>
    <row r="388" customFormat="1" s="1"/>
    <row r="389" customFormat="1" s="1"/>
    <row r="390" customFormat="1" s="1"/>
    <row r="391" customFormat="1" s="1"/>
    <row r="392" customFormat="1" s="1"/>
    <row r="393" customFormat="1" s="1"/>
    <row r="394" customFormat="1" s="1"/>
    <row r="395" customFormat="1" s="1"/>
    <row r="396" customFormat="1" s="1"/>
    <row r="397" customFormat="1" s="1"/>
    <row r="398" customFormat="1" s="1"/>
    <row r="399" customFormat="1" s="1"/>
    <row r="400" customFormat="1" s="1"/>
    <row r="401" customFormat="1" s="1"/>
    <row r="402" customFormat="1" s="1"/>
    <row r="403" customFormat="1" s="1"/>
    <row r="404" customFormat="1" s="1"/>
    <row r="405" customFormat="1" s="1"/>
    <row r="406" customFormat="1" s="1"/>
    <row r="407" customFormat="1" s="1"/>
    <row r="408" customFormat="1" s="1"/>
    <row r="409" customFormat="1" s="1"/>
    <row r="410" customFormat="1" s="1"/>
    <row r="411" customFormat="1" s="1"/>
    <row r="412" customFormat="1" s="1"/>
    <row r="413" customFormat="1" s="1"/>
    <row r="414" customFormat="1" s="1"/>
    <row r="415" customFormat="1" s="1"/>
    <row r="416" customFormat="1" s="1"/>
    <row r="417" customFormat="1" s="1"/>
    <row r="418" customFormat="1" s="1"/>
    <row r="419" customFormat="1" s="1"/>
    <row r="420" customFormat="1" s="1"/>
    <row r="421" customFormat="1" s="1"/>
    <row r="422" customFormat="1" s="1"/>
    <row r="423" customFormat="1" s="1"/>
    <row r="424" customFormat="1" s="1"/>
    <row r="425" customFormat="1" s="1"/>
    <row r="426" customFormat="1" s="1"/>
    <row r="427" customFormat="1" s="1"/>
    <row r="428" customFormat="1" s="1"/>
    <row r="429" customFormat="1" s="1"/>
    <row r="430" customFormat="1" s="1"/>
    <row r="431" customFormat="1" s="1"/>
    <row r="432" customFormat="1" s="1"/>
    <row r="433" customFormat="1" s="1"/>
    <row r="434" customFormat="1" s="1"/>
    <row r="435" customFormat="1" s="1"/>
    <row r="436" customFormat="1" s="1"/>
    <row r="437" customFormat="1" s="1"/>
    <row r="438" customFormat="1" s="1"/>
    <row r="439" customFormat="1" s="1"/>
    <row r="440" customFormat="1" s="1"/>
    <row r="441" customFormat="1" s="1"/>
    <row r="442" customFormat="1" s="1"/>
    <row r="443" customFormat="1" s="1"/>
    <row r="444" customFormat="1" s="1"/>
    <row r="445" customFormat="1" s="1"/>
    <row r="446" customFormat="1" s="1"/>
    <row r="447" customFormat="1" s="1"/>
    <row r="448" customFormat="1" s="1"/>
    <row r="449" customFormat="1" s="1"/>
    <row r="450" customFormat="1" s="1"/>
    <row r="451" customFormat="1" s="1"/>
    <row r="452" customFormat="1" s="1"/>
    <row r="453" customFormat="1" s="1"/>
    <row r="454" customFormat="1" s="1"/>
    <row r="455" customFormat="1" s="1"/>
    <row r="456" customFormat="1" s="1"/>
    <row r="457" customFormat="1" s="1"/>
    <row r="458" customFormat="1" s="1"/>
    <row r="459" customFormat="1" s="1"/>
    <row r="460" customFormat="1" s="1"/>
    <row r="461" customFormat="1" s="1"/>
    <row r="462" customFormat="1" s="1"/>
    <row r="463" customFormat="1" s="1"/>
    <row r="464" customFormat="1" s="1"/>
    <row r="465" customFormat="1" s="1"/>
    <row r="466" customFormat="1" s="1"/>
    <row r="467" customFormat="1" s="1"/>
    <row r="468" customFormat="1" s="1"/>
    <row r="469" customFormat="1" s="1"/>
    <row r="470" customFormat="1" s="1"/>
    <row r="471" customFormat="1" s="1"/>
    <row r="472" customFormat="1" s="1"/>
    <row r="473" customFormat="1" s="1"/>
    <row r="474" customFormat="1" s="1"/>
    <row r="475" customFormat="1" s="1"/>
    <row r="476" customFormat="1" s="1"/>
    <row r="477" customFormat="1" s="1"/>
    <row r="478" customFormat="1" s="1"/>
    <row r="479" customFormat="1" s="1"/>
    <row r="480" customFormat="1" s="1"/>
    <row r="481" customFormat="1" s="1"/>
    <row r="482" customFormat="1" s="1"/>
    <row r="483" customFormat="1" s="1"/>
    <row r="484" customFormat="1" s="1"/>
    <row r="485" customFormat="1" s="1"/>
    <row r="486" customFormat="1" s="1"/>
    <row r="487" customFormat="1" s="1"/>
    <row r="488" customFormat="1" s="1"/>
    <row r="489" customFormat="1" s="1"/>
    <row r="490" customFormat="1" s="1"/>
    <row r="491" customFormat="1" s="1"/>
    <row r="492" customFormat="1" s="1"/>
    <row r="493" customFormat="1" s="1"/>
    <row r="494" customFormat="1" s="1"/>
    <row r="495" customFormat="1" s="1"/>
    <row r="496" customFormat="1" s="1"/>
    <row r="497" customFormat="1" s="1"/>
    <row r="498" customFormat="1" s="1"/>
    <row r="499" customFormat="1" s="1"/>
    <row r="500" customFormat="1" s="1"/>
    <row r="501" customFormat="1" s="1"/>
    <row r="502" customFormat="1" s="1"/>
    <row r="503" customFormat="1" s="1"/>
    <row r="504" customFormat="1" s="1"/>
    <row r="505" customFormat="1" s="1"/>
    <row r="506" customFormat="1" s="1"/>
    <row r="507" customFormat="1" s="1"/>
    <row r="508" customFormat="1" s="1"/>
    <row r="509" customFormat="1" s="1"/>
    <row r="510" customFormat="1" s="1"/>
    <row r="511" customFormat="1" s="1"/>
    <row r="512" customFormat="1" s="1"/>
    <row r="513" customFormat="1" s="1"/>
    <row r="514" customFormat="1" s="1"/>
    <row r="515" customFormat="1" s="1"/>
    <row r="516" customFormat="1" s="1"/>
    <row r="517" customFormat="1" s="1"/>
    <row r="518" customFormat="1" s="1"/>
    <row r="519" customFormat="1" s="1"/>
    <row r="520" customFormat="1" s="1"/>
    <row r="521" customFormat="1" s="1"/>
    <row r="522" customFormat="1" s="1"/>
    <row r="523" customFormat="1" s="1"/>
    <row r="524" customFormat="1" s="1"/>
    <row r="525" customFormat="1" s="1"/>
    <row r="526" customFormat="1" s="1"/>
    <row r="527" customFormat="1" s="1"/>
    <row r="528" customFormat="1" s="1"/>
    <row r="529" customFormat="1" s="1"/>
    <row r="530" customFormat="1" s="1"/>
    <row r="531" customFormat="1" s="1"/>
    <row r="532" customFormat="1" s="1"/>
    <row r="533" customFormat="1" s="1"/>
    <row r="534" customFormat="1" s="1"/>
    <row r="535" customFormat="1" s="1"/>
    <row r="536" customFormat="1" s="1"/>
    <row r="537" customFormat="1" s="1"/>
    <row r="538" customFormat="1" s="1"/>
    <row r="539" customFormat="1" s="1"/>
    <row r="540" customFormat="1" s="1"/>
    <row r="541" customFormat="1" s="1"/>
    <row r="542" customFormat="1" s="1"/>
    <row r="543" customFormat="1" s="1"/>
    <row r="544" customFormat="1" s="1"/>
    <row r="545" customFormat="1" s="1"/>
    <row r="546" customFormat="1" s="1"/>
    <row r="547" customFormat="1" s="1"/>
    <row r="548" customFormat="1" s="1"/>
    <row r="549" customFormat="1" s="1"/>
    <row r="550" customFormat="1" s="1"/>
    <row r="551" customFormat="1" s="1"/>
    <row r="552" customFormat="1" s="1"/>
    <row r="553" customFormat="1" s="1"/>
    <row r="554" customFormat="1" s="1"/>
    <row r="555" customFormat="1" s="1"/>
    <row r="556" customFormat="1" s="1"/>
    <row r="557" customFormat="1" s="1"/>
    <row r="558" customFormat="1" s="1"/>
    <row r="559" customFormat="1" s="1"/>
    <row r="560" customFormat="1" s="1"/>
    <row r="561" customFormat="1" s="1"/>
    <row r="562" customFormat="1" s="1"/>
    <row r="563" customFormat="1" s="1"/>
    <row r="564" customFormat="1" s="1"/>
    <row r="565" customFormat="1" s="1"/>
    <row r="566" customFormat="1" s="1"/>
    <row r="567" customFormat="1" s="1"/>
    <row r="568" customFormat="1" s="1"/>
    <row r="569" customFormat="1" s="1"/>
    <row r="570" customFormat="1" s="1"/>
    <row r="571" customFormat="1" s="1"/>
    <row r="572" customFormat="1" s="1"/>
    <row r="573" customFormat="1" s="1"/>
    <row r="574" customFormat="1" s="1"/>
    <row r="575" customFormat="1" s="1"/>
    <row r="576" customFormat="1" s="1"/>
    <row r="577" customFormat="1" s="1"/>
    <row r="578" customFormat="1" s="1"/>
    <row r="579" customFormat="1" s="1"/>
    <row r="580" customFormat="1" s="1"/>
    <row r="581" customFormat="1" s="1"/>
    <row r="582" customFormat="1" s="1"/>
    <row r="583" customFormat="1" s="1"/>
    <row r="584" customFormat="1" s="1"/>
    <row r="585" customFormat="1" s="1"/>
    <row r="586" customFormat="1" s="1"/>
    <row r="587" customFormat="1" s="1"/>
    <row r="588" customFormat="1" s="1"/>
    <row r="589" customFormat="1" s="1"/>
    <row r="590" customFormat="1" s="1"/>
    <row r="591" customFormat="1" s="1"/>
    <row r="592" customFormat="1" s="1"/>
    <row r="593" customFormat="1" s="1"/>
    <row r="594" customFormat="1" s="1"/>
    <row r="595" customFormat="1" s="1"/>
    <row r="596" customFormat="1" s="1"/>
    <row r="597" customFormat="1" s="1"/>
    <row r="598" customFormat="1" s="1"/>
    <row r="599" customFormat="1" s="1"/>
    <row r="600" customFormat="1" s="1"/>
    <row r="601" customFormat="1" s="1"/>
    <row r="602" customFormat="1" s="1"/>
    <row r="603" customFormat="1" s="1"/>
    <row r="604" customFormat="1" s="1"/>
    <row r="605" customFormat="1" s="1"/>
    <row r="606" customFormat="1" s="1"/>
    <row r="607" customFormat="1" s="1"/>
    <row r="608" customFormat="1" s="1"/>
    <row r="609" customFormat="1" s="1"/>
    <row r="610" customFormat="1" s="1"/>
    <row r="611" customFormat="1" s="1"/>
    <row r="612" customFormat="1" s="1"/>
    <row r="613" customFormat="1" s="1"/>
    <row r="614" customFormat="1" s="1"/>
    <row r="615" customFormat="1" s="1"/>
    <row r="616" customFormat="1" s="1"/>
    <row r="617" customFormat="1" s="1"/>
    <row r="618" customFormat="1" s="1"/>
    <row r="619" customFormat="1" s="1"/>
    <row r="620" customFormat="1" s="1"/>
    <row r="621" customFormat="1" s="1"/>
    <row r="622" customFormat="1" s="1"/>
    <row r="623" customFormat="1" s="1"/>
    <row r="624" customFormat="1" s="1"/>
    <row r="625" customFormat="1" s="1"/>
    <row r="626" customFormat="1" s="1"/>
    <row r="627" customFormat="1" s="1"/>
    <row r="628" customFormat="1" s="1"/>
    <row r="629" customFormat="1" s="1"/>
    <row r="630" customFormat="1" s="1"/>
    <row r="631" customFormat="1" s="1"/>
    <row r="632" customFormat="1" s="1"/>
    <row r="633" customFormat="1" s="1"/>
    <row r="634" customFormat="1" s="1"/>
    <row r="635" customFormat="1" s="1"/>
    <row r="636" customFormat="1" s="1"/>
    <row r="637" customFormat="1" s="1"/>
    <row r="638" customFormat="1" s="1"/>
    <row r="639" customFormat="1" s="1"/>
    <row r="640" customFormat="1" s="1"/>
    <row r="641" customFormat="1" s="1"/>
    <row r="642" customFormat="1" s="1"/>
    <row r="643" customFormat="1" s="1"/>
    <row r="644" customFormat="1" s="1"/>
    <row r="645" customFormat="1" s="1"/>
    <row r="646" customFormat="1" s="1"/>
    <row r="647" customFormat="1" s="1"/>
    <row r="648" customFormat="1" s="1"/>
    <row r="649" customFormat="1" s="1"/>
    <row r="650" customFormat="1" s="1"/>
    <row r="651" customFormat="1" s="1"/>
    <row r="652" customFormat="1" s="1"/>
    <row r="653" customFormat="1" s="1"/>
    <row r="654" customFormat="1" s="1"/>
    <row r="655" customFormat="1" s="1"/>
    <row r="656" customFormat="1" s="1"/>
    <row r="657" customFormat="1" s="1"/>
    <row r="658" customFormat="1" s="1"/>
    <row r="659" customFormat="1" s="1"/>
    <row r="660" customFormat="1" s="1"/>
    <row r="661" customFormat="1" s="1"/>
    <row r="662" customFormat="1" s="1"/>
    <row r="663" customFormat="1" s="1"/>
    <row r="664" customFormat="1" s="1"/>
    <row r="665" customFormat="1" s="1"/>
    <row r="666" customFormat="1" s="1"/>
    <row r="667" customFormat="1" s="1"/>
    <row r="668" customFormat="1" s="1"/>
    <row r="669" customFormat="1" s="1"/>
    <row r="670" customFormat="1" s="1"/>
    <row r="671" customFormat="1" s="1"/>
    <row r="672" customFormat="1" s="1"/>
    <row r="673" customFormat="1" s="1"/>
    <row r="674" customFormat="1" s="1"/>
    <row r="675" customFormat="1" s="1"/>
    <row r="676" customFormat="1" s="1"/>
    <row r="677" customFormat="1" s="1"/>
    <row r="678" customFormat="1" s="1"/>
    <row r="679" customFormat="1" s="1"/>
    <row r="680" customFormat="1" s="1"/>
    <row r="681" customFormat="1" s="1"/>
    <row r="682" customFormat="1" s="1"/>
    <row r="683" customFormat="1" s="1"/>
    <row r="684" customFormat="1" s="1"/>
    <row r="685" customFormat="1" s="1"/>
    <row r="686" customFormat="1" s="1"/>
    <row r="687" customFormat="1" s="1"/>
    <row r="688" customFormat="1" s="1"/>
    <row r="689" customFormat="1" s="1"/>
    <row r="690" customFormat="1" s="1"/>
    <row r="691" customFormat="1" s="1"/>
    <row r="692" customFormat="1" s="1"/>
    <row r="693" customFormat="1" s="1"/>
    <row r="694" customFormat="1" s="1"/>
    <row r="695" customFormat="1" s="1"/>
    <row r="696" customFormat="1" s="1"/>
    <row r="697" customFormat="1" s="1"/>
    <row r="698" customFormat="1" s="1"/>
    <row r="699" customFormat="1" s="1"/>
    <row r="700" customFormat="1" s="1"/>
    <row r="701" customFormat="1" s="1"/>
    <row r="702" customFormat="1" s="1"/>
    <row r="703" customFormat="1" s="1"/>
    <row r="704" customFormat="1" s="1"/>
    <row r="705" customFormat="1" s="1"/>
    <row r="706" customFormat="1" s="1"/>
    <row r="707" customFormat="1" s="1"/>
    <row r="708" customFormat="1" s="1"/>
    <row r="709" customFormat="1" s="1"/>
    <row r="710" customFormat="1" s="1"/>
    <row r="711" customFormat="1" s="1"/>
    <row r="712" customFormat="1" s="1"/>
    <row r="713" customFormat="1" s="1"/>
    <row r="714" customFormat="1" s="1"/>
    <row r="715" customFormat="1" s="1"/>
    <row r="716" customFormat="1" s="1"/>
    <row r="717" customFormat="1" s="1"/>
    <row r="718" customFormat="1" s="1"/>
    <row r="719" customFormat="1" s="1"/>
    <row r="720" customFormat="1" s="1"/>
    <row r="721" customFormat="1" s="1"/>
    <row r="722" customFormat="1" s="1"/>
    <row r="723" customFormat="1" s="1"/>
    <row r="724" customFormat="1" s="1"/>
    <row r="725" customFormat="1" s="1"/>
    <row r="726" customFormat="1" s="1"/>
    <row r="727" customFormat="1" s="1"/>
    <row r="728" customFormat="1" s="1"/>
    <row r="729" customFormat="1" s="1"/>
    <row r="730" customFormat="1" s="1"/>
    <row r="731" customFormat="1" s="1"/>
    <row r="732" customFormat="1" s="1"/>
    <row r="733" customFormat="1" s="1"/>
    <row r="734" customFormat="1" s="1"/>
    <row r="735" customFormat="1" s="1"/>
    <row r="736" customFormat="1" s="1"/>
    <row r="737" customFormat="1" s="1"/>
    <row r="738" customFormat="1" s="1"/>
    <row r="739" customFormat="1" s="1"/>
    <row r="740" customFormat="1" s="1"/>
    <row r="741" customFormat="1" s="1"/>
    <row r="742" customFormat="1" s="1"/>
    <row r="743" customFormat="1" s="1"/>
    <row r="744" customFormat="1" s="1"/>
    <row r="745" customFormat="1" s="1"/>
    <row r="746" customFormat="1" s="1"/>
    <row r="747" customFormat="1" s="1"/>
    <row r="748" customFormat="1" s="1"/>
    <row r="749" customFormat="1" s="1"/>
    <row r="750" customFormat="1" s="1"/>
    <row r="751" customFormat="1" s="1"/>
    <row r="752" customFormat="1" s="1"/>
    <row r="753" customFormat="1" s="1"/>
    <row r="754" customFormat="1" s="1"/>
    <row r="755" customFormat="1" s="1"/>
    <row r="756" customFormat="1" s="1"/>
    <row r="757" customFormat="1" s="1"/>
    <row r="758" customFormat="1" s="1"/>
    <row r="759" customFormat="1" s="1"/>
    <row r="760" customFormat="1" s="1"/>
    <row r="761" customFormat="1" s="1"/>
    <row r="762" customFormat="1" s="1"/>
    <row r="763" customFormat="1" s="1"/>
    <row r="764" customFormat="1" s="1"/>
    <row r="765" customFormat="1" s="1"/>
    <row r="766" customFormat="1" s="1"/>
    <row r="767" customFormat="1" s="1"/>
    <row r="768" customFormat="1" s="1"/>
    <row r="769" customFormat="1" s="1"/>
    <row r="770" customFormat="1" s="1"/>
    <row r="771" customFormat="1" s="1"/>
    <row r="772" customFormat="1" s="1"/>
    <row r="773" customFormat="1" s="1"/>
    <row r="774" customFormat="1" s="1"/>
    <row r="775" customFormat="1" s="1"/>
    <row r="776" customFormat="1" s="1"/>
    <row r="777" customFormat="1" s="1"/>
    <row r="778" customFormat="1" s="1"/>
    <row r="779" customFormat="1" s="1"/>
    <row r="780" customFormat="1" s="1"/>
    <row r="781" customFormat="1" s="1"/>
    <row r="782" customFormat="1" s="1"/>
    <row r="783" customFormat="1" s="1"/>
    <row r="784" customFormat="1" s="1"/>
    <row r="785" customFormat="1" s="1"/>
    <row r="786" customFormat="1" s="1"/>
    <row r="787" customFormat="1" s="1"/>
    <row r="788" customFormat="1" s="1"/>
    <row r="789" customFormat="1" s="1"/>
    <row r="790" customFormat="1" s="1"/>
    <row r="791" customFormat="1" s="1"/>
    <row r="792" customFormat="1" s="1"/>
    <row r="793" customFormat="1" s="1"/>
    <row r="794" customFormat="1" s="1"/>
    <row r="795" customFormat="1" s="1"/>
    <row r="796" customFormat="1" s="1"/>
    <row r="797" customFormat="1" s="1"/>
    <row r="798" customFormat="1" s="1"/>
    <row r="799" customFormat="1" s="1"/>
    <row r="800" customFormat="1" s="1"/>
    <row r="801" customFormat="1" s="1"/>
    <row r="802" customFormat="1" s="1"/>
    <row r="803" customFormat="1" s="1"/>
    <row r="804" customFormat="1" s="1"/>
    <row r="805" customFormat="1" s="1"/>
    <row r="806" customFormat="1" s="1"/>
    <row r="807" customFormat="1" s="1"/>
    <row r="808" customFormat="1" s="1"/>
    <row r="809" customFormat="1" s="1"/>
    <row r="810" customFormat="1" s="1"/>
    <row r="811" customFormat="1" s="1"/>
    <row r="812" customFormat="1" s="1"/>
    <row r="813" customFormat="1" s="1"/>
    <row r="814" customFormat="1" s="1"/>
    <row r="815" customFormat="1" s="1"/>
    <row r="816" customFormat="1" s="1"/>
    <row r="817" customFormat="1" s="1"/>
    <row r="818" customFormat="1" s="1"/>
    <row r="819" customFormat="1" s="1"/>
    <row r="820" customFormat="1" s="1"/>
    <row r="821" customFormat="1" s="1"/>
    <row r="822" customFormat="1" s="1"/>
    <row r="823" customFormat="1" s="1"/>
    <row r="824" customFormat="1" s="1"/>
    <row r="825" customFormat="1" s="1"/>
    <row r="826" customFormat="1" s="1"/>
    <row r="827" customFormat="1" s="1"/>
    <row r="828" customFormat="1" s="1"/>
    <row r="829" customFormat="1" s="1"/>
    <row r="830" customFormat="1" s="1"/>
    <row r="831" customFormat="1" s="1"/>
    <row r="832" customFormat="1" s="1"/>
    <row r="833" customFormat="1" s="1"/>
    <row r="834" customFormat="1" s="1"/>
    <row r="835" customFormat="1" s="1"/>
    <row r="836" customFormat="1" s="1"/>
    <row r="837" customFormat="1" s="1"/>
    <row r="838" customFormat="1" s="1"/>
    <row r="839" customFormat="1" s="1"/>
    <row r="840" customFormat="1" s="1"/>
    <row r="841" customFormat="1" s="1"/>
    <row r="842" customFormat="1" s="1"/>
    <row r="843" customFormat="1" s="1"/>
    <row r="844" customFormat="1" s="1"/>
    <row r="845" customFormat="1" s="1"/>
    <row r="846" customFormat="1" s="1"/>
    <row r="847" customFormat="1" s="1"/>
    <row r="848" customFormat="1" s="1"/>
    <row r="849" customFormat="1" s="1"/>
    <row r="850" customFormat="1" s="1"/>
    <row r="851" customFormat="1" s="1"/>
    <row r="852" customFormat="1" s="1"/>
    <row r="853" customFormat="1" s="1"/>
    <row r="854" customFormat="1" s="1"/>
    <row r="855" customFormat="1" s="1"/>
    <row r="856" customFormat="1" s="1"/>
    <row r="857" customFormat="1" s="1"/>
    <row r="858" customFormat="1" s="1"/>
    <row r="859" customFormat="1" s="1"/>
    <row r="860" customFormat="1" s="1"/>
    <row r="861" customFormat="1" s="1"/>
    <row r="862" customFormat="1" s="1"/>
    <row r="863" customFormat="1" s="1"/>
    <row r="864" customFormat="1" s="1"/>
    <row r="865" customFormat="1" s="1"/>
    <row r="866" customFormat="1" s="1"/>
    <row r="867" customFormat="1" s="1"/>
    <row r="868" customFormat="1" s="1"/>
    <row r="869" customFormat="1" s="1"/>
    <row r="870" customFormat="1" s="1"/>
    <row r="871" customFormat="1" s="1"/>
    <row r="872" customFormat="1" s="1"/>
    <row r="873" customFormat="1" s="1"/>
    <row r="874" customFormat="1" s="1"/>
    <row r="875" customFormat="1" s="1"/>
    <row r="876" customFormat="1" s="1"/>
    <row r="877" customFormat="1" s="1"/>
    <row r="878" customFormat="1" s="1"/>
    <row r="879" customFormat="1" s="1"/>
    <row r="880" customFormat="1" s="1"/>
    <row r="881" customFormat="1" s="1"/>
    <row r="882" customFormat="1" s="1"/>
    <row r="883" customFormat="1" s="1"/>
    <row r="884" customFormat="1" s="1"/>
    <row r="885" customFormat="1" s="1"/>
    <row r="886" customFormat="1" s="1"/>
    <row r="887" customFormat="1" s="1"/>
    <row r="888" customFormat="1" s="1"/>
    <row r="889" customFormat="1" s="1"/>
    <row r="890" customFormat="1" s="1"/>
    <row r="891" customFormat="1" s="1"/>
    <row r="892" customFormat="1" s="1"/>
    <row r="893" customFormat="1" s="1"/>
    <row r="894" customFormat="1" s="1"/>
    <row r="895" customFormat="1" s="1"/>
    <row r="896" customFormat="1" s="1"/>
    <row r="897" customFormat="1" s="1"/>
    <row r="898" customFormat="1" s="1"/>
    <row r="899" customFormat="1" s="1"/>
    <row r="900" customFormat="1" s="1"/>
    <row r="901" customFormat="1" s="1"/>
    <row r="902" customFormat="1" s="1"/>
    <row r="903" customFormat="1" s="1"/>
    <row r="904" customFormat="1" s="1"/>
    <row r="905" customFormat="1" s="1"/>
    <row r="906" customFormat="1" s="1"/>
    <row r="907" customFormat="1" s="1"/>
    <row r="908" customFormat="1" s="1"/>
    <row r="909" customFormat="1" s="1"/>
    <row r="910" customFormat="1" s="1"/>
    <row r="911" customFormat="1" s="1"/>
    <row r="912" customFormat="1" s="1"/>
    <row r="913" customFormat="1" s="1"/>
    <row r="914" customFormat="1" s="1"/>
    <row r="915" customFormat="1" s="1"/>
    <row r="916" customFormat="1" s="1"/>
    <row r="917" customFormat="1" s="1"/>
    <row r="918" customFormat="1" s="1"/>
    <row r="919" customFormat="1" s="1"/>
    <row r="920" customFormat="1" s="1"/>
    <row r="921" customFormat="1" s="1"/>
    <row r="922" customFormat="1" s="1"/>
    <row r="923" customFormat="1" s="1"/>
    <row r="924" customFormat="1" s="1"/>
    <row r="925" customFormat="1" s="1"/>
    <row r="926" customFormat="1" s="1"/>
    <row r="927" customFormat="1" s="1"/>
    <row r="928" customFormat="1" s="1"/>
    <row r="929" customFormat="1" s="1"/>
    <row r="930" customFormat="1" s="1"/>
    <row r="931" customFormat="1" s="1"/>
    <row r="932" customFormat="1" s="1"/>
    <row r="933" customFormat="1" s="1"/>
    <row r="934" customFormat="1" s="1"/>
    <row r="935" customFormat="1" s="1"/>
    <row r="936" customFormat="1" s="1"/>
    <row r="937" customFormat="1" s="1"/>
    <row r="938" customFormat="1" s="1"/>
    <row r="939" customFormat="1" s="1"/>
    <row r="940" customFormat="1" s="1"/>
    <row r="941" customFormat="1" s="1"/>
    <row r="942" customFormat="1" s="1"/>
    <row r="943" customFormat="1" s="1"/>
    <row r="944" customFormat="1" s="1"/>
    <row r="945" customFormat="1" s="1"/>
    <row r="946" customFormat="1" s="1"/>
    <row r="947" customFormat="1" s="1"/>
    <row r="948" customFormat="1" s="1"/>
    <row r="949" customFormat="1" s="1"/>
    <row r="950" customFormat="1" s="1"/>
    <row r="951" customFormat="1" s="1"/>
    <row r="952" customFormat="1" s="1"/>
    <row r="953" customFormat="1" s="1"/>
    <row r="954" customFormat="1" s="1"/>
    <row r="955" customFormat="1" s="1"/>
    <row r="956" customFormat="1" s="1"/>
    <row r="957" customFormat="1" s="1"/>
    <row r="958" customFormat="1" s="1"/>
    <row r="959" customFormat="1" s="1"/>
    <row r="960" customFormat="1" s="1"/>
    <row r="961" customFormat="1" s="1"/>
    <row r="962" customFormat="1" s="1"/>
    <row r="963" customFormat="1" s="1"/>
    <row r="964" customFormat="1" s="1"/>
    <row r="965" customFormat="1" s="1"/>
    <row r="966" customFormat="1" s="1"/>
    <row r="967" customFormat="1" s="1"/>
    <row r="968" customFormat="1" s="1"/>
    <row r="969" customFormat="1" s="1"/>
    <row r="970" customFormat="1" s="1"/>
    <row r="971" customFormat="1" s="1"/>
    <row r="972" customFormat="1" s="1"/>
    <row r="973" customFormat="1" s="1"/>
    <row r="974" customFormat="1" s="1"/>
    <row r="975" customFormat="1" s="1"/>
    <row r="976" customFormat="1" s="1"/>
    <row r="977" customFormat="1" s="1"/>
    <row r="978" customFormat="1" s="1"/>
    <row r="979" customFormat="1" s="1"/>
    <row r="980" customFormat="1" s="1"/>
    <row r="981" customFormat="1" s="1"/>
    <row r="982" customFormat="1" s="1"/>
    <row r="983" customFormat="1" s="1"/>
    <row r="984" customFormat="1" s="1"/>
    <row r="985" customFormat="1" s="1"/>
    <row r="986" customFormat="1" s="1"/>
    <row r="987" customFormat="1" s="1"/>
    <row r="988" customFormat="1" s="1"/>
    <row r="989" customFormat="1" s="1"/>
    <row r="990" customFormat="1" s="1"/>
    <row r="991" customFormat="1" s="1"/>
    <row r="992" customFormat="1" s="1"/>
    <row r="993" customFormat="1" s="1"/>
    <row r="994" customFormat="1" s="1"/>
    <row r="995" customFormat="1" s="1"/>
    <row r="996" customFormat="1" s="1"/>
    <row r="997" customFormat="1" s="1"/>
    <row r="998" customFormat="1" s="1"/>
    <row r="999" customFormat="1" s="1"/>
  </sheetData>
  <conditionalFormatting sqref="D50">
    <cfRule type="cellIs" priority="1" operator="equal" dxfId="0">
      <formula>"EUR"</formula>
    </cfRule>
    <cfRule type="cellIs" priority="2" operator="equal" dxfId="1">
      <formula>"GBP"</formula>
    </cfRule>
    <cfRule type="cellIs" priority="3" operator="equal" dxfId="2">
      <formula>"USD"</formula>
    </cfRule>
  </conditionalFormatting>
  <conditionalFormatting sqref="D51">
    <cfRule type="cellIs" priority="4" operator="equal" dxfId="0">
      <formula>"EUR"</formula>
    </cfRule>
    <cfRule type="cellIs" priority="5" operator="equal" dxfId="1">
      <formula>"GBP"</formula>
    </cfRule>
    <cfRule type="cellIs" priority="6" operator="equal" dxfId="2">
      <formula>"USD"</formula>
    </cfRule>
  </conditionalFormatting>
  <conditionalFormatting sqref="D52">
    <cfRule type="cellIs" priority="7" operator="equal" dxfId="0">
      <formula>"EUR"</formula>
    </cfRule>
    <cfRule type="cellIs" priority="8" operator="equal" dxfId="1">
      <formula>"GBP"</formula>
    </cfRule>
    <cfRule type="cellIs" priority="9" operator="equal" dxfId="2">
      <formula>"USD"</formula>
    </cfRule>
  </conditionalFormatting>
  <conditionalFormatting sqref="D53">
    <cfRule type="cellIs" priority="10" operator="equal" dxfId="0">
      <formula>"EUR"</formula>
    </cfRule>
    <cfRule type="cellIs" priority="11" operator="equal" dxfId="1">
      <formula>"GBP"</formula>
    </cfRule>
    <cfRule type="cellIs" priority="12" operator="equal" dxfId="2">
      <formula>"USD"</formula>
    </cfRule>
  </conditionalFormatting>
  <conditionalFormatting sqref="D54">
    <cfRule type="cellIs" priority="13" operator="equal" dxfId="0">
      <formula>"EUR"</formula>
    </cfRule>
    <cfRule type="cellIs" priority="14" operator="equal" dxfId="1">
      <formula>"GBP"</formula>
    </cfRule>
    <cfRule type="cellIs" priority="15" operator="equal" dxfId="2">
      <formula>"USD"</formula>
    </cfRule>
  </conditionalFormatting>
  <conditionalFormatting sqref="D55">
    <cfRule type="cellIs" priority="16" operator="equal" dxfId="0">
      <formula>"EUR"</formula>
    </cfRule>
    <cfRule type="cellIs" priority="17" operator="equal" dxfId="1">
      <formula>"GBP"</formula>
    </cfRule>
    <cfRule type="cellIs" priority="18" operator="equal" dxfId="2">
      <formula>"USD"</formula>
    </cfRule>
  </conditionalFormatting>
  <dataValidations count="3">
    <dataValidation sqref="C8" showDropDown="0" showInputMessage="0" showErrorMessage="0" allowBlank="0" errorTitle="Invalid Exchange Rate" error="Exchange rate must be greater than 0" type="decimal" operator="greaterThan">
      <formula1>0</formula1>
    </dataValidation>
    <dataValidation sqref="C9" showDropDown="0" showInputMessage="0" showErrorMessage="0" allowBlank="0" errorTitle="Invalid Exchange Rate" error="Exchange rate must be greater than 0" type="decimal" operator="greaterThan">
      <formula1>0</formula1>
    </dataValidation>
    <dataValidation sqref="D50 D51 D52 D53 D54 D55" showDropDown="0" showInputMessage="0" showErrorMessage="0" allowBlank="1" errorTitle="Invalid Currency" error="Please select a valid currency" promptTitle="Currency Selection" prompt="Select currency" type="list">
      <formula1>"EUR,GBP,USD"</formula1>
    </dataValidation>
  </dataValidations>
  <hyperlinks>
    <hyperlink xmlns:r="http://schemas.openxmlformats.org/officeDocument/2006/relationships" ref="A11" r:id="rId1"/>
  </hyperlinks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2025-06-23T05:02:35Z</dcterms:created>
  <dcterms:modified xmlns:dcterms="http://purl.org/dc/terms/" xmlns:xsi="http://www.w3.org/2001/XMLSchema-instance" xsi:type="dcterms:W3CDTF">2025-06-23T05:02:35Z</dcterms:modified>
</cp:coreProperties>
</file>