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ared Expens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#0.00 &quot;USD&quot;"/>
  </numFmts>
  <fonts count="7">
    <font>
      <name val="Calibri"/>
      <family val="2"/>
      <color theme="1"/>
      <sz val="11"/>
      <scheme val="minor"/>
    </font>
    <font>
      <color rgb="00222222"/>
    </font>
    <font>
      <b val="1"/>
      <color rgb="00222222"/>
      <sz val="16"/>
    </font>
    <font>
      <b val="1"/>
      <color rgb="00222222"/>
    </font>
    <font>
      <b val="1"/>
      <color rgb="00222222"/>
      <sz val="12"/>
    </font>
    <font>
      <i val="1"/>
      <color rgb="00222222"/>
    </font>
    <font>
      <color rgb="00A59E94"/>
    </font>
  </fonts>
  <fills count="17">
    <fill>
      <patternFill/>
    </fill>
    <fill>
      <patternFill patternType="gray125"/>
    </fill>
    <fill>
      <patternFill patternType="solid">
        <fgColor rgb="00FAF8F5"/>
        <bgColor rgb="00FAF8F5"/>
      </patternFill>
    </fill>
    <fill>
      <patternFill patternType="solid">
        <fgColor rgb="00D6D1C8"/>
        <bgColor rgb="00D6D1C8"/>
      </patternFill>
    </fill>
    <fill>
      <patternFill patternType="solid">
        <fgColor rgb="00D2B48C"/>
        <bgColor rgb="00D2B48C"/>
      </patternFill>
    </fill>
    <fill>
      <patternFill patternType="solid">
        <fgColor rgb="008E9A90"/>
        <bgColor rgb="008E9A90"/>
      </patternFill>
    </fill>
    <fill>
      <patternFill patternType="solid">
        <fgColor rgb="00C1A9A9"/>
        <bgColor rgb="00C1A9A9"/>
      </patternFill>
    </fill>
    <fill>
      <patternFill patternType="solid">
        <fgColor rgb="00B8C1D3"/>
        <bgColor rgb="00B8C1D3"/>
      </patternFill>
    </fill>
    <fill>
      <patternFill patternType="solid">
        <fgColor rgb="00E8E1D5"/>
        <bgColor rgb="00E8E1D5"/>
      </patternFill>
    </fill>
    <fill>
      <patternFill patternType="solid">
        <fgColor rgb="00DFD8CB"/>
        <bgColor rgb="00DFD8CB"/>
      </patternFill>
    </fill>
    <fill>
      <patternFill patternType="solid">
        <fgColor rgb="00D8DBD3"/>
        <bgColor rgb="00D8DBD3"/>
      </patternFill>
    </fill>
    <fill>
      <patternFill patternType="solid">
        <fgColor rgb="00E2DFD8"/>
        <bgColor rgb="00E2DFD8"/>
      </patternFill>
    </fill>
    <fill>
      <patternFill patternType="solid">
        <fgColor rgb="00E6E0D6"/>
        <bgColor rgb="00E6E0D6"/>
      </patternFill>
    </fill>
    <fill>
      <patternFill patternType="solid">
        <fgColor rgb="00EDE8DE"/>
        <bgColor rgb="00EDE8DE"/>
      </patternFill>
    </fill>
    <fill>
      <patternFill patternType="solid">
        <fgColor rgb="00DFD9CD"/>
        <bgColor rgb="00DFD9CD"/>
      </patternFill>
    </fill>
    <fill>
      <patternFill patternType="solid">
        <fgColor rgb="00E5E2DC"/>
        <bgColor rgb="00E5E2DC"/>
      </patternFill>
    </fill>
    <fill>
      <patternFill patternType="solid">
        <fgColor rgb="00F0EFEB"/>
        <bgColor rgb="00F0EFEB"/>
      </patternFill>
    </fill>
  </fills>
  <borders count="22">
    <border>
      <left/>
      <right/>
      <top/>
      <bottom/>
      <diagonal/>
    </border>
    <border>
      <bottom style="medium">
        <color rgb="00808080"/>
      </bottom>
    </border>
    <border>
      <left style="thin">
        <color rgb="00D0D0D0"/>
      </left>
      <right style="thin">
        <color rgb="00D0D0D0"/>
      </right>
      <top style="thin">
        <color rgb="00D0D0D0"/>
      </top>
      <bottom style="thin">
        <color rgb="00D0D0D0"/>
      </bottom>
    </border>
    <border>
      <left style="medium">
        <color rgb="00A59E94"/>
      </left>
      <right/>
      <top style="medium">
        <color rgb="00A59E94"/>
      </top>
      <bottom/>
    </border>
    <border>
      <left/>
      <right/>
      <top style="medium">
        <color rgb="00A59E94"/>
      </top>
      <bottom/>
    </border>
    <border>
      <left/>
      <right style="medium">
        <color rgb="00A59E94"/>
      </right>
      <top style="medium">
        <color rgb="00A59E94"/>
      </top>
      <bottom/>
    </border>
    <border>
      <left style="medium">
        <color rgb="00A59E94"/>
      </left>
      <right style="thin">
        <color rgb="00D0D0D0"/>
      </right>
      <top style="thin">
        <color rgb="00D0D0D0"/>
      </top>
      <bottom style="thin">
        <color rgb="00D0D0D0"/>
      </bottom>
    </border>
    <border>
      <left style="thin">
        <color rgb="00D0D0D0"/>
      </left>
      <right style="medium">
        <color rgb="00A59E94"/>
      </right>
      <top style="thin">
        <color rgb="00D0D0D0"/>
      </top>
      <bottom style="thin">
        <color rgb="00D0D0D0"/>
      </bottom>
    </border>
    <border>
      <left style="medium">
        <color rgb="00A59E94"/>
      </left>
      <right style="thin">
        <color rgb="00D0D0D0"/>
      </right>
      <top style="thin">
        <color rgb="00D0D0D0"/>
      </top>
      <bottom style="medium">
        <color rgb="00A59E94"/>
      </bottom>
    </border>
    <border>
      <left style="thin">
        <color rgb="00D0D0D0"/>
      </left>
      <right style="thin">
        <color rgb="00D0D0D0"/>
      </right>
      <top style="thin">
        <color rgb="00D0D0D0"/>
      </top>
      <bottom style="medium">
        <color rgb="00A59E94"/>
      </bottom>
    </border>
    <border>
      <left style="thin">
        <color rgb="00D0D0D0"/>
      </left>
      <right style="medium">
        <color rgb="00A59E94"/>
      </right>
      <top style="thin">
        <color rgb="00D0D0D0"/>
      </top>
      <bottom style="medium">
        <color rgb="00A59E94"/>
      </bottom>
    </border>
    <border>
      <right style="medium">
        <color rgb="00A59E94"/>
      </right>
    </border>
    <border>
      <left style="medium">
        <color rgb="00A59E94"/>
      </left>
      <right/>
      <top/>
      <bottom/>
    </border>
    <border>
      <left/>
      <right/>
      <top/>
      <bottom/>
    </border>
    <border>
      <left/>
      <right style="medium">
        <color rgb="00A59E94"/>
      </right>
      <top/>
      <bottom/>
    </border>
    <border>
      <left style="medium">
        <color rgb="00A59E94"/>
      </left>
      <right/>
      <top/>
      <bottom style="medium">
        <color rgb="00A59E94"/>
      </bottom>
    </border>
    <border>
      <left/>
      <right/>
      <top/>
      <bottom style="medium">
        <color rgb="00A59E94"/>
      </bottom>
    </border>
    <border>
      <left/>
      <right style="medium">
        <color rgb="00A59E94"/>
      </right>
      <top/>
      <bottom style="medium">
        <color rgb="00A59E94"/>
      </bottom>
    </border>
    <border>
      <left style="medium">
        <color rgb="00A59E94"/>
      </left>
      <right style="thin">
        <color rgb="00D0D0D0"/>
      </right>
      <top style="medium">
        <color rgb="00A59E94"/>
      </top>
      <bottom style="thin">
        <color rgb="00D0D0D0"/>
      </bottom>
    </border>
    <border>
      <left style="thin">
        <color rgb="00D0D0D0"/>
      </left>
      <right style="thin">
        <color rgb="00D0D0D0"/>
      </right>
      <top style="medium">
        <color rgb="00A59E94"/>
      </top>
      <bottom style="thin">
        <color rgb="00D0D0D0"/>
      </bottom>
    </border>
    <border>
      <left style="thin">
        <color rgb="00D0D0D0"/>
      </left>
      <right style="medium">
        <color rgb="00A59E94"/>
      </right>
      <top style="medium">
        <color rgb="00A59E94"/>
      </top>
      <bottom style="thin">
        <color rgb="00D0D0D0"/>
      </bottom>
    </border>
    <border>
      <right style="medium">
        <color rgb="00A59E94"/>
      </right>
      <bottom style="medium">
        <color rgb="00A59E94"/>
      </bottom>
    </border>
  </borders>
  <cellStyleXfs count="1">
    <xf numFmtId="0" fontId="1" fillId="2" borderId="0"/>
  </cellStyleXfs>
  <cellXfs count="76">
    <xf numFmtId="0" fontId="0" fillId="0" borderId="0" pivotButton="0" quotePrefix="0" xfId="0"/>
    <xf numFmtId="0" fontId="0" fillId="2" borderId="0" pivotButton="0" quotePrefix="0" xfId="0"/>
    <xf numFmtId="0" fontId="2" fillId="2" borderId="0" pivotButton="0" quotePrefix="0" xfId="0"/>
    <xf numFmtId="0" fontId="1" fillId="2" borderId="0" pivotButton="0" quotePrefix="0" xfId="0"/>
    <xf numFmtId="0" fontId="3" fillId="3" borderId="0" pivotButton="0" quotePrefix="0" xfId="0"/>
    <xf numFmtId="0" fontId="3" fillId="4" borderId="0" pivotButton="0" quotePrefix="0" xfId="0"/>
    <xf numFmtId="0" fontId="3" fillId="5" borderId="0" pivotButton="0" quotePrefix="0" xfId="0"/>
    <xf numFmtId="0" fontId="3" fillId="6" borderId="0" pivotButton="0" quotePrefix="0" xfId="0"/>
    <xf numFmtId="0" fontId="3" fillId="7" borderId="0" pivotButton="0" quotePrefix="0" xfId="0"/>
    <xf numFmtId="0" fontId="0" fillId="2" borderId="1" pivotButton="0" quotePrefix="0" xfId="0"/>
    <xf numFmtId="0" fontId="4" fillId="3" borderId="3" pivotButton="0" quotePrefix="0" xfId="0"/>
    <xf numFmtId="0" fontId="0" fillId="3" borderId="4" pivotButton="0" quotePrefix="0" xfId="0"/>
    <xf numFmtId="0" fontId="0" fillId="3" borderId="5" pivotButton="0" quotePrefix="0" xfId="0"/>
    <xf numFmtId="0" fontId="1" fillId="8" borderId="6" pivotButton="0" quotePrefix="0" xfId="0"/>
    <xf numFmtId="4" fontId="3" fillId="4" borderId="2" pivotButton="0" quotePrefix="0" xfId="0"/>
    <xf numFmtId="4" fontId="3" fillId="5" borderId="2" pivotButton="0" quotePrefix="0" xfId="0"/>
    <xf numFmtId="4" fontId="3" fillId="6" borderId="2" pivotButton="0" quotePrefix="0" xfId="0"/>
    <xf numFmtId="4" fontId="3" fillId="7" borderId="7" pivotButton="0" quotePrefix="0" xfId="0"/>
    <xf numFmtId="4" fontId="1" fillId="8" borderId="2" pivotButton="0" quotePrefix="0" xfId="0"/>
    <xf numFmtId="4" fontId="1" fillId="8" borderId="7" pivotButton="0" quotePrefix="0" xfId="0"/>
    <xf numFmtId="0" fontId="3" fillId="9" borderId="8" pivotButton="0" quotePrefix="0" xfId="0"/>
    <xf numFmtId="0" fontId="0" fillId="9" borderId="9" pivotButton="0" quotePrefix="0" xfId="0"/>
    <xf numFmtId="164" fontId="3" fillId="9" borderId="10" pivotButton="0" quotePrefix="0" xfId="0"/>
    <xf numFmtId="0" fontId="5" fillId="3" borderId="4" pivotButton="0" quotePrefix="0" xfId="0"/>
    <xf numFmtId="0" fontId="1" fillId="10" borderId="6" pivotButton="0" quotePrefix="0" xfId="0"/>
    <xf numFmtId="4" fontId="1" fillId="10" borderId="2" pivotButton="0" quotePrefix="0" xfId="0"/>
    <xf numFmtId="4" fontId="1" fillId="10" borderId="7" pivotButton="0" quotePrefix="0" xfId="0"/>
    <xf numFmtId="0" fontId="1" fillId="10" borderId="8" pivotButton="0" quotePrefix="0" xfId="0"/>
    <xf numFmtId="4" fontId="1" fillId="10" borderId="9" pivotButton="0" quotePrefix="0" xfId="0"/>
    <xf numFmtId="4" fontId="1" fillId="10" borderId="10" pivotButton="0" quotePrefix="0" xfId="0"/>
    <xf numFmtId="0" fontId="1" fillId="11" borderId="6" pivotButton="0" quotePrefix="0" xfId="0"/>
    <xf numFmtId="0" fontId="1" fillId="11" borderId="8" pivotButton="0" quotePrefix="0" xfId="0"/>
    <xf numFmtId="4" fontId="1" fillId="11" borderId="9" pivotButton="0" quotePrefix="0" xfId="0"/>
    <xf numFmtId="4" fontId="1" fillId="11" borderId="10" pivotButton="0" quotePrefix="0" xfId="0"/>
    <xf numFmtId="0" fontId="1" fillId="12" borderId="6" pivotButton="0" quotePrefix="0" xfId="0"/>
    <xf numFmtId="0" fontId="1" fillId="12" borderId="8" pivotButton="0" quotePrefix="0" xfId="0"/>
    <xf numFmtId="4" fontId="1" fillId="12" borderId="9" pivotButton="0" quotePrefix="0" xfId="0"/>
    <xf numFmtId="4" fontId="1" fillId="12" borderId="10" pivotButton="0" quotePrefix="0" xfId="0"/>
    <xf numFmtId="0" fontId="3" fillId="13" borderId="6" pivotButton="0" quotePrefix="0" xfId="0"/>
    <xf numFmtId="4" fontId="3" fillId="4" borderId="6" pivotButton="0" quotePrefix="0" xfId="0"/>
    <xf numFmtId="0" fontId="1" fillId="3" borderId="2" applyAlignment="1" pivotButton="0" quotePrefix="0" xfId="0">
      <alignment horizontal="center"/>
    </xf>
    <xf numFmtId="4" fontId="1" fillId="13" borderId="2" pivotButton="0" quotePrefix="0" xfId="0"/>
    <xf numFmtId="4" fontId="1" fillId="13" borderId="7" pivotButton="0" quotePrefix="0" xfId="0"/>
    <xf numFmtId="4" fontId="3" fillId="5" borderId="6" pivotButton="0" quotePrefix="0" xfId="0"/>
    <xf numFmtId="4" fontId="3" fillId="6" borderId="6" pivotButton="0" quotePrefix="0" xfId="0"/>
    <xf numFmtId="4" fontId="3" fillId="7" borderId="8" pivotButton="0" quotePrefix="0" xfId="0"/>
    <xf numFmtId="4" fontId="1" fillId="13" borderId="9" pivotButton="0" quotePrefix="0" xfId="0"/>
    <xf numFmtId="0" fontId="1" fillId="3" borderId="10" applyAlignment="1" pivotButton="0" quotePrefix="0" xfId="0">
      <alignment horizontal="center"/>
    </xf>
    <xf numFmtId="0" fontId="5" fillId="2" borderId="0" pivotButton="0" quotePrefix="0" xfId="0"/>
    <xf numFmtId="0" fontId="3" fillId="3" borderId="18" pivotButton="0" quotePrefix="0" xfId="0"/>
    <xf numFmtId="0" fontId="3" fillId="3" borderId="19" pivotButton="0" quotePrefix="0" xfId="0"/>
    <xf numFmtId="0" fontId="3" fillId="3" borderId="20" pivotButton="0" quotePrefix="0" xfId="0"/>
    <xf numFmtId="0" fontId="3" fillId="2" borderId="0" pivotButton="0" quotePrefix="0" xfId="0"/>
    <xf numFmtId="0" fontId="3" fillId="3" borderId="2" pivotButton="0" quotePrefix="0" xfId="0"/>
    <xf numFmtId="0" fontId="1" fillId="2" borderId="6" pivotButton="0" quotePrefix="0" xfId="0"/>
    <xf numFmtId="0" fontId="1" fillId="2" borderId="2" pivotButton="0" quotePrefix="0" xfId="0"/>
    <xf numFmtId="4" fontId="1" fillId="2" borderId="2" pivotButton="0" quotePrefix="0" xfId="0"/>
    <xf numFmtId="0" fontId="1" fillId="2" borderId="7" pivotButton="0" quotePrefix="0" xfId="0"/>
    <xf numFmtId="0" fontId="3" fillId="14" borderId="8" pivotButton="0" quotePrefix="0" xfId="0"/>
    <xf numFmtId="0" fontId="0" fillId="14" borderId="9" pivotButton="0" quotePrefix="0" xfId="0"/>
    <xf numFmtId="4" fontId="3" fillId="14" borderId="9" pivotButton="0" quotePrefix="0" xfId="0"/>
    <xf numFmtId="0" fontId="0" fillId="14" borderId="21" pivotButton="0" quotePrefix="0" xfId="0"/>
    <xf numFmtId="4" fontId="3" fillId="14" borderId="2" pivotButton="0" quotePrefix="0" xfId="0"/>
    <xf numFmtId="0" fontId="4" fillId="15" borderId="3" pivotButton="0" quotePrefix="0" xfId="0"/>
    <xf numFmtId="0" fontId="0" fillId="15" borderId="4" pivotButton="0" quotePrefix="0" xfId="0"/>
    <xf numFmtId="0" fontId="0" fillId="2" borderId="5" pivotButton="0" quotePrefix="0" xfId="0"/>
    <xf numFmtId="0" fontId="1" fillId="16" borderId="12" pivotButton="0" quotePrefix="0" xfId="0"/>
    <xf numFmtId="0" fontId="0" fillId="16" borderId="13" pivotButton="0" quotePrefix="0" xfId="0"/>
    <xf numFmtId="0" fontId="0" fillId="16" borderId="14" pivotButton="0" quotePrefix="0" xfId="0"/>
    <xf numFmtId="0" fontId="0" fillId="2" borderId="12" pivotButton="0" quotePrefix="0" xfId="0"/>
    <xf numFmtId="0" fontId="0" fillId="2" borderId="13" pivotButton="0" quotePrefix="0" xfId="0"/>
    <xf numFmtId="0" fontId="0" fillId="2" borderId="14" pivotButton="0" quotePrefix="0" xfId="0"/>
    <xf numFmtId="0" fontId="1" fillId="16" borderId="15" pivotButton="0" quotePrefix="0" xfId="0"/>
    <xf numFmtId="0" fontId="0" fillId="16" borderId="16" pivotButton="0" quotePrefix="0" xfId="0"/>
    <xf numFmtId="0" fontId="0" fillId="16" borderId="17" pivotButton="0" quotePrefix="0" xfId="0"/>
    <xf numFmtId="0" fontId="6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Expense Calculator</author>
  </authors>
  <commentList>
    <comment ref="D44" authorId="0" shapeId="0">
      <text>
        <t>Enter names separated by commas (e.g., 'John, Sarah')</t>
      </text>
    </comment>
    <comment ref="E44" authorId="0" shapeId="0">
      <text>
        <t>Enter 'All' or names separated by commas (e.g., 'John, Sarah')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tabColor rgb="00FAF8F5"/>
    <outlinePr summaryBelow="1" summaryRight="1"/>
    <pageSetUpPr/>
  </sheetPr>
  <dimension ref="A1:AC101"/>
  <sheetViews>
    <sheetView workbookViewId="0">
      <selection activeCell="A1" sqref="A1"/>
    </sheetView>
  </sheetViews>
  <sheetFormatPr baseColWidth="8" defaultRowHeight="15"/>
  <cols>
    <col width="20" customWidth="1" min="1" max="1"/>
    <col width="25" customWidth="1" min="2" max="2"/>
    <col width="15" customWidth="1" min="3" max="3"/>
    <col width="12" customWidth="1" min="4" max="4"/>
    <col width="15" customWidth="1" min="5" max="5"/>
    <col width="20" customWidth="1" min="6" max="6"/>
    <col width="20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3" max="13"/>
    <col width="15" customWidth="1" min="14" max="14"/>
    <col width="15" customWidth="1" min="15" max="15"/>
    <col width="15" customWidth="1" min="16" max="16"/>
    <col width="15" customWidth="1" min="18" max="18"/>
    <col width="15" customWidth="1" min="19" max="19"/>
    <col width="15" customWidth="1" min="20" max="20"/>
    <col width="15" customWidth="1" min="21" max="21"/>
  </cols>
  <sheetData>
    <row r="1" customFormat="1" s="1">
      <c r="A1" s="2" t="inlineStr">
        <is>
          <t>Shared Expenses Calculator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</row>
    <row r="2" customFormat="1" s="1">
      <c r="A2" s="3" t="inlineStr">
        <is>
          <t>Track and split group expenses automatically</t>
        </is>
      </c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</row>
    <row r="3" customFormat="1" s="1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</row>
    <row r="4" customFormat="1" s="1">
      <c r="A4" s="4" t="inlineStr">
        <is>
          <t>Participants</t>
        </is>
      </c>
      <c r="B4" s="5" t="inlineStr">
        <is>
          <t>Alice</t>
        </is>
      </c>
      <c r="C4" s="6" t="inlineStr">
        <is>
          <t>Bob</t>
        </is>
      </c>
      <c r="D4" s="7" t="inlineStr">
        <is>
          <t>Charlie</t>
        </is>
      </c>
      <c r="E4" s="8" t="inlineStr">
        <is>
          <t>Diana</t>
        </is>
      </c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  <c r="AC4" s="1" t="n"/>
    </row>
    <row r="5" customFormat="1" s="1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J5" s="9" t="n"/>
      <c r="K5" s="9" t="n"/>
      <c r="L5" s="9" t="n"/>
      <c r="M5" s="9" t="n"/>
      <c r="N5" s="9" t="n"/>
      <c r="O5" s="9" t="n"/>
      <c r="P5" s="9" t="n"/>
      <c r="Q5" s="9" t="n"/>
      <c r="R5" s="9" t="n"/>
      <c r="S5" s="9" t="n"/>
      <c r="T5" s="9" t="n"/>
      <c r="U5" s="9" t="n"/>
      <c r="V5" s="9" t="n"/>
      <c r="W5" s="9" t="n"/>
      <c r="X5" s="9" t="n"/>
      <c r="Y5" s="9" t="n"/>
      <c r="Z5" s="9" t="n"/>
      <c r="AA5" s="9" t="n"/>
      <c r="AB5" s="9" t="n"/>
      <c r="AC5" s="9" t="n"/>
    </row>
    <row r="6" customFormat="1" s="1">
      <c r="A6" s="1" t="n"/>
      <c r="B6" s="1" t="n"/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  <c r="AC6" s="1" t="n"/>
    </row>
    <row r="7" customFormat="1" s="1">
      <c r="A7" s="10" t="inlineStr">
        <is>
          <t>Total Each Paid</t>
        </is>
      </c>
      <c r="B7" s="11" t="n"/>
      <c r="C7" s="11" t="n"/>
      <c r="D7" s="11" t="n"/>
      <c r="E7" s="12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  <c r="AC7" s="1" t="n"/>
    </row>
    <row r="8" customFormat="1" s="1">
      <c r="A8" s="13" t="inlineStr">
        <is>
          <t>Participant</t>
        </is>
      </c>
      <c r="B8" s="14">
        <f>IF(ISBLANK(B4), "", B4)</f>
        <v/>
      </c>
      <c r="C8" s="15">
        <f>IF(ISBLANK(C4), "", C4)</f>
        <v/>
      </c>
      <c r="D8" s="16">
        <f>IF(ISBLANK(D4), "", D4)</f>
        <v/>
      </c>
      <c r="E8" s="17">
        <f>IF(ISBLANK(E4), "", E4)</f>
        <v/>
      </c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</row>
    <row r="9" customFormat="1" s="1">
      <c r="A9" s="13" t="inlineStr">
        <is>
          <t>Amount Paid</t>
        </is>
      </c>
      <c r="B9" s="18">
        <f>IF(ISBLANK(B4),"",SUMIFS(C45:C51,D45:D51,B4))</f>
        <v/>
      </c>
      <c r="C9" s="18">
        <f>IF(ISBLANK(C4),"",SUMIFS(C45:C51,D45:D51,C4))</f>
        <v/>
      </c>
      <c r="D9" s="18">
        <f>IF(ISBLANK(D4),"",SUMIFS(C45:C51,D45:D51,D4))</f>
        <v/>
      </c>
      <c r="E9" s="19">
        <f>IF(ISBLANK(E4),"",SUMIFS(C45:C51,D45:D51,E4))</f>
        <v/>
      </c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</row>
    <row r="10" customFormat="1" s="1">
      <c r="A10" s="20" t="inlineStr">
        <is>
          <t>Grand group total:</t>
        </is>
      </c>
      <c r="B10" s="21" t="n"/>
      <c r="C10" s="21" t="n"/>
      <c r="D10" s="21" t="n"/>
      <c r="E10" s="22">
        <f>SUMIFS(B9:E9,B4:E4,"&lt;&gt;")</f>
        <v/>
      </c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  <c r="AC10" s="1" t="n"/>
    </row>
    <row r="11" customFormat="1" s="1">
      <c r="A11" s="1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  <c r="AC11" s="1" t="n"/>
    </row>
    <row r="12" customFormat="1" s="1">
      <c r="A12" s="10" t="inlineStr">
        <is>
          <t>Total Each Owes</t>
        </is>
      </c>
      <c r="B12" s="23" t="inlineStr">
        <is>
          <t>(← this is the sum of what each specific person owes others)</t>
        </is>
      </c>
      <c r="C12" s="11" t="n"/>
      <c r="D12" s="11" t="n"/>
      <c r="E12" s="12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</row>
    <row r="13" customFormat="1" s="1">
      <c r="A13" s="24" t="inlineStr">
        <is>
          <t>Participant</t>
        </is>
      </c>
      <c r="B13" s="14">
        <f>IF(ISBLANK(B4), "", B4)</f>
        <v/>
      </c>
      <c r="C13" s="15">
        <f>IF(ISBLANK(C4), "", C4)</f>
        <v/>
      </c>
      <c r="D13" s="16">
        <f>IF(ISBLANK(D4), "", D4)</f>
        <v/>
      </c>
      <c r="E13" s="17">
        <f>IF(ISBLANK(E4), "", E4)</f>
        <v/>
      </c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</row>
    <row r="14" customFormat="1" s="1">
      <c r="A14" s="24" t="inlineStr">
        <is>
          <t>Share Owes</t>
        </is>
      </c>
      <c r="B14" s="25">
        <f>IF(ISBLANK(B4),"",(IF(ISBLANK(C4),0,H52)+IF(ISBLANK(D4),0,I52)+IF(ISBLANK(E4),0,J52)))</f>
        <v/>
      </c>
      <c r="C14" s="25">
        <f>IF(ISBLANK(C4),"",(IF(ISBLANK(B4),0,K52)+IF(ISBLANK(D4),0,M52)+IF(ISBLANK(E4),0,N52)))</f>
        <v/>
      </c>
      <c r="D14" s="25">
        <f>IF(ISBLANK(D4),"",(IF(ISBLANK(B4),0,O52)+IF(ISBLANK(C4),0,P52)+IF(ISBLANK(E4),0,R52)))</f>
        <v/>
      </c>
      <c r="E14" s="26">
        <f>IF(ISBLANK(E4),"",(IF(ISBLANK(B4),0,S52)+IF(ISBLANK(C4),0,T52)+IF(ISBLANK(D4),0,U52)))</f>
        <v/>
      </c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</row>
    <row r="15" customFormat="1" s="1">
      <c r="A15" s="27" t="inlineStr">
        <is>
          <t>Or, equal split:</t>
        </is>
      </c>
      <c r="B15" s="28">
        <f>IF(ISBLANK(B4),"",E10/COUNTIF(B4:E4,"&lt;&gt;")-IF(ISBLANK(B9),0,B9))</f>
        <v/>
      </c>
      <c r="C15" s="28">
        <f>IF(ISBLANK(C4),"",E10/COUNTIF(B4:E4,"&lt;&gt;")-IF(ISBLANK(C9),0,C9))</f>
        <v/>
      </c>
      <c r="D15" s="28">
        <f>IF(ISBLANK(D4),"",E10/COUNTIF(B4:E4,"&lt;&gt;")-IF(ISBLANK(D9),0,D9))</f>
        <v/>
      </c>
      <c r="E15" s="29">
        <f>IF(ISBLANK(E4),"",E10/COUNTIF(B4:E4,"&lt;&gt;")-IF(ISBLANK(E9),0,E9))</f>
        <v/>
      </c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</row>
    <row r="16" customFormat="1" s="1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</row>
    <row r="17" customFormat="1" s="1">
      <c r="A17" s="10" t="inlineStr">
        <is>
          <t>Total Each Owed</t>
        </is>
      </c>
      <c r="B17" s="23" t="inlineStr">
        <is>
          <t>(← this is the sum of what others owe each specific person)</t>
        </is>
      </c>
      <c r="C17" s="11" t="n"/>
      <c r="D17" s="11" t="n"/>
      <c r="E17" s="12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</row>
    <row r="18" customFormat="1" s="1">
      <c r="A18" s="30" t="inlineStr">
        <is>
          <t>Participant</t>
        </is>
      </c>
      <c r="B18" s="14">
        <f>IF(ISBLANK(B4), "", B4)</f>
        <v/>
      </c>
      <c r="C18" s="15">
        <f>IF(ISBLANK(C4), "", C4)</f>
        <v/>
      </c>
      <c r="D18" s="16">
        <f>IF(ISBLANK(D4), "", D4)</f>
        <v/>
      </c>
      <c r="E18" s="17">
        <f>IF(ISBLANK(E4), "", E4)</f>
        <v/>
      </c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  <c r="AC18" s="1" t="n"/>
    </row>
    <row r="19" customFormat="1" s="1">
      <c r="A19" s="31" t="inlineStr">
        <is>
          <t>Share Owed</t>
        </is>
      </c>
      <c r="B19" s="32">
        <f>IF(ISBLANK(B4),"",(IF(ISBLANK(C4),0,K52)+IF(ISBLANK(D4),0,O52)+IF(ISBLANK(E4),0,S52)))</f>
        <v/>
      </c>
      <c r="C19" s="32">
        <f>IF(ISBLANK(C4),"",(IF(ISBLANK(B4),0,H52)+IF(ISBLANK(D4),0,P52)+IF(ISBLANK(E4),0,T52)))</f>
        <v/>
      </c>
      <c r="D19" s="32">
        <f>IF(ISBLANK(D4),"",(IF(ISBLANK(B4),0,I52)+IF(ISBLANK(C4),0,M52)+IF(ISBLANK(E4),0,U52)))</f>
        <v/>
      </c>
      <c r="E19" s="33">
        <f>IF(ISBLANK(E4),"",(IF(ISBLANK(B4),0,J52)+IF(ISBLANK(C4),0,N52)+IF(ISBLANK(D4),0,R52)))</f>
        <v/>
      </c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  <c r="AC19" s="1" t="n"/>
    </row>
    <row r="20" customFormat="1" s="1">
      <c r="A20" s="1" t="n"/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1" t="n"/>
      <c r="AC20" s="1" t="n"/>
    </row>
    <row r="21" customFormat="1" s="1">
      <c r="A21" s="1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1" t="n"/>
      <c r="AC21" s="1" t="n"/>
    </row>
    <row r="22" customFormat="1" s="1">
      <c r="A22" s="10" t="inlineStr">
        <is>
          <t>Final Balance (Total owed minus total owes)</t>
        </is>
      </c>
      <c r="B22" s="11" t="n"/>
      <c r="C22" s="11" t="n"/>
      <c r="D22" s="11" t="n"/>
      <c r="E22" s="12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  <c r="AA22" s="1" t="n"/>
      <c r="AB22" s="1" t="n"/>
      <c r="AC22" s="1" t="n"/>
    </row>
    <row r="23" customFormat="1" s="1">
      <c r="A23" s="34" t="inlineStr">
        <is>
          <t>Participant</t>
        </is>
      </c>
      <c r="B23" s="14">
        <f>IF(ISBLANK(B4), "", B4)</f>
        <v/>
      </c>
      <c r="C23" s="15">
        <f>IF(ISBLANK(C4), "", C4)</f>
        <v/>
      </c>
      <c r="D23" s="16">
        <f>IF(ISBLANK(D4), "", D4)</f>
        <v/>
      </c>
      <c r="E23" s="17">
        <f>IF(ISBLANK(E4), "", E4)</f>
        <v/>
      </c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  <c r="AC23" s="1" t="n"/>
    </row>
    <row r="24" customFormat="1" s="1">
      <c r="A24" s="35" t="inlineStr">
        <is>
          <t>Net Balance</t>
        </is>
      </c>
      <c r="B24" s="36">
        <f>IF(ISBLANK(B4),"",B19-B14)</f>
        <v/>
      </c>
      <c r="C24" s="36">
        <f>IF(ISBLANK(C4),"",C19-C14)</f>
        <v/>
      </c>
      <c r="D24" s="36">
        <f>IF(ISBLANK(D4),"",D19-D14)</f>
        <v/>
      </c>
      <c r="E24" s="37">
        <f>IF(ISBLANK(E4),"",E19-E14)</f>
        <v/>
      </c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1" t="n"/>
      <c r="AC24" s="1" t="n"/>
    </row>
    <row r="25" customFormat="1" s="1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</row>
    <row r="26" customFormat="1" s="1">
      <c r="A26" s="10" t="inlineStr">
        <is>
          <t>Settlements (Who Pays Whom - direct to each)</t>
        </is>
      </c>
      <c r="B26" s="11" t="n"/>
      <c r="C26" s="11" t="n"/>
      <c r="D26" s="11" t="n"/>
      <c r="E26" s="1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  <c r="AC26" s="1" t="n"/>
    </row>
    <row r="27" customFormat="1" s="1">
      <c r="A27" s="38" t="inlineStr">
        <is>
          <t xml:space="preserve">From ⇩ / To ⇒ </t>
        </is>
      </c>
      <c r="B27" s="14">
        <f>B4</f>
        <v/>
      </c>
      <c r="C27" s="15">
        <f>C4</f>
        <v/>
      </c>
      <c r="D27" s="16">
        <f>D4</f>
        <v/>
      </c>
      <c r="E27" s="17">
        <f>E4</f>
        <v/>
      </c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</row>
    <row r="28" customFormat="1" s="1">
      <c r="A28" s="39">
        <f>B4</f>
        <v/>
      </c>
      <c r="B28" s="40" t="inlineStr">
        <is>
          <t>-</t>
        </is>
      </c>
      <c r="C28" s="41">
        <f>IF(OR(ISBLANK(B4),ISBLANK(C4)),"-",H52-K52)</f>
        <v/>
      </c>
      <c r="D28" s="41">
        <f>IF(OR(ISBLANK(B4),ISBLANK(D4)),"-",I52-O52)</f>
        <v/>
      </c>
      <c r="E28" s="42">
        <f>IF(OR(ISBLANK(B4),ISBLANK(E4)),"-",J52-S52)</f>
        <v/>
      </c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  <c r="AC28" s="1" t="n"/>
    </row>
    <row r="29" customFormat="1" s="1">
      <c r="A29" s="43">
        <f>C4</f>
        <v/>
      </c>
      <c r="B29" s="41">
        <f>IF(OR(ISBLANK(C4),ISBLANK(B4)),"-",K52-H52)</f>
        <v/>
      </c>
      <c r="C29" s="40" t="inlineStr">
        <is>
          <t>-</t>
        </is>
      </c>
      <c r="D29" s="41">
        <f>IF(OR(ISBLANK(C4),ISBLANK(D4)),"-",M52-P52)</f>
        <v/>
      </c>
      <c r="E29" s="42">
        <f>IF(OR(ISBLANK(C4),ISBLANK(E4)),"-",N52-T52)</f>
        <v/>
      </c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  <c r="AC29" s="1" t="n"/>
    </row>
    <row r="30" customFormat="1" s="1">
      <c r="A30" s="44">
        <f>D4</f>
        <v/>
      </c>
      <c r="B30" s="41">
        <f>IF(OR(ISBLANK(D4),ISBLANK(B4)),"-",O52-I52)</f>
        <v/>
      </c>
      <c r="C30" s="41">
        <f>IF(OR(ISBLANK(D4),ISBLANK(C4)),"-",P52-M52)</f>
        <v/>
      </c>
      <c r="D30" s="40" t="inlineStr">
        <is>
          <t>-</t>
        </is>
      </c>
      <c r="E30" s="42">
        <f>IF(OR(ISBLANK(D4),ISBLANK(E4)),"-",R52-U52)</f>
        <v/>
      </c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  <c r="AC30" s="1" t="n"/>
    </row>
    <row r="31" customFormat="1" s="1">
      <c r="A31" s="45">
        <f>E4</f>
        <v/>
      </c>
      <c r="B31" s="46">
        <f>IF(OR(ISBLANK(E4),ISBLANK(B4)),"-",S52-J52)</f>
        <v/>
      </c>
      <c r="C31" s="46">
        <f>IF(OR(ISBLANK(E4),ISBLANK(C4)),"-",T52-N52)</f>
        <v/>
      </c>
      <c r="D31" s="46">
        <f>IF(OR(ISBLANK(E4),ISBLANK(D4)),"-",U52-R52)</f>
        <v/>
      </c>
      <c r="E31" s="47" t="inlineStr">
        <is>
          <t>-</t>
        </is>
      </c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  <c r="AC31" s="1" t="n"/>
    </row>
    <row r="32" customFormat="1" s="1">
      <c r="A32" s="48" t="inlineStr">
        <is>
          <t>Note: The amounts here show how much each person (row) should pay to each other person (column) to resolve what they directly owe each other.</t>
        </is>
      </c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  <c r="AC32" s="1" t="n"/>
    </row>
    <row r="33" customFormat="1" s="1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  <c r="AC33" s="1" t="n"/>
    </row>
    <row r="34" customFormat="1" s="1">
      <c r="A34" s="10" t="inlineStr">
        <is>
          <t>Optimized Settlements (minimal transfers)</t>
        </is>
      </c>
      <c r="B34" s="11" t="n"/>
      <c r="C34" s="11" t="n"/>
      <c r="D34" s="11" t="n"/>
      <c r="E34" s="12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  <c r="AC34" s="1" t="n"/>
    </row>
    <row r="35" customFormat="1" s="1">
      <c r="A35" s="38" t="inlineStr">
        <is>
          <t xml:space="preserve">From ⇩ / To ⇒ </t>
        </is>
      </c>
      <c r="B35" s="14">
        <f>B4</f>
        <v/>
      </c>
      <c r="C35" s="15">
        <f>C4</f>
        <v/>
      </c>
      <c r="D35" s="16">
        <f>D4</f>
        <v/>
      </c>
      <c r="E35" s="17">
        <f>E4</f>
        <v/>
      </c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  <c r="AC35" s="1" t="n"/>
    </row>
    <row r="36" customFormat="1" s="1">
      <c r="A36" s="39">
        <f>B4</f>
        <v/>
      </c>
      <c r="B36" s="40" t="inlineStr">
        <is>
          <t>-</t>
        </is>
      </c>
      <c r="C36" s="41">
        <f>IF(OR(ISBLANK(B4),ISBLANK(C4)),0,IF(AND(B24&lt;0,C24&gt;0),MIN(MAX(0,ABS(B24)-0),MAX(0,C24-0)),0))</f>
        <v/>
      </c>
      <c r="D36" s="41">
        <f>IF(OR(ISBLANK(B4),ISBLANK(D4)),0,IF(AND(B24&lt;0,D24&gt;0),MIN(MAX(0,ABS(B24)-(IF(ISNUMBER(C36),MAX(0,C36),0))),MAX(0,D24-0)),0))</f>
        <v/>
      </c>
      <c r="E36" s="42">
        <f>IF(OR(ISBLANK(B4),ISBLANK(E4)),0,IF(AND(B24&lt;0,E24&gt;0),MIN(MAX(0,ABS(B24)-(IF(ISNUMBER(C36),MAX(0,C36),0)+IF(ISNUMBER(D36),MAX(0,D36),0))),MAX(0,E24-0)),0))</f>
        <v/>
      </c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  <c r="AC36" s="1" t="n"/>
    </row>
    <row r="37" customFormat="1" s="1">
      <c r="A37" s="43">
        <f>C4</f>
        <v/>
      </c>
      <c r="B37" s="41">
        <f>IF(OR(ISBLANK(C4),ISBLANK(B4)),0,IF(AND(C24&lt;0,B24&gt;0),MIN(MAX(0,ABS(C24)-0),MAX(0,B24-0)),0))</f>
        <v/>
      </c>
      <c r="C37" s="40" t="inlineStr">
        <is>
          <t>-</t>
        </is>
      </c>
      <c r="D37" s="41">
        <f>IF(OR(ISBLANK(C4),ISBLANK(D4)),0,IF(AND(C24&lt;0,D24&gt;0),MIN(MAX(0,ABS(C24)-(IF(ISNUMBER(B37),MAX(0,B37),0))),MAX(0,D24-(IF(ISNUMBER(D36),MAX(0,D36),0)))),0))</f>
        <v/>
      </c>
      <c r="E37" s="42">
        <f>IF(OR(ISBLANK(C4),ISBLANK(E4)),0,IF(AND(C24&lt;0,E24&gt;0),MIN(MAX(0,ABS(C24)-(IF(ISNUMBER(B37),MAX(0,B37),0)+IF(ISNUMBER(D37),MAX(0,D37),0))),MAX(0,E24-(IF(ISNUMBER(E36),MAX(0,E36),0)))),0))</f>
        <v/>
      </c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  <c r="AC37" s="1" t="n"/>
    </row>
    <row r="38" customFormat="1" s="1">
      <c r="A38" s="44">
        <f>D4</f>
        <v/>
      </c>
      <c r="B38" s="41">
        <f>IF(OR(ISBLANK(D4),ISBLANK(B4)),0,IF(AND(D24&lt;0,B24&gt;0),MIN(MAX(0,ABS(D24)-0),MAX(0,B24-(IF(ISNUMBER(B37),MAX(0,B37),0)))),0))</f>
        <v/>
      </c>
      <c r="C38" s="41">
        <f>IF(OR(ISBLANK(D4),ISBLANK(C4)),0,IF(AND(D24&lt;0,C24&gt;0),MIN(MAX(0,ABS(D24)-(IF(ISNUMBER(B38),MAX(0,B38),0))),MAX(0,C24-(IF(ISNUMBER(C36),MAX(0,C36),0)))),0))</f>
        <v/>
      </c>
      <c r="D38" s="40" t="inlineStr">
        <is>
          <t>-</t>
        </is>
      </c>
      <c r="E38" s="42">
        <f>IF(OR(ISBLANK(D4),ISBLANK(E4)),0,IF(AND(D24&lt;0,E24&gt;0),MIN(MAX(0,ABS(D24)-(IF(ISNUMBER(B38),MAX(0,B38),0)+IF(ISNUMBER(C38),MAX(0,C38),0))),MAX(0,E24-(IF(ISNUMBER(E36),MAX(0,E36),0)+IF(ISNUMBER(E37),MAX(0,E37),0)))),0))</f>
        <v/>
      </c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  <c r="AC38" s="1" t="n"/>
    </row>
    <row r="39" customFormat="1" s="1">
      <c r="A39" s="45">
        <f>E4</f>
        <v/>
      </c>
      <c r="B39" s="46">
        <f>IF(OR(ISBLANK(E4),ISBLANK(B4)),0,IF(AND(E24&lt;0,B24&gt;0),MIN(MAX(0,ABS(E24)-0),MAX(0,B24-(IF(ISNUMBER(B37),MAX(0,B37),0)+IF(ISNUMBER(B38),MAX(0,B38),0)))),0))</f>
        <v/>
      </c>
      <c r="C39" s="46">
        <f>IF(OR(ISBLANK(E4),ISBLANK(C4)),0,IF(AND(E24&lt;0,C24&gt;0),MIN(MAX(0,ABS(E24)-(IF(ISNUMBER(B39),MAX(0,B39),0))),MAX(0,C24-(IF(ISNUMBER(C36),MAX(0,C36),0)+IF(ISNUMBER(C38),MAX(0,C38),0)))),0))</f>
        <v/>
      </c>
      <c r="D39" s="46">
        <f>IF(OR(ISBLANK(E4),ISBLANK(D4)),0,IF(AND(E24&lt;0,D24&gt;0),MIN(MAX(0,ABS(E24)-(IF(ISNUMBER(B39),MAX(0,B39),0)+IF(ISNUMBER(C39),MAX(0,C39),0))),MAX(0,D24-(IF(ISNUMBER(D36),MAX(0,D36),0)+IF(ISNUMBER(D37),MAX(0,D37),0)))),0))</f>
        <v/>
      </c>
      <c r="E39" s="47" t="inlineStr">
        <is>
          <t>-</t>
        </is>
      </c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  <c r="AC39" s="1" t="n"/>
    </row>
    <row r="40" customFormat="1" s="1">
      <c r="A40" s="48" t="inlineStr">
        <is>
          <t>Note: The amounts in this table show only the minimum payments needed to settle all debts, reducing the total number of transactions.</t>
        </is>
      </c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</row>
    <row r="41" customFormat="1" s="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  <c r="AC41" s="1" t="n"/>
    </row>
    <row r="42" customFormat="1" s="1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J42" s="9" t="n"/>
      <c r="K42" s="9" t="n"/>
      <c r="L42" s="9" t="n"/>
      <c r="M42" s="9" t="n"/>
      <c r="N42" s="9" t="n"/>
      <c r="O42" s="9" t="n"/>
      <c r="P42" s="9" t="n"/>
      <c r="Q42" s="9" t="n"/>
      <c r="R42" s="9" t="n"/>
      <c r="S42" s="9" t="n"/>
      <c r="T42" s="9" t="n"/>
      <c r="U42" s="9" t="n"/>
      <c r="V42" s="9" t="n"/>
      <c r="W42" s="9" t="n"/>
      <c r="X42" s="9" t="n"/>
      <c r="Y42" s="9" t="n"/>
      <c r="Z42" s="9" t="n"/>
      <c r="AA42" s="9" t="n"/>
      <c r="AB42" s="9" t="n"/>
      <c r="AC42" s="9" t="n"/>
    </row>
    <row r="43" customFormat="1" s="1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</row>
    <row r="44" customFormat="1" s="1">
      <c r="A44" s="49" t="inlineStr">
        <is>
          <t>Date</t>
        </is>
      </c>
      <c r="B44" s="50" t="inlineStr">
        <is>
          <t>Description</t>
        </is>
      </c>
      <c r="C44" s="50" t="inlineStr">
        <is>
          <t>Amount</t>
        </is>
      </c>
      <c r="D44" s="50" t="inlineStr">
        <is>
          <t>Paid By</t>
        </is>
      </c>
      <c r="E44" s="51" t="inlineStr">
        <is>
          <t>Participants</t>
        </is>
      </c>
      <c r="F44" s="52" t="inlineStr"/>
      <c r="G44" s="1" t="n"/>
      <c r="H44" s="53" t="inlineStr">
        <is>
          <t>Alice owes Bob</t>
        </is>
      </c>
      <c r="I44" s="53" t="inlineStr">
        <is>
          <t>Alice owes Charlie</t>
        </is>
      </c>
      <c r="J44" s="53" t="inlineStr">
        <is>
          <t>Alice owes Diana</t>
        </is>
      </c>
      <c r="K44" s="53" t="inlineStr">
        <is>
          <t>Bob owes Alice</t>
        </is>
      </c>
      <c r="L44" s="1" t="n"/>
      <c r="M44" s="53" t="inlineStr">
        <is>
          <t>Bob owes Charlie</t>
        </is>
      </c>
      <c r="N44" s="53" t="inlineStr">
        <is>
          <t>Bob owes Diana</t>
        </is>
      </c>
      <c r="O44" s="53" t="inlineStr">
        <is>
          <t>Charlie owes Alice</t>
        </is>
      </c>
      <c r="P44" s="53" t="inlineStr">
        <is>
          <t>Charlie owes Bob</t>
        </is>
      </c>
      <c r="Q44" s="1" t="n"/>
      <c r="R44" s="53" t="inlineStr">
        <is>
          <t>Charlie owes Diana</t>
        </is>
      </c>
      <c r="S44" s="53" t="inlineStr">
        <is>
          <t>Diana owes Alice</t>
        </is>
      </c>
      <c r="T44" s="53" t="inlineStr">
        <is>
          <t>Diana owes Bob</t>
        </is>
      </c>
      <c r="U44" s="53" t="inlineStr">
        <is>
          <t>Diana owes Charlie</t>
        </is>
      </c>
      <c r="V44" s="1" t="n"/>
      <c r="W44" s="1" t="n"/>
      <c r="X44" s="1" t="n"/>
      <c r="Y44" s="1" t="n"/>
      <c r="Z44" s="1" t="n"/>
      <c r="AA44" s="1" t="n"/>
      <c r="AB44" s="1" t="n"/>
      <c r="AC44" s="1" t="n"/>
    </row>
    <row r="45" customFormat="1" s="1">
      <c r="A45" s="54" t="inlineStr">
        <is>
          <t>2024-03-15</t>
        </is>
      </c>
      <c r="B45" s="55" t="inlineStr">
        <is>
          <t>Airbnb</t>
        </is>
      </c>
      <c r="C45" s="56" t="n">
        <v>240</v>
      </c>
      <c r="D45" s="55" t="inlineStr">
        <is>
          <t>Alice</t>
        </is>
      </c>
      <c r="E45" s="57" t="inlineStr">
        <is>
          <t>All</t>
        </is>
      </c>
      <c r="F45" s="1" t="n"/>
      <c r="G45" s="1" t="n"/>
      <c r="H45" s="56">
        <f>IF(OR(ISBLANK(B4),ISBLANK(C4),ISBLANK(C45),ISBLANK(D45),ISBLANK(E45)),"",IF(AND(D45=C4,OR(E45="All",ISNUMBER(SEARCH("," &amp; B4 &amp; ",", "," &amp; SUBSTITUTE(E45," ","") &amp; ",")))),C45/IF(E45="All",COUNTIF(B4:E4,"&lt;&gt;"),LEN(SUBSTITUTE(E45," ",""))-LEN(SUBSTITUTE(SUBSTITUTE(E45," ",""),",",""))+1),0))</f>
        <v/>
      </c>
      <c r="I45" s="56">
        <f>IF(OR(ISBLANK(B4),ISBLANK(D4),ISBLANK(C45),ISBLANK(D45),ISBLANK(E45)),"",IF(AND(D45=D4,OR(E45="All",ISNUMBER(SEARCH("," &amp; B4 &amp; ",", "," &amp; SUBSTITUTE(E45," ","") &amp; ",")))),C45/IF(E45="All",COUNTIF(B4:E4,"&lt;&gt;"),LEN(SUBSTITUTE(E45," ",""))-LEN(SUBSTITUTE(SUBSTITUTE(E45," ",""),",",""))+1),0))</f>
        <v/>
      </c>
      <c r="J45" s="56">
        <f>IF(OR(ISBLANK(B4),ISBLANK(E4),ISBLANK(C45),ISBLANK(D45),ISBLANK(E45)),"",IF(AND(D45=E4,OR(E45="All",ISNUMBER(SEARCH("," &amp; B4 &amp; ",", "," &amp; SUBSTITUTE(E45," ","") &amp; ",")))),C45/IF(E45="All",COUNTIF(B4:E4,"&lt;&gt;"),LEN(SUBSTITUTE(E45," ",""))-LEN(SUBSTITUTE(SUBSTITUTE(E45," ",""),",",""))+1),0))</f>
        <v/>
      </c>
      <c r="K45" s="56">
        <f>IF(OR(ISBLANK(C4),ISBLANK(B4),ISBLANK(C45),ISBLANK(D45),ISBLANK(E45)),"",IF(AND(D45=B4,OR(E45="All",ISNUMBER(SEARCH("," &amp; C4 &amp; ",", "," &amp; SUBSTITUTE(E45," ","") &amp; ",")))),C45/IF(E45="All",COUNTIF(B4:E4,"&lt;&gt;"),LEN(SUBSTITUTE(E45," ",""))-LEN(SUBSTITUTE(SUBSTITUTE(E45," ",""),",",""))+1),0))</f>
        <v/>
      </c>
      <c r="L45" s="1" t="n"/>
      <c r="M45" s="56">
        <f>IF(OR(ISBLANK(C4),ISBLANK(D4),ISBLANK(C45),ISBLANK(D45),ISBLANK(E45)),"",IF(AND(D45=D4,OR(E45="All",ISNUMBER(SEARCH("," &amp; C4 &amp; ",", "," &amp; SUBSTITUTE(E45," ","") &amp; ",")))),C45/IF(E45="All",COUNTIF(B4:E4,"&lt;&gt;"),LEN(SUBSTITUTE(E45," ",""))-LEN(SUBSTITUTE(SUBSTITUTE(E45," ",""),",",""))+1),0))</f>
        <v/>
      </c>
      <c r="N45" s="56">
        <f>IF(OR(ISBLANK(C4),ISBLANK(E4),ISBLANK(C45),ISBLANK(D45),ISBLANK(E45)),"",IF(AND(D45=E4,OR(E45="All",ISNUMBER(SEARCH("," &amp; C4 &amp; ",", "," &amp; SUBSTITUTE(E45," ","") &amp; ",")))),C45/IF(E45="All",COUNTIF(B4:E4,"&lt;&gt;"),LEN(SUBSTITUTE(E45," ",""))-LEN(SUBSTITUTE(SUBSTITUTE(E45," ",""),",",""))+1),0))</f>
        <v/>
      </c>
      <c r="O45" s="56">
        <f>IF(OR(ISBLANK(D4),ISBLANK(B4),ISBLANK(C45),ISBLANK(D45),ISBLANK(E45)),"",IF(AND(D45=B4,OR(E45="All",ISNUMBER(SEARCH("," &amp; D4 &amp; ",", "," &amp; SUBSTITUTE(E45," ","") &amp; ",")))),C45/IF(E45="All",COUNTIF(B4:E4,"&lt;&gt;"),LEN(SUBSTITUTE(E45," ",""))-LEN(SUBSTITUTE(SUBSTITUTE(E45," ",""),",",""))+1),0))</f>
        <v/>
      </c>
      <c r="P45" s="56">
        <f>IF(OR(ISBLANK(D4),ISBLANK(C4),ISBLANK(C45),ISBLANK(D45),ISBLANK(E45)),"",IF(AND(D45=C4,OR(E45="All",ISNUMBER(SEARCH("," &amp; D4 &amp; ",", "," &amp; SUBSTITUTE(E45," ","") &amp; ",")))),C45/IF(E45="All",COUNTIF(B4:E4,"&lt;&gt;"),LEN(SUBSTITUTE(E45," ",""))-LEN(SUBSTITUTE(SUBSTITUTE(E45," ",""),",",""))+1),0))</f>
        <v/>
      </c>
      <c r="Q45" s="1" t="n"/>
      <c r="R45" s="56">
        <f>IF(OR(ISBLANK(D4),ISBLANK(E4),ISBLANK(C45),ISBLANK(D45),ISBLANK(E45)),"",IF(AND(D45=E4,OR(E45="All",ISNUMBER(SEARCH("," &amp; D4 &amp; ",", "," &amp; SUBSTITUTE(E45," ","") &amp; ",")))),C45/IF(E45="All",COUNTIF(B4:E4,"&lt;&gt;"),LEN(SUBSTITUTE(E45," ",""))-LEN(SUBSTITUTE(SUBSTITUTE(E45," ",""),",",""))+1),0))</f>
        <v/>
      </c>
      <c r="S45" s="56">
        <f>IF(OR(ISBLANK(E4),ISBLANK(B4),ISBLANK(C45),ISBLANK(D45),ISBLANK(E45)),"",IF(AND(D45=B4,OR(E45="All",ISNUMBER(SEARCH("," &amp; E4 &amp; ",", "," &amp; SUBSTITUTE(E45," ","") &amp; ",")))),C45/IF(E45="All",COUNTIF(B4:E4,"&lt;&gt;"),LEN(SUBSTITUTE(E45," ",""))-LEN(SUBSTITUTE(SUBSTITUTE(E45," ",""),",",""))+1),0))</f>
        <v/>
      </c>
      <c r="T45" s="56">
        <f>IF(OR(ISBLANK(E4),ISBLANK(C4),ISBLANK(C45),ISBLANK(D45),ISBLANK(E45)),"",IF(AND(D45=C4,OR(E45="All",ISNUMBER(SEARCH("," &amp; E4 &amp; ",", "," &amp; SUBSTITUTE(E45," ","") &amp; ",")))),C45/IF(E45="All",COUNTIF(B4:E4,"&lt;&gt;"),LEN(SUBSTITUTE(E45," ",""))-LEN(SUBSTITUTE(SUBSTITUTE(E45," ",""),",",""))+1),0))</f>
        <v/>
      </c>
      <c r="U45" s="56">
        <f>IF(OR(ISBLANK(E4),ISBLANK(D4),ISBLANK(C45),ISBLANK(D45),ISBLANK(E45)),"",IF(AND(D45=D4,OR(E45="All",ISNUMBER(SEARCH("," &amp; E4 &amp; ",", "," &amp; SUBSTITUTE(E45," ","") &amp; ",")))),C45/IF(E45="All",COUNTIF(B4:E4,"&lt;&gt;"),LEN(SUBSTITUTE(E45," ",""))-LEN(SUBSTITUTE(SUBSTITUTE(E45," ",""),",",""))+1),0))</f>
        <v/>
      </c>
      <c r="V45" s="1" t="n"/>
      <c r="W45" s="1" t="n"/>
      <c r="X45" s="1" t="n"/>
      <c r="Y45" s="1" t="n"/>
      <c r="Z45" s="1" t="n"/>
      <c r="AA45" s="1" t="n"/>
      <c r="AB45" s="1" t="n"/>
      <c r="AC45" s="1" t="n"/>
    </row>
    <row r="46" customFormat="1" s="1">
      <c r="A46" s="54" t="inlineStr">
        <is>
          <t>2024-03-15</t>
        </is>
      </c>
      <c r="B46" s="55" t="inlineStr">
        <is>
          <t>Group dinner</t>
        </is>
      </c>
      <c r="C46" s="56" t="n">
        <v>120</v>
      </c>
      <c r="D46" s="55" t="inlineStr">
        <is>
          <t>Bob</t>
        </is>
      </c>
      <c r="E46" s="57" t="inlineStr">
        <is>
          <t>All</t>
        </is>
      </c>
      <c r="F46" s="1" t="n"/>
      <c r="G46" s="1" t="n"/>
      <c r="H46" s="56">
        <f>IF(OR(ISBLANK(B4),ISBLANK(C4),ISBLANK(C46),ISBLANK(D46),ISBLANK(E46)),"",IF(AND(D46=C4,OR(E46="All",ISNUMBER(SEARCH("," &amp; B4 &amp; ",", "," &amp; SUBSTITUTE(E46," ","") &amp; ",")))),C46/IF(E46="All",COUNTIF(B4:E4,"&lt;&gt;"),LEN(SUBSTITUTE(E46," ",""))-LEN(SUBSTITUTE(SUBSTITUTE(E46," ",""),",",""))+1),0))</f>
        <v/>
      </c>
      <c r="I46" s="56">
        <f>IF(OR(ISBLANK(B4),ISBLANK(D4),ISBLANK(C46),ISBLANK(D46),ISBLANK(E46)),"",IF(AND(D46=D4,OR(E46="All",ISNUMBER(SEARCH("," &amp; B4 &amp; ",", "," &amp; SUBSTITUTE(E46," ","") &amp; ",")))),C46/IF(E46="All",COUNTIF(B4:E4,"&lt;&gt;"),LEN(SUBSTITUTE(E46," ",""))-LEN(SUBSTITUTE(SUBSTITUTE(E46," ",""),",",""))+1),0))</f>
        <v/>
      </c>
      <c r="J46" s="56">
        <f>IF(OR(ISBLANK(B4),ISBLANK(E4),ISBLANK(C46),ISBLANK(D46),ISBLANK(E46)),"",IF(AND(D46=E4,OR(E46="All",ISNUMBER(SEARCH("," &amp; B4 &amp; ",", "," &amp; SUBSTITUTE(E46," ","") &amp; ",")))),C46/IF(E46="All",COUNTIF(B4:E4,"&lt;&gt;"),LEN(SUBSTITUTE(E46," ",""))-LEN(SUBSTITUTE(SUBSTITUTE(E46," ",""),",",""))+1),0))</f>
        <v/>
      </c>
      <c r="K46" s="56">
        <f>IF(OR(ISBLANK(C4),ISBLANK(B4),ISBLANK(C46),ISBLANK(D46),ISBLANK(E46)),"",IF(AND(D46=B4,OR(E46="All",ISNUMBER(SEARCH("," &amp; C4 &amp; ",", "," &amp; SUBSTITUTE(E46," ","") &amp; ",")))),C46/IF(E46="All",COUNTIF(B4:E4,"&lt;&gt;"),LEN(SUBSTITUTE(E46," ",""))-LEN(SUBSTITUTE(SUBSTITUTE(E46," ",""),",",""))+1),0))</f>
        <v/>
      </c>
      <c r="L46" s="1" t="n"/>
      <c r="M46" s="56">
        <f>IF(OR(ISBLANK(C4),ISBLANK(D4),ISBLANK(C46),ISBLANK(D46),ISBLANK(E46)),"",IF(AND(D46=D4,OR(E46="All",ISNUMBER(SEARCH("," &amp; C4 &amp; ",", "," &amp; SUBSTITUTE(E46," ","") &amp; ",")))),C46/IF(E46="All",COUNTIF(B4:E4,"&lt;&gt;"),LEN(SUBSTITUTE(E46," ",""))-LEN(SUBSTITUTE(SUBSTITUTE(E46," ",""),",",""))+1),0))</f>
        <v/>
      </c>
      <c r="N46" s="56">
        <f>IF(OR(ISBLANK(C4),ISBLANK(E4),ISBLANK(C46),ISBLANK(D46),ISBLANK(E46)),"",IF(AND(D46=E4,OR(E46="All",ISNUMBER(SEARCH("," &amp; C4 &amp; ",", "," &amp; SUBSTITUTE(E46," ","") &amp; ",")))),C46/IF(E46="All",COUNTIF(B4:E4,"&lt;&gt;"),LEN(SUBSTITUTE(E46," ",""))-LEN(SUBSTITUTE(SUBSTITUTE(E46," ",""),",",""))+1),0))</f>
        <v/>
      </c>
      <c r="O46" s="56">
        <f>IF(OR(ISBLANK(D4),ISBLANK(B4),ISBLANK(C46),ISBLANK(D46),ISBLANK(E46)),"",IF(AND(D46=B4,OR(E46="All",ISNUMBER(SEARCH("," &amp; D4 &amp; ",", "," &amp; SUBSTITUTE(E46," ","") &amp; ",")))),C46/IF(E46="All",COUNTIF(B4:E4,"&lt;&gt;"),LEN(SUBSTITUTE(E46," ",""))-LEN(SUBSTITUTE(SUBSTITUTE(E46," ",""),",",""))+1),0))</f>
        <v/>
      </c>
      <c r="P46" s="56">
        <f>IF(OR(ISBLANK(D4),ISBLANK(C4),ISBLANK(C46),ISBLANK(D46),ISBLANK(E46)),"",IF(AND(D46=C4,OR(E46="All",ISNUMBER(SEARCH("," &amp; D4 &amp; ",", "," &amp; SUBSTITUTE(E46," ","") &amp; ",")))),C46/IF(E46="All",COUNTIF(B4:E4,"&lt;&gt;"),LEN(SUBSTITUTE(E46," ",""))-LEN(SUBSTITUTE(SUBSTITUTE(E46," ",""),",",""))+1),0))</f>
        <v/>
      </c>
      <c r="Q46" s="1" t="n"/>
      <c r="R46" s="56">
        <f>IF(OR(ISBLANK(D4),ISBLANK(E4),ISBLANK(C46),ISBLANK(D46),ISBLANK(E46)),"",IF(AND(D46=E4,OR(E46="All",ISNUMBER(SEARCH("," &amp; D4 &amp; ",", "," &amp; SUBSTITUTE(E46," ","") &amp; ",")))),C46/IF(E46="All",COUNTIF(B4:E4,"&lt;&gt;"),LEN(SUBSTITUTE(E46," ",""))-LEN(SUBSTITUTE(SUBSTITUTE(E46," ",""),",",""))+1),0))</f>
        <v/>
      </c>
      <c r="S46" s="56">
        <f>IF(OR(ISBLANK(E4),ISBLANK(B4),ISBLANK(C46),ISBLANK(D46),ISBLANK(E46)),"",IF(AND(D46=B4,OR(E46="All",ISNUMBER(SEARCH("," &amp; E4 &amp; ",", "," &amp; SUBSTITUTE(E46," ","") &amp; ",")))),C46/IF(E46="All",COUNTIF(B4:E4,"&lt;&gt;"),LEN(SUBSTITUTE(E46," ",""))-LEN(SUBSTITUTE(SUBSTITUTE(E46," ",""),",",""))+1),0))</f>
        <v/>
      </c>
      <c r="T46" s="56">
        <f>IF(OR(ISBLANK(E4),ISBLANK(C4),ISBLANK(C46),ISBLANK(D46),ISBLANK(E46)),"",IF(AND(D46=C4,OR(E46="All",ISNUMBER(SEARCH("," &amp; E4 &amp; ",", "," &amp; SUBSTITUTE(E46," ","") &amp; ",")))),C46/IF(E46="All",COUNTIF(B4:E4,"&lt;&gt;"),LEN(SUBSTITUTE(E46," ",""))-LEN(SUBSTITUTE(SUBSTITUTE(E46," ",""),",",""))+1),0))</f>
        <v/>
      </c>
      <c r="U46" s="56">
        <f>IF(OR(ISBLANK(E4),ISBLANK(D4),ISBLANK(C46),ISBLANK(D46),ISBLANK(E46)),"",IF(AND(D46=D4,OR(E46="All",ISNUMBER(SEARCH("," &amp; E4 &amp; ",", "," &amp; SUBSTITUTE(E46," ","") &amp; ",")))),C46/IF(E46="All",COUNTIF(B4:E4,"&lt;&gt;"),LEN(SUBSTITUTE(E46," ",""))-LEN(SUBSTITUTE(SUBSTITUTE(E46," ",""),",",""))+1),0))</f>
        <v/>
      </c>
      <c r="V46" s="1" t="n"/>
      <c r="W46" s="1" t="n"/>
      <c r="X46" s="1" t="n"/>
      <c r="Y46" s="1" t="n"/>
      <c r="Z46" s="1" t="n"/>
      <c r="AA46" s="1" t="n"/>
      <c r="AB46" s="1" t="n"/>
      <c r="AC46" s="1" t="n"/>
    </row>
    <row r="47" customFormat="1" s="1">
      <c r="A47" s="54" t="inlineStr">
        <is>
          <t>2024-03-16</t>
        </is>
      </c>
      <c r="B47" s="55" t="inlineStr">
        <is>
          <t>Museum tickets</t>
        </is>
      </c>
      <c r="C47" s="56" t="n">
        <v>60</v>
      </c>
      <c r="D47" s="55" t="inlineStr">
        <is>
          <t>Charlie</t>
        </is>
      </c>
      <c r="E47" s="57" t="inlineStr">
        <is>
          <t>Alice, Charlie, Diana</t>
        </is>
      </c>
      <c r="F47" s="1" t="n"/>
      <c r="G47" s="1" t="n"/>
      <c r="H47" s="56">
        <f>IF(OR(ISBLANK(B4),ISBLANK(C4),ISBLANK(C47),ISBLANK(D47),ISBLANK(E47)),"",IF(AND(D47=C4,OR(E47="All",ISNUMBER(SEARCH("," &amp; B4 &amp; ",", "," &amp; SUBSTITUTE(E47," ","") &amp; ",")))),C47/IF(E47="All",COUNTIF(B4:E4,"&lt;&gt;"),LEN(SUBSTITUTE(E47," ",""))-LEN(SUBSTITUTE(SUBSTITUTE(E47," ",""),",",""))+1),0))</f>
        <v/>
      </c>
      <c r="I47" s="56">
        <f>IF(OR(ISBLANK(B4),ISBLANK(D4),ISBLANK(C47),ISBLANK(D47),ISBLANK(E47)),"",IF(AND(D47=D4,OR(E47="All",ISNUMBER(SEARCH("," &amp; B4 &amp; ",", "," &amp; SUBSTITUTE(E47," ","") &amp; ",")))),C47/IF(E47="All",COUNTIF(B4:E4,"&lt;&gt;"),LEN(SUBSTITUTE(E47," ",""))-LEN(SUBSTITUTE(SUBSTITUTE(E47," ",""),",",""))+1),0))</f>
        <v/>
      </c>
      <c r="J47" s="56">
        <f>IF(OR(ISBLANK(B4),ISBLANK(E4),ISBLANK(C47),ISBLANK(D47),ISBLANK(E47)),"",IF(AND(D47=E4,OR(E47="All",ISNUMBER(SEARCH("," &amp; B4 &amp; ",", "," &amp; SUBSTITUTE(E47," ","") &amp; ",")))),C47/IF(E47="All",COUNTIF(B4:E4,"&lt;&gt;"),LEN(SUBSTITUTE(E47," ",""))-LEN(SUBSTITUTE(SUBSTITUTE(E47," ",""),",",""))+1),0))</f>
        <v/>
      </c>
      <c r="K47" s="56">
        <f>IF(OR(ISBLANK(C4),ISBLANK(B4),ISBLANK(C47),ISBLANK(D47),ISBLANK(E47)),"",IF(AND(D47=B4,OR(E47="All",ISNUMBER(SEARCH("," &amp; C4 &amp; ",", "," &amp; SUBSTITUTE(E47," ","") &amp; ",")))),C47/IF(E47="All",COUNTIF(B4:E4,"&lt;&gt;"),LEN(SUBSTITUTE(E47," ",""))-LEN(SUBSTITUTE(SUBSTITUTE(E47," ",""),",",""))+1),0))</f>
        <v/>
      </c>
      <c r="L47" s="1" t="n"/>
      <c r="M47" s="56">
        <f>IF(OR(ISBLANK(C4),ISBLANK(D4),ISBLANK(C47),ISBLANK(D47),ISBLANK(E47)),"",IF(AND(D47=D4,OR(E47="All",ISNUMBER(SEARCH("," &amp; C4 &amp; ",", "," &amp; SUBSTITUTE(E47," ","") &amp; ",")))),C47/IF(E47="All",COUNTIF(B4:E4,"&lt;&gt;"),LEN(SUBSTITUTE(E47," ",""))-LEN(SUBSTITUTE(SUBSTITUTE(E47," ",""),",",""))+1),0))</f>
        <v/>
      </c>
      <c r="N47" s="56">
        <f>IF(OR(ISBLANK(C4),ISBLANK(E4),ISBLANK(C47),ISBLANK(D47),ISBLANK(E47)),"",IF(AND(D47=E4,OR(E47="All",ISNUMBER(SEARCH("," &amp; C4 &amp; ",", "," &amp; SUBSTITUTE(E47," ","") &amp; ",")))),C47/IF(E47="All",COUNTIF(B4:E4,"&lt;&gt;"),LEN(SUBSTITUTE(E47," ",""))-LEN(SUBSTITUTE(SUBSTITUTE(E47," ",""),",",""))+1),0))</f>
        <v/>
      </c>
      <c r="O47" s="56">
        <f>IF(OR(ISBLANK(D4),ISBLANK(B4),ISBLANK(C47),ISBLANK(D47),ISBLANK(E47)),"",IF(AND(D47=B4,OR(E47="All",ISNUMBER(SEARCH("," &amp; D4 &amp; ",", "," &amp; SUBSTITUTE(E47," ","") &amp; ",")))),C47/IF(E47="All",COUNTIF(B4:E4,"&lt;&gt;"),LEN(SUBSTITUTE(E47," ",""))-LEN(SUBSTITUTE(SUBSTITUTE(E47," ",""),",",""))+1),0))</f>
        <v/>
      </c>
      <c r="P47" s="56">
        <f>IF(OR(ISBLANK(D4),ISBLANK(C4),ISBLANK(C47),ISBLANK(D47),ISBLANK(E47)),"",IF(AND(D47=C4,OR(E47="All",ISNUMBER(SEARCH("," &amp; D4 &amp; ",", "," &amp; SUBSTITUTE(E47," ","") &amp; ",")))),C47/IF(E47="All",COUNTIF(B4:E4,"&lt;&gt;"),LEN(SUBSTITUTE(E47," ",""))-LEN(SUBSTITUTE(SUBSTITUTE(E47," ",""),",",""))+1),0))</f>
        <v/>
      </c>
      <c r="Q47" s="1" t="n"/>
      <c r="R47" s="56">
        <f>IF(OR(ISBLANK(D4),ISBLANK(E4),ISBLANK(C47),ISBLANK(D47),ISBLANK(E47)),"",IF(AND(D47=E4,OR(E47="All",ISNUMBER(SEARCH("," &amp; D4 &amp; ",", "," &amp; SUBSTITUTE(E47," ","") &amp; ",")))),C47/IF(E47="All",COUNTIF(B4:E4,"&lt;&gt;"),LEN(SUBSTITUTE(E47," ",""))-LEN(SUBSTITUTE(SUBSTITUTE(E47," ",""),",",""))+1),0))</f>
        <v/>
      </c>
      <c r="S47" s="56">
        <f>IF(OR(ISBLANK(E4),ISBLANK(B4),ISBLANK(C47),ISBLANK(D47),ISBLANK(E47)),"",IF(AND(D47=B4,OR(E47="All",ISNUMBER(SEARCH("," &amp; E4 &amp; ",", "," &amp; SUBSTITUTE(E47," ","") &amp; ",")))),C47/IF(E47="All",COUNTIF(B4:E4,"&lt;&gt;"),LEN(SUBSTITUTE(E47," ",""))-LEN(SUBSTITUTE(SUBSTITUTE(E47," ",""),",",""))+1),0))</f>
        <v/>
      </c>
      <c r="T47" s="56">
        <f>IF(OR(ISBLANK(E4),ISBLANK(C4),ISBLANK(C47),ISBLANK(D47),ISBLANK(E47)),"",IF(AND(D47=C4,OR(E47="All",ISNUMBER(SEARCH("," &amp; E4 &amp; ",", "," &amp; SUBSTITUTE(E47," ","") &amp; ",")))),C47/IF(E47="All",COUNTIF(B4:E4,"&lt;&gt;"),LEN(SUBSTITUTE(E47," ",""))-LEN(SUBSTITUTE(SUBSTITUTE(E47," ",""),",",""))+1),0))</f>
        <v/>
      </c>
      <c r="U47" s="56">
        <f>IF(OR(ISBLANK(E4),ISBLANK(D4),ISBLANK(C47),ISBLANK(D47),ISBLANK(E47)),"",IF(AND(D47=D4,OR(E47="All",ISNUMBER(SEARCH("," &amp; E4 &amp; ",", "," &amp; SUBSTITUTE(E47," ","") &amp; ",")))),C47/IF(E47="All",COUNTIF(B4:E4,"&lt;&gt;"),LEN(SUBSTITUTE(E47," ",""))-LEN(SUBSTITUTE(SUBSTITUTE(E47," ",""),",",""))+1),0))</f>
        <v/>
      </c>
      <c r="V47" s="1" t="n"/>
      <c r="W47" s="1" t="n"/>
      <c r="X47" s="1" t="n"/>
      <c r="Y47" s="1" t="n"/>
      <c r="Z47" s="1" t="n"/>
      <c r="AA47" s="1" t="n"/>
      <c r="AB47" s="1" t="n"/>
      <c r="AC47" s="1" t="n"/>
    </row>
    <row r="48" customFormat="1" s="1">
      <c r="A48" s="54" t="inlineStr">
        <is>
          <t>2024-03-16</t>
        </is>
      </c>
      <c r="B48" s="55" t="inlineStr">
        <is>
          <t>Emergency coffee run</t>
        </is>
      </c>
      <c r="C48" s="56" t="n">
        <v>28</v>
      </c>
      <c r="D48" s="55" t="inlineStr">
        <is>
          <t>Charlie</t>
        </is>
      </c>
      <c r="E48" s="57" t="inlineStr">
        <is>
          <t>All</t>
        </is>
      </c>
      <c r="F48" s="1" t="n"/>
      <c r="G48" s="1" t="n"/>
      <c r="H48" s="56">
        <f>IF(OR(ISBLANK(B4),ISBLANK(C4),ISBLANK(C48),ISBLANK(D48),ISBLANK(E48)),"",IF(AND(D48=C4,OR(E48="All",ISNUMBER(SEARCH("," &amp; B4 &amp; ",", "," &amp; SUBSTITUTE(E48," ","") &amp; ",")))),C48/IF(E48="All",COUNTIF(B4:E4,"&lt;&gt;"),LEN(SUBSTITUTE(E48," ",""))-LEN(SUBSTITUTE(SUBSTITUTE(E48," ",""),",",""))+1),0))</f>
        <v/>
      </c>
      <c r="I48" s="56">
        <f>IF(OR(ISBLANK(B4),ISBLANK(D4),ISBLANK(C48),ISBLANK(D48),ISBLANK(E48)),"",IF(AND(D48=D4,OR(E48="All",ISNUMBER(SEARCH("," &amp; B4 &amp; ",", "," &amp; SUBSTITUTE(E48," ","") &amp; ",")))),C48/IF(E48="All",COUNTIF(B4:E4,"&lt;&gt;"),LEN(SUBSTITUTE(E48," ",""))-LEN(SUBSTITUTE(SUBSTITUTE(E48," ",""),",",""))+1),0))</f>
        <v/>
      </c>
      <c r="J48" s="56">
        <f>IF(OR(ISBLANK(B4),ISBLANK(E4),ISBLANK(C48),ISBLANK(D48),ISBLANK(E48)),"",IF(AND(D48=E4,OR(E48="All",ISNUMBER(SEARCH("," &amp; B4 &amp; ",", "," &amp; SUBSTITUTE(E48," ","") &amp; ",")))),C48/IF(E48="All",COUNTIF(B4:E4,"&lt;&gt;"),LEN(SUBSTITUTE(E48," ",""))-LEN(SUBSTITUTE(SUBSTITUTE(E48," ",""),",",""))+1),0))</f>
        <v/>
      </c>
      <c r="K48" s="56">
        <f>IF(OR(ISBLANK(C4),ISBLANK(B4),ISBLANK(C48),ISBLANK(D48),ISBLANK(E48)),"",IF(AND(D48=B4,OR(E48="All",ISNUMBER(SEARCH("," &amp; C4 &amp; ",", "," &amp; SUBSTITUTE(E48," ","") &amp; ",")))),C48/IF(E48="All",COUNTIF(B4:E4,"&lt;&gt;"),LEN(SUBSTITUTE(E48," ",""))-LEN(SUBSTITUTE(SUBSTITUTE(E48," ",""),",",""))+1),0))</f>
        <v/>
      </c>
      <c r="L48" s="1" t="n"/>
      <c r="M48" s="56">
        <f>IF(OR(ISBLANK(C4),ISBLANK(D4),ISBLANK(C48),ISBLANK(D48),ISBLANK(E48)),"",IF(AND(D48=D4,OR(E48="All",ISNUMBER(SEARCH("," &amp; C4 &amp; ",", "," &amp; SUBSTITUTE(E48," ","") &amp; ",")))),C48/IF(E48="All",COUNTIF(B4:E4,"&lt;&gt;"),LEN(SUBSTITUTE(E48," ",""))-LEN(SUBSTITUTE(SUBSTITUTE(E48," ",""),",",""))+1),0))</f>
        <v/>
      </c>
      <c r="N48" s="56">
        <f>IF(OR(ISBLANK(C4),ISBLANK(E4),ISBLANK(C48),ISBLANK(D48),ISBLANK(E48)),"",IF(AND(D48=E4,OR(E48="All",ISNUMBER(SEARCH("," &amp; C4 &amp; ",", "," &amp; SUBSTITUTE(E48," ","") &amp; ",")))),C48/IF(E48="All",COUNTIF(B4:E4,"&lt;&gt;"),LEN(SUBSTITUTE(E48," ",""))-LEN(SUBSTITUTE(SUBSTITUTE(E48," ",""),",",""))+1),0))</f>
        <v/>
      </c>
      <c r="O48" s="56">
        <f>IF(OR(ISBLANK(D4),ISBLANK(B4),ISBLANK(C48),ISBLANK(D48),ISBLANK(E48)),"",IF(AND(D48=B4,OR(E48="All",ISNUMBER(SEARCH("," &amp; D4 &amp; ",", "," &amp; SUBSTITUTE(E48," ","") &amp; ",")))),C48/IF(E48="All",COUNTIF(B4:E4,"&lt;&gt;"),LEN(SUBSTITUTE(E48," ",""))-LEN(SUBSTITUTE(SUBSTITUTE(E48," ",""),",",""))+1),0))</f>
        <v/>
      </c>
      <c r="P48" s="56">
        <f>IF(OR(ISBLANK(D4),ISBLANK(C4),ISBLANK(C48),ISBLANK(D48),ISBLANK(E48)),"",IF(AND(D48=C4,OR(E48="All",ISNUMBER(SEARCH("," &amp; D4 &amp; ",", "," &amp; SUBSTITUTE(E48," ","") &amp; ",")))),C48/IF(E48="All",COUNTIF(B4:E4,"&lt;&gt;"),LEN(SUBSTITUTE(E48," ",""))-LEN(SUBSTITUTE(SUBSTITUTE(E48," ",""),",",""))+1),0))</f>
        <v/>
      </c>
      <c r="Q48" s="1" t="n"/>
      <c r="R48" s="56">
        <f>IF(OR(ISBLANK(D4),ISBLANK(E4),ISBLANK(C48),ISBLANK(D48),ISBLANK(E48)),"",IF(AND(D48=E4,OR(E48="All",ISNUMBER(SEARCH("," &amp; D4 &amp; ",", "," &amp; SUBSTITUTE(E48," ","") &amp; ",")))),C48/IF(E48="All",COUNTIF(B4:E4,"&lt;&gt;"),LEN(SUBSTITUTE(E48," ",""))-LEN(SUBSTITUTE(SUBSTITUTE(E48," ",""),",",""))+1),0))</f>
        <v/>
      </c>
      <c r="S48" s="56">
        <f>IF(OR(ISBLANK(E4),ISBLANK(B4),ISBLANK(C48),ISBLANK(D48),ISBLANK(E48)),"",IF(AND(D48=B4,OR(E48="All",ISNUMBER(SEARCH("," &amp; E4 &amp; ",", "," &amp; SUBSTITUTE(E48," ","") &amp; ",")))),C48/IF(E48="All",COUNTIF(B4:E4,"&lt;&gt;"),LEN(SUBSTITUTE(E48," ",""))-LEN(SUBSTITUTE(SUBSTITUTE(E48," ",""),",",""))+1),0))</f>
        <v/>
      </c>
      <c r="T48" s="56">
        <f>IF(OR(ISBLANK(E4),ISBLANK(C4),ISBLANK(C48),ISBLANK(D48),ISBLANK(E48)),"",IF(AND(D48=C4,OR(E48="All",ISNUMBER(SEARCH("," &amp; E4 &amp; ",", "," &amp; SUBSTITUTE(E48," ","") &amp; ",")))),C48/IF(E48="All",COUNTIF(B4:E4,"&lt;&gt;"),LEN(SUBSTITUTE(E48," ",""))-LEN(SUBSTITUTE(SUBSTITUTE(E48," ",""),",",""))+1),0))</f>
        <v/>
      </c>
      <c r="U48" s="56">
        <f>IF(OR(ISBLANK(E4),ISBLANK(D4),ISBLANK(C48),ISBLANK(D48),ISBLANK(E48)),"",IF(AND(D48=D4,OR(E48="All",ISNUMBER(SEARCH("," &amp; E4 &amp; ",", "," &amp; SUBSTITUTE(E48," ","") &amp; ",")))),C48/IF(E48="All",COUNTIF(B4:E4,"&lt;&gt;"),LEN(SUBSTITUTE(E48," ",""))-LEN(SUBSTITUTE(SUBSTITUTE(E48," ",""),",",""))+1),0))</f>
        <v/>
      </c>
      <c r="V48" s="1" t="n"/>
      <c r="W48" s="1" t="n"/>
      <c r="X48" s="1" t="n"/>
      <c r="Y48" s="1" t="n"/>
      <c r="Z48" s="1" t="n"/>
      <c r="AA48" s="1" t="n"/>
      <c r="AB48" s="1" t="n"/>
      <c r="AC48" s="1" t="n"/>
    </row>
    <row r="49" customFormat="1" s="1">
      <c r="A49" s="54" t="inlineStr">
        <is>
          <t>2024-03-16</t>
        </is>
      </c>
      <c r="B49" s="55" t="inlineStr">
        <is>
          <t>Uber</t>
        </is>
      </c>
      <c r="C49" s="56" t="n">
        <v>32</v>
      </c>
      <c r="D49" s="55" t="inlineStr">
        <is>
          <t>Alice</t>
        </is>
      </c>
      <c r="E49" s="57" t="inlineStr">
        <is>
          <t>Alice, Bob</t>
        </is>
      </c>
      <c r="F49" s="1" t="n"/>
      <c r="G49" s="1" t="n"/>
      <c r="H49" s="56">
        <f>IF(OR(ISBLANK(B4),ISBLANK(C4),ISBLANK(C49),ISBLANK(D49),ISBLANK(E49)),"",IF(AND(D49=C4,OR(E49="All",ISNUMBER(SEARCH("," &amp; B4 &amp; ",", "," &amp; SUBSTITUTE(E49," ","") &amp; ",")))),C49/IF(E49="All",COUNTIF(B4:E4,"&lt;&gt;"),LEN(SUBSTITUTE(E49," ",""))-LEN(SUBSTITUTE(SUBSTITUTE(E49," ",""),",",""))+1),0))</f>
        <v/>
      </c>
      <c r="I49" s="56">
        <f>IF(OR(ISBLANK(B4),ISBLANK(D4),ISBLANK(C49),ISBLANK(D49),ISBLANK(E49)),"",IF(AND(D49=D4,OR(E49="All",ISNUMBER(SEARCH("," &amp; B4 &amp; ",", "," &amp; SUBSTITUTE(E49," ","") &amp; ",")))),C49/IF(E49="All",COUNTIF(B4:E4,"&lt;&gt;"),LEN(SUBSTITUTE(E49," ",""))-LEN(SUBSTITUTE(SUBSTITUTE(E49," ",""),",",""))+1),0))</f>
        <v/>
      </c>
      <c r="J49" s="56">
        <f>IF(OR(ISBLANK(B4),ISBLANK(E4),ISBLANK(C49),ISBLANK(D49),ISBLANK(E49)),"",IF(AND(D49=E4,OR(E49="All",ISNUMBER(SEARCH("," &amp; B4 &amp; ",", "," &amp; SUBSTITUTE(E49," ","") &amp; ",")))),C49/IF(E49="All",COUNTIF(B4:E4,"&lt;&gt;"),LEN(SUBSTITUTE(E49," ",""))-LEN(SUBSTITUTE(SUBSTITUTE(E49," ",""),",",""))+1),0))</f>
        <v/>
      </c>
      <c r="K49" s="56">
        <f>IF(OR(ISBLANK(C4),ISBLANK(B4),ISBLANK(C49),ISBLANK(D49),ISBLANK(E49)),"",IF(AND(D49=B4,OR(E49="All",ISNUMBER(SEARCH("," &amp; C4 &amp; ",", "," &amp; SUBSTITUTE(E49," ","") &amp; ",")))),C49/IF(E49="All",COUNTIF(B4:E4,"&lt;&gt;"),LEN(SUBSTITUTE(E49," ",""))-LEN(SUBSTITUTE(SUBSTITUTE(E49," ",""),",",""))+1),0))</f>
        <v/>
      </c>
      <c r="L49" s="1" t="n"/>
      <c r="M49" s="56">
        <f>IF(OR(ISBLANK(C4),ISBLANK(D4),ISBLANK(C49),ISBLANK(D49),ISBLANK(E49)),"",IF(AND(D49=D4,OR(E49="All",ISNUMBER(SEARCH("," &amp; C4 &amp; ",", "," &amp; SUBSTITUTE(E49," ","") &amp; ",")))),C49/IF(E49="All",COUNTIF(B4:E4,"&lt;&gt;"),LEN(SUBSTITUTE(E49," ",""))-LEN(SUBSTITUTE(SUBSTITUTE(E49," ",""),",",""))+1),0))</f>
        <v/>
      </c>
      <c r="N49" s="56">
        <f>IF(OR(ISBLANK(C4),ISBLANK(E4),ISBLANK(C49),ISBLANK(D49),ISBLANK(E49)),"",IF(AND(D49=E4,OR(E49="All",ISNUMBER(SEARCH("," &amp; C4 &amp; ",", "," &amp; SUBSTITUTE(E49," ","") &amp; ",")))),C49/IF(E49="All",COUNTIF(B4:E4,"&lt;&gt;"),LEN(SUBSTITUTE(E49," ",""))-LEN(SUBSTITUTE(SUBSTITUTE(E49," ",""),",",""))+1),0))</f>
        <v/>
      </c>
      <c r="O49" s="56">
        <f>IF(OR(ISBLANK(D4),ISBLANK(B4),ISBLANK(C49),ISBLANK(D49),ISBLANK(E49)),"",IF(AND(D49=B4,OR(E49="All",ISNUMBER(SEARCH("," &amp; D4 &amp; ",", "," &amp; SUBSTITUTE(E49," ","") &amp; ",")))),C49/IF(E49="All",COUNTIF(B4:E4,"&lt;&gt;"),LEN(SUBSTITUTE(E49," ",""))-LEN(SUBSTITUTE(SUBSTITUTE(E49," ",""),",",""))+1),0))</f>
        <v/>
      </c>
      <c r="P49" s="56">
        <f>IF(OR(ISBLANK(D4),ISBLANK(C4),ISBLANK(C49),ISBLANK(D49),ISBLANK(E49)),"",IF(AND(D49=C4,OR(E49="All",ISNUMBER(SEARCH("," &amp; D4 &amp; ",", "," &amp; SUBSTITUTE(E49," ","") &amp; ",")))),C49/IF(E49="All",COUNTIF(B4:E4,"&lt;&gt;"),LEN(SUBSTITUTE(E49," ",""))-LEN(SUBSTITUTE(SUBSTITUTE(E49," ",""),",",""))+1),0))</f>
        <v/>
      </c>
      <c r="Q49" s="1" t="n"/>
      <c r="R49" s="56">
        <f>IF(OR(ISBLANK(D4),ISBLANK(E4),ISBLANK(C49),ISBLANK(D49),ISBLANK(E49)),"",IF(AND(D49=E4,OR(E49="All",ISNUMBER(SEARCH("," &amp; D4 &amp; ",", "," &amp; SUBSTITUTE(E49," ","") &amp; ",")))),C49/IF(E49="All",COUNTIF(B4:E4,"&lt;&gt;"),LEN(SUBSTITUTE(E49," ",""))-LEN(SUBSTITUTE(SUBSTITUTE(E49," ",""),",",""))+1),0))</f>
        <v/>
      </c>
      <c r="S49" s="56">
        <f>IF(OR(ISBLANK(E4),ISBLANK(B4),ISBLANK(C49),ISBLANK(D49),ISBLANK(E49)),"",IF(AND(D49=B4,OR(E49="All",ISNUMBER(SEARCH("," &amp; E4 &amp; ",", "," &amp; SUBSTITUTE(E49," ","") &amp; ",")))),C49/IF(E49="All",COUNTIF(B4:E4,"&lt;&gt;"),LEN(SUBSTITUTE(E49," ",""))-LEN(SUBSTITUTE(SUBSTITUTE(E49," ",""),",",""))+1),0))</f>
        <v/>
      </c>
      <c r="T49" s="56">
        <f>IF(OR(ISBLANK(E4),ISBLANK(C4),ISBLANK(C49),ISBLANK(D49),ISBLANK(E49)),"",IF(AND(D49=C4,OR(E49="All",ISNUMBER(SEARCH("," &amp; E4 &amp; ",", "," &amp; SUBSTITUTE(E49," ","") &amp; ",")))),C49/IF(E49="All",COUNTIF(B4:E4,"&lt;&gt;"),LEN(SUBSTITUTE(E49," ",""))-LEN(SUBSTITUTE(SUBSTITUTE(E49," ",""),",",""))+1),0))</f>
        <v/>
      </c>
      <c r="U49" s="56">
        <f>IF(OR(ISBLANK(E4),ISBLANK(D4),ISBLANK(C49),ISBLANK(D49),ISBLANK(E49)),"",IF(AND(D49=D4,OR(E49="All",ISNUMBER(SEARCH("," &amp; E4 &amp; ",", "," &amp; SUBSTITUTE(E49," ","") &amp; ",")))),C49/IF(E49="All",COUNTIF(B4:E4,"&lt;&gt;"),LEN(SUBSTITUTE(E49," ",""))-LEN(SUBSTITUTE(SUBSTITUTE(E49," ",""),",",""))+1),0))</f>
        <v/>
      </c>
      <c r="V49" s="1" t="n"/>
      <c r="W49" s="1" t="n"/>
      <c r="X49" s="1" t="n"/>
      <c r="Y49" s="1" t="n"/>
      <c r="Z49" s="1" t="n"/>
      <c r="AA49" s="1" t="n"/>
      <c r="AB49" s="1" t="n"/>
      <c r="AC49" s="1" t="n"/>
    </row>
    <row r="50" customFormat="1" s="1">
      <c r="A50" s="54" t="inlineStr">
        <is>
          <t>2024-03-17</t>
        </is>
      </c>
      <c r="B50" s="55" t="inlineStr">
        <is>
          <t>Fancy brunch</t>
        </is>
      </c>
      <c r="C50" s="56" t="n">
        <v>80</v>
      </c>
      <c r="D50" s="55" t="inlineStr">
        <is>
          <t>Diana</t>
        </is>
      </c>
      <c r="E50" s="57" t="inlineStr">
        <is>
          <t>All</t>
        </is>
      </c>
      <c r="F50" s="1" t="n"/>
      <c r="G50" s="1" t="n"/>
      <c r="H50" s="56">
        <f>IF(OR(ISBLANK(B4),ISBLANK(C4),ISBLANK(C50),ISBLANK(D50),ISBLANK(E50)),"",IF(AND(D50=C4,OR(E50="All",ISNUMBER(SEARCH("," &amp; B4 &amp; ",", "," &amp; SUBSTITUTE(E50," ","") &amp; ",")))),C50/IF(E50="All",COUNTIF(B4:E4,"&lt;&gt;"),LEN(SUBSTITUTE(E50," ",""))-LEN(SUBSTITUTE(SUBSTITUTE(E50," ",""),",",""))+1),0))</f>
        <v/>
      </c>
      <c r="I50" s="56">
        <f>IF(OR(ISBLANK(B4),ISBLANK(D4),ISBLANK(C50),ISBLANK(D50),ISBLANK(E50)),"",IF(AND(D50=D4,OR(E50="All",ISNUMBER(SEARCH("," &amp; B4 &amp; ",", "," &amp; SUBSTITUTE(E50," ","") &amp; ",")))),C50/IF(E50="All",COUNTIF(B4:E4,"&lt;&gt;"),LEN(SUBSTITUTE(E50," ",""))-LEN(SUBSTITUTE(SUBSTITUTE(E50," ",""),",",""))+1),0))</f>
        <v/>
      </c>
      <c r="J50" s="56">
        <f>IF(OR(ISBLANK(B4),ISBLANK(E4),ISBLANK(C50),ISBLANK(D50),ISBLANK(E50)),"",IF(AND(D50=E4,OR(E50="All",ISNUMBER(SEARCH("," &amp; B4 &amp; ",", "," &amp; SUBSTITUTE(E50," ","") &amp; ",")))),C50/IF(E50="All",COUNTIF(B4:E4,"&lt;&gt;"),LEN(SUBSTITUTE(E50," ",""))-LEN(SUBSTITUTE(SUBSTITUTE(E50," ",""),",",""))+1),0))</f>
        <v/>
      </c>
      <c r="K50" s="56">
        <f>IF(OR(ISBLANK(C4),ISBLANK(B4),ISBLANK(C50),ISBLANK(D50),ISBLANK(E50)),"",IF(AND(D50=B4,OR(E50="All",ISNUMBER(SEARCH("," &amp; C4 &amp; ",", "," &amp; SUBSTITUTE(E50," ","") &amp; ",")))),C50/IF(E50="All",COUNTIF(B4:E4,"&lt;&gt;"),LEN(SUBSTITUTE(E50," ",""))-LEN(SUBSTITUTE(SUBSTITUTE(E50," ",""),",",""))+1),0))</f>
        <v/>
      </c>
      <c r="L50" s="1" t="n"/>
      <c r="M50" s="56">
        <f>IF(OR(ISBLANK(C4),ISBLANK(D4),ISBLANK(C50),ISBLANK(D50),ISBLANK(E50)),"",IF(AND(D50=D4,OR(E50="All",ISNUMBER(SEARCH("," &amp; C4 &amp; ",", "," &amp; SUBSTITUTE(E50," ","") &amp; ",")))),C50/IF(E50="All",COUNTIF(B4:E4,"&lt;&gt;"),LEN(SUBSTITUTE(E50," ",""))-LEN(SUBSTITUTE(SUBSTITUTE(E50," ",""),",",""))+1),0))</f>
        <v/>
      </c>
      <c r="N50" s="56">
        <f>IF(OR(ISBLANK(C4),ISBLANK(E4),ISBLANK(C50),ISBLANK(D50),ISBLANK(E50)),"",IF(AND(D50=E4,OR(E50="All",ISNUMBER(SEARCH("," &amp; C4 &amp; ",", "," &amp; SUBSTITUTE(E50," ","") &amp; ",")))),C50/IF(E50="All",COUNTIF(B4:E4,"&lt;&gt;"),LEN(SUBSTITUTE(E50," ",""))-LEN(SUBSTITUTE(SUBSTITUTE(E50," ",""),",",""))+1),0))</f>
        <v/>
      </c>
      <c r="O50" s="56">
        <f>IF(OR(ISBLANK(D4),ISBLANK(B4),ISBLANK(C50),ISBLANK(D50),ISBLANK(E50)),"",IF(AND(D50=B4,OR(E50="All",ISNUMBER(SEARCH("," &amp; D4 &amp; ",", "," &amp; SUBSTITUTE(E50," ","") &amp; ",")))),C50/IF(E50="All",COUNTIF(B4:E4,"&lt;&gt;"),LEN(SUBSTITUTE(E50," ",""))-LEN(SUBSTITUTE(SUBSTITUTE(E50," ",""),",",""))+1),0))</f>
        <v/>
      </c>
      <c r="P50" s="56">
        <f>IF(OR(ISBLANK(D4),ISBLANK(C4),ISBLANK(C50),ISBLANK(D50),ISBLANK(E50)),"",IF(AND(D50=C4,OR(E50="All",ISNUMBER(SEARCH("," &amp; D4 &amp; ",", "," &amp; SUBSTITUTE(E50," ","") &amp; ",")))),C50/IF(E50="All",COUNTIF(B4:E4,"&lt;&gt;"),LEN(SUBSTITUTE(E50," ",""))-LEN(SUBSTITUTE(SUBSTITUTE(E50," ",""),",",""))+1),0))</f>
        <v/>
      </c>
      <c r="Q50" s="1" t="n"/>
      <c r="R50" s="56">
        <f>IF(OR(ISBLANK(D4),ISBLANK(E4),ISBLANK(C50),ISBLANK(D50),ISBLANK(E50)),"",IF(AND(D50=E4,OR(E50="All",ISNUMBER(SEARCH("," &amp; D4 &amp; ",", "," &amp; SUBSTITUTE(E50," ","") &amp; ",")))),C50/IF(E50="All",COUNTIF(B4:E4,"&lt;&gt;"),LEN(SUBSTITUTE(E50," ",""))-LEN(SUBSTITUTE(SUBSTITUTE(E50," ",""),",",""))+1),0))</f>
        <v/>
      </c>
      <c r="S50" s="56">
        <f>IF(OR(ISBLANK(E4),ISBLANK(B4),ISBLANK(C50),ISBLANK(D50),ISBLANK(E50)),"",IF(AND(D50=B4,OR(E50="All",ISNUMBER(SEARCH("," &amp; E4 &amp; ",", "," &amp; SUBSTITUTE(E50," ","") &amp; ",")))),C50/IF(E50="All",COUNTIF(B4:E4,"&lt;&gt;"),LEN(SUBSTITUTE(E50," ",""))-LEN(SUBSTITUTE(SUBSTITUTE(E50," ",""),",",""))+1),0))</f>
        <v/>
      </c>
      <c r="T50" s="56">
        <f>IF(OR(ISBLANK(E4),ISBLANK(C4),ISBLANK(C50),ISBLANK(D50),ISBLANK(E50)),"",IF(AND(D50=C4,OR(E50="All",ISNUMBER(SEARCH("," &amp; E4 &amp; ",", "," &amp; SUBSTITUTE(E50," ","") &amp; ",")))),C50/IF(E50="All",COUNTIF(B4:E4,"&lt;&gt;"),LEN(SUBSTITUTE(E50," ",""))-LEN(SUBSTITUTE(SUBSTITUTE(E50," ",""),",",""))+1),0))</f>
        <v/>
      </c>
      <c r="U50" s="56">
        <f>IF(OR(ISBLANK(E4),ISBLANK(D4),ISBLANK(C50),ISBLANK(D50),ISBLANK(E50)),"",IF(AND(D50=D4,OR(E50="All",ISNUMBER(SEARCH("," &amp; E4 &amp; ",", "," &amp; SUBSTITUTE(E50," ","") &amp; ",")))),C50/IF(E50="All",COUNTIF(B4:E4,"&lt;&gt;"),LEN(SUBSTITUTE(E50," ",""))-LEN(SUBSTITUTE(SUBSTITUTE(E50," ",""),",",""))+1),0))</f>
        <v/>
      </c>
      <c r="V50" s="1" t="n"/>
      <c r="W50" s="1" t="n"/>
      <c r="X50" s="1" t="n"/>
      <c r="Y50" s="1" t="n"/>
      <c r="Z50" s="1" t="n"/>
      <c r="AA50" s="1" t="n"/>
      <c r="AB50" s="1" t="n"/>
      <c r="AC50" s="1" t="n"/>
    </row>
    <row r="51" customFormat="1" s="1">
      <c r="A51" s="54" t="inlineStr">
        <is>
          <t>2024-03-17</t>
        </is>
      </c>
      <c r="B51" s="55" t="inlineStr">
        <is>
          <t>Snacks for the road trip home</t>
        </is>
      </c>
      <c r="C51" s="56" t="n">
        <v>36</v>
      </c>
      <c r="D51" s="55" t="inlineStr">
        <is>
          <t>Bob</t>
        </is>
      </c>
      <c r="E51" s="57" t="inlineStr">
        <is>
          <t>All</t>
        </is>
      </c>
      <c r="F51" s="1" t="n"/>
      <c r="G51" s="1" t="n"/>
      <c r="H51" s="56">
        <f>IF(OR(ISBLANK(B4),ISBLANK(C4),ISBLANK(C51),ISBLANK(D51),ISBLANK(E51)),"",IF(AND(D51=C4,OR(E51="All",ISNUMBER(SEARCH("," &amp; B4 &amp; ",", "," &amp; SUBSTITUTE(E51," ","") &amp; ",")))),C51/IF(E51="All",COUNTIF(B4:E4,"&lt;&gt;"),LEN(SUBSTITUTE(E51," ",""))-LEN(SUBSTITUTE(SUBSTITUTE(E51," ",""),",",""))+1),0))</f>
        <v/>
      </c>
      <c r="I51" s="56">
        <f>IF(OR(ISBLANK(B4),ISBLANK(D4),ISBLANK(C51),ISBLANK(D51),ISBLANK(E51)),"",IF(AND(D51=D4,OR(E51="All",ISNUMBER(SEARCH("," &amp; B4 &amp; ",", "," &amp; SUBSTITUTE(E51," ","") &amp; ",")))),C51/IF(E51="All",COUNTIF(B4:E4,"&lt;&gt;"),LEN(SUBSTITUTE(E51," ",""))-LEN(SUBSTITUTE(SUBSTITUTE(E51," ",""),",",""))+1),0))</f>
        <v/>
      </c>
      <c r="J51" s="56">
        <f>IF(OR(ISBLANK(B4),ISBLANK(E4),ISBLANK(C51),ISBLANK(D51),ISBLANK(E51)),"",IF(AND(D51=E4,OR(E51="All",ISNUMBER(SEARCH("," &amp; B4 &amp; ",", "," &amp; SUBSTITUTE(E51," ","") &amp; ",")))),C51/IF(E51="All",COUNTIF(B4:E4,"&lt;&gt;"),LEN(SUBSTITUTE(E51," ",""))-LEN(SUBSTITUTE(SUBSTITUTE(E51," ",""),",",""))+1),0))</f>
        <v/>
      </c>
      <c r="K51" s="56">
        <f>IF(OR(ISBLANK(C4),ISBLANK(B4),ISBLANK(C51),ISBLANK(D51),ISBLANK(E51)),"",IF(AND(D51=B4,OR(E51="All",ISNUMBER(SEARCH("," &amp; C4 &amp; ",", "," &amp; SUBSTITUTE(E51," ","") &amp; ",")))),C51/IF(E51="All",COUNTIF(B4:E4,"&lt;&gt;"),LEN(SUBSTITUTE(E51," ",""))-LEN(SUBSTITUTE(SUBSTITUTE(E51," ",""),",",""))+1),0))</f>
        <v/>
      </c>
      <c r="L51" s="1" t="n"/>
      <c r="M51" s="56">
        <f>IF(OR(ISBLANK(C4),ISBLANK(D4),ISBLANK(C51),ISBLANK(D51),ISBLANK(E51)),"",IF(AND(D51=D4,OR(E51="All",ISNUMBER(SEARCH("," &amp; C4 &amp; ",", "," &amp; SUBSTITUTE(E51," ","") &amp; ",")))),C51/IF(E51="All",COUNTIF(B4:E4,"&lt;&gt;"),LEN(SUBSTITUTE(E51," ",""))-LEN(SUBSTITUTE(SUBSTITUTE(E51," ",""),",",""))+1),0))</f>
        <v/>
      </c>
      <c r="N51" s="56">
        <f>IF(OR(ISBLANK(C4),ISBLANK(E4),ISBLANK(C51),ISBLANK(D51),ISBLANK(E51)),"",IF(AND(D51=E4,OR(E51="All",ISNUMBER(SEARCH("," &amp; C4 &amp; ",", "," &amp; SUBSTITUTE(E51," ","") &amp; ",")))),C51/IF(E51="All",COUNTIF(B4:E4,"&lt;&gt;"),LEN(SUBSTITUTE(E51," ",""))-LEN(SUBSTITUTE(SUBSTITUTE(E51," ",""),",",""))+1),0))</f>
        <v/>
      </c>
      <c r="O51" s="56">
        <f>IF(OR(ISBLANK(D4),ISBLANK(B4),ISBLANK(C51),ISBLANK(D51),ISBLANK(E51)),"",IF(AND(D51=B4,OR(E51="All",ISNUMBER(SEARCH("," &amp; D4 &amp; ",", "," &amp; SUBSTITUTE(E51," ","") &amp; ",")))),C51/IF(E51="All",COUNTIF(B4:E4,"&lt;&gt;"),LEN(SUBSTITUTE(E51," ",""))-LEN(SUBSTITUTE(SUBSTITUTE(E51," ",""),",",""))+1),0))</f>
        <v/>
      </c>
      <c r="P51" s="56">
        <f>IF(OR(ISBLANK(D4),ISBLANK(C4),ISBLANK(C51),ISBLANK(D51),ISBLANK(E51)),"",IF(AND(D51=C4,OR(E51="All",ISNUMBER(SEARCH("," &amp; D4 &amp; ",", "," &amp; SUBSTITUTE(E51," ","") &amp; ",")))),C51/IF(E51="All",COUNTIF(B4:E4,"&lt;&gt;"),LEN(SUBSTITUTE(E51," ",""))-LEN(SUBSTITUTE(SUBSTITUTE(E51," ",""),",",""))+1),0))</f>
        <v/>
      </c>
      <c r="Q51" s="1" t="n"/>
      <c r="R51" s="56">
        <f>IF(OR(ISBLANK(D4),ISBLANK(E4),ISBLANK(C51),ISBLANK(D51),ISBLANK(E51)),"",IF(AND(D51=E4,OR(E51="All",ISNUMBER(SEARCH("," &amp; D4 &amp; ",", "," &amp; SUBSTITUTE(E51," ","") &amp; ",")))),C51/IF(E51="All",COUNTIF(B4:E4,"&lt;&gt;"),LEN(SUBSTITUTE(E51," ",""))-LEN(SUBSTITUTE(SUBSTITUTE(E51," ",""),",",""))+1),0))</f>
        <v/>
      </c>
      <c r="S51" s="56">
        <f>IF(OR(ISBLANK(E4),ISBLANK(B4),ISBLANK(C51),ISBLANK(D51),ISBLANK(E51)),"",IF(AND(D51=B4,OR(E51="All",ISNUMBER(SEARCH("," &amp; E4 &amp; ",", "," &amp; SUBSTITUTE(E51," ","") &amp; ",")))),C51/IF(E51="All",COUNTIF(B4:E4,"&lt;&gt;"),LEN(SUBSTITUTE(E51," ",""))-LEN(SUBSTITUTE(SUBSTITUTE(E51," ",""),",",""))+1),0))</f>
        <v/>
      </c>
      <c r="T51" s="56">
        <f>IF(OR(ISBLANK(E4),ISBLANK(C4),ISBLANK(C51),ISBLANK(D51),ISBLANK(E51)),"",IF(AND(D51=C4,OR(E51="All",ISNUMBER(SEARCH("," &amp; E4 &amp; ",", "," &amp; SUBSTITUTE(E51," ","") &amp; ",")))),C51/IF(E51="All",COUNTIF(B4:E4,"&lt;&gt;"),LEN(SUBSTITUTE(E51," ",""))-LEN(SUBSTITUTE(SUBSTITUTE(E51," ",""),",",""))+1),0))</f>
        <v/>
      </c>
      <c r="U51" s="56">
        <f>IF(OR(ISBLANK(E4),ISBLANK(D4),ISBLANK(C51),ISBLANK(D51),ISBLANK(E51)),"",IF(AND(D51=D4,OR(E51="All",ISNUMBER(SEARCH("," &amp; E4 &amp; ",", "," &amp; SUBSTITUTE(E51," ","") &amp; ",")))),C51/IF(E51="All",COUNTIF(B4:E4,"&lt;&gt;"),LEN(SUBSTITUTE(E51," ",""))-LEN(SUBSTITUTE(SUBSTITUTE(E51," ",""),",",""))+1),0))</f>
        <v/>
      </c>
      <c r="V51" s="1" t="n"/>
      <c r="W51" s="1" t="n"/>
      <c r="X51" s="1" t="n"/>
      <c r="Y51" s="1" t="n"/>
      <c r="Z51" s="1" t="n"/>
      <c r="AA51" s="1" t="n"/>
      <c r="AB51" s="1" t="n"/>
      <c r="AC51" s="1" t="n"/>
    </row>
    <row r="52" customFormat="1" s="1">
      <c r="A52" s="58" t="inlineStr">
        <is>
          <t>TOTALS</t>
        </is>
      </c>
      <c r="B52" s="59" t="n"/>
      <c r="C52" s="60">
        <f>SUM(C45:C51)</f>
        <v/>
      </c>
      <c r="D52" s="59" t="n"/>
      <c r="E52" s="61" t="n"/>
      <c r="F52" s="1" t="n"/>
      <c r="G52" s="1" t="n"/>
      <c r="H52" s="62">
        <f>SUM(H45:H51)</f>
        <v/>
      </c>
      <c r="I52" s="62">
        <f>SUM(I45:I51)</f>
        <v/>
      </c>
      <c r="J52" s="62">
        <f>SUM(J45:J51)</f>
        <v/>
      </c>
      <c r="K52" s="62">
        <f>SUM(K45:K51)</f>
        <v/>
      </c>
      <c r="L52" s="1" t="n"/>
      <c r="M52" s="62">
        <f>SUM(M45:M51)</f>
        <v/>
      </c>
      <c r="N52" s="62">
        <f>SUM(N45:N51)</f>
        <v/>
      </c>
      <c r="O52" s="62">
        <f>SUM(O45:O51)</f>
        <v/>
      </c>
      <c r="P52" s="62">
        <f>SUM(P45:P51)</f>
        <v/>
      </c>
      <c r="Q52" s="1" t="n"/>
      <c r="R52" s="62">
        <f>SUM(R45:R51)</f>
        <v/>
      </c>
      <c r="S52" s="62">
        <f>SUM(S45:S51)</f>
        <v/>
      </c>
      <c r="T52" s="62">
        <f>SUM(T45:T51)</f>
        <v/>
      </c>
      <c r="U52" s="62">
        <f>SUM(U45:U51)</f>
        <v/>
      </c>
      <c r="V52" s="1" t="n"/>
      <c r="W52" s="1" t="n"/>
      <c r="X52" s="1" t="n"/>
      <c r="Y52" s="1" t="n"/>
      <c r="Z52" s="1" t="n"/>
      <c r="AA52" s="1" t="n"/>
      <c r="AB52" s="1" t="n"/>
      <c r="AC52" s="1" t="n"/>
    </row>
    <row r="53" customFormat="1" s="1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</row>
    <row r="54" customFormat="1" s="1">
      <c r="A54" s="63" t="inlineStr">
        <is>
          <t>INSTRUCTIONS:</t>
        </is>
      </c>
      <c r="B54" s="64" t="n"/>
      <c r="C54" s="64" t="n"/>
      <c r="D54" s="64" t="n"/>
      <c r="E54" s="64" t="n"/>
      <c r="F54" s="65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</row>
    <row r="55" customFormat="1" s="1">
      <c r="A55" s="66" t="inlineStr">
        <is>
          <t>1. Edit the participant names in the colored cells (see Participants row)</t>
        </is>
      </c>
      <c r="B55" s="67" t="n"/>
      <c r="C55" s="67" t="n"/>
      <c r="D55" s="67" t="n"/>
      <c r="E55" s="67" t="n"/>
      <c r="F55" s="68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</row>
    <row r="56" customFormat="1" s="1">
      <c r="A56" s="66" t="inlineStr">
        <is>
          <t>2. For each expense, enter:</t>
        </is>
      </c>
      <c r="B56" s="67" t="n"/>
      <c r="C56" s="67" t="n"/>
      <c r="D56" s="67" t="n"/>
      <c r="E56" s="67" t="n"/>
      <c r="F56" s="68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</row>
    <row r="57" customFormat="1" s="1">
      <c r="A57" s="66" t="inlineStr">
        <is>
          <t xml:space="preserve">   - Date and description</t>
        </is>
      </c>
      <c r="B57" s="67" t="n"/>
      <c r="C57" s="67" t="n"/>
      <c r="D57" s="67" t="n"/>
      <c r="E57" s="67" t="n"/>
      <c r="F57" s="68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</row>
    <row r="58" customFormat="1" s="1">
      <c r="A58" s="66" t="inlineStr">
        <is>
          <t xml:space="preserve">   - Amount</t>
        </is>
      </c>
      <c r="B58" s="67" t="n"/>
      <c r="C58" s="67" t="n"/>
      <c r="D58" s="67" t="n"/>
      <c r="E58" s="67" t="n"/>
      <c r="F58" s="68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</row>
    <row r="59" customFormat="1" s="1">
      <c r="A59" s="66" t="inlineStr">
        <is>
          <t xml:space="preserve">   - Who paid for the expense (single payer per line)</t>
        </is>
      </c>
      <c r="B59" s="67" t="n"/>
      <c r="C59" s="67" t="n"/>
      <c r="D59" s="67" t="n"/>
      <c r="E59" s="67" t="n"/>
      <c r="F59" s="68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  <c r="AC59" s="1" t="n"/>
    </row>
    <row r="60" customFormat="1" s="1">
      <c r="A60" s="66" t="inlineStr">
        <is>
          <t xml:space="preserve">   - Who participated ('All' or comma-separated names)</t>
        </is>
      </c>
      <c r="B60" s="67" t="n"/>
      <c r="C60" s="67" t="n"/>
      <c r="D60" s="67" t="n"/>
      <c r="E60" s="67" t="n"/>
      <c r="F60" s="68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  <c r="AC60" s="1" t="n"/>
    </row>
    <row r="61" customFormat="1" s="1">
      <c r="A61" s="66" t="inlineStr">
        <is>
          <t>3. The summary sections at the top will automatically update</t>
        </is>
      </c>
      <c r="B61" s="67" t="n"/>
      <c r="C61" s="67" t="n"/>
      <c r="D61" s="67" t="n"/>
      <c r="E61" s="67" t="n"/>
      <c r="F61" s="68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</row>
    <row r="62" customFormat="1" s="1">
      <c r="A62" s="66" t="inlineStr">
        <is>
          <t>4. The 'Final Balance' section shows the net balance for each person</t>
        </is>
      </c>
      <c r="B62" s="67" t="n"/>
      <c r="C62" s="67" t="n"/>
      <c r="D62" s="67" t="n"/>
      <c r="E62" s="67" t="n"/>
      <c r="F62" s="68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</row>
    <row r="63" customFormat="1" s="1">
      <c r="A63" s="66" t="inlineStr">
        <is>
          <t>5. The 'Settlements' table shows exactly who should pay whom and how much.</t>
        </is>
      </c>
      <c r="B63" s="67" t="n"/>
      <c r="C63" s="67" t="n"/>
      <c r="D63" s="67" t="n"/>
      <c r="E63" s="67" t="n"/>
      <c r="F63" s="68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</row>
    <row r="64" customFormat="1" s="1">
      <c r="A64" s="69" t="n"/>
      <c r="B64" s="70" t="n"/>
      <c r="C64" s="70" t="n"/>
      <c r="D64" s="70" t="n"/>
      <c r="E64" s="70" t="n"/>
      <c r="F64" s="7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</row>
    <row r="65" customFormat="1" s="1">
      <c r="A65" s="66" t="inlineStr">
        <is>
          <t>Note: When you rename participants, their names automatically update throughout the spreadsheet.</t>
        </is>
      </c>
      <c r="B65" s="67" t="n"/>
      <c r="C65" s="67" t="n"/>
      <c r="D65" s="67" t="n"/>
      <c r="E65" s="67" t="n"/>
      <c r="F65" s="7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</row>
    <row r="66" customFormat="1" s="1">
      <c r="A66" s="72" t="inlineStr">
        <is>
          <t>Note: You can remove a participant by clearing their name cell. All calculations will adjust automatically.</t>
        </is>
      </c>
      <c r="B66" s="73" t="n"/>
      <c r="C66" s="73" t="n"/>
      <c r="D66" s="73" t="n"/>
      <c r="E66" s="73" t="n"/>
      <c r="F66" s="74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</row>
    <row r="67" customFormat="1" s="1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</row>
    <row r="68" customFormat="1" s="1">
      <c r="A68" s="75" t="inlineStr">
        <is>
          <t>Designed and shared for free use by Phil Cigan under a CC-BY-SA license</t>
        </is>
      </c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</row>
    <row r="69" customFormat="1" s="1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</row>
    <row r="70" customFormat="1" s="1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</row>
    <row r="71" customFormat="1" s="1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</row>
    <row r="72" customFormat="1" s="1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</row>
    <row r="73" customFormat="1" s="1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</row>
    <row r="74" customFormat="1" s="1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</row>
    <row r="75" customFormat="1" s="1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</row>
    <row r="76" customFormat="1" s="1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</row>
    <row r="77" customFormat="1" s="1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</row>
    <row r="78" customFormat="1" s="1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</row>
    <row r="79" customFormat="1" s="1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</row>
    <row r="80" customFormat="1" s="1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</row>
    <row r="81" customFormat="1" s="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</row>
    <row r="82" customFormat="1" s="1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</row>
    <row r="83" customFormat="1" s="1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</row>
    <row r="84" customFormat="1" s="1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</row>
    <row r="85" customFormat="1" s="1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</row>
    <row r="86" customFormat="1" s="1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</row>
    <row r="87" customFormat="1" s="1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</row>
    <row r="88" customFormat="1" s="1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</row>
    <row r="89" customFormat="1" s="1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</row>
    <row r="90" customFormat="1" s="1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</row>
    <row r="91" customFormat="1" s="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</row>
    <row r="92" customFormat="1" s="1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</row>
    <row r="93" customFormat="1" s="1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</row>
    <row r="94" customFormat="1" s="1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</row>
    <row r="95" customFormat="1" s="1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</row>
    <row r="96" customFormat="1" s="1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</row>
    <row r="97" customFormat="1" s="1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</row>
    <row r="98" customFormat="1" s="1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</row>
    <row r="99" customFormat="1" s="1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</row>
    <row r="100" customFormat="1" s="1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</row>
    <row r="101" customFormat="1" s="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  <c r="AC101" s="1" t="n"/>
    </row>
    <row r="102" customFormat="1" s="1"/>
    <row r="103" customFormat="1" s="1"/>
    <row r="104" customFormat="1" s="1"/>
    <row r="105" customFormat="1" s="1"/>
    <row r="106" customFormat="1" s="1"/>
    <row r="107" customFormat="1" s="1"/>
    <row r="108" customFormat="1" s="1"/>
    <row r="109" customFormat="1" s="1"/>
    <row r="110" customFormat="1" s="1"/>
    <row r="111" customFormat="1" s="1"/>
    <row r="112" customFormat="1" s="1"/>
    <row r="113" customFormat="1" s="1"/>
    <row r="114" customFormat="1" s="1"/>
    <row r="115" customFormat="1" s="1"/>
    <row r="116" customFormat="1" s="1"/>
    <row r="117" customFormat="1" s="1"/>
    <row r="118" customFormat="1" s="1"/>
    <row r="119" customFormat="1" s="1"/>
    <row r="120" customFormat="1" s="1"/>
    <row r="121" customFormat="1" s="1"/>
    <row r="122" customFormat="1" s="1"/>
    <row r="123" customFormat="1" s="1"/>
    <row r="124" customFormat="1" s="1"/>
    <row r="125" customFormat="1" s="1"/>
    <row r="126" customFormat="1" s="1"/>
    <row r="127" customFormat="1" s="1"/>
    <row r="128" customFormat="1" s="1"/>
    <row r="129" customFormat="1" s="1"/>
    <row r="130" customFormat="1" s="1"/>
    <row r="131" customFormat="1" s="1"/>
    <row r="132" customFormat="1" s="1"/>
    <row r="133" customFormat="1" s="1"/>
    <row r="134" customFormat="1" s="1"/>
    <row r="135" customFormat="1" s="1"/>
    <row r="136" customFormat="1" s="1"/>
    <row r="137" customFormat="1" s="1"/>
    <row r="138" customFormat="1" s="1"/>
    <row r="139" customFormat="1" s="1"/>
    <row r="140" customFormat="1" s="1"/>
    <row r="141" customFormat="1" s="1"/>
    <row r="142" customFormat="1" s="1"/>
    <row r="143" customFormat="1" s="1"/>
    <row r="144" customFormat="1" s="1"/>
    <row r="145" customFormat="1" s="1"/>
    <row r="146" customFormat="1" s="1"/>
    <row r="147" customFormat="1" s="1"/>
    <row r="148" customFormat="1" s="1"/>
    <row r="149" customFormat="1" s="1"/>
    <row r="150" customFormat="1" s="1"/>
    <row r="151" customFormat="1" s="1"/>
    <row r="152" customFormat="1" s="1"/>
    <row r="153" customFormat="1" s="1"/>
    <row r="154" customFormat="1" s="1"/>
    <row r="155" customFormat="1" s="1"/>
    <row r="156" customFormat="1" s="1"/>
    <row r="157" customFormat="1" s="1"/>
    <row r="158" customFormat="1" s="1"/>
    <row r="159" customFormat="1" s="1"/>
    <row r="160" customFormat="1" s="1"/>
    <row r="161" customFormat="1" s="1"/>
    <row r="162" customFormat="1" s="1"/>
    <row r="163" customFormat="1" s="1"/>
    <row r="164" customFormat="1" s="1"/>
    <row r="165" customFormat="1" s="1"/>
    <row r="166" customFormat="1" s="1"/>
    <row r="167" customFormat="1" s="1"/>
    <row r="168" customFormat="1" s="1"/>
    <row r="169" customFormat="1" s="1"/>
    <row r="170" customFormat="1" s="1"/>
    <row r="171" customFormat="1" s="1"/>
    <row r="172" customFormat="1" s="1"/>
    <row r="173" customFormat="1" s="1"/>
    <row r="174" customFormat="1" s="1"/>
    <row r="175" customFormat="1" s="1"/>
    <row r="176" customFormat="1" s="1"/>
    <row r="177" customFormat="1" s="1"/>
    <row r="178" customFormat="1" s="1"/>
    <row r="179" customFormat="1" s="1"/>
    <row r="180" customFormat="1" s="1"/>
    <row r="181" customFormat="1" s="1"/>
    <row r="182" customFormat="1" s="1"/>
    <row r="183" customFormat="1" s="1"/>
    <row r="184" customFormat="1" s="1"/>
    <row r="185" customFormat="1" s="1"/>
    <row r="186" customFormat="1" s="1"/>
    <row r="187" customFormat="1" s="1"/>
    <row r="188" customFormat="1" s="1"/>
    <row r="189" customFormat="1" s="1"/>
    <row r="190" customFormat="1" s="1"/>
    <row r="191" customFormat="1" s="1"/>
    <row r="192" customFormat="1" s="1"/>
    <row r="193" customFormat="1" s="1"/>
    <row r="194" customFormat="1" s="1"/>
    <row r="195" customFormat="1" s="1"/>
    <row r="196" customFormat="1" s="1"/>
    <row r="197" customFormat="1" s="1"/>
    <row r="198" customFormat="1" s="1"/>
    <row r="199" customFormat="1" s="1"/>
    <row r="200" customFormat="1" s="1"/>
    <row r="201" customFormat="1" s="1"/>
    <row r="202" customFormat="1" s="1"/>
    <row r="203" customFormat="1" s="1"/>
    <row r="204" customFormat="1" s="1"/>
    <row r="205" customFormat="1" s="1"/>
    <row r="206" customFormat="1" s="1"/>
    <row r="207" customFormat="1" s="1"/>
    <row r="208" customFormat="1" s="1"/>
    <row r="209" customFormat="1" s="1"/>
    <row r="210" customFormat="1" s="1"/>
    <row r="211" customFormat="1" s="1"/>
    <row r="212" customFormat="1" s="1"/>
    <row r="213" customFormat="1" s="1"/>
    <row r="214" customFormat="1" s="1"/>
    <row r="215" customFormat="1" s="1"/>
    <row r="216" customFormat="1" s="1"/>
    <row r="217" customFormat="1" s="1"/>
    <row r="218" customFormat="1" s="1"/>
    <row r="219" customFormat="1" s="1"/>
    <row r="220" customFormat="1" s="1"/>
    <row r="221" customFormat="1" s="1"/>
    <row r="222" customFormat="1" s="1"/>
    <row r="223" customFormat="1" s="1"/>
    <row r="224" customFormat="1" s="1"/>
    <row r="225" customFormat="1" s="1"/>
    <row r="226" customFormat="1" s="1"/>
    <row r="227" customFormat="1" s="1"/>
    <row r="228" customFormat="1" s="1"/>
    <row r="229" customFormat="1" s="1"/>
    <row r="230" customFormat="1" s="1"/>
    <row r="231" customFormat="1" s="1"/>
    <row r="232" customFormat="1" s="1"/>
    <row r="233" customFormat="1" s="1"/>
    <row r="234" customFormat="1" s="1"/>
    <row r="235" customFormat="1" s="1"/>
    <row r="236" customFormat="1" s="1"/>
    <row r="237" customFormat="1" s="1"/>
    <row r="238" customFormat="1" s="1"/>
    <row r="239" customFormat="1" s="1"/>
    <row r="240" customFormat="1" s="1"/>
    <row r="241" customFormat="1" s="1"/>
    <row r="242" customFormat="1" s="1"/>
    <row r="243" customFormat="1" s="1"/>
    <row r="244" customFormat="1" s="1"/>
    <row r="245" customFormat="1" s="1"/>
    <row r="246" customFormat="1" s="1"/>
    <row r="247" customFormat="1" s="1"/>
    <row r="248" customFormat="1" s="1"/>
    <row r="249" customFormat="1" s="1"/>
    <row r="250" customFormat="1" s="1"/>
    <row r="251" customFormat="1" s="1"/>
    <row r="252" customFormat="1" s="1"/>
    <row r="253" customFormat="1" s="1"/>
    <row r="254" customFormat="1" s="1"/>
    <row r="255" customFormat="1" s="1"/>
    <row r="256" customFormat="1" s="1"/>
    <row r="257" customFormat="1" s="1"/>
    <row r="258" customFormat="1" s="1"/>
    <row r="259" customFormat="1" s="1"/>
    <row r="260" customFormat="1" s="1"/>
    <row r="261" customFormat="1" s="1"/>
    <row r="262" customFormat="1" s="1"/>
    <row r="263" customFormat="1" s="1"/>
    <row r="264" customFormat="1" s="1"/>
    <row r="265" customFormat="1" s="1"/>
    <row r="266" customFormat="1" s="1"/>
    <row r="267" customFormat="1" s="1"/>
    <row r="268" customFormat="1" s="1"/>
    <row r="269" customFormat="1" s="1"/>
    <row r="270" customFormat="1" s="1"/>
    <row r="271" customFormat="1" s="1"/>
    <row r="272" customFormat="1" s="1"/>
    <row r="273" customFormat="1" s="1"/>
    <row r="274" customFormat="1" s="1"/>
    <row r="275" customFormat="1" s="1"/>
    <row r="276" customFormat="1" s="1"/>
    <row r="277" customFormat="1" s="1"/>
    <row r="278" customFormat="1" s="1"/>
    <row r="279" customFormat="1" s="1"/>
    <row r="280" customFormat="1" s="1"/>
    <row r="281" customFormat="1" s="1"/>
    <row r="282" customFormat="1" s="1"/>
    <row r="283" customFormat="1" s="1"/>
    <row r="284" customFormat="1" s="1"/>
    <row r="285" customFormat="1" s="1"/>
    <row r="286" customFormat="1" s="1"/>
    <row r="287" customFormat="1" s="1"/>
    <row r="288" customFormat="1" s="1"/>
    <row r="289" customFormat="1" s="1"/>
    <row r="290" customFormat="1" s="1"/>
    <row r="291" customFormat="1" s="1"/>
    <row r="292" customFormat="1" s="1"/>
    <row r="293" customFormat="1" s="1"/>
    <row r="294" customFormat="1" s="1"/>
    <row r="295" customFormat="1" s="1"/>
    <row r="296" customFormat="1" s="1"/>
    <row r="297" customFormat="1" s="1"/>
    <row r="298" customFormat="1" s="1"/>
    <row r="299" customFormat="1" s="1"/>
    <row r="300" customFormat="1" s="1"/>
    <row r="301" customFormat="1" s="1"/>
    <row r="302" customFormat="1" s="1"/>
    <row r="303" customFormat="1" s="1"/>
    <row r="304" customFormat="1" s="1"/>
    <row r="305" customFormat="1" s="1"/>
    <row r="306" customFormat="1" s="1"/>
    <row r="307" customFormat="1" s="1"/>
    <row r="308" customFormat="1" s="1"/>
    <row r="309" customFormat="1" s="1"/>
    <row r="310" customFormat="1" s="1"/>
    <row r="311" customFormat="1" s="1"/>
    <row r="312" customFormat="1" s="1"/>
    <row r="313" customFormat="1" s="1"/>
    <row r="314" customFormat="1" s="1"/>
    <row r="315" customFormat="1" s="1"/>
    <row r="316" customFormat="1" s="1"/>
    <row r="317" customFormat="1" s="1"/>
    <row r="318" customFormat="1" s="1"/>
    <row r="319" customFormat="1" s="1"/>
    <row r="320" customFormat="1" s="1"/>
    <row r="321" customFormat="1" s="1"/>
    <row r="322" customFormat="1" s="1"/>
    <row r="323" customFormat="1" s="1"/>
    <row r="324" customFormat="1" s="1"/>
    <row r="325" customFormat="1" s="1"/>
    <row r="326" customFormat="1" s="1"/>
    <row r="327" customFormat="1" s="1"/>
    <row r="328" customFormat="1" s="1"/>
    <row r="329" customFormat="1" s="1"/>
    <row r="330" customFormat="1" s="1"/>
    <row r="331" customFormat="1" s="1"/>
    <row r="332" customFormat="1" s="1"/>
    <row r="333" customFormat="1" s="1"/>
    <row r="334" customFormat="1" s="1"/>
    <row r="335" customFormat="1" s="1"/>
    <row r="336" customFormat="1" s="1"/>
    <row r="337" customFormat="1" s="1"/>
    <row r="338" customFormat="1" s="1"/>
    <row r="339" customFormat="1" s="1"/>
    <row r="340" customFormat="1" s="1"/>
    <row r="341" customFormat="1" s="1"/>
    <row r="342" customFormat="1" s="1"/>
    <row r="343" customFormat="1" s="1"/>
    <row r="344" customFormat="1" s="1"/>
    <row r="345" customFormat="1" s="1"/>
    <row r="346" customFormat="1" s="1"/>
    <row r="347" customFormat="1" s="1"/>
    <row r="348" customFormat="1" s="1"/>
    <row r="349" customFormat="1" s="1"/>
    <row r="350" customFormat="1" s="1"/>
    <row r="351" customFormat="1" s="1"/>
    <row r="352" customFormat="1" s="1"/>
    <row r="353" customFormat="1" s="1"/>
    <row r="354" customFormat="1" s="1"/>
    <row r="355" customFormat="1" s="1"/>
    <row r="356" customFormat="1" s="1"/>
    <row r="357" customFormat="1" s="1"/>
    <row r="358" customFormat="1" s="1"/>
    <row r="359" customFormat="1" s="1"/>
    <row r="360" customFormat="1" s="1"/>
    <row r="361" customFormat="1" s="1"/>
    <row r="362" customFormat="1" s="1"/>
    <row r="363" customFormat="1" s="1"/>
    <row r="364" customFormat="1" s="1"/>
    <row r="365" customFormat="1" s="1"/>
    <row r="366" customFormat="1" s="1"/>
    <row r="367" customFormat="1" s="1"/>
    <row r="368" customFormat="1" s="1"/>
    <row r="369" customFormat="1" s="1"/>
    <row r="370" customFormat="1" s="1"/>
    <row r="371" customFormat="1" s="1"/>
    <row r="372" customFormat="1" s="1"/>
    <row r="373" customFormat="1" s="1"/>
    <row r="374" customFormat="1" s="1"/>
    <row r="375" customFormat="1" s="1"/>
    <row r="376" customFormat="1" s="1"/>
    <row r="377" customFormat="1" s="1"/>
    <row r="378" customFormat="1" s="1"/>
    <row r="379" customFormat="1" s="1"/>
    <row r="380" customFormat="1" s="1"/>
    <row r="381" customFormat="1" s="1"/>
    <row r="382" customFormat="1" s="1"/>
    <row r="383" customFormat="1" s="1"/>
    <row r="384" customFormat="1" s="1"/>
    <row r="385" customFormat="1" s="1"/>
    <row r="386" customFormat="1" s="1"/>
    <row r="387" customFormat="1" s="1"/>
    <row r="388" customFormat="1" s="1"/>
    <row r="389" customFormat="1" s="1"/>
    <row r="390" customFormat="1" s="1"/>
    <row r="391" customFormat="1" s="1"/>
    <row r="392" customFormat="1" s="1"/>
    <row r="393" customFormat="1" s="1"/>
    <row r="394" customFormat="1" s="1"/>
    <row r="395" customFormat="1" s="1"/>
    <row r="396" customFormat="1" s="1"/>
    <row r="397" customFormat="1" s="1"/>
    <row r="398" customFormat="1" s="1"/>
    <row r="399" customFormat="1" s="1"/>
    <row r="400" customFormat="1" s="1"/>
    <row r="401" customFormat="1" s="1"/>
    <row r="402" customFormat="1" s="1"/>
    <row r="403" customFormat="1" s="1"/>
    <row r="404" customFormat="1" s="1"/>
    <row r="405" customFormat="1" s="1"/>
    <row r="406" customFormat="1" s="1"/>
    <row r="407" customFormat="1" s="1"/>
    <row r="408" customFormat="1" s="1"/>
    <row r="409" customFormat="1" s="1"/>
    <row r="410" customFormat="1" s="1"/>
    <row r="411" customFormat="1" s="1"/>
    <row r="412" customFormat="1" s="1"/>
    <row r="413" customFormat="1" s="1"/>
    <row r="414" customFormat="1" s="1"/>
    <row r="415" customFormat="1" s="1"/>
    <row r="416" customFormat="1" s="1"/>
    <row r="417" customFormat="1" s="1"/>
    <row r="418" customFormat="1" s="1"/>
    <row r="419" customFormat="1" s="1"/>
    <row r="420" customFormat="1" s="1"/>
    <row r="421" customFormat="1" s="1"/>
    <row r="422" customFormat="1" s="1"/>
    <row r="423" customFormat="1" s="1"/>
    <row r="424" customFormat="1" s="1"/>
    <row r="425" customFormat="1" s="1"/>
    <row r="426" customFormat="1" s="1"/>
    <row r="427" customFormat="1" s="1"/>
    <row r="428" customFormat="1" s="1"/>
    <row r="429" customFormat="1" s="1"/>
    <row r="430" customFormat="1" s="1"/>
    <row r="431" customFormat="1" s="1"/>
    <row r="432" customFormat="1" s="1"/>
    <row r="433" customFormat="1" s="1"/>
    <row r="434" customFormat="1" s="1"/>
    <row r="435" customFormat="1" s="1"/>
    <row r="436" customFormat="1" s="1"/>
    <row r="437" customFormat="1" s="1"/>
    <row r="438" customFormat="1" s="1"/>
    <row r="439" customFormat="1" s="1"/>
    <row r="440" customFormat="1" s="1"/>
    <row r="441" customFormat="1" s="1"/>
    <row r="442" customFormat="1" s="1"/>
    <row r="443" customFormat="1" s="1"/>
    <row r="444" customFormat="1" s="1"/>
    <row r="445" customFormat="1" s="1"/>
    <row r="446" customFormat="1" s="1"/>
    <row r="447" customFormat="1" s="1"/>
    <row r="448" customFormat="1" s="1"/>
    <row r="449" customFormat="1" s="1"/>
    <row r="450" customFormat="1" s="1"/>
    <row r="451" customFormat="1" s="1"/>
    <row r="452" customFormat="1" s="1"/>
    <row r="453" customFormat="1" s="1"/>
    <row r="454" customFormat="1" s="1"/>
    <row r="455" customFormat="1" s="1"/>
    <row r="456" customFormat="1" s="1"/>
    <row r="457" customFormat="1" s="1"/>
    <row r="458" customFormat="1" s="1"/>
    <row r="459" customFormat="1" s="1"/>
    <row r="460" customFormat="1" s="1"/>
    <row r="461" customFormat="1" s="1"/>
    <row r="462" customFormat="1" s="1"/>
    <row r="463" customFormat="1" s="1"/>
    <row r="464" customFormat="1" s="1"/>
    <row r="465" customFormat="1" s="1"/>
    <row r="466" customFormat="1" s="1"/>
    <row r="467" customFormat="1" s="1"/>
    <row r="468" customFormat="1" s="1"/>
    <row r="469" customFormat="1" s="1"/>
    <row r="470" customFormat="1" s="1"/>
    <row r="471" customFormat="1" s="1"/>
    <row r="472" customFormat="1" s="1"/>
    <row r="473" customFormat="1" s="1"/>
    <row r="474" customFormat="1" s="1"/>
    <row r="475" customFormat="1" s="1"/>
    <row r="476" customFormat="1" s="1"/>
    <row r="477" customFormat="1" s="1"/>
    <row r="478" customFormat="1" s="1"/>
    <row r="479" customFormat="1" s="1"/>
    <row r="480" customFormat="1" s="1"/>
    <row r="481" customFormat="1" s="1"/>
    <row r="482" customFormat="1" s="1"/>
    <row r="483" customFormat="1" s="1"/>
    <row r="484" customFormat="1" s="1"/>
    <row r="485" customFormat="1" s="1"/>
    <row r="486" customFormat="1" s="1"/>
    <row r="487" customFormat="1" s="1"/>
    <row r="488" customFormat="1" s="1"/>
    <row r="489" customFormat="1" s="1"/>
    <row r="490" customFormat="1" s="1"/>
    <row r="491" customFormat="1" s="1"/>
    <row r="492" customFormat="1" s="1"/>
    <row r="493" customFormat="1" s="1"/>
    <row r="494" customFormat="1" s="1"/>
    <row r="495" customFormat="1" s="1"/>
    <row r="496" customFormat="1" s="1"/>
    <row r="497" customFormat="1" s="1"/>
    <row r="498" customFormat="1" s="1"/>
    <row r="499" customFormat="1" s="1"/>
    <row r="500" customFormat="1" s="1"/>
    <row r="501" customFormat="1" s="1"/>
    <row r="502" customFormat="1" s="1"/>
    <row r="503" customFormat="1" s="1"/>
    <row r="504" customFormat="1" s="1"/>
    <row r="505" customFormat="1" s="1"/>
    <row r="506" customFormat="1" s="1"/>
    <row r="507" customFormat="1" s="1"/>
    <row r="508" customFormat="1" s="1"/>
    <row r="509" customFormat="1" s="1"/>
    <row r="510" customFormat="1" s="1"/>
    <row r="511" customFormat="1" s="1"/>
    <row r="512" customFormat="1" s="1"/>
    <row r="513" customFormat="1" s="1"/>
    <row r="514" customFormat="1" s="1"/>
    <row r="515" customFormat="1" s="1"/>
    <row r="516" customFormat="1" s="1"/>
    <row r="517" customFormat="1" s="1"/>
    <row r="518" customFormat="1" s="1"/>
    <row r="519" customFormat="1" s="1"/>
    <row r="520" customFormat="1" s="1"/>
    <row r="521" customFormat="1" s="1"/>
    <row r="522" customFormat="1" s="1"/>
    <row r="523" customFormat="1" s="1"/>
    <row r="524" customFormat="1" s="1"/>
    <row r="525" customFormat="1" s="1"/>
    <row r="526" customFormat="1" s="1"/>
    <row r="527" customFormat="1" s="1"/>
    <row r="528" customFormat="1" s="1"/>
    <row r="529" customFormat="1" s="1"/>
    <row r="530" customFormat="1" s="1"/>
    <row r="531" customFormat="1" s="1"/>
    <row r="532" customFormat="1" s="1"/>
    <row r="533" customFormat="1" s="1"/>
    <row r="534" customFormat="1" s="1"/>
    <row r="535" customFormat="1" s="1"/>
    <row r="536" customFormat="1" s="1"/>
    <row r="537" customFormat="1" s="1"/>
    <row r="538" customFormat="1" s="1"/>
    <row r="539" customFormat="1" s="1"/>
    <row r="540" customFormat="1" s="1"/>
    <row r="541" customFormat="1" s="1"/>
    <row r="542" customFormat="1" s="1"/>
    <row r="543" customFormat="1" s="1"/>
    <row r="544" customFormat="1" s="1"/>
    <row r="545" customFormat="1" s="1"/>
    <row r="546" customFormat="1" s="1"/>
    <row r="547" customFormat="1" s="1"/>
    <row r="548" customFormat="1" s="1"/>
    <row r="549" customFormat="1" s="1"/>
    <row r="550" customFormat="1" s="1"/>
    <row r="551" customFormat="1" s="1"/>
    <row r="552" customFormat="1" s="1"/>
    <row r="553" customFormat="1" s="1"/>
    <row r="554" customFormat="1" s="1"/>
    <row r="555" customFormat="1" s="1"/>
    <row r="556" customFormat="1" s="1"/>
    <row r="557" customFormat="1" s="1"/>
    <row r="558" customFormat="1" s="1"/>
    <row r="559" customFormat="1" s="1"/>
    <row r="560" customFormat="1" s="1"/>
    <row r="561" customFormat="1" s="1"/>
    <row r="562" customFormat="1" s="1"/>
    <row r="563" customFormat="1" s="1"/>
    <row r="564" customFormat="1" s="1"/>
    <row r="565" customFormat="1" s="1"/>
    <row r="566" customFormat="1" s="1"/>
    <row r="567" customFormat="1" s="1"/>
    <row r="568" customFormat="1" s="1"/>
    <row r="569" customFormat="1" s="1"/>
    <row r="570" customFormat="1" s="1"/>
    <row r="571" customFormat="1" s="1"/>
    <row r="572" customFormat="1" s="1"/>
    <row r="573" customFormat="1" s="1"/>
    <row r="574" customFormat="1" s="1"/>
    <row r="575" customFormat="1" s="1"/>
    <row r="576" customFormat="1" s="1"/>
    <row r="577" customFormat="1" s="1"/>
    <row r="578" customFormat="1" s="1"/>
    <row r="579" customFormat="1" s="1"/>
    <row r="580" customFormat="1" s="1"/>
    <row r="581" customFormat="1" s="1"/>
    <row r="582" customFormat="1" s="1"/>
    <row r="583" customFormat="1" s="1"/>
    <row r="584" customFormat="1" s="1"/>
    <row r="585" customFormat="1" s="1"/>
    <row r="586" customFormat="1" s="1"/>
    <row r="587" customFormat="1" s="1"/>
    <row r="588" customFormat="1" s="1"/>
    <row r="589" customFormat="1" s="1"/>
    <row r="590" customFormat="1" s="1"/>
    <row r="591" customFormat="1" s="1"/>
    <row r="592" customFormat="1" s="1"/>
    <row r="593" customFormat="1" s="1"/>
    <row r="594" customFormat="1" s="1"/>
    <row r="595" customFormat="1" s="1"/>
    <row r="596" customFormat="1" s="1"/>
    <row r="597" customFormat="1" s="1"/>
    <row r="598" customFormat="1" s="1"/>
    <row r="599" customFormat="1" s="1"/>
    <row r="600" customFormat="1" s="1"/>
    <row r="601" customFormat="1" s="1"/>
    <row r="602" customFormat="1" s="1"/>
    <row r="603" customFormat="1" s="1"/>
    <row r="604" customFormat="1" s="1"/>
    <row r="605" customFormat="1" s="1"/>
    <row r="606" customFormat="1" s="1"/>
    <row r="607" customFormat="1" s="1"/>
    <row r="608" customFormat="1" s="1"/>
    <row r="609" customFormat="1" s="1"/>
    <row r="610" customFormat="1" s="1"/>
    <row r="611" customFormat="1" s="1"/>
    <row r="612" customFormat="1" s="1"/>
    <row r="613" customFormat="1" s="1"/>
    <row r="614" customFormat="1" s="1"/>
    <row r="615" customFormat="1" s="1"/>
    <row r="616" customFormat="1" s="1"/>
    <row r="617" customFormat="1" s="1"/>
    <row r="618" customFormat="1" s="1"/>
    <row r="619" customFormat="1" s="1"/>
    <row r="620" customFormat="1" s="1"/>
    <row r="621" customFormat="1" s="1"/>
    <row r="622" customFormat="1" s="1"/>
    <row r="623" customFormat="1" s="1"/>
    <row r="624" customFormat="1" s="1"/>
    <row r="625" customFormat="1" s="1"/>
    <row r="626" customFormat="1" s="1"/>
    <row r="627" customFormat="1" s="1"/>
    <row r="628" customFormat="1" s="1"/>
    <row r="629" customFormat="1" s="1"/>
    <row r="630" customFormat="1" s="1"/>
    <row r="631" customFormat="1" s="1"/>
    <row r="632" customFormat="1" s="1"/>
    <row r="633" customFormat="1" s="1"/>
    <row r="634" customFormat="1" s="1"/>
    <row r="635" customFormat="1" s="1"/>
    <row r="636" customFormat="1" s="1"/>
    <row r="637" customFormat="1" s="1"/>
    <row r="638" customFormat="1" s="1"/>
    <row r="639" customFormat="1" s="1"/>
    <row r="640" customFormat="1" s="1"/>
    <row r="641" customFormat="1" s="1"/>
    <row r="642" customFormat="1" s="1"/>
    <row r="643" customFormat="1" s="1"/>
    <row r="644" customFormat="1" s="1"/>
    <row r="645" customFormat="1" s="1"/>
    <row r="646" customFormat="1" s="1"/>
    <row r="647" customFormat="1" s="1"/>
    <row r="648" customFormat="1" s="1"/>
    <row r="649" customFormat="1" s="1"/>
    <row r="650" customFormat="1" s="1"/>
    <row r="651" customFormat="1" s="1"/>
    <row r="652" customFormat="1" s="1"/>
    <row r="653" customFormat="1" s="1"/>
    <row r="654" customFormat="1" s="1"/>
    <row r="655" customFormat="1" s="1"/>
    <row r="656" customFormat="1" s="1"/>
    <row r="657" customFormat="1" s="1"/>
    <row r="658" customFormat="1" s="1"/>
    <row r="659" customFormat="1" s="1"/>
    <row r="660" customFormat="1" s="1"/>
    <row r="661" customFormat="1" s="1"/>
    <row r="662" customFormat="1" s="1"/>
    <row r="663" customFormat="1" s="1"/>
    <row r="664" customFormat="1" s="1"/>
    <row r="665" customFormat="1" s="1"/>
    <row r="666" customFormat="1" s="1"/>
    <row r="667" customFormat="1" s="1"/>
    <row r="668" customFormat="1" s="1"/>
    <row r="669" customFormat="1" s="1"/>
    <row r="670" customFormat="1" s="1"/>
    <row r="671" customFormat="1" s="1"/>
    <row r="672" customFormat="1" s="1"/>
    <row r="673" customFormat="1" s="1"/>
    <row r="674" customFormat="1" s="1"/>
    <row r="675" customFormat="1" s="1"/>
    <row r="676" customFormat="1" s="1"/>
    <row r="677" customFormat="1" s="1"/>
    <row r="678" customFormat="1" s="1"/>
    <row r="679" customFormat="1" s="1"/>
    <row r="680" customFormat="1" s="1"/>
    <row r="681" customFormat="1" s="1"/>
    <row r="682" customFormat="1" s="1"/>
    <row r="683" customFormat="1" s="1"/>
    <row r="684" customFormat="1" s="1"/>
    <row r="685" customFormat="1" s="1"/>
    <row r="686" customFormat="1" s="1"/>
    <row r="687" customFormat="1" s="1"/>
    <row r="688" customFormat="1" s="1"/>
    <row r="689" customFormat="1" s="1"/>
    <row r="690" customFormat="1" s="1"/>
    <row r="691" customFormat="1" s="1"/>
    <row r="692" customFormat="1" s="1"/>
    <row r="693" customFormat="1" s="1"/>
    <row r="694" customFormat="1" s="1"/>
    <row r="695" customFormat="1" s="1"/>
    <row r="696" customFormat="1" s="1"/>
    <row r="697" customFormat="1" s="1"/>
    <row r="698" customFormat="1" s="1"/>
    <row r="699" customFormat="1" s="1"/>
    <row r="700" customFormat="1" s="1"/>
    <row r="701" customFormat="1" s="1"/>
    <row r="702" customFormat="1" s="1"/>
    <row r="703" customFormat="1" s="1"/>
    <row r="704" customFormat="1" s="1"/>
    <row r="705" customFormat="1" s="1"/>
    <row r="706" customFormat="1" s="1"/>
    <row r="707" customFormat="1" s="1"/>
    <row r="708" customFormat="1" s="1"/>
    <row r="709" customFormat="1" s="1"/>
    <row r="710" customFormat="1" s="1"/>
    <row r="711" customFormat="1" s="1"/>
    <row r="712" customFormat="1" s="1"/>
    <row r="713" customFormat="1" s="1"/>
    <row r="714" customFormat="1" s="1"/>
    <row r="715" customFormat="1" s="1"/>
    <row r="716" customFormat="1" s="1"/>
    <row r="717" customFormat="1" s="1"/>
    <row r="718" customFormat="1" s="1"/>
    <row r="719" customFormat="1" s="1"/>
    <row r="720" customFormat="1" s="1"/>
    <row r="721" customFormat="1" s="1"/>
    <row r="722" customFormat="1" s="1"/>
    <row r="723" customFormat="1" s="1"/>
    <row r="724" customFormat="1" s="1"/>
    <row r="725" customFormat="1" s="1"/>
    <row r="726" customFormat="1" s="1"/>
    <row r="727" customFormat="1" s="1"/>
    <row r="728" customFormat="1" s="1"/>
    <row r="729" customFormat="1" s="1"/>
    <row r="730" customFormat="1" s="1"/>
    <row r="731" customFormat="1" s="1"/>
    <row r="732" customFormat="1" s="1"/>
    <row r="733" customFormat="1" s="1"/>
    <row r="734" customFormat="1" s="1"/>
    <row r="735" customFormat="1" s="1"/>
    <row r="736" customFormat="1" s="1"/>
    <row r="737" customFormat="1" s="1"/>
    <row r="738" customFormat="1" s="1"/>
    <row r="739" customFormat="1" s="1"/>
    <row r="740" customFormat="1" s="1"/>
    <row r="741" customFormat="1" s="1"/>
    <row r="742" customFormat="1" s="1"/>
    <row r="743" customFormat="1" s="1"/>
    <row r="744" customFormat="1" s="1"/>
    <row r="745" customFormat="1" s="1"/>
    <row r="746" customFormat="1" s="1"/>
    <row r="747" customFormat="1" s="1"/>
    <row r="748" customFormat="1" s="1"/>
    <row r="749" customFormat="1" s="1"/>
    <row r="750" customFormat="1" s="1"/>
    <row r="751" customFormat="1" s="1"/>
    <row r="752" customFormat="1" s="1"/>
    <row r="753" customFormat="1" s="1"/>
    <row r="754" customFormat="1" s="1"/>
    <row r="755" customFormat="1" s="1"/>
    <row r="756" customFormat="1" s="1"/>
    <row r="757" customFormat="1" s="1"/>
    <row r="758" customFormat="1" s="1"/>
    <row r="759" customFormat="1" s="1"/>
    <row r="760" customFormat="1" s="1"/>
    <row r="761" customFormat="1" s="1"/>
    <row r="762" customFormat="1" s="1"/>
    <row r="763" customFormat="1" s="1"/>
    <row r="764" customFormat="1" s="1"/>
    <row r="765" customFormat="1" s="1"/>
    <row r="766" customFormat="1" s="1"/>
    <row r="767" customFormat="1" s="1"/>
    <row r="768" customFormat="1" s="1"/>
    <row r="769" customFormat="1" s="1"/>
    <row r="770" customFormat="1" s="1"/>
    <row r="771" customFormat="1" s="1"/>
    <row r="772" customFormat="1" s="1"/>
    <row r="773" customFormat="1" s="1"/>
    <row r="774" customFormat="1" s="1"/>
    <row r="775" customFormat="1" s="1"/>
    <row r="776" customFormat="1" s="1"/>
    <row r="777" customFormat="1" s="1"/>
    <row r="778" customFormat="1" s="1"/>
    <row r="779" customFormat="1" s="1"/>
    <row r="780" customFormat="1" s="1"/>
    <row r="781" customFormat="1" s="1"/>
    <row r="782" customFormat="1" s="1"/>
    <row r="783" customFormat="1" s="1"/>
    <row r="784" customFormat="1" s="1"/>
    <row r="785" customFormat="1" s="1"/>
    <row r="786" customFormat="1" s="1"/>
    <row r="787" customFormat="1" s="1"/>
    <row r="788" customFormat="1" s="1"/>
    <row r="789" customFormat="1" s="1"/>
    <row r="790" customFormat="1" s="1"/>
    <row r="791" customFormat="1" s="1"/>
    <row r="792" customFormat="1" s="1"/>
    <row r="793" customFormat="1" s="1"/>
    <row r="794" customFormat="1" s="1"/>
    <row r="795" customFormat="1" s="1"/>
    <row r="796" customFormat="1" s="1"/>
    <row r="797" customFormat="1" s="1"/>
    <row r="798" customFormat="1" s="1"/>
    <row r="799" customFormat="1" s="1"/>
    <row r="800" customFormat="1" s="1"/>
    <row r="801" customFormat="1" s="1"/>
    <row r="802" customFormat="1" s="1"/>
    <row r="803" customFormat="1" s="1"/>
    <row r="804" customFormat="1" s="1"/>
    <row r="805" customFormat="1" s="1"/>
    <row r="806" customFormat="1" s="1"/>
    <row r="807" customFormat="1" s="1"/>
    <row r="808" customFormat="1" s="1"/>
    <row r="809" customFormat="1" s="1"/>
    <row r="810" customFormat="1" s="1"/>
    <row r="811" customFormat="1" s="1"/>
    <row r="812" customFormat="1" s="1"/>
    <row r="813" customFormat="1" s="1"/>
    <row r="814" customFormat="1" s="1"/>
    <row r="815" customFormat="1" s="1"/>
    <row r="816" customFormat="1" s="1"/>
    <row r="817" customFormat="1" s="1"/>
    <row r="818" customFormat="1" s="1"/>
    <row r="819" customFormat="1" s="1"/>
    <row r="820" customFormat="1" s="1"/>
    <row r="821" customFormat="1" s="1"/>
    <row r="822" customFormat="1" s="1"/>
    <row r="823" customFormat="1" s="1"/>
    <row r="824" customFormat="1" s="1"/>
    <row r="825" customFormat="1" s="1"/>
    <row r="826" customFormat="1" s="1"/>
    <row r="827" customFormat="1" s="1"/>
    <row r="828" customFormat="1" s="1"/>
    <row r="829" customFormat="1" s="1"/>
    <row r="830" customFormat="1" s="1"/>
    <row r="831" customFormat="1" s="1"/>
    <row r="832" customFormat="1" s="1"/>
    <row r="833" customFormat="1" s="1"/>
    <row r="834" customFormat="1" s="1"/>
    <row r="835" customFormat="1" s="1"/>
    <row r="836" customFormat="1" s="1"/>
    <row r="837" customFormat="1" s="1"/>
    <row r="838" customFormat="1" s="1"/>
    <row r="839" customFormat="1" s="1"/>
    <row r="840" customFormat="1" s="1"/>
    <row r="841" customFormat="1" s="1"/>
    <row r="842" customFormat="1" s="1"/>
    <row r="843" customFormat="1" s="1"/>
    <row r="844" customFormat="1" s="1"/>
    <row r="845" customFormat="1" s="1"/>
    <row r="846" customFormat="1" s="1"/>
    <row r="847" customFormat="1" s="1"/>
    <row r="848" customFormat="1" s="1"/>
    <row r="849" customFormat="1" s="1"/>
    <row r="850" customFormat="1" s="1"/>
    <row r="851" customFormat="1" s="1"/>
    <row r="852" customFormat="1" s="1"/>
    <row r="853" customFormat="1" s="1"/>
    <row r="854" customFormat="1" s="1"/>
    <row r="855" customFormat="1" s="1"/>
    <row r="856" customFormat="1" s="1"/>
    <row r="857" customFormat="1" s="1"/>
    <row r="858" customFormat="1" s="1"/>
    <row r="859" customFormat="1" s="1"/>
    <row r="860" customFormat="1" s="1"/>
    <row r="861" customFormat="1" s="1"/>
    <row r="862" customFormat="1" s="1"/>
    <row r="863" customFormat="1" s="1"/>
    <row r="864" customFormat="1" s="1"/>
    <row r="865" customFormat="1" s="1"/>
    <row r="866" customFormat="1" s="1"/>
    <row r="867" customFormat="1" s="1"/>
    <row r="868" customFormat="1" s="1"/>
    <row r="869" customFormat="1" s="1"/>
    <row r="870" customFormat="1" s="1"/>
    <row r="871" customFormat="1" s="1"/>
    <row r="872" customFormat="1" s="1"/>
    <row r="873" customFormat="1" s="1"/>
    <row r="874" customFormat="1" s="1"/>
    <row r="875" customFormat="1" s="1"/>
    <row r="876" customFormat="1" s="1"/>
    <row r="877" customFormat="1" s="1"/>
    <row r="878" customFormat="1" s="1"/>
    <row r="879" customFormat="1" s="1"/>
    <row r="880" customFormat="1" s="1"/>
    <row r="881" customFormat="1" s="1"/>
    <row r="882" customFormat="1" s="1"/>
    <row r="883" customFormat="1" s="1"/>
    <row r="884" customFormat="1" s="1"/>
    <row r="885" customFormat="1" s="1"/>
    <row r="886" customFormat="1" s="1"/>
    <row r="887" customFormat="1" s="1"/>
    <row r="888" customFormat="1" s="1"/>
    <row r="889" customFormat="1" s="1"/>
    <row r="890" customFormat="1" s="1"/>
    <row r="891" customFormat="1" s="1"/>
    <row r="892" customFormat="1" s="1"/>
    <row r="893" customFormat="1" s="1"/>
    <row r="894" customFormat="1" s="1"/>
    <row r="895" customFormat="1" s="1"/>
    <row r="896" customFormat="1" s="1"/>
    <row r="897" customFormat="1" s="1"/>
    <row r="898" customFormat="1" s="1"/>
    <row r="899" customFormat="1" s="1"/>
    <row r="900" customFormat="1" s="1"/>
    <row r="901" customFormat="1" s="1"/>
    <row r="902" customFormat="1" s="1"/>
    <row r="903" customFormat="1" s="1"/>
    <row r="904" customFormat="1" s="1"/>
    <row r="905" customFormat="1" s="1"/>
    <row r="906" customFormat="1" s="1"/>
    <row r="907" customFormat="1" s="1"/>
    <row r="908" customFormat="1" s="1"/>
    <row r="909" customFormat="1" s="1"/>
    <row r="910" customFormat="1" s="1"/>
    <row r="911" customFormat="1" s="1"/>
    <row r="912" customFormat="1" s="1"/>
    <row r="913" customFormat="1" s="1"/>
    <row r="914" customFormat="1" s="1"/>
    <row r="915" customFormat="1" s="1"/>
    <row r="916" customFormat="1" s="1"/>
    <row r="917" customFormat="1" s="1"/>
    <row r="918" customFormat="1" s="1"/>
    <row r="919" customFormat="1" s="1"/>
    <row r="920" customFormat="1" s="1"/>
    <row r="921" customFormat="1" s="1"/>
    <row r="922" customFormat="1" s="1"/>
    <row r="923" customFormat="1" s="1"/>
    <row r="924" customFormat="1" s="1"/>
    <row r="925" customFormat="1" s="1"/>
    <row r="926" customFormat="1" s="1"/>
    <row r="927" customFormat="1" s="1"/>
    <row r="928" customFormat="1" s="1"/>
    <row r="929" customFormat="1" s="1"/>
    <row r="930" customFormat="1" s="1"/>
    <row r="931" customFormat="1" s="1"/>
    <row r="932" customFormat="1" s="1"/>
    <row r="933" customFormat="1" s="1"/>
    <row r="934" customFormat="1" s="1"/>
    <row r="935" customFormat="1" s="1"/>
    <row r="936" customFormat="1" s="1"/>
    <row r="937" customFormat="1" s="1"/>
    <row r="938" customFormat="1" s="1"/>
    <row r="939" customFormat="1" s="1"/>
    <row r="940" customFormat="1" s="1"/>
    <row r="941" customFormat="1" s="1"/>
    <row r="942" customFormat="1" s="1"/>
    <row r="943" customFormat="1" s="1"/>
    <row r="944" customFormat="1" s="1"/>
    <row r="945" customFormat="1" s="1"/>
    <row r="946" customFormat="1" s="1"/>
    <row r="947" customFormat="1" s="1"/>
    <row r="948" customFormat="1" s="1"/>
    <row r="949" customFormat="1" s="1"/>
    <row r="950" customFormat="1" s="1"/>
    <row r="951" customFormat="1" s="1"/>
    <row r="952" customFormat="1" s="1"/>
    <row r="953" customFormat="1" s="1"/>
    <row r="954" customFormat="1" s="1"/>
    <row r="955" customFormat="1" s="1"/>
    <row r="956" customFormat="1" s="1"/>
    <row r="957" customFormat="1" s="1"/>
    <row r="958" customFormat="1" s="1"/>
    <row r="959" customFormat="1" s="1"/>
    <row r="960" customFormat="1" s="1"/>
    <row r="961" customFormat="1" s="1"/>
    <row r="962" customFormat="1" s="1"/>
    <row r="963" customFormat="1" s="1"/>
    <row r="964" customFormat="1" s="1"/>
    <row r="965" customFormat="1" s="1"/>
    <row r="966" customFormat="1" s="1"/>
    <row r="967" customFormat="1" s="1"/>
    <row r="968" customFormat="1" s="1"/>
    <row r="969" customFormat="1" s="1"/>
    <row r="970" customFormat="1" s="1"/>
    <row r="971" customFormat="1" s="1"/>
    <row r="972" customFormat="1" s="1"/>
    <row r="973" customFormat="1" s="1"/>
    <row r="974" customFormat="1" s="1"/>
    <row r="975" customFormat="1" s="1"/>
    <row r="976" customFormat="1" s="1"/>
    <row r="977" customFormat="1" s="1"/>
    <row r="978" customFormat="1" s="1"/>
    <row r="979" customFormat="1" s="1"/>
    <row r="980" customFormat="1" s="1"/>
    <row r="981" customFormat="1" s="1"/>
    <row r="982" customFormat="1" s="1"/>
    <row r="983" customFormat="1" s="1"/>
    <row r="984" customFormat="1" s="1"/>
    <row r="985" customFormat="1" s="1"/>
    <row r="986" customFormat="1" s="1"/>
    <row r="987" customFormat="1" s="1"/>
    <row r="988" customFormat="1" s="1"/>
    <row r="989" customFormat="1" s="1"/>
    <row r="990" customFormat="1" s="1"/>
    <row r="991" customFormat="1" s="1"/>
    <row r="992" customFormat="1" s="1"/>
    <row r="993" customFormat="1" s="1"/>
    <row r="994" customFormat="1" s="1"/>
    <row r="995" customFormat="1" s="1"/>
    <row r="996" customFormat="1" s="1"/>
    <row r="997" customFormat="1" s="1"/>
    <row r="998" customFormat="1" s="1"/>
    <row r="999" customFormat="1" s="1"/>
  </sheetData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2025-06-23T05:02:35Z</dcterms:created>
  <dcterms:modified xmlns:dcterms="http://purl.org/dc/terms/" xmlns:xsi="http://www.w3.org/2001/XMLSchema-instance" xsi:type="dcterms:W3CDTF">2025-06-23T05:02:35Z</dcterms:modified>
</cp:coreProperties>
</file>