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pkiuru_uef_fi/Documents/BG_discussion/"/>
    </mc:Choice>
  </mc:AlternateContent>
  <xr:revisionPtr revIDLastSave="145" documentId="8_{08611ED4-E6B9-4442-823A-E098B515FC8D}" xr6:coauthVersionLast="47" xr6:coauthVersionMax="47" xr10:uidLastSave="{F6FCC195-BA8C-4230-83B3-57081EA8342D}"/>
  <bookViews>
    <workbookView xWindow="14310" yWindow="2085" windowWidth="12225" windowHeight="12195" xr2:uid="{D8866824-5A7F-4EDF-89E2-EB811A2C0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I28" i="1"/>
  <c r="H36" i="1" l="1"/>
  <c r="D33" i="1"/>
  <c r="G36" i="1"/>
  <c r="G37" i="1"/>
  <c r="G38" i="1"/>
  <c r="H37" i="1"/>
  <c r="H3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D32" i="1"/>
  <c r="D31" i="1"/>
  <c r="J26" i="1"/>
  <c r="J27" i="1"/>
  <c r="J28" i="1"/>
  <c r="E28" i="1"/>
  <c r="E27" i="1"/>
  <c r="E26" i="1"/>
  <c r="K3" i="1"/>
  <c r="K4" i="1"/>
  <c r="K5" i="1"/>
  <c r="K6" i="1"/>
  <c r="K7" i="1"/>
  <c r="K8" i="1"/>
  <c r="K9" i="1"/>
  <c r="K27" i="1" s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H28" i="1"/>
  <c r="H27" i="1"/>
  <c r="H26" i="1"/>
  <c r="G28" i="1"/>
  <c r="G27" i="1"/>
  <c r="G26" i="1"/>
  <c r="F28" i="1"/>
  <c r="D28" i="1"/>
  <c r="D37" i="1" s="1"/>
  <c r="C28" i="1"/>
  <c r="N28" i="1" s="1"/>
  <c r="F27" i="1"/>
  <c r="F26" i="1"/>
  <c r="D27" i="1"/>
  <c r="D36" i="1" s="1"/>
  <c r="D26" i="1"/>
  <c r="D35" i="1" s="1"/>
  <c r="C27" i="1"/>
  <c r="C26" i="1"/>
  <c r="N22" i="1"/>
  <c r="N15" i="1"/>
  <c r="N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N27" i="1" l="1"/>
  <c r="K28" i="1"/>
  <c r="Q8" i="1"/>
  <c r="K31" i="1" s="1"/>
  <c r="Q15" i="1"/>
  <c r="K32" i="1" s="1"/>
  <c r="K26" i="1"/>
  <c r="N26" i="1"/>
  <c r="Q22" i="1"/>
  <c r="K33" i="1" s="1"/>
  <c r="M15" i="1"/>
  <c r="E32" i="1" s="1"/>
  <c r="M22" i="1"/>
  <c r="E33" i="1" s="1"/>
  <c r="M8" i="1"/>
  <c r="E31" i="1" s="1"/>
</calcChain>
</file>

<file path=xl/sharedStrings.xml><?xml version="1.0" encoding="utf-8"?>
<sst xmlns="http://schemas.openxmlformats.org/spreadsheetml/2006/main" count="26" uniqueCount="22">
  <si>
    <t>Depth</t>
  </si>
  <si>
    <t>Poros. of conn. cluster</t>
  </si>
  <si>
    <t>Number of pores</t>
  </si>
  <si>
    <t>Coordination number</t>
  </si>
  <si>
    <t>Geometr. tortuosity</t>
  </si>
  <si>
    <t>0-5 cm</t>
  </si>
  <si>
    <t>20-25 cm</t>
  </si>
  <si>
    <t>N/A</t>
  </si>
  <si>
    <t>40-45 cm</t>
  </si>
  <si>
    <t>Av. CN</t>
  </si>
  <si>
    <t>Averages</t>
  </si>
  <si>
    <t>pdiammedian</t>
  </si>
  <si>
    <t>pdiammean</t>
  </si>
  <si>
    <t>Calculated from the combined set</t>
  </si>
  <si>
    <t>Total porosity</t>
  </si>
  <si>
    <t>Vol. fract. of conn. clust.</t>
  </si>
  <si>
    <t>pores / cm3</t>
  </si>
  <si>
    <t>Vol of conn cl</t>
  </si>
  <si>
    <t>Vol of ps</t>
  </si>
  <si>
    <t>Volume (mm3)</t>
  </si>
  <si>
    <t>tdiaminternal)mean</t>
  </si>
  <si>
    <t>tdiam(internal)mean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</si>
</sst>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AFA2-FB7D-42EE-9B08-1CF8E4D70DF1}">
  <dimension ref="A1:Q38"/>
  <sheetViews>
    <sheetView tabSelected="1" topLeftCell="F1" zoomScaleNormal="100" workbookViewId="0">
      <selection activeCell="I33" sqref="I33"/>
    </sheetView>
  </sheetViews>
  <sheetFormatPr defaultRowHeight="15" x14ac:dyDescent="0.25"/>
  <cols>
    <col min="1" max="2" width="10.7109375" customWidth="1"/>
    <col min="3" max="11" width="20.7109375" customWidth="1"/>
    <col min="15" max="15" width="16.71093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21</v>
      </c>
      <c r="J1" t="s">
        <v>14</v>
      </c>
      <c r="K1" t="s">
        <v>15</v>
      </c>
      <c r="M1" t="s">
        <v>9</v>
      </c>
      <c r="O1" t="s">
        <v>17</v>
      </c>
      <c r="P1" t="s">
        <v>18</v>
      </c>
    </row>
    <row r="2" spans="1:17" x14ac:dyDescent="0.25">
      <c r="A2" t="s">
        <v>5</v>
      </c>
      <c r="B2">
        <v>1</v>
      </c>
      <c r="C2">
        <v>0.39691799999999999</v>
      </c>
      <c r="D2">
        <v>12997</v>
      </c>
      <c r="E2">
        <v>6.2425179999999996</v>
      </c>
      <c r="F2">
        <v>1.5626329999999999</v>
      </c>
      <c r="G2">
        <v>0.70327300000000004</v>
      </c>
      <c r="H2">
        <v>0.86147600000000002</v>
      </c>
      <c r="I2">
        <v>0.23306499999999999</v>
      </c>
      <c r="J2">
        <v>0.39841500000000002</v>
      </c>
      <c r="K2" s="4">
        <f>C2/J2</f>
        <v>0.99624261134746428</v>
      </c>
      <c r="L2">
        <f>D2*E2</f>
        <v>81134.006445999999</v>
      </c>
      <c r="O2">
        <f>C2*3*3*3</f>
        <v>10.716786000000001</v>
      </c>
      <c r="P2">
        <f>J2*3*3*3</f>
        <v>10.757205000000003</v>
      </c>
    </row>
    <row r="3" spans="1:17" x14ac:dyDescent="0.25">
      <c r="B3">
        <v>1</v>
      </c>
      <c r="C3">
        <v>0.14596100000000001</v>
      </c>
      <c r="D3">
        <v>8116</v>
      </c>
      <c r="E3">
        <v>3.7784620000000002</v>
      </c>
      <c r="F3">
        <v>1.8230500000000001</v>
      </c>
      <c r="G3">
        <v>0.57922200000000001</v>
      </c>
      <c r="H3">
        <v>0.71870800000000001</v>
      </c>
      <c r="I3">
        <v>0.23341999999999999</v>
      </c>
      <c r="J3">
        <v>0.156023</v>
      </c>
      <c r="K3" s="4">
        <f>C3/J3</f>
        <v>0.93550950821353274</v>
      </c>
      <c r="L3">
        <f>D3*E3</f>
        <v>30665.997592000003</v>
      </c>
      <c r="O3">
        <f>C3*3*3*3</f>
        <v>3.9409470000000004</v>
      </c>
      <c r="P3">
        <f t="shared" ref="P3:P22" si="0">J3*3*3*3</f>
        <v>4.2126210000000004</v>
      </c>
    </row>
    <row r="4" spans="1:17" x14ac:dyDescent="0.25">
      <c r="B4">
        <v>1</v>
      </c>
      <c r="C4">
        <v>0.30498900000000001</v>
      </c>
      <c r="D4">
        <v>8395</v>
      </c>
      <c r="E4">
        <v>5.4351399999999996</v>
      </c>
      <c r="F4">
        <v>1.585486</v>
      </c>
      <c r="G4">
        <v>0.64115100000000003</v>
      </c>
      <c r="H4">
        <v>0.84777999999999998</v>
      </c>
      <c r="I4">
        <v>0.21657699999999999</v>
      </c>
      <c r="J4">
        <v>0.30873800000000001</v>
      </c>
      <c r="K4" s="4">
        <f>C4/J4</f>
        <v>0.98785701792458325</v>
      </c>
      <c r="L4">
        <f>D4*E4</f>
        <v>45628.0003</v>
      </c>
      <c r="O4">
        <f>C4*3*3*3</f>
        <v>8.2347030000000014</v>
      </c>
      <c r="P4">
        <f t="shared" si="0"/>
        <v>8.3359260000000006</v>
      </c>
    </row>
    <row r="5" spans="1:17" x14ac:dyDescent="0.25">
      <c r="B5">
        <v>1</v>
      </c>
      <c r="C5">
        <v>0.56793199999999999</v>
      </c>
      <c r="D5">
        <v>12496</v>
      </c>
      <c r="E5">
        <v>8.2693659999999998</v>
      </c>
      <c r="F5">
        <v>1.3860189999999999</v>
      </c>
      <c r="G5">
        <v>0.76468599999999998</v>
      </c>
      <c r="H5">
        <v>0.95698000000000005</v>
      </c>
      <c r="I5">
        <v>0.30518299999999998</v>
      </c>
      <c r="J5">
        <v>0.56840500000000005</v>
      </c>
      <c r="K5" s="4">
        <f>C5/J5</f>
        <v>0.99916784686974947</v>
      </c>
      <c r="L5">
        <f>D5*E5</f>
        <v>103333.997536</v>
      </c>
      <c r="O5">
        <f>C5*3*3*3</f>
        <v>15.334163999999999</v>
      </c>
      <c r="P5">
        <f t="shared" si="0"/>
        <v>15.346935000000002</v>
      </c>
    </row>
    <row r="6" spans="1:17" x14ac:dyDescent="0.25">
      <c r="B6">
        <v>1</v>
      </c>
      <c r="C6">
        <v>0.334617</v>
      </c>
      <c r="D6">
        <v>8590</v>
      </c>
      <c r="E6">
        <v>5.876601</v>
      </c>
      <c r="F6">
        <v>1.4507289999999999</v>
      </c>
      <c r="G6">
        <v>0.63872200000000001</v>
      </c>
      <c r="H6">
        <v>0.86327799999999999</v>
      </c>
      <c r="I6">
        <v>0.21412100000000001</v>
      </c>
      <c r="J6">
        <v>0.33687</v>
      </c>
      <c r="K6" s="4">
        <f>C6/J6</f>
        <v>0.99331196010330391</v>
      </c>
      <c r="L6">
        <f>D6*E6</f>
        <v>50480.002589999996</v>
      </c>
      <c r="O6">
        <f>C6*3*3*3</f>
        <v>9.0346590000000013</v>
      </c>
      <c r="P6">
        <f t="shared" si="0"/>
        <v>9.0954900000000016</v>
      </c>
    </row>
    <row r="7" spans="1:17" x14ac:dyDescent="0.25">
      <c r="B7">
        <v>1</v>
      </c>
      <c r="C7">
        <v>0.28112100000000001</v>
      </c>
      <c r="D7">
        <v>9749</v>
      </c>
      <c r="E7">
        <v>5.3392140000000001</v>
      </c>
      <c r="F7">
        <v>1.7081440000000001</v>
      </c>
      <c r="G7">
        <v>0.639598</v>
      </c>
      <c r="H7">
        <v>0.81891700000000001</v>
      </c>
      <c r="I7">
        <v>0.21782599999999999</v>
      </c>
      <c r="J7">
        <v>0.28626099999999999</v>
      </c>
      <c r="K7" s="4">
        <f>C7/J7</f>
        <v>0.98204435812073609</v>
      </c>
      <c r="L7">
        <f>D7*E7</f>
        <v>52051.997285999998</v>
      </c>
      <c r="O7">
        <f>C7*3*3*3</f>
        <v>7.5902670000000008</v>
      </c>
      <c r="P7">
        <f t="shared" si="0"/>
        <v>7.7290469999999996</v>
      </c>
    </row>
    <row r="8" spans="1:17" x14ac:dyDescent="0.25">
      <c r="B8">
        <v>1</v>
      </c>
      <c r="C8">
        <v>6.5967999999999999E-2</v>
      </c>
      <c r="D8">
        <v>2537</v>
      </c>
      <c r="E8">
        <v>4.6976740000000001</v>
      </c>
      <c r="F8">
        <v>1.6577900000000001</v>
      </c>
      <c r="G8">
        <v>0.61931499999999995</v>
      </c>
      <c r="H8">
        <v>0.78107099999999996</v>
      </c>
      <c r="I8">
        <v>0.26887299999999997</v>
      </c>
      <c r="J8">
        <v>8.4874000000000005E-2</v>
      </c>
      <c r="K8" s="4">
        <f>C8/J8</f>
        <v>0.77724627094280929</v>
      </c>
      <c r="L8">
        <f>D8*E8</f>
        <v>11917.998938000001</v>
      </c>
      <c r="M8" s="3">
        <f>SUM(L2:L8)/SUM(D2:D8)</f>
        <v>5.9671119702290074</v>
      </c>
      <c r="N8">
        <f>AVERAGE(E2:E8)</f>
        <v>5.6627107142857138</v>
      </c>
      <c r="O8">
        <f>C8*3*3*3</f>
        <v>1.7811360000000001</v>
      </c>
      <c r="P8">
        <f t="shared" si="0"/>
        <v>2.291598</v>
      </c>
      <c r="Q8" s="3">
        <f>SUM(O2:O8)/SUM(P2:P8)</f>
        <v>0.98033264379183627</v>
      </c>
    </row>
    <row r="9" spans="1:17" x14ac:dyDescent="0.25">
      <c r="A9" t="s">
        <v>6</v>
      </c>
      <c r="B9">
        <v>2</v>
      </c>
      <c r="C9">
        <v>4.8041E-2</v>
      </c>
      <c r="D9">
        <v>2769</v>
      </c>
      <c r="E9">
        <v>3.1751529999999999</v>
      </c>
      <c r="F9" s="1" t="s">
        <v>7</v>
      </c>
      <c r="G9">
        <v>0.58924699999999997</v>
      </c>
      <c r="H9">
        <v>0.71565199999999995</v>
      </c>
      <c r="I9">
        <v>0.26645000000000002</v>
      </c>
      <c r="J9">
        <v>7.2998999999999994E-2</v>
      </c>
      <c r="K9" s="4">
        <f>C9/J9</f>
        <v>0.65810490554665135</v>
      </c>
      <c r="L9">
        <f>D9*E9</f>
        <v>8791.9986570000001</v>
      </c>
      <c r="O9">
        <f>C9*3*3*3</f>
        <v>1.297107</v>
      </c>
      <c r="P9">
        <f t="shared" si="0"/>
        <v>1.9709729999999999</v>
      </c>
    </row>
    <row r="10" spans="1:17" x14ac:dyDescent="0.25">
      <c r="B10">
        <v>2</v>
      </c>
      <c r="C10">
        <v>3.4221000000000001E-2</v>
      </c>
      <c r="D10">
        <v>1957</v>
      </c>
      <c r="E10">
        <v>3.1701579999999998</v>
      </c>
      <c r="F10">
        <v>1.873966</v>
      </c>
      <c r="G10">
        <v>0.57443900000000003</v>
      </c>
      <c r="H10">
        <v>0.70361899999999999</v>
      </c>
      <c r="I10">
        <v>0.26605099999999998</v>
      </c>
      <c r="J10">
        <v>4.5113E-2</v>
      </c>
      <c r="K10" s="4">
        <f>C10/J10</f>
        <v>0.75856183361780416</v>
      </c>
      <c r="L10">
        <f>D10*E10</f>
        <v>6203.9992059999995</v>
      </c>
      <c r="O10">
        <f>C10*3*3*3</f>
        <v>0.92396699999999998</v>
      </c>
      <c r="P10">
        <f t="shared" si="0"/>
        <v>1.218051</v>
      </c>
    </row>
    <row r="11" spans="1:17" x14ac:dyDescent="0.25">
      <c r="B11">
        <v>2</v>
      </c>
      <c r="C11">
        <v>7.6322000000000001E-2</v>
      </c>
      <c r="D11">
        <v>5062</v>
      </c>
      <c r="E11">
        <v>3.5092850000000002</v>
      </c>
      <c r="F11">
        <v>3.1003479999999999</v>
      </c>
      <c r="G11">
        <v>0.58602100000000001</v>
      </c>
      <c r="H11">
        <v>0.70018100000000005</v>
      </c>
      <c r="I11">
        <v>0.20703199999999999</v>
      </c>
      <c r="J11">
        <v>9.3643000000000004E-2</v>
      </c>
      <c r="K11" s="4">
        <f>C11/J11</f>
        <v>0.8150315560159328</v>
      </c>
      <c r="L11">
        <f>D11*E11</f>
        <v>17764.000670000001</v>
      </c>
      <c r="O11">
        <f>C11*3*3*3</f>
        <v>2.0606939999999998</v>
      </c>
      <c r="P11">
        <f t="shared" si="0"/>
        <v>2.5283609999999999</v>
      </c>
    </row>
    <row r="12" spans="1:17" x14ac:dyDescent="0.25">
      <c r="B12">
        <v>2</v>
      </c>
      <c r="C12">
        <v>1.8315999999999999E-2</v>
      </c>
      <c r="D12">
        <v>1104</v>
      </c>
      <c r="E12">
        <v>3.2010869999999998</v>
      </c>
      <c r="F12" s="1" t="s">
        <v>7</v>
      </c>
      <c r="G12">
        <v>0.581229</v>
      </c>
      <c r="H12">
        <v>0.70422799999999997</v>
      </c>
      <c r="I12">
        <v>0.287885</v>
      </c>
      <c r="J12">
        <v>3.1260000000000003E-2</v>
      </c>
      <c r="K12" s="4">
        <f>C12/J12</f>
        <v>0.58592450415866915</v>
      </c>
      <c r="L12">
        <f>D12*E12</f>
        <v>3534.0000479999999</v>
      </c>
      <c r="O12">
        <f>C12*3*3*3</f>
        <v>0.49453199999999997</v>
      </c>
      <c r="P12">
        <f t="shared" si="0"/>
        <v>0.8440200000000001</v>
      </c>
    </row>
    <row r="13" spans="1:17" x14ac:dyDescent="0.25">
      <c r="B13">
        <v>2</v>
      </c>
      <c r="C13">
        <v>0.106589</v>
      </c>
      <c r="D13">
        <v>5105</v>
      </c>
      <c r="E13">
        <v>3.7919689999999999</v>
      </c>
      <c r="F13">
        <v>3.4570180000000001</v>
      </c>
      <c r="G13">
        <v>0.57323100000000005</v>
      </c>
      <c r="H13">
        <v>0.72594999999999998</v>
      </c>
      <c r="I13">
        <v>0.21474399999999999</v>
      </c>
      <c r="J13">
        <v>0.121721</v>
      </c>
      <c r="K13" s="4">
        <f>C13/J13</f>
        <v>0.87568291420543709</v>
      </c>
      <c r="L13">
        <f>D13*E13</f>
        <v>19358.001745000001</v>
      </c>
      <c r="O13">
        <f>C13*3*3*3</f>
        <v>2.8779030000000003</v>
      </c>
      <c r="P13">
        <f t="shared" si="0"/>
        <v>3.2864670000000005</v>
      </c>
    </row>
    <row r="14" spans="1:17" x14ac:dyDescent="0.25">
      <c r="B14">
        <v>2</v>
      </c>
      <c r="C14">
        <v>2.8195000000000001E-2</v>
      </c>
      <c r="D14">
        <v>1546</v>
      </c>
      <c r="E14">
        <v>3.253558</v>
      </c>
      <c r="F14" s="1" t="s">
        <v>7</v>
      </c>
      <c r="G14">
        <v>0.57552199999999998</v>
      </c>
      <c r="H14">
        <v>0.71505399999999997</v>
      </c>
      <c r="I14">
        <v>0.29115099999999999</v>
      </c>
      <c r="J14">
        <v>3.9407999999999999E-2</v>
      </c>
      <c r="K14" s="4">
        <f>C14/J14</f>
        <v>0.71546386520503458</v>
      </c>
      <c r="L14">
        <f>D14*E14</f>
        <v>5030.0006679999997</v>
      </c>
      <c r="O14">
        <f>C14*3*3*3</f>
        <v>0.76126500000000008</v>
      </c>
      <c r="P14">
        <f t="shared" si="0"/>
        <v>1.0640160000000001</v>
      </c>
    </row>
    <row r="15" spans="1:17" x14ac:dyDescent="0.25">
      <c r="B15">
        <v>2</v>
      </c>
      <c r="C15">
        <v>5.1811000000000003E-2</v>
      </c>
      <c r="D15">
        <v>3304</v>
      </c>
      <c r="E15">
        <v>2.6876509999999998</v>
      </c>
      <c r="F15">
        <v>2.2667329999999999</v>
      </c>
      <c r="G15">
        <v>0.57815300000000003</v>
      </c>
      <c r="H15">
        <v>0.70105700000000004</v>
      </c>
      <c r="I15">
        <v>0.172787</v>
      </c>
      <c r="J15">
        <v>7.3290999999999995E-2</v>
      </c>
      <c r="K15" s="4">
        <f>C15/J15</f>
        <v>0.70692172299463785</v>
      </c>
      <c r="L15">
        <f>D15*E15</f>
        <v>8879.998904</v>
      </c>
      <c r="M15" s="3">
        <f>SUM(L9:L15)/SUM(D9:D15)</f>
        <v>3.3367870627908096</v>
      </c>
      <c r="N15">
        <f>AVERAGE(E9:E15)</f>
        <v>3.2555515714285717</v>
      </c>
      <c r="O15">
        <f>C15*3*3*3</f>
        <v>1.3988970000000001</v>
      </c>
      <c r="P15">
        <f t="shared" si="0"/>
        <v>1.9788569999999999</v>
      </c>
      <c r="Q15" s="3">
        <f>SUM(O9:O15)/SUM(P9:P15)</f>
        <v>0.76134971252631234</v>
      </c>
    </row>
    <row r="16" spans="1:17" x14ac:dyDescent="0.25">
      <c r="A16" t="s">
        <v>8</v>
      </c>
      <c r="B16">
        <v>3</v>
      </c>
      <c r="C16">
        <v>7.349E-2</v>
      </c>
      <c r="D16">
        <v>4247</v>
      </c>
      <c r="E16">
        <v>3.3049200000000001</v>
      </c>
      <c r="F16">
        <v>2.3027899999999999</v>
      </c>
      <c r="G16">
        <v>0.58275900000000003</v>
      </c>
      <c r="H16">
        <v>0.71785200000000005</v>
      </c>
      <c r="I16">
        <v>0.23196900000000001</v>
      </c>
      <c r="J16">
        <v>8.7204000000000004E-2</v>
      </c>
      <c r="K16" s="4">
        <f>C16/J16</f>
        <v>0.84273657171689365</v>
      </c>
      <c r="L16">
        <f>D16*E16</f>
        <v>14035.99524</v>
      </c>
      <c r="O16">
        <f>C16*3*3*3</f>
        <v>1.9842300000000002</v>
      </c>
      <c r="P16">
        <f t="shared" si="0"/>
        <v>2.354508</v>
      </c>
    </row>
    <row r="17" spans="2:17" x14ac:dyDescent="0.25">
      <c r="B17">
        <v>3</v>
      </c>
      <c r="C17">
        <v>8.8776999999999995E-2</v>
      </c>
      <c r="D17">
        <v>5061</v>
      </c>
      <c r="E17">
        <v>3.002964</v>
      </c>
      <c r="F17">
        <v>1.96418</v>
      </c>
      <c r="G17">
        <v>0.57419799999999999</v>
      </c>
      <c r="H17">
        <v>0.70751600000000003</v>
      </c>
      <c r="I17">
        <v>0.20982400000000001</v>
      </c>
      <c r="J17">
        <v>0.10302</v>
      </c>
      <c r="K17" s="4">
        <f>C17/J17</f>
        <v>0.86174529217627638</v>
      </c>
      <c r="L17">
        <f>D17*E17</f>
        <v>15198.000803999999</v>
      </c>
      <c r="O17">
        <f>C17*3*3*3</f>
        <v>2.396979</v>
      </c>
      <c r="P17">
        <f t="shared" si="0"/>
        <v>2.7815400000000001</v>
      </c>
    </row>
    <row r="18" spans="2:17" x14ac:dyDescent="0.25">
      <c r="B18">
        <v>3</v>
      </c>
      <c r="C18">
        <v>3.7004000000000002E-2</v>
      </c>
      <c r="D18">
        <v>2167</v>
      </c>
      <c r="E18">
        <v>2.8352560000000002</v>
      </c>
      <c r="F18">
        <v>2.2664580000000001</v>
      </c>
      <c r="G18">
        <v>0.56512499999999999</v>
      </c>
      <c r="H18">
        <v>0.70184500000000005</v>
      </c>
      <c r="I18">
        <v>0.229102</v>
      </c>
      <c r="J18">
        <v>5.5037000000000003E-2</v>
      </c>
      <c r="K18" s="4">
        <f>C18/J18</f>
        <v>0.67234769336991485</v>
      </c>
      <c r="L18">
        <f>D18*E18</f>
        <v>6143.9997520000006</v>
      </c>
      <c r="O18">
        <f>C18*3*3*3</f>
        <v>0.999108</v>
      </c>
      <c r="P18">
        <f t="shared" si="0"/>
        <v>1.4859990000000001</v>
      </c>
    </row>
    <row r="19" spans="2:17" x14ac:dyDescent="0.25">
      <c r="B19">
        <v>3</v>
      </c>
      <c r="C19">
        <v>8.6799000000000001E-2</v>
      </c>
      <c r="D19">
        <v>5409</v>
      </c>
      <c r="E19">
        <v>3.0541689999999999</v>
      </c>
      <c r="F19">
        <v>3.0051999999999999</v>
      </c>
      <c r="G19">
        <v>0.59107500000000002</v>
      </c>
      <c r="H19">
        <v>0.710754</v>
      </c>
      <c r="I19">
        <v>0.189473</v>
      </c>
      <c r="J19">
        <v>0.10567799999999999</v>
      </c>
      <c r="K19" s="4">
        <f>C19/J19</f>
        <v>0.82135354567648899</v>
      </c>
      <c r="L19">
        <f>D19*E19</f>
        <v>16520.000121000001</v>
      </c>
      <c r="O19">
        <f>C19*3*3*3</f>
        <v>2.3435730000000001</v>
      </c>
      <c r="P19">
        <f t="shared" si="0"/>
        <v>2.8533059999999999</v>
      </c>
    </row>
    <row r="20" spans="2:17" x14ac:dyDescent="0.25">
      <c r="B20">
        <v>3</v>
      </c>
      <c r="C20">
        <v>5.1549999999999999E-2</v>
      </c>
      <c r="D20">
        <v>3748</v>
      </c>
      <c r="E20">
        <v>3.0853799999999998</v>
      </c>
      <c r="F20">
        <v>2.6207799999999999</v>
      </c>
      <c r="G20">
        <v>0.58369400000000005</v>
      </c>
      <c r="H20">
        <v>0.69364899999999996</v>
      </c>
      <c r="I20">
        <v>0.21144299999999999</v>
      </c>
      <c r="J20">
        <v>6.6075999999999996E-2</v>
      </c>
      <c r="K20" s="4">
        <f>C20/J20</f>
        <v>0.78016223742357294</v>
      </c>
      <c r="L20">
        <f>D20*E20</f>
        <v>11564.004239999998</v>
      </c>
      <c r="O20">
        <f>C20*3*3*3</f>
        <v>1.39185</v>
      </c>
      <c r="P20">
        <f t="shared" si="0"/>
        <v>1.784052</v>
      </c>
    </row>
    <row r="21" spans="2:17" x14ac:dyDescent="0.25">
      <c r="B21">
        <v>3</v>
      </c>
      <c r="C21">
        <v>0.13333700000000001</v>
      </c>
      <c r="D21">
        <v>6556</v>
      </c>
      <c r="E21">
        <v>3.2867600000000001</v>
      </c>
      <c r="F21">
        <v>2.0809980000000001</v>
      </c>
      <c r="G21">
        <v>0.58346100000000001</v>
      </c>
      <c r="H21">
        <v>0.72706899999999997</v>
      </c>
      <c r="I21">
        <v>0.16925000000000001</v>
      </c>
      <c r="J21">
        <v>0.14397799999999999</v>
      </c>
      <c r="K21" s="4">
        <f>C21/J21</f>
        <v>0.92609287530039319</v>
      </c>
      <c r="L21">
        <f>D21*E21</f>
        <v>21547.99856</v>
      </c>
      <c r="O21">
        <f>C21*3*3*3</f>
        <v>3.6000989999999997</v>
      </c>
      <c r="P21">
        <f t="shared" si="0"/>
        <v>3.8874059999999995</v>
      </c>
    </row>
    <row r="22" spans="2:17" x14ac:dyDescent="0.25">
      <c r="B22">
        <v>3</v>
      </c>
      <c r="C22" s="2">
        <v>2.9863000000000001E-2</v>
      </c>
      <c r="D22" s="2">
        <v>2122</v>
      </c>
      <c r="E22" s="2">
        <v>2.7276150000000001</v>
      </c>
      <c r="F22" s="2">
        <v>2.1618200000000001</v>
      </c>
      <c r="G22">
        <v>0.61744200000000005</v>
      </c>
      <c r="H22">
        <v>0.71450100000000005</v>
      </c>
      <c r="I22">
        <v>0.20191600000000001</v>
      </c>
      <c r="J22" s="2">
        <v>6.2033999999999999E-2</v>
      </c>
      <c r="K22" s="4">
        <f>C22/J22</f>
        <v>0.48139729825579525</v>
      </c>
      <c r="L22">
        <f>D22*E22</f>
        <v>5787.9990299999999</v>
      </c>
      <c r="M22" s="3">
        <f>SUM(L16:L22)/SUM(D16:D22)</f>
        <v>3.0978504860798366</v>
      </c>
      <c r="N22">
        <f>AVERAGE(E16:E22)</f>
        <v>3.0424377142857142</v>
      </c>
      <c r="O22">
        <f>C22*3*3*3</f>
        <v>0.80630099999999993</v>
      </c>
      <c r="P22">
        <f t="shared" si="0"/>
        <v>1.6749179999999999</v>
      </c>
      <c r="Q22" s="3">
        <f>SUM(O16:O22)/SUM(P16:P22)</f>
        <v>0.80384959239326714</v>
      </c>
    </row>
    <row r="25" spans="2:17" x14ac:dyDescent="0.25">
      <c r="C25" t="s">
        <v>10</v>
      </c>
    </row>
    <row r="26" spans="2:17" x14ac:dyDescent="0.25">
      <c r="C26" s="3">
        <f t="shared" ref="C26:H26" si="1">AVERAGE(C2:C8)</f>
        <v>0.29964371428571424</v>
      </c>
      <c r="D26">
        <f t="shared" si="1"/>
        <v>8982.8571428571431</v>
      </c>
      <c r="E26">
        <f t="shared" si="1"/>
        <v>5.6627107142857138</v>
      </c>
      <c r="F26" s="3">
        <f t="shared" si="1"/>
        <v>1.5962644285714287</v>
      </c>
      <c r="G26">
        <f t="shared" si="1"/>
        <v>0.65513814285714289</v>
      </c>
      <c r="H26">
        <f t="shared" si="1"/>
        <v>0.83545857142857138</v>
      </c>
      <c r="I26">
        <f t="shared" ref="I26" si="2">AVERAGE(I2:I8)</f>
        <v>0.24129500000000001</v>
      </c>
      <c r="J26">
        <f t="shared" ref="J26:K26" si="3">AVERAGE(J2:J8)</f>
        <v>0.30565514285714285</v>
      </c>
      <c r="K26">
        <f t="shared" si="3"/>
        <v>0.95305422478888269</v>
      </c>
      <c r="N26">
        <f>C26/J26</f>
        <v>0.98033264379183627</v>
      </c>
    </row>
    <row r="27" spans="2:17" x14ac:dyDescent="0.25">
      <c r="C27" s="3">
        <f t="shared" ref="C27:H27" si="4">AVERAGE(C9:C15)</f>
        <v>5.1927857142857144E-2</v>
      </c>
      <c r="D27">
        <f t="shared" si="4"/>
        <v>2978.1428571428573</v>
      </c>
      <c r="E27">
        <f t="shared" si="4"/>
        <v>3.2555515714285717</v>
      </c>
      <c r="F27" s="3">
        <f t="shared" si="4"/>
        <v>2.6745162499999999</v>
      </c>
      <c r="G27">
        <f t="shared" si="4"/>
        <v>0.57969171428571431</v>
      </c>
      <c r="H27">
        <f t="shared" si="4"/>
        <v>0.70939157142857134</v>
      </c>
      <c r="I27">
        <f t="shared" ref="I27" si="5">AVERAGE(I9:I15)</f>
        <v>0.24372857142857143</v>
      </c>
      <c r="J27">
        <f t="shared" ref="J27:K27" si="6">AVERAGE(J9:J15)</f>
        <v>6.8205000000000002E-2</v>
      </c>
      <c r="K27">
        <f t="shared" si="6"/>
        <v>0.73081304310630946</v>
      </c>
      <c r="N27">
        <f>C27/J27</f>
        <v>0.76134971252631245</v>
      </c>
    </row>
    <row r="28" spans="2:17" x14ac:dyDescent="0.25">
      <c r="C28" s="3">
        <f t="shared" ref="C28:H28" si="7">AVERAGE(C16:C22)</f>
        <v>7.1545714285714282E-2</v>
      </c>
      <c r="D28">
        <f t="shared" si="7"/>
        <v>4187.1428571428569</v>
      </c>
      <c r="E28">
        <f t="shared" si="7"/>
        <v>3.0424377142857142</v>
      </c>
      <c r="F28" s="3">
        <f t="shared" si="7"/>
        <v>2.3431751428571426</v>
      </c>
      <c r="G28">
        <f t="shared" si="7"/>
        <v>0.58539342857142862</v>
      </c>
      <c r="H28">
        <f t="shared" si="7"/>
        <v>0.71045514285714295</v>
      </c>
      <c r="I28">
        <f t="shared" ref="I28" si="8">AVERAGE(I16:I22)</f>
        <v>0.20613957142857145</v>
      </c>
      <c r="J28">
        <f t="shared" ref="J28:K28" si="9">AVERAGE(J16:J22)</f>
        <v>8.9003857142857162E-2</v>
      </c>
      <c r="K28">
        <f t="shared" si="9"/>
        <v>0.769405073417048</v>
      </c>
      <c r="N28">
        <f>C28/J28</f>
        <v>0.80384959239326681</v>
      </c>
    </row>
    <row r="30" spans="2:17" x14ac:dyDescent="0.25">
      <c r="D30" t="s">
        <v>16</v>
      </c>
      <c r="E30" t="s">
        <v>13</v>
      </c>
      <c r="G30" t="s">
        <v>13</v>
      </c>
      <c r="K30" t="s">
        <v>13</v>
      </c>
    </row>
    <row r="31" spans="2:17" x14ac:dyDescent="0.25">
      <c r="D31" s="3">
        <f>SUM(D2:D8)/(7*3*3*3)</f>
        <v>332.69841269841271</v>
      </c>
      <c r="E31" s="3">
        <f>M8</f>
        <v>5.9671119702290074</v>
      </c>
      <c r="G31">
        <v>0.66358659271381404</v>
      </c>
      <c r="H31">
        <v>0.85060332374099501</v>
      </c>
      <c r="I31">
        <v>0.247425150825268</v>
      </c>
      <c r="K31">
        <f>Q8</f>
        <v>0.98033264379183627</v>
      </c>
    </row>
    <row r="32" spans="2:17" x14ac:dyDescent="0.25">
      <c r="D32" s="3">
        <f>SUM(D9:D15)/(7*3*3*3)</f>
        <v>110.3015873015873</v>
      </c>
      <c r="E32" s="3">
        <f>M15</f>
        <v>3.3367870627908096</v>
      </c>
      <c r="G32">
        <v>0.58064195666856999</v>
      </c>
      <c r="H32">
        <v>0.71032515393911599</v>
      </c>
      <c r="I32">
        <v>0.22777482332642501</v>
      </c>
      <c r="K32">
        <f>Q15</f>
        <v>0.76134971252631234</v>
      </c>
    </row>
    <row r="33" spans="4:11" x14ac:dyDescent="0.25">
      <c r="D33" s="3">
        <f>SUM(D16:D22)/(7*3*3*3)</f>
        <v>155.07936507936509</v>
      </c>
      <c r="E33" s="3">
        <f>M22</f>
        <v>3.0978504860798366</v>
      </c>
      <c r="G33">
        <v>0.58392779355278002</v>
      </c>
      <c r="H33">
        <v>0.71229805922473399</v>
      </c>
      <c r="I33">
        <v>0.20092235521902099</v>
      </c>
      <c r="K33">
        <f>Q22</f>
        <v>0.80384959239326714</v>
      </c>
    </row>
    <row r="35" spans="4:11" x14ac:dyDescent="0.25">
      <c r="D35">
        <f>D26/(3*3*3)</f>
        <v>332.69841269841271</v>
      </c>
      <c r="H35" t="s">
        <v>19</v>
      </c>
    </row>
    <row r="36" spans="4:11" x14ac:dyDescent="0.25">
      <c r="D36">
        <f>D27/(3*3*3)</f>
        <v>110.3015873015873</v>
      </c>
      <c r="G36" s="3">
        <f>PI()*G31^3/6</f>
        <v>0.15299999999999983</v>
      </c>
      <c r="H36">
        <f>PI()*H31^3/6</f>
        <v>0.32224029650552832</v>
      </c>
    </row>
    <row r="37" spans="4:11" x14ac:dyDescent="0.25">
      <c r="D37">
        <f>D28/(3*3*3)</f>
        <v>155.07936507936506</v>
      </c>
      <c r="G37" s="3">
        <f t="shared" ref="G37:H38" si="10">PI()*G32^3/6</f>
        <v>0.10249999999999959</v>
      </c>
      <c r="H37">
        <f t="shared" si="10"/>
        <v>0.18765934868680714</v>
      </c>
    </row>
    <row r="38" spans="4:11" x14ac:dyDescent="0.25">
      <c r="G38" s="3">
        <f t="shared" si="10"/>
        <v>0.10425000000000005</v>
      </c>
      <c r="H38">
        <f t="shared" si="10"/>
        <v>0.1892273491339341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Kiuru</dc:creator>
  <cp:lastModifiedBy>Petri Kiuru</cp:lastModifiedBy>
  <dcterms:created xsi:type="dcterms:W3CDTF">2022-04-21T09:08:44Z</dcterms:created>
  <dcterms:modified xsi:type="dcterms:W3CDTF">2022-07-04T13:48:57Z</dcterms:modified>
</cp:coreProperties>
</file>