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pkiuru_uef_fi/Documents/Anac/"/>
    </mc:Choice>
  </mc:AlternateContent>
  <xr:revisionPtr revIDLastSave="1575" documentId="8_{32D50B77-D649-40FE-A62D-9028498572D4}" xr6:coauthVersionLast="45" xr6:coauthVersionMax="45" xr10:uidLastSave="{B233B9CF-71C8-4E51-8C79-5F6F1AE3B0B3}"/>
  <bookViews>
    <workbookView xWindow="-5085" yWindow="0" windowWidth="22395" windowHeight="14745" firstSheet="6" activeTab="6" xr2:uid="{5B7384A1-D928-46C8-9DD6-FAF8B492F33E}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10" sheetId="10" r:id="rId7"/>
    <sheet name="Sheet8" sheetId="8" r:id="rId8"/>
    <sheet name="Sheet9" sheetId="9" r:id="rId9"/>
    <sheet name="Sheet7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8" i="10" l="1"/>
  <c r="J38" i="10"/>
  <c r="K38" i="10"/>
  <c r="I39" i="10"/>
  <c r="J39" i="10"/>
  <c r="K39" i="10"/>
  <c r="I40" i="10"/>
  <c r="J40" i="10"/>
  <c r="K40" i="10"/>
  <c r="H40" i="10"/>
  <c r="H39" i="10"/>
  <c r="H38" i="10"/>
  <c r="I35" i="10"/>
  <c r="J35" i="10"/>
  <c r="K35" i="10"/>
  <c r="I36" i="10"/>
  <c r="J36" i="10"/>
  <c r="K36" i="10"/>
  <c r="I37" i="10"/>
  <c r="J37" i="10"/>
  <c r="K37" i="10"/>
  <c r="H37" i="10"/>
  <c r="H36" i="10"/>
  <c r="H35" i="10"/>
  <c r="L3" i="10"/>
  <c r="L4" i="10"/>
  <c r="L5" i="10"/>
  <c r="L6" i="10"/>
  <c r="L7" i="10"/>
  <c r="L8" i="10"/>
  <c r="L9" i="10"/>
  <c r="L10" i="10"/>
  <c r="L11" i="10"/>
  <c r="L27" i="10" s="1"/>
  <c r="L12" i="10"/>
  <c r="L28" i="10" s="1"/>
  <c r="L13" i="10"/>
  <c r="L14" i="10"/>
  <c r="L15" i="10"/>
  <c r="L16" i="10"/>
  <c r="L31" i="10" s="1"/>
  <c r="L17" i="10"/>
  <c r="L18" i="10"/>
  <c r="L19" i="10"/>
  <c r="L20" i="10"/>
  <c r="L21" i="10"/>
  <c r="L22" i="10"/>
  <c r="L30" i="10" s="1"/>
  <c r="L2" i="10"/>
  <c r="L25" i="10" s="1"/>
  <c r="L24" i="10" l="1"/>
  <c r="I31" i="10" l="1"/>
  <c r="I25" i="10"/>
  <c r="I28" i="10"/>
  <c r="H24" i="10"/>
  <c r="P27" i="10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I24" i="10" l="1"/>
  <c r="J24" i="10"/>
  <c r="K24" i="10"/>
  <c r="H25" i="10"/>
  <c r="J25" i="10"/>
  <c r="K25" i="10"/>
  <c r="H27" i="10"/>
  <c r="I27" i="10"/>
  <c r="J27" i="10"/>
  <c r="K27" i="10"/>
  <c r="H28" i="10"/>
  <c r="J28" i="10"/>
  <c r="R27" i="10" s="1"/>
  <c r="K28" i="10"/>
  <c r="H30" i="10"/>
  <c r="I30" i="10"/>
  <c r="J30" i="10"/>
  <c r="K30" i="10"/>
  <c r="H31" i="10"/>
  <c r="J31" i="10"/>
  <c r="K31" i="10"/>
  <c r="Q27" i="10" l="1"/>
  <c r="F33" i="10"/>
  <c r="C42" i="10"/>
  <c r="C41" i="10"/>
  <c r="C39" i="10"/>
  <c r="C38" i="10"/>
  <c r="C36" i="10"/>
  <c r="C35" i="10"/>
  <c r="C25" i="10"/>
  <c r="D30" i="10"/>
  <c r="E30" i="10"/>
  <c r="E34" i="10" s="1"/>
  <c r="F30" i="10"/>
  <c r="G34" i="10" s="1"/>
  <c r="G30" i="10"/>
  <c r="D31" i="10"/>
  <c r="E31" i="10"/>
  <c r="F31" i="10"/>
  <c r="G31" i="10"/>
  <c r="D27" i="10"/>
  <c r="D33" i="10" s="1"/>
  <c r="E27" i="10"/>
  <c r="E33" i="10" s="1"/>
  <c r="F27" i="10"/>
  <c r="G33" i="10" s="1"/>
  <c r="G27" i="10"/>
  <c r="D28" i="10"/>
  <c r="E28" i="10"/>
  <c r="F28" i="10"/>
  <c r="G28" i="10"/>
  <c r="D24" i="10"/>
  <c r="E24" i="10"/>
  <c r="F32" i="10" s="1"/>
  <c r="F24" i="10"/>
  <c r="G24" i="10"/>
  <c r="G32" i="10" s="1"/>
  <c r="D25" i="10"/>
  <c r="E25" i="10"/>
  <c r="F25" i="10"/>
  <c r="G25" i="10"/>
  <c r="C31" i="10"/>
  <c r="C30" i="10"/>
  <c r="D34" i="10" s="1"/>
  <c r="C28" i="10"/>
  <c r="C27" i="10"/>
  <c r="C24" i="10"/>
  <c r="D32" i="10" s="1"/>
  <c r="E32" i="10" l="1"/>
  <c r="F34" i="10"/>
  <c r="N2" i="4"/>
  <c r="O2" i="4"/>
  <c r="P2" i="4"/>
  <c r="Q2" i="4"/>
  <c r="R2" i="4"/>
  <c r="S2" i="4"/>
  <c r="T2" i="4"/>
  <c r="U2" i="4"/>
  <c r="V2" i="4"/>
  <c r="W2" i="4"/>
  <c r="N3" i="4"/>
  <c r="O3" i="4"/>
  <c r="P3" i="4"/>
  <c r="Q3" i="4"/>
  <c r="R3" i="4"/>
  <c r="S3" i="4"/>
  <c r="T3" i="4"/>
  <c r="U3" i="4"/>
  <c r="V3" i="4"/>
  <c r="W3" i="4"/>
  <c r="N4" i="4"/>
  <c r="O4" i="4"/>
  <c r="P4" i="4"/>
  <c r="Q4" i="4"/>
  <c r="R4" i="4"/>
  <c r="S4" i="4"/>
  <c r="T4" i="4"/>
  <c r="U4" i="4"/>
  <c r="V4" i="4"/>
  <c r="W4" i="4"/>
  <c r="N5" i="4"/>
  <c r="O5" i="4"/>
  <c r="P5" i="4"/>
  <c r="Q5" i="4"/>
  <c r="R5" i="4"/>
  <c r="S5" i="4"/>
  <c r="T5" i="4"/>
  <c r="U5" i="4"/>
  <c r="V5" i="4"/>
  <c r="W5" i="4"/>
  <c r="N6" i="4"/>
  <c r="O6" i="4"/>
  <c r="P6" i="4"/>
  <c r="Q6" i="4"/>
  <c r="R6" i="4"/>
  <c r="S6" i="4"/>
  <c r="T6" i="4"/>
  <c r="U6" i="4"/>
  <c r="V6" i="4"/>
  <c r="W6" i="4"/>
  <c r="N7" i="4"/>
  <c r="O7" i="4"/>
  <c r="P7" i="4"/>
  <c r="Q7" i="4"/>
  <c r="R7" i="4"/>
  <c r="S7" i="4"/>
  <c r="T7" i="4"/>
  <c r="U7" i="4"/>
  <c r="V7" i="4"/>
  <c r="W7" i="4"/>
  <c r="N8" i="4"/>
  <c r="O8" i="4"/>
  <c r="P8" i="4"/>
  <c r="Q8" i="4"/>
  <c r="S8" i="4"/>
  <c r="T8" i="4"/>
  <c r="V8" i="4"/>
  <c r="W8" i="4"/>
  <c r="N9" i="4"/>
  <c r="O9" i="4"/>
  <c r="P9" i="4"/>
  <c r="Q9" i="4"/>
  <c r="R9" i="4"/>
  <c r="S9" i="4"/>
  <c r="T9" i="4"/>
  <c r="U9" i="4"/>
  <c r="V9" i="4"/>
  <c r="W9" i="4"/>
  <c r="N10" i="4"/>
  <c r="O10" i="4"/>
  <c r="P10" i="4"/>
  <c r="Q10" i="4"/>
  <c r="R10" i="4"/>
  <c r="S10" i="4"/>
  <c r="T10" i="4"/>
  <c r="U10" i="4"/>
  <c r="V10" i="4"/>
  <c r="W10" i="4"/>
  <c r="N11" i="4"/>
  <c r="O11" i="4"/>
  <c r="P11" i="4"/>
  <c r="Q11" i="4"/>
  <c r="S11" i="4"/>
  <c r="T11" i="4"/>
  <c r="V11" i="4"/>
  <c r="W11" i="4"/>
  <c r="N12" i="4"/>
  <c r="O12" i="4"/>
  <c r="P12" i="4"/>
  <c r="Q12" i="4"/>
  <c r="R12" i="4"/>
  <c r="S12" i="4"/>
  <c r="T12" i="4"/>
  <c r="U12" i="4"/>
  <c r="V12" i="4"/>
  <c r="W12" i="4"/>
  <c r="N13" i="4"/>
  <c r="O13" i="4"/>
  <c r="P13" i="4"/>
  <c r="Q13" i="4"/>
  <c r="S13" i="4"/>
  <c r="T13" i="4"/>
  <c r="V13" i="4"/>
  <c r="W13" i="4"/>
  <c r="N14" i="4"/>
  <c r="O14" i="4"/>
  <c r="P14" i="4"/>
  <c r="Q14" i="4"/>
  <c r="R14" i="4"/>
  <c r="S14" i="4"/>
  <c r="T14" i="4"/>
  <c r="U14" i="4"/>
  <c r="V14" i="4"/>
  <c r="W14" i="4"/>
  <c r="N15" i="4"/>
  <c r="O15" i="4"/>
  <c r="P15" i="4"/>
  <c r="Q15" i="4"/>
  <c r="R15" i="4"/>
  <c r="S15" i="4"/>
  <c r="T15" i="4"/>
  <c r="U15" i="4"/>
  <c r="V15" i="4"/>
  <c r="W15" i="4"/>
  <c r="N16" i="4"/>
  <c r="O16" i="4"/>
  <c r="P16" i="4"/>
  <c r="Q16" i="4"/>
  <c r="R16" i="4"/>
  <c r="S16" i="4"/>
  <c r="T16" i="4"/>
  <c r="U16" i="4"/>
  <c r="V16" i="4"/>
  <c r="W16" i="4"/>
  <c r="N17" i="4"/>
  <c r="O17" i="4"/>
  <c r="P17" i="4"/>
  <c r="Q17" i="4"/>
  <c r="R17" i="4"/>
  <c r="S17" i="4"/>
  <c r="T17" i="4"/>
  <c r="U17" i="4"/>
  <c r="V17" i="4"/>
  <c r="W17" i="4"/>
  <c r="N18" i="4"/>
  <c r="O18" i="4"/>
  <c r="P18" i="4"/>
  <c r="Q18" i="4"/>
  <c r="R18" i="4"/>
  <c r="S18" i="4"/>
  <c r="T18" i="4"/>
  <c r="U18" i="4"/>
  <c r="V18" i="4"/>
  <c r="W18" i="4"/>
  <c r="N19" i="4"/>
  <c r="O19" i="4"/>
  <c r="P19" i="4"/>
  <c r="Q19" i="4"/>
  <c r="R19" i="4"/>
  <c r="S19" i="4"/>
  <c r="T19" i="4"/>
  <c r="U19" i="4"/>
  <c r="V19" i="4"/>
  <c r="W19" i="4"/>
  <c r="N20" i="4"/>
  <c r="O20" i="4"/>
  <c r="P20" i="4"/>
  <c r="Q20" i="4"/>
  <c r="R20" i="4"/>
  <c r="S20" i="4"/>
  <c r="T20" i="4"/>
  <c r="U20" i="4"/>
  <c r="V20" i="4"/>
  <c r="W20" i="4"/>
  <c r="N21" i="4"/>
  <c r="O21" i="4"/>
  <c r="P21" i="4"/>
  <c r="Q21" i="4"/>
  <c r="R21" i="4"/>
  <c r="S21" i="4"/>
  <c r="T21" i="4"/>
  <c r="U21" i="4"/>
  <c r="V21" i="4"/>
  <c r="W21" i="4"/>
  <c r="O1" i="4"/>
  <c r="P1" i="4"/>
  <c r="Q1" i="4"/>
  <c r="R1" i="4"/>
  <c r="S1" i="4"/>
  <c r="T1" i="4"/>
  <c r="U1" i="4"/>
  <c r="V1" i="4"/>
  <c r="W1" i="4"/>
  <c r="N1" i="4"/>
  <c r="J21" i="4" l="1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J1" i="4"/>
  <c r="L22" i="1" l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<sst xmlns="http://schemas.openxmlformats.org/spreadsheetml/2006/main" count="447" uniqueCount="107">
  <si>
    <t>Number of pores</t>
  </si>
  <si>
    <t>Coordination number</t>
  </si>
  <si>
    <t>Clustering coefficient</t>
  </si>
  <si>
    <t>Closeness centrality</t>
  </si>
  <si>
    <t>Betweenness centr.</t>
  </si>
  <si>
    <t>Top-down betw. centr.</t>
  </si>
  <si>
    <t>Total porosity</t>
  </si>
  <si>
    <t>20-25 cm</t>
  </si>
  <si>
    <t>0-5 cm</t>
  </si>
  <si>
    <t>40-45 cm</t>
  </si>
  <si>
    <t>N/A</t>
  </si>
  <si>
    <t>Poros. of conn. cluster</t>
  </si>
  <si>
    <t>Geometr. tortuosity</t>
  </si>
  <si>
    <t>Vol. fract. of conn. cluster</t>
  </si>
  <si>
    <t>Depth</t>
  </si>
  <si>
    <t>Normality</t>
  </si>
  <si>
    <t>Shapiro</t>
  </si>
  <si>
    <t>p</t>
  </si>
  <si>
    <t>Anderson (alpha = 0.05)</t>
  </si>
  <si>
    <t>*</t>
  </si>
  <si>
    <t>Probability plot</t>
  </si>
  <si>
    <t>(alpha = 0.05)</t>
  </si>
  <si>
    <t>Variance homogeneity</t>
  </si>
  <si>
    <t>Bartlett</t>
  </si>
  <si>
    <t>Levene</t>
  </si>
  <si>
    <t>ANOVA</t>
  </si>
  <si>
    <t>F oneway</t>
  </si>
  <si>
    <t>Kruskal-Wallis</t>
  </si>
  <si>
    <t>Welch ANOVA</t>
  </si>
  <si>
    <t>Post-hoc</t>
  </si>
  <si>
    <t>Tukey</t>
  </si>
  <si>
    <t>1-2</t>
  </si>
  <si>
    <t>1-3</t>
  </si>
  <si>
    <t>2-3</t>
  </si>
  <si>
    <t>Games-Howell</t>
  </si>
  <si>
    <t>LOG10</t>
  </si>
  <si>
    <t>log10-transform p</t>
  </si>
  <si>
    <t>SQRT</t>
  </si>
  <si>
    <t>sqrt-transform p</t>
  </si>
  <si>
    <t>Dunn-Bonferroni</t>
  </si>
  <si>
    <t>Dunn-Holm</t>
  </si>
  <si>
    <t>Dunn-Bonferroni log10</t>
  </si>
  <si>
    <t>Dunn-Holm log10</t>
  </si>
  <si>
    <t>0.06?</t>
  </si>
  <si>
    <t>vwc1kPa</t>
  </si>
  <si>
    <t>vwc3kPa</t>
  </si>
  <si>
    <t>vwc6kPa</t>
  </si>
  <si>
    <t>vwc10kPa</t>
  </si>
  <si>
    <t>vF</t>
  </si>
  <si>
    <t>Vf</t>
  </si>
  <si>
    <t>1 kPa</t>
  </si>
  <si>
    <t>3 kPa</t>
  </si>
  <si>
    <t>6 kPa</t>
  </si>
  <si>
    <t>10 kPa</t>
  </si>
  <si>
    <t>Residual normality</t>
  </si>
  <si>
    <t>Shapiro p</t>
  </si>
  <si>
    <t>+</t>
  </si>
  <si>
    <t>-</t>
  </si>
  <si>
    <t>(R2 &gt; 0.9515, n = 21)</t>
  </si>
  <si>
    <t>Non-transformed</t>
  </si>
  <si>
    <t>Log-transformed</t>
  </si>
  <si>
    <t>norm</t>
  </si>
  <si>
    <t>varhom</t>
  </si>
  <si>
    <t>norm + varhom</t>
  </si>
  <si>
    <t>Average</t>
  </si>
  <si>
    <t>Std</t>
  </si>
  <si>
    <t>pdiammedian</t>
  </si>
  <si>
    <t>pdiammean</t>
  </si>
  <si>
    <t>tdiammean</t>
  </si>
  <si>
    <t>tdiamintmean</t>
  </si>
  <si>
    <t>Geomtorthor1</t>
  </si>
  <si>
    <t>Geomtorthor2</t>
  </si>
  <si>
    <t>Geom tort h2</t>
  </si>
  <si>
    <t>Geom tort h1</t>
  </si>
  <si>
    <t>Oikeat!</t>
  </si>
  <si>
    <t>Geomtorthorall</t>
  </si>
  <si>
    <t>Xxx</t>
  </si>
  <si>
    <t>Geom tort horizontal</t>
  </si>
  <si>
    <t>CORRECT</t>
  </si>
  <si>
    <t>LOG10-TRANSFORMED</t>
  </si>
  <si>
    <t>log10</t>
  </si>
  <si>
    <t>0_5_1 excluded</t>
  </si>
  <si>
    <t>0-5</t>
  </si>
  <si>
    <t>20-25</t>
  </si>
  <si>
    <t>40-45</t>
  </si>
  <si>
    <t>Pore mean diam</t>
  </si>
  <si>
    <t>Pore median diam</t>
  </si>
  <si>
    <t>Throat mean diam</t>
  </si>
  <si>
    <t>0.655+-0.056a</t>
  </si>
  <si>
    <t>0.580+-0.006b</t>
  </si>
  <si>
    <t>0.585+-0.015b</t>
  </si>
  <si>
    <t>0.835+-0.069a</t>
  </si>
  <si>
    <t>0.709+0.009b</t>
  </si>
  <si>
    <t>0.710+-0.010b</t>
  </si>
  <si>
    <t>0.247+-0.032a</t>
  </si>
  <si>
    <t>0.250+-0.042a</t>
  </si>
  <si>
    <t>0.210+-0.019a</t>
  </si>
  <si>
    <t>log10(tdiammean)</t>
  </si>
  <si>
    <t>min 0-5</t>
  </si>
  <si>
    <t>min 20-25</t>
  </si>
  <si>
    <t>min 40-45</t>
  </si>
  <si>
    <t>max 0-5</t>
  </si>
  <si>
    <t>max 20-25</t>
  </si>
  <si>
    <t>max 40-45</t>
  </si>
  <si>
    <t>F oneway (2,18)</t>
  </si>
  <si>
    <t>df_denom</t>
  </si>
  <si>
    <t>Welch ANOVA (df_nom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</si>
</sst>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0"/>
    <numFmt numFmtId="167" formatCode="0.00000"/>
    <numFmt numFmtId="170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3" fillId="0" borderId="0" xfId="0" applyNumberFormat="1" applyFont="1"/>
    <xf numFmtId="0" fontId="0" fillId="0" borderId="0" xfId="0" applyAlignment="1">
      <alignment horizontal="right"/>
    </xf>
    <xf numFmtId="0" fontId="0" fillId="0" borderId="0" xfId="0" quotePrefix="1"/>
    <xf numFmtId="11" fontId="0" fillId="0" borderId="0" xfId="0" applyNumberFormat="1"/>
    <xf numFmtId="11" fontId="1" fillId="0" borderId="0" xfId="0" applyNumberFormat="1" applyFont="1"/>
    <xf numFmtId="167" fontId="0" fillId="0" borderId="0" xfId="0" applyNumberFormat="1"/>
    <xf numFmtId="0" fontId="4" fillId="0" borderId="0" xfId="0" applyFont="1"/>
    <xf numFmtId="0" fontId="4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7D26-50A4-477A-B0C7-5163D2674EED}">
  <dimension ref="A1:P27"/>
  <sheetViews>
    <sheetView topLeftCell="F1" workbookViewId="0">
      <selection activeCell="M1" sqref="M1:O22"/>
    </sheetView>
  </sheetViews>
  <sheetFormatPr defaultRowHeight="15" x14ac:dyDescent="0.25"/>
  <cols>
    <col min="1" max="15" width="20.7109375" customWidth="1"/>
  </cols>
  <sheetData>
    <row r="1" spans="1:16" x14ac:dyDescent="0.25">
      <c r="B1" t="s">
        <v>14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13</v>
      </c>
      <c r="M1" t="s">
        <v>70</v>
      </c>
      <c r="N1" t="s">
        <v>71</v>
      </c>
      <c r="O1" t="s">
        <v>75</v>
      </c>
      <c r="P1" t="s">
        <v>76</v>
      </c>
    </row>
    <row r="2" spans="1:16" x14ac:dyDescent="0.25">
      <c r="A2" t="s">
        <v>8</v>
      </c>
      <c r="B2">
        <v>1</v>
      </c>
      <c r="C2">
        <v>0.39691799999999999</v>
      </c>
      <c r="D2">
        <v>12997</v>
      </c>
      <c r="E2">
        <v>6.2425179999999996</v>
      </c>
      <c r="F2">
        <v>0.44215300000000002</v>
      </c>
      <c r="G2" s="9">
        <v>1.5626329999999999</v>
      </c>
      <c r="H2" s="9">
        <v>37.509073999999998</v>
      </c>
      <c r="I2" s="9">
        <v>8.6271199999999996E-4</v>
      </c>
      <c r="J2">
        <v>1.68333E-3</v>
      </c>
      <c r="K2">
        <v>0.39841500000000002</v>
      </c>
      <c r="L2" s="11">
        <f t="shared" ref="L2:L8" si="0">C2/K2</f>
        <v>0.99624261134746428</v>
      </c>
      <c r="M2">
        <v>1.4132199999999999</v>
      </c>
      <c r="N2">
        <v>1.4321999999999999</v>
      </c>
      <c r="O2" s="19">
        <v>1.4232682352941175</v>
      </c>
      <c r="P2">
        <f t="shared" ref="P2:P22" si="1">(M2+N2)/2</f>
        <v>1.4227099999999999</v>
      </c>
    </row>
    <row r="3" spans="1:16" x14ac:dyDescent="0.25">
      <c r="B3">
        <v>1</v>
      </c>
      <c r="C3">
        <v>0.14596100000000001</v>
      </c>
      <c r="D3">
        <v>8116</v>
      </c>
      <c r="E3">
        <v>3.7784620000000002</v>
      </c>
      <c r="F3">
        <v>0.27555299999999999</v>
      </c>
      <c r="G3" s="9">
        <v>1.8230500000000001</v>
      </c>
      <c r="H3" s="9">
        <v>32.113053999999998</v>
      </c>
      <c r="I3" s="9">
        <v>1.9719099999999999E-3</v>
      </c>
      <c r="J3">
        <v>3.5923999999999999E-3</v>
      </c>
      <c r="K3">
        <v>0.156023</v>
      </c>
      <c r="L3" s="11">
        <f t="shared" si="0"/>
        <v>0.93550950821353274</v>
      </c>
      <c r="M3">
        <v>1.68848</v>
      </c>
      <c r="N3">
        <v>1.5770200000000001</v>
      </c>
      <c r="O3" s="19">
        <v>1.6300961904761906</v>
      </c>
      <c r="P3">
        <f t="shared" si="1"/>
        <v>1.6327500000000001</v>
      </c>
    </row>
    <row r="4" spans="1:16" x14ac:dyDescent="0.25">
      <c r="B4">
        <v>1</v>
      </c>
      <c r="C4">
        <v>0.30498900000000001</v>
      </c>
      <c r="D4">
        <v>8395</v>
      </c>
      <c r="E4">
        <v>5.4351399999999996</v>
      </c>
      <c r="F4">
        <v>0.40257100000000001</v>
      </c>
      <c r="G4" s="9">
        <v>1.585486</v>
      </c>
      <c r="H4" s="9">
        <v>35.285167999999999</v>
      </c>
      <c r="I4" s="9">
        <v>1.1888700000000001E-3</v>
      </c>
      <c r="J4">
        <v>2.0730000000000002E-3</v>
      </c>
      <c r="K4">
        <v>0.30873800000000001</v>
      </c>
      <c r="L4" s="11">
        <f t="shared" si="0"/>
        <v>0.98785701792458325</v>
      </c>
      <c r="M4">
        <v>1.4584600000000001</v>
      </c>
      <c r="N4">
        <v>1.52149</v>
      </c>
      <c r="O4" s="19">
        <v>1.489454090909091</v>
      </c>
      <c r="P4">
        <f t="shared" si="1"/>
        <v>1.489975</v>
      </c>
    </row>
    <row r="5" spans="1:16" x14ac:dyDescent="0.25">
      <c r="B5">
        <v>1</v>
      </c>
      <c r="C5">
        <v>0.56793199999999999</v>
      </c>
      <c r="D5">
        <v>12496</v>
      </c>
      <c r="E5">
        <v>8.2693659999999998</v>
      </c>
      <c r="F5">
        <v>0.54873899999999998</v>
      </c>
      <c r="G5" s="9">
        <v>1.3860189999999999</v>
      </c>
      <c r="H5" s="9">
        <v>40.828325999999997</v>
      </c>
      <c r="I5" s="9">
        <v>8.0196E-4</v>
      </c>
      <c r="J5">
        <v>1.4404000000000001E-3</v>
      </c>
      <c r="K5">
        <v>0.56840500000000005</v>
      </c>
      <c r="L5" s="11">
        <f t="shared" si="0"/>
        <v>0.99916784686974947</v>
      </c>
      <c r="M5">
        <v>1.3913899999999999</v>
      </c>
      <c r="N5">
        <v>1.3846700000000001</v>
      </c>
      <c r="O5" s="19">
        <v>1.3880321013133208</v>
      </c>
      <c r="P5">
        <f t="shared" si="1"/>
        <v>1.3880300000000001</v>
      </c>
    </row>
    <row r="6" spans="1:16" x14ac:dyDescent="0.25">
      <c r="B6">
        <v>1</v>
      </c>
      <c r="C6">
        <v>0.334617</v>
      </c>
      <c r="D6">
        <v>8590</v>
      </c>
      <c r="E6">
        <v>5.876601</v>
      </c>
      <c r="F6">
        <v>0.43035200000000001</v>
      </c>
      <c r="G6" s="9">
        <v>1.4507289999999999</v>
      </c>
      <c r="H6" s="9">
        <v>36.621913999999997</v>
      </c>
      <c r="I6" s="9">
        <v>1.1434800000000001E-3</v>
      </c>
      <c r="J6">
        <v>1.9695200000000002E-3</v>
      </c>
      <c r="K6">
        <v>0.33687</v>
      </c>
      <c r="L6" s="11">
        <f t="shared" si="0"/>
        <v>0.99331196010330391</v>
      </c>
      <c r="M6">
        <v>1.4275500000000001</v>
      </c>
      <c r="N6">
        <v>1.44689</v>
      </c>
      <c r="O6" s="19">
        <v>1.4378758297258296</v>
      </c>
      <c r="P6">
        <f t="shared" si="1"/>
        <v>1.4372199999999999</v>
      </c>
    </row>
    <row r="7" spans="1:16" x14ac:dyDescent="0.25">
      <c r="B7">
        <v>1</v>
      </c>
      <c r="C7">
        <v>0.28112100000000001</v>
      </c>
      <c r="D7">
        <v>9749</v>
      </c>
      <c r="E7">
        <v>5.3392140000000001</v>
      </c>
      <c r="F7">
        <v>0.39483299999999999</v>
      </c>
      <c r="G7" s="9">
        <v>1.7081440000000001</v>
      </c>
      <c r="H7" s="9">
        <v>32.590062000000003</v>
      </c>
      <c r="I7" s="9">
        <v>1.199E-3</v>
      </c>
      <c r="J7">
        <v>2.1240500000000002E-3</v>
      </c>
      <c r="K7">
        <v>0.28626099999999999</v>
      </c>
      <c r="L7" s="11">
        <f t="shared" si="0"/>
        <v>0.98204435812073609</v>
      </c>
      <c r="M7">
        <v>1.55141</v>
      </c>
      <c r="N7">
        <v>1.5493399999999999</v>
      </c>
      <c r="O7" s="19">
        <v>1.550338908886389</v>
      </c>
      <c r="P7">
        <f t="shared" si="1"/>
        <v>1.5503749999999998</v>
      </c>
    </row>
    <row r="8" spans="1:16" x14ac:dyDescent="0.25">
      <c r="B8">
        <v>1</v>
      </c>
      <c r="C8">
        <v>6.5967999999999999E-2</v>
      </c>
      <c r="D8">
        <v>2537</v>
      </c>
      <c r="E8">
        <v>4.6976740000000001</v>
      </c>
      <c r="F8">
        <v>0.389378</v>
      </c>
      <c r="G8">
        <v>1.6577900000000001</v>
      </c>
      <c r="H8">
        <v>40.541592999999999</v>
      </c>
      <c r="I8">
        <v>4.2955399999999996E-3</v>
      </c>
      <c r="J8">
        <v>8.1572399999999996E-3</v>
      </c>
      <c r="K8">
        <v>8.4874000000000005E-2</v>
      </c>
      <c r="L8" s="11">
        <f t="shared" si="0"/>
        <v>0.77724627094280929</v>
      </c>
      <c r="M8">
        <v>1.59667</v>
      </c>
      <c r="N8">
        <v>1.5035000000000001</v>
      </c>
      <c r="O8" s="19">
        <v>1.5502657752657332</v>
      </c>
      <c r="P8">
        <f t="shared" si="1"/>
        <v>1.5500850000000002</v>
      </c>
    </row>
    <row r="9" spans="1:16" x14ac:dyDescent="0.25">
      <c r="A9" t="s">
        <v>7</v>
      </c>
      <c r="B9">
        <v>2</v>
      </c>
      <c r="C9">
        <v>4.8041E-2</v>
      </c>
      <c r="D9">
        <v>2769</v>
      </c>
      <c r="E9">
        <v>3.1751529999999999</v>
      </c>
      <c r="F9">
        <v>0.27004899999999998</v>
      </c>
      <c r="G9" s="10" t="s">
        <v>10</v>
      </c>
      <c r="H9">
        <v>22.301973</v>
      </c>
      <c r="I9">
        <v>8.9148600000000001E-3</v>
      </c>
      <c r="J9" s="10" t="s">
        <v>10</v>
      </c>
      <c r="K9">
        <v>7.2998999999999994E-2</v>
      </c>
      <c r="L9" s="11">
        <f t="shared" ref="L9:L15" si="2">C9/K9</f>
        <v>0.65810490554665135</v>
      </c>
      <c r="M9">
        <v>2.3067099999999998</v>
      </c>
      <c r="N9">
        <v>1.7134100000000001</v>
      </c>
      <c r="O9" s="19">
        <v>2.0131221935483872</v>
      </c>
      <c r="P9">
        <f t="shared" si="1"/>
        <v>2.0100600000000002</v>
      </c>
    </row>
    <row r="10" spans="1:16" x14ac:dyDescent="0.25">
      <c r="B10">
        <v>2</v>
      </c>
      <c r="C10">
        <v>3.4221000000000001E-2</v>
      </c>
      <c r="D10">
        <v>1957</v>
      </c>
      <c r="E10">
        <v>3.1701579999999998</v>
      </c>
      <c r="F10">
        <v>0.23713799999999999</v>
      </c>
      <c r="G10">
        <v>1.873966</v>
      </c>
      <c r="H10">
        <v>31.185206999999998</v>
      </c>
      <c r="I10">
        <v>9.3744599999999994E-3</v>
      </c>
      <c r="J10">
        <v>1.6005999999999999E-2</v>
      </c>
      <c r="K10">
        <v>4.5113E-2</v>
      </c>
      <c r="L10" s="11">
        <f t="shared" si="2"/>
        <v>0.75856183361780416</v>
      </c>
      <c r="M10">
        <v>1.86528</v>
      </c>
      <c r="N10">
        <v>1.8751500000000001</v>
      </c>
      <c r="O10" s="19">
        <v>1.8666124975891996</v>
      </c>
      <c r="P10">
        <f t="shared" si="1"/>
        <v>1.870215</v>
      </c>
    </row>
    <row r="11" spans="1:16" x14ac:dyDescent="0.25">
      <c r="B11">
        <v>2</v>
      </c>
      <c r="C11">
        <v>7.6322000000000001E-2</v>
      </c>
      <c r="D11">
        <v>5062</v>
      </c>
      <c r="E11">
        <v>3.5092850000000002</v>
      </c>
      <c r="F11">
        <v>0.23481199999999999</v>
      </c>
      <c r="G11">
        <v>3.1003479999999999</v>
      </c>
      <c r="H11">
        <v>29.348167</v>
      </c>
      <c r="I11">
        <v>3.6511999999999998E-3</v>
      </c>
      <c r="J11">
        <v>9.5262999999999997E-3</v>
      </c>
      <c r="K11">
        <v>9.3643000000000004E-2</v>
      </c>
      <c r="L11" s="11">
        <f t="shared" si="2"/>
        <v>0.8150315560159328</v>
      </c>
      <c r="M11">
        <v>1.6244000000000001</v>
      </c>
      <c r="N11">
        <v>2.04373</v>
      </c>
      <c r="O11" s="19">
        <v>1.7361814825374198</v>
      </c>
      <c r="P11">
        <f t="shared" si="1"/>
        <v>1.8340650000000001</v>
      </c>
    </row>
    <row r="12" spans="1:16" x14ac:dyDescent="0.25">
      <c r="B12">
        <v>2</v>
      </c>
      <c r="C12">
        <v>1.8315999999999999E-2</v>
      </c>
      <c r="D12">
        <v>1104</v>
      </c>
      <c r="E12">
        <v>3.2010869999999998</v>
      </c>
      <c r="F12">
        <v>0.25068400000000002</v>
      </c>
      <c r="G12" s="10" t="s">
        <v>10</v>
      </c>
      <c r="H12">
        <v>25.930302999999999</v>
      </c>
      <c r="I12">
        <v>2.0486600000000001E-2</v>
      </c>
      <c r="J12" s="10" t="s">
        <v>10</v>
      </c>
      <c r="K12">
        <v>3.1260000000000003E-2</v>
      </c>
      <c r="L12" s="11">
        <f t="shared" si="2"/>
        <v>0.58592450415866915</v>
      </c>
      <c r="M12">
        <v>2.0664400000000001</v>
      </c>
      <c r="N12">
        <v>1.87599</v>
      </c>
      <c r="O12" s="19">
        <v>1.9974897363796136</v>
      </c>
      <c r="P12">
        <f t="shared" si="1"/>
        <v>1.9712149999999999</v>
      </c>
    </row>
    <row r="13" spans="1:16" x14ac:dyDescent="0.25">
      <c r="B13">
        <v>2</v>
      </c>
      <c r="C13">
        <v>0.106589</v>
      </c>
      <c r="D13">
        <v>5105</v>
      </c>
      <c r="E13">
        <v>3.7919689999999999</v>
      </c>
      <c r="F13">
        <v>0.26003199999999999</v>
      </c>
      <c r="G13">
        <v>3.4570180000000001</v>
      </c>
      <c r="H13">
        <v>28.003162</v>
      </c>
      <c r="I13">
        <v>3.18943E-3</v>
      </c>
      <c r="J13">
        <v>9.6355999999999994E-3</v>
      </c>
      <c r="K13">
        <v>0.121721</v>
      </c>
      <c r="L13" s="11">
        <f t="shared" si="2"/>
        <v>0.87568291420543709</v>
      </c>
      <c r="M13">
        <v>1.8290500000000001</v>
      </c>
      <c r="N13">
        <v>1.6552199999999999</v>
      </c>
      <c r="O13" s="19">
        <v>1.7530075487312768</v>
      </c>
      <c r="P13">
        <f t="shared" si="1"/>
        <v>1.742135</v>
      </c>
    </row>
    <row r="14" spans="1:16" x14ac:dyDescent="0.25">
      <c r="B14">
        <v>2</v>
      </c>
      <c r="C14">
        <v>2.8195000000000001E-2</v>
      </c>
      <c r="D14">
        <v>1546</v>
      </c>
      <c r="E14">
        <v>3.253558</v>
      </c>
      <c r="F14">
        <v>0.27335999999999999</v>
      </c>
      <c r="G14" s="10" t="s">
        <v>10</v>
      </c>
      <c r="H14">
        <v>22.734449999999999</v>
      </c>
      <c r="I14">
        <v>1.55189E-2</v>
      </c>
      <c r="J14" s="10" t="s">
        <v>10</v>
      </c>
      <c r="K14">
        <v>3.9407999999999999E-2</v>
      </c>
      <c r="L14" s="11">
        <f t="shared" si="2"/>
        <v>0.71546386520503458</v>
      </c>
      <c r="M14">
        <v>2.7380499999999999</v>
      </c>
      <c r="N14">
        <v>1.8989799999999999</v>
      </c>
      <c r="O14" s="19">
        <v>2.2960313683010263</v>
      </c>
      <c r="P14">
        <f t="shared" si="1"/>
        <v>2.3185149999999997</v>
      </c>
    </row>
    <row r="15" spans="1:16" x14ac:dyDescent="0.25">
      <c r="B15">
        <v>2</v>
      </c>
      <c r="C15">
        <v>5.1811000000000003E-2</v>
      </c>
      <c r="D15">
        <v>3304</v>
      </c>
      <c r="E15">
        <v>2.6876509999999998</v>
      </c>
      <c r="F15">
        <v>0.16580400000000001</v>
      </c>
      <c r="G15">
        <v>2.2667329999999999</v>
      </c>
      <c r="H15">
        <v>20.013013999999998</v>
      </c>
      <c r="I15">
        <v>6.4259699999999996E-3</v>
      </c>
      <c r="J15">
        <v>9.3945000000000001E-3</v>
      </c>
      <c r="K15">
        <v>7.3290999999999995E-2</v>
      </c>
      <c r="L15" s="11">
        <f t="shared" si="2"/>
        <v>0.70692172299463785</v>
      </c>
      <c r="M15">
        <v>2.2657799999999999</v>
      </c>
      <c r="N15">
        <v>2.2411599999999998</v>
      </c>
      <c r="O15" s="19">
        <v>2.2540093556701031</v>
      </c>
      <c r="P15">
        <f t="shared" si="1"/>
        <v>2.2534700000000001</v>
      </c>
    </row>
    <row r="16" spans="1:16" x14ac:dyDescent="0.25">
      <c r="A16" t="s">
        <v>9</v>
      </c>
      <c r="B16">
        <v>3</v>
      </c>
      <c r="C16">
        <v>7.349E-2</v>
      </c>
      <c r="D16">
        <v>4247</v>
      </c>
      <c r="E16">
        <v>3.3049200000000001</v>
      </c>
      <c r="F16">
        <v>0.27554699999999999</v>
      </c>
      <c r="G16">
        <v>2.3027899999999999</v>
      </c>
      <c r="H16">
        <v>28.818002</v>
      </c>
      <c r="I16">
        <v>4.0712200000000004E-3</v>
      </c>
      <c r="J16">
        <v>9.0807100000000005E-3</v>
      </c>
      <c r="K16">
        <v>8.7204000000000004E-2</v>
      </c>
      <c r="L16" s="11">
        <f t="shared" ref="L16:L22" si="3">C16/K16</f>
        <v>0.84273657171689365</v>
      </c>
      <c r="M16">
        <v>1.7214400000000001</v>
      </c>
      <c r="N16">
        <v>1.9399500000000001</v>
      </c>
      <c r="O16" s="19">
        <v>1.8434280920935215</v>
      </c>
      <c r="P16">
        <f t="shared" si="1"/>
        <v>1.830695</v>
      </c>
    </row>
    <row r="17" spans="1:16" x14ac:dyDescent="0.25">
      <c r="B17">
        <v>3</v>
      </c>
      <c r="C17">
        <v>8.8776999999999995E-2</v>
      </c>
      <c r="D17">
        <v>5061</v>
      </c>
      <c r="E17">
        <v>3.002964</v>
      </c>
      <c r="F17">
        <v>0.217006</v>
      </c>
      <c r="G17">
        <v>1.96418</v>
      </c>
      <c r="H17">
        <v>26.474540000000001</v>
      </c>
      <c r="I17">
        <v>3.61634E-3</v>
      </c>
      <c r="J17">
        <v>5.6640500000000003E-3</v>
      </c>
      <c r="K17">
        <v>0.10302</v>
      </c>
      <c r="L17" s="11">
        <f t="shared" si="3"/>
        <v>0.86174529217627638</v>
      </c>
      <c r="M17">
        <v>1.93753</v>
      </c>
      <c r="N17">
        <v>2.0220600000000002</v>
      </c>
      <c r="O17" s="19">
        <v>1.9857290960646159</v>
      </c>
      <c r="P17">
        <f t="shared" si="1"/>
        <v>1.9797950000000002</v>
      </c>
    </row>
    <row r="18" spans="1:16" x14ac:dyDescent="0.25">
      <c r="B18">
        <v>3</v>
      </c>
      <c r="C18">
        <v>3.7004000000000002E-2</v>
      </c>
      <c r="D18">
        <v>2167</v>
      </c>
      <c r="E18">
        <v>2.8352560000000002</v>
      </c>
      <c r="F18">
        <v>0.21876699999999999</v>
      </c>
      <c r="G18">
        <v>2.2664580000000001</v>
      </c>
      <c r="H18">
        <v>26.432600000000001</v>
      </c>
      <c r="I18">
        <v>8.7939699999999999E-3</v>
      </c>
      <c r="J18">
        <v>1.65334E-2</v>
      </c>
      <c r="K18">
        <v>5.5037000000000003E-2</v>
      </c>
      <c r="L18" s="11">
        <f t="shared" si="3"/>
        <v>0.67234769336991485</v>
      </c>
      <c r="M18">
        <v>2.9976099999999999</v>
      </c>
      <c r="N18">
        <v>2.2417899999999999</v>
      </c>
      <c r="O18" s="19">
        <v>2.7031346753246752</v>
      </c>
      <c r="P18">
        <f t="shared" si="1"/>
        <v>2.6196999999999999</v>
      </c>
    </row>
    <row r="19" spans="1:16" x14ac:dyDescent="0.25">
      <c r="B19">
        <v>3</v>
      </c>
      <c r="C19">
        <v>8.6799000000000001E-2</v>
      </c>
      <c r="D19">
        <v>5409</v>
      </c>
      <c r="E19">
        <v>3.0541689999999999</v>
      </c>
      <c r="F19">
        <v>0.22517300000000001</v>
      </c>
      <c r="G19">
        <v>3.0051999999999999</v>
      </c>
      <c r="H19">
        <v>23.743590000000001</v>
      </c>
      <c r="I19">
        <v>3.7294199999999998E-3</v>
      </c>
      <c r="J19">
        <v>8.3512099999999995E-3</v>
      </c>
      <c r="K19">
        <v>0.10567799999999999</v>
      </c>
      <c r="L19" s="11">
        <f t="shared" si="3"/>
        <v>0.82135354567648899</v>
      </c>
      <c r="M19">
        <v>2.01857</v>
      </c>
      <c r="N19">
        <v>1.9238599999999999</v>
      </c>
      <c r="O19" s="19">
        <v>1.9645953946561541</v>
      </c>
      <c r="P19">
        <f t="shared" si="1"/>
        <v>1.9712149999999999</v>
      </c>
    </row>
    <row r="20" spans="1:16" x14ac:dyDescent="0.25">
      <c r="B20">
        <v>3</v>
      </c>
      <c r="C20">
        <v>5.1549999999999999E-2</v>
      </c>
      <c r="D20">
        <v>3748</v>
      </c>
      <c r="E20">
        <v>3.0853799999999998</v>
      </c>
      <c r="F20">
        <v>0.244535</v>
      </c>
      <c r="G20">
        <v>2.6207799999999999</v>
      </c>
      <c r="H20">
        <v>27.142693000000001</v>
      </c>
      <c r="I20">
        <v>5.8243799999999997E-3</v>
      </c>
      <c r="J20">
        <v>1.3441399999999999E-2</v>
      </c>
      <c r="K20">
        <v>6.6075999999999996E-2</v>
      </c>
      <c r="L20" s="11">
        <f t="shared" si="3"/>
        <v>0.78016223742357294</v>
      </c>
      <c r="M20">
        <v>1.86904</v>
      </c>
      <c r="N20">
        <v>2.1008599999999999</v>
      </c>
      <c r="O20" s="19">
        <v>2.0185562145871008</v>
      </c>
      <c r="P20">
        <f t="shared" si="1"/>
        <v>1.98495</v>
      </c>
    </row>
    <row r="21" spans="1:16" x14ac:dyDescent="0.25">
      <c r="B21">
        <v>3</v>
      </c>
      <c r="C21">
        <v>0.13333700000000001</v>
      </c>
      <c r="D21">
        <v>6556</v>
      </c>
      <c r="E21">
        <v>3.2867600000000001</v>
      </c>
      <c r="F21">
        <v>0.20657200000000001</v>
      </c>
      <c r="G21">
        <v>2.0809980000000001</v>
      </c>
      <c r="H21">
        <v>28.827960000000001</v>
      </c>
      <c r="I21">
        <v>1.9734100000000001E-3</v>
      </c>
      <c r="J21">
        <v>3.67527E-3</v>
      </c>
      <c r="K21">
        <v>0.14397799999999999</v>
      </c>
      <c r="L21" s="11">
        <f t="shared" si="3"/>
        <v>0.92609287530039319</v>
      </c>
      <c r="M21">
        <v>1.654023</v>
      </c>
      <c r="N21">
        <v>1.798206</v>
      </c>
      <c r="O21" s="19">
        <v>1.7239762930940132</v>
      </c>
      <c r="P21">
        <f t="shared" si="1"/>
        <v>1.7261145</v>
      </c>
    </row>
    <row r="22" spans="1:16" x14ac:dyDescent="0.25">
      <c r="B22">
        <v>3</v>
      </c>
      <c r="C22" s="8">
        <v>2.9863000000000001E-2</v>
      </c>
      <c r="D22" s="8">
        <v>2122</v>
      </c>
      <c r="E22" s="8">
        <v>2.7276150000000001</v>
      </c>
      <c r="F22" s="8">
        <v>0.17296800000000001</v>
      </c>
      <c r="G22" s="8">
        <v>2.1618200000000001</v>
      </c>
      <c r="H22" s="8">
        <v>21.657273</v>
      </c>
      <c r="I22">
        <v>1.12219E-2</v>
      </c>
      <c r="J22" s="8">
        <v>1.5924299999999999E-2</v>
      </c>
      <c r="K22" s="8">
        <v>6.2033999999999999E-2</v>
      </c>
      <c r="L22" s="11">
        <f t="shared" si="3"/>
        <v>0.48139729825579525</v>
      </c>
      <c r="M22">
        <v>3.34639</v>
      </c>
      <c r="N22">
        <v>2.2999800000000001</v>
      </c>
      <c r="O22" s="19">
        <v>2.3883778880675819</v>
      </c>
      <c r="P22">
        <f t="shared" si="1"/>
        <v>2.8231850000000001</v>
      </c>
    </row>
    <row r="23" spans="1:16" x14ac:dyDescent="0.25">
      <c r="A23" s="1"/>
      <c r="B23" s="1"/>
      <c r="C23" s="2"/>
      <c r="D23" s="2"/>
      <c r="E23" s="3"/>
      <c r="F23" s="2"/>
      <c r="G23" s="3"/>
      <c r="H23" s="4"/>
      <c r="I23" s="3"/>
      <c r="J23" s="3"/>
      <c r="K23" s="2"/>
      <c r="L23" s="2"/>
    </row>
    <row r="24" spans="1:16" x14ac:dyDescent="0.25">
      <c r="C24" s="5"/>
      <c r="D24" s="5"/>
      <c r="E24" s="6"/>
      <c r="F24" s="5"/>
      <c r="G24" s="6"/>
      <c r="H24" s="7"/>
      <c r="I24" s="6"/>
      <c r="J24" s="6"/>
      <c r="K24" s="5"/>
      <c r="L24" s="5"/>
    </row>
    <row r="25" spans="1:16" x14ac:dyDescent="0.25">
      <c r="C25" s="5"/>
      <c r="D25" s="5"/>
      <c r="E25" s="6"/>
      <c r="F25" s="5"/>
      <c r="G25" s="6"/>
      <c r="H25" s="7"/>
      <c r="I25" s="6"/>
      <c r="J25" s="6"/>
      <c r="K25" s="5"/>
      <c r="L25" s="5"/>
    </row>
    <row r="26" spans="1:16" x14ac:dyDescent="0.25">
      <c r="C26" s="5"/>
      <c r="D26" s="5"/>
      <c r="E26" s="6"/>
      <c r="F26" s="5"/>
      <c r="G26" s="6"/>
      <c r="H26" s="7"/>
      <c r="I26" s="6"/>
      <c r="J26" s="6"/>
      <c r="K26" s="5"/>
      <c r="L26" s="5"/>
    </row>
    <row r="27" spans="1:16" x14ac:dyDescent="0.25">
      <c r="C27" s="2"/>
      <c r="D27" s="2"/>
      <c r="E27" s="3"/>
      <c r="F27" s="2"/>
      <c r="G27" s="3"/>
      <c r="H27" s="4"/>
      <c r="I27" s="3"/>
      <c r="J27" s="3"/>
      <c r="K27" s="2"/>
      <c r="L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7F2B-B751-46AC-A770-F32557ADCA0B}">
  <dimension ref="A1:O22"/>
  <sheetViews>
    <sheetView workbookViewId="0">
      <selection activeCell="J22" sqref="J22"/>
    </sheetView>
  </sheetViews>
  <sheetFormatPr defaultRowHeight="15" x14ac:dyDescent="0.25"/>
  <cols>
    <col min="1" max="15" width="20.7109375" customWidth="1"/>
  </cols>
  <sheetData>
    <row r="1" spans="1:15" x14ac:dyDescent="0.25">
      <c r="A1" t="s">
        <v>35</v>
      </c>
      <c r="B1" t="s">
        <v>14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13</v>
      </c>
      <c r="M1" t="s">
        <v>70</v>
      </c>
      <c r="N1" t="s">
        <v>71</v>
      </c>
      <c r="O1" t="s">
        <v>75</v>
      </c>
    </row>
    <row r="2" spans="1:15" x14ac:dyDescent="0.25">
      <c r="A2" t="s">
        <v>8</v>
      </c>
      <c r="B2">
        <v>1</v>
      </c>
      <c r="C2">
        <v>-0.40129920564457111</v>
      </c>
      <c r="D2">
        <v>4.1138431189374867</v>
      </c>
      <c r="E2">
        <v>0.79535980329241274</v>
      </c>
      <c r="F2">
        <v>-0.3544274239587531</v>
      </c>
      <c r="G2">
        <v>0.19385699158917993</v>
      </c>
      <c r="H2">
        <v>1.5741363426989954</v>
      </c>
      <c r="I2">
        <v>-3.0641341610469262</v>
      </c>
      <c r="J2">
        <v>-2.7738307365909254</v>
      </c>
      <c r="K2">
        <v>-0.39966431910728523</v>
      </c>
      <c r="L2">
        <v>-1.6348865372858804E-3</v>
      </c>
      <c r="M2">
        <v>0.15020977497578272</v>
      </c>
      <c r="N2">
        <v>0.15600366939039817</v>
      </c>
      <c r="O2">
        <v>0.15328675681653975</v>
      </c>
    </row>
    <row r="3" spans="1:15" x14ac:dyDescent="0.25">
      <c r="B3">
        <v>1</v>
      </c>
      <c r="C3">
        <v>-0.8357631698826552</v>
      </c>
      <c r="D3">
        <v>3.9093420383613084</v>
      </c>
      <c r="E3">
        <v>0.57731505887527146</v>
      </c>
      <c r="F3">
        <v>-0.55979485636286785</v>
      </c>
      <c r="G3">
        <v>0.26079858002431933</v>
      </c>
      <c r="H3">
        <v>1.5066816095925841</v>
      </c>
      <c r="I3">
        <v>-2.7051129105891949</v>
      </c>
      <c r="J3">
        <v>-2.4446153122828522</v>
      </c>
      <c r="K3">
        <v>-0.80681137576858786</v>
      </c>
      <c r="L3">
        <v>-2.8951794114067272E-2</v>
      </c>
      <c r="M3">
        <v>0.22749592079548722</v>
      </c>
      <c r="N3">
        <v>0.19783720115043743</v>
      </c>
      <c r="O3">
        <v>0.21221323247785046</v>
      </c>
    </row>
    <row r="4" spans="1:15" x14ac:dyDescent="0.25">
      <c r="B4">
        <v>1</v>
      </c>
      <c r="C4">
        <v>-0.5157158240153451</v>
      </c>
      <c r="D4">
        <v>3.9240207004740677</v>
      </c>
      <c r="E4">
        <v>0.73521073525660796</v>
      </c>
      <c r="F4">
        <v>-0.39515751358447465</v>
      </c>
      <c r="G4">
        <v>0.20016241151631431</v>
      </c>
      <c r="H4">
        <v>1.5475921895411395</v>
      </c>
      <c r="I4">
        <v>-2.9248656318147161</v>
      </c>
      <c r="J4">
        <v>-2.6834006979061393</v>
      </c>
      <c r="K4">
        <v>-0.51040991352195308</v>
      </c>
      <c r="L4">
        <v>-5.3059104933920508E-3</v>
      </c>
      <c r="M4">
        <v>0.16389452257842699</v>
      </c>
      <c r="N4">
        <v>0.18226910230109289</v>
      </c>
      <c r="O4">
        <v>0.17302712160133368</v>
      </c>
    </row>
    <row r="5" spans="1:15" x14ac:dyDescent="0.25">
      <c r="B5">
        <v>1</v>
      </c>
      <c r="C5">
        <v>-0.24570366040284128</v>
      </c>
      <c r="D5">
        <v>4.096771016533225</v>
      </c>
      <c r="E5">
        <v>0.91747221411647473</v>
      </c>
      <c r="F5">
        <v>-0.26063417251234211</v>
      </c>
      <c r="G5">
        <v>0.14176918376683995</v>
      </c>
      <c r="H5">
        <v>1.6109615738033172</v>
      </c>
      <c r="I5">
        <v>-3.0958472928286818</v>
      </c>
      <c r="J5">
        <v>-2.8415168873007524</v>
      </c>
      <c r="K5">
        <v>-0.24534211043693455</v>
      </c>
      <c r="L5">
        <v>-3.6154996590675455E-4</v>
      </c>
      <c r="M5">
        <v>0.14344887773341369</v>
      </c>
      <c r="N5">
        <v>0.14134628296319054</v>
      </c>
      <c r="O5">
        <v>0.14239951025574007</v>
      </c>
    </row>
    <row r="6" spans="1:15" x14ac:dyDescent="0.25">
      <c r="B6">
        <v>1</v>
      </c>
      <c r="C6">
        <v>-0.47545199876320959</v>
      </c>
      <c r="D6">
        <v>3.9339931638312424</v>
      </c>
      <c r="E6">
        <v>0.7691262046873768</v>
      </c>
      <c r="F6">
        <v>-0.36617617437150385</v>
      </c>
      <c r="G6">
        <v>0.16158629266056992</v>
      </c>
      <c r="H6">
        <v>1.5637410384341681</v>
      </c>
      <c r="I6">
        <v>-2.9417714270044106</v>
      </c>
      <c r="J6">
        <v>-2.7056396046768572</v>
      </c>
      <c r="K6">
        <v>-0.47253766344625325</v>
      </c>
      <c r="L6">
        <v>-2.914335316956377E-3</v>
      </c>
      <c r="M6">
        <v>0.15459132836714043</v>
      </c>
      <c r="N6">
        <v>0.16043551507970469</v>
      </c>
      <c r="O6">
        <v>0.15772138340897887</v>
      </c>
    </row>
    <row r="7" spans="1:15" x14ac:dyDescent="0.25">
      <c r="B7">
        <v>1</v>
      </c>
      <c r="C7">
        <v>-0.55110671097929576</v>
      </c>
      <c r="D7">
        <v>3.9889600703903381</v>
      </c>
      <c r="E7">
        <v>0.72747732807959209</v>
      </c>
      <c r="F7">
        <v>-0.40358655630897078</v>
      </c>
      <c r="G7">
        <v>0.23252447980103244</v>
      </c>
      <c r="H7">
        <v>1.5130851866766284</v>
      </c>
      <c r="I7">
        <v>-2.9211808169011513</v>
      </c>
      <c r="J7">
        <v>-2.6728352642061468</v>
      </c>
      <c r="K7">
        <v>-0.54323781592711751</v>
      </c>
      <c r="L7">
        <v>-7.8688950521782711E-3</v>
      </c>
      <c r="M7">
        <v>0.1907265864705632</v>
      </c>
      <c r="N7">
        <v>0.1901467333956047</v>
      </c>
      <c r="O7">
        <v>0.1904266466673033</v>
      </c>
    </row>
    <row r="8" spans="1:15" x14ac:dyDescent="0.25">
      <c r="B8">
        <v>1</v>
      </c>
      <c r="C8">
        <v>-1.1806666825427168</v>
      </c>
      <c r="D8">
        <v>3.4043204672217309</v>
      </c>
      <c r="E8">
        <v>0.6718828751675272</v>
      </c>
      <c r="F8">
        <v>-0.40962858992053919</v>
      </c>
      <c r="G8">
        <v>0.21952951558853864</v>
      </c>
      <c r="H8">
        <v>1.6079008094166209</v>
      </c>
      <c r="I8">
        <v>-2.3669822324663343</v>
      </c>
      <c r="J8">
        <v>-2.088456759815883</v>
      </c>
      <c r="K8">
        <v>-1.0712253296132428</v>
      </c>
      <c r="L8">
        <v>-0.10944135292947388</v>
      </c>
      <c r="M8">
        <v>0.2032151653630189</v>
      </c>
      <c r="N8">
        <v>0.17710343243653634</v>
      </c>
      <c r="O8">
        <v>0.19040615935522467</v>
      </c>
    </row>
    <row r="9" spans="1:15" x14ac:dyDescent="0.25">
      <c r="A9" t="s">
        <v>7</v>
      </c>
      <c r="B9">
        <v>2</v>
      </c>
      <c r="C9">
        <v>-1.3183879610950717</v>
      </c>
      <c r="D9">
        <v>3.4423229557455746</v>
      </c>
      <c r="E9">
        <v>0.50176465733028575</v>
      </c>
      <c r="F9">
        <v>-0.56855742658603159</v>
      </c>
      <c r="G9" s="15" t="s">
        <v>10</v>
      </c>
      <c r="H9">
        <v>1.3483432856988069</v>
      </c>
      <c r="I9">
        <v>-2.0498854726462126</v>
      </c>
      <c r="J9" s="15" t="s">
        <v>10</v>
      </c>
      <c r="K9">
        <v>-1.1366830891597708</v>
      </c>
      <c r="L9">
        <v>-0.18170487193530094</v>
      </c>
      <c r="M9">
        <v>0.36299299837182625</v>
      </c>
      <c r="N9">
        <v>0.2338612972515009</v>
      </c>
      <c r="O9">
        <v>0.30387013672332014</v>
      </c>
    </row>
    <row r="10" spans="1:15" x14ac:dyDescent="0.25">
      <c r="B10">
        <v>2</v>
      </c>
      <c r="C10">
        <v>-1.4657073037330715</v>
      </c>
      <c r="D10">
        <v>3.2915908256580013</v>
      </c>
      <c r="E10">
        <v>0.50108090790170912</v>
      </c>
      <c r="F10">
        <v>-0.62499884725348187</v>
      </c>
      <c r="G10">
        <v>0.27276170707132386</v>
      </c>
      <c r="H10">
        <v>1.4939486311403776</v>
      </c>
      <c r="I10">
        <v>-2.0280537396828713</v>
      </c>
      <c r="J10">
        <v>-1.7957171874420603</v>
      </c>
      <c r="K10">
        <v>-1.3456982914985192</v>
      </c>
      <c r="L10">
        <v>-0.12000901223455249</v>
      </c>
      <c r="M10">
        <v>0.27074403363935096</v>
      </c>
      <c r="N10">
        <v>0.27303601423262169</v>
      </c>
      <c r="O10">
        <v>0.27105416924754716</v>
      </c>
    </row>
    <row r="11" spans="1:15" x14ac:dyDescent="0.25">
      <c r="B11">
        <v>2</v>
      </c>
      <c r="C11">
        <v>-1.1173502575704297</v>
      </c>
      <c r="D11">
        <v>3.7043221408222355</v>
      </c>
      <c r="E11">
        <v>0.54521864005957055</v>
      </c>
      <c r="F11">
        <v>-0.62927971236218461</v>
      </c>
      <c r="G11">
        <v>0.49141044415598395</v>
      </c>
      <c r="H11">
        <v>1.4675809816775125</v>
      </c>
      <c r="I11">
        <v>-2.4375643772618796</v>
      </c>
      <c r="J11">
        <v>-2.0210757459093491</v>
      </c>
      <c r="K11">
        <v>-1.0285246814494038</v>
      </c>
      <c r="L11">
        <v>-8.8825576121026109E-2</v>
      </c>
      <c r="M11">
        <v>0.21069298081799934</v>
      </c>
      <c r="N11">
        <v>0.31042352000698487</v>
      </c>
      <c r="O11">
        <v>0.23959511988717119</v>
      </c>
    </row>
    <row r="12" spans="1:15" x14ac:dyDescent="0.25">
      <c r="B12">
        <v>2</v>
      </c>
      <c r="C12">
        <v>-1.7371693651443403</v>
      </c>
      <c r="D12">
        <v>3.0429690733931802</v>
      </c>
      <c r="E12">
        <v>0.50529747767630173</v>
      </c>
      <c r="F12">
        <v>-0.60087338416487002</v>
      </c>
      <c r="G12" s="15" t="s">
        <v>10</v>
      </c>
      <c r="H12">
        <v>1.4138075916038744</v>
      </c>
      <c r="I12">
        <v>-1.6885301120605738</v>
      </c>
      <c r="J12" s="15" t="s">
        <v>10</v>
      </c>
      <c r="K12">
        <v>-1.5050110263168319</v>
      </c>
      <c r="L12">
        <v>-0.23215833882750844</v>
      </c>
      <c r="M12">
        <v>0.31522279986829149</v>
      </c>
      <c r="N12">
        <v>0.27323051903430684</v>
      </c>
      <c r="O12">
        <v>0.30048455647406414</v>
      </c>
    </row>
    <row r="13" spans="1:15" x14ac:dyDescent="0.25">
      <c r="B13">
        <v>2</v>
      </c>
      <c r="C13">
        <v>-0.97228761224939353</v>
      </c>
      <c r="D13">
        <v>3.7079957464229292</v>
      </c>
      <c r="E13">
        <v>0.57886477824831484</v>
      </c>
      <c r="F13">
        <v>-0.58497320368970129</v>
      </c>
      <c r="G13">
        <v>0.53870164083263616</v>
      </c>
      <c r="H13">
        <v>1.4472070728285995</v>
      </c>
      <c r="I13">
        <v>-2.4962869250850335</v>
      </c>
      <c r="J13">
        <v>-2.0161212370463035</v>
      </c>
      <c r="K13">
        <v>-0.91463448834888594</v>
      </c>
      <c r="L13">
        <v>-5.765312390050753E-2</v>
      </c>
      <c r="M13">
        <v>0.26222557777127153</v>
      </c>
      <c r="N13">
        <v>0.2188557252635035</v>
      </c>
      <c r="O13">
        <v>0.24378378623941974</v>
      </c>
    </row>
    <row r="14" spans="1:15" x14ac:dyDescent="0.25">
      <c r="B14">
        <v>2</v>
      </c>
      <c r="C14">
        <v>-1.549827901075628</v>
      </c>
      <c r="D14">
        <v>3.1892094895823062</v>
      </c>
      <c r="E14">
        <v>0.51235855314930612</v>
      </c>
      <c r="F14">
        <v>-0.56326503420929364</v>
      </c>
      <c r="G14" s="15" t="s">
        <v>10</v>
      </c>
      <c r="H14">
        <v>1.3566844520597396</v>
      </c>
      <c r="I14">
        <v>-1.8091390653497725</v>
      </c>
      <c r="J14" s="15" t="s">
        <v>10</v>
      </c>
      <c r="K14">
        <v>-1.4044156055049721</v>
      </c>
      <c r="L14">
        <v>-0.14541229557065599</v>
      </c>
      <c r="M14">
        <v>0.43744137459630056</v>
      </c>
      <c r="N14">
        <v>0.27852039078473861</v>
      </c>
      <c r="O14">
        <v>0.36097781708263582</v>
      </c>
    </row>
    <row r="15" spans="1:15" x14ac:dyDescent="0.25">
      <c r="B15">
        <v>2</v>
      </c>
      <c r="C15">
        <v>-1.2855780253486493</v>
      </c>
      <c r="D15">
        <v>3.5190400386483445</v>
      </c>
      <c r="E15">
        <v>0.42937287352814135</v>
      </c>
      <c r="F15">
        <v>-0.78040499636130101</v>
      </c>
      <c r="G15">
        <v>0.35540036730088681</v>
      </c>
      <c r="H15">
        <v>1.3013124991808012</v>
      </c>
      <c r="I15">
        <v>-2.1920613063078234</v>
      </c>
      <c r="J15">
        <v>-2.0271263292430111</v>
      </c>
      <c r="K15">
        <v>-1.134949352648297</v>
      </c>
      <c r="L15">
        <v>-0.15062867270035227</v>
      </c>
      <c r="M15">
        <v>0.35521773896761877</v>
      </c>
      <c r="N15">
        <v>0.35047286262013355</v>
      </c>
      <c r="O15">
        <v>0.35295571433096967</v>
      </c>
    </row>
    <row r="16" spans="1:15" x14ac:dyDescent="0.25">
      <c r="A16" t="s">
        <v>9</v>
      </c>
      <c r="B16">
        <v>3</v>
      </c>
      <c r="C16">
        <v>-1.1337717526203528</v>
      </c>
      <c r="D16">
        <v>3.6280822609906793</v>
      </c>
      <c r="E16">
        <v>0.51916095127126394</v>
      </c>
      <c r="F16">
        <v>-0.55980431296563149</v>
      </c>
      <c r="G16">
        <v>0.36225433483805169</v>
      </c>
      <c r="H16">
        <v>1.4596638671631059</v>
      </c>
      <c r="I16">
        <v>-2.3902754286438248</v>
      </c>
      <c r="J16">
        <v>-2.0418801936565272</v>
      </c>
      <c r="K16">
        <v>-1.059463593759115</v>
      </c>
      <c r="L16">
        <v>-7.4308158861237719E-2</v>
      </c>
      <c r="M16">
        <v>0.23589189016992676</v>
      </c>
      <c r="N16">
        <v>0.28779053662923176</v>
      </c>
      <c r="O16">
        <v>0.26562620143979154</v>
      </c>
    </row>
    <row r="17" spans="2:15" x14ac:dyDescent="0.25">
      <c r="B17">
        <v>3</v>
      </c>
      <c r="C17">
        <v>-1.0516995349747582</v>
      </c>
      <c r="D17">
        <v>3.7042363373087879</v>
      </c>
      <c r="E17">
        <v>0.4775501258403187</v>
      </c>
      <c r="F17">
        <v>-0.66352825817512184</v>
      </c>
      <c r="G17">
        <v>0.29318128458366782</v>
      </c>
      <c r="H17">
        <v>1.4228284228986072</v>
      </c>
      <c r="I17">
        <v>-2.4417307449051102</v>
      </c>
      <c r="J17">
        <v>-2.2468729215209269</v>
      </c>
      <c r="K17">
        <v>-0.98707845445543985</v>
      </c>
      <c r="L17">
        <v>-6.4621080519318322E-2</v>
      </c>
      <c r="M17">
        <v>0.28724843568600711</v>
      </c>
      <c r="N17">
        <v>0.30579403814039752</v>
      </c>
      <c r="O17">
        <v>0.29791999939135327</v>
      </c>
    </row>
    <row r="18" spans="2:15" x14ac:dyDescent="0.25">
      <c r="B18">
        <v>3</v>
      </c>
      <c r="C18">
        <v>-1.4317513277159004</v>
      </c>
      <c r="D18">
        <v>3.3358589113198178</v>
      </c>
      <c r="E18">
        <v>0.45259227817352149</v>
      </c>
      <c r="F18">
        <v>-0.66001818873159346</v>
      </c>
      <c r="G18">
        <v>0.35534767550710633</v>
      </c>
      <c r="H18">
        <v>1.4221398839079817</v>
      </c>
      <c r="I18">
        <v>-2.0558150202783638</v>
      </c>
      <c r="J18">
        <v>-1.7816378270455686</v>
      </c>
      <c r="K18">
        <v>-1.2593452469919193</v>
      </c>
      <c r="L18">
        <v>-0.17240608072398095</v>
      </c>
      <c r="M18">
        <v>0.47677512889064377</v>
      </c>
      <c r="N18">
        <v>0.35059492756638561</v>
      </c>
      <c r="O18">
        <v>0.43186768361708289</v>
      </c>
    </row>
    <row r="19" spans="2:15" x14ac:dyDescent="0.25">
      <c r="B19">
        <v>3</v>
      </c>
      <c r="C19">
        <v>-1.0614852782449784</v>
      </c>
      <c r="D19">
        <v>3.7331169814420644</v>
      </c>
      <c r="E19">
        <v>0.48489306472326948</v>
      </c>
      <c r="F19">
        <v>-0.64748368599653416</v>
      </c>
      <c r="G19">
        <v>0.47787338016771996</v>
      </c>
      <c r="H19">
        <v>1.3755463843454403</v>
      </c>
      <c r="I19">
        <v>-2.4283587044877031</v>
      </c>
      <c r="J19">
        <v>-2.0782505953844344</v>
      </c>
      <c r="K19">
        <v>-0.9760154145190304</v>
      </c>
      <c r="L19">
        <v>-8.5469863725948017E-2</v>
      </c>
      <c r="M19">
        <v>0.30504381447787177</v>
      </c>
      <c r="N19">
        <v>0.28417346508241959</v>
      </c>
      <c r="O19">
        <v>0.29327312165223501</v>
      </c>
    </row>
    <row r="20" spans="2:15" x14ac:dyDescent="0.25">
      <c r="B20">
        <v>3</v>
      </c>
      <c r="C20">
        <v>-1.2877713303804648</v>
      </c>
      <c r="D20">
        <v>3.5737995822157407</v>
      </c>
      <c r="E20">
        <v>0.48930866001915296</v>
      </c>
      <c r="F20">
        <v>-0.61165897204541653</v>
      </c>
      <c r="G20">
        <v>0.41843056585459931</v>
      </c>
      <c r="H20">
        <v>1.4336529345918956</v>
      </c>
      <c r="I20">
        <v>-2.2347502980975915</v>
      </c>
      <c r="J20">
        <v>-1.8715554946296968</v>
      </c>
      <c r="K20">
        <v>-1.1799562554956005</v>
      </c>
      <c r="L20">
        <v>-0.10781507488486426</v>
      </c>
      <c r="M20">
        <v>0.27161859597133337</v>
      </c>
      <c r="N20">
        <v>0.32239711225683337</v>
      </c>
      <c r="O20">
        <v>0.30504084854198832</v>
      </c>
    </row>
    <row r="21" spans="2:15" x14ac:dyDescent="0.25">
      <c r="B21">
        <v>3</v>
      </c>
      <c r="C21">
        <v>-0.87504932045766226</v>
      </c>
      <c r="D21">
        <v>3.8166389448984614</v>
      </c>
      <c r="E21">
        <v>0.51676799295261966</v>
      </c>
      <c r="F21">
        <v>-0.68492854568954498</v>
      </c>
      <c r="G21">
        <v>0.31827166282124675</v>
      </c>
      <c r="H21">
        <v>1.4598139107860681</v>
      </c>
      <c r="I21">
        <v>-2.7047826753969959</v>
      </c>
      <c r="J21">
        <v>-2.4347107504021448</v>
      </c>
      <c r="K21">
        <v>-0.8417038635195575</v>
      </c>
      <c r="L21">
        <v>-3.3345456938104825E-2</v>
      </c>
      <c r="M21">
        <v>0.21854154433601641</v>
      </c>
      <c r="N21">
        <v>0.25483944242424117</v>
      </c>
      <c r="O21">
        <v>0.23653128941836751</v>
      </c>
    </row>
    <row r="22" spans="2:15" x14ac:dyDescent="0.25">
      <c r="B22">
        <v>3</v>
      </c>
      <c r="C22">
        <v>-1.524866565733549</v>
      </c>
      <c r="D22">
        <v>3.3267453795653217</v>
      </c>
      <c r="E22">
        <v>0.43578307009907907</v>
      </c>
      <c r="F22">
        <v>-0.76203423622895172</v>
      </c>
      <c r="G22">
        <v>0.33481953038458173</v>
      </c>
      <c r="H22">
        <v>1.335603771051463</v>
      </c>
      <c r="I22">
        <v>-1.9499336056772678</v>
      </c>
      <c r="J22">
        <v>-1.7979396492795183</v>
      </c>
      <c r="K22">
        <v>-1.2073702142901501</v>
      </c>
      <c r="L22">
        <v>-0.31749635144339894</v>
      </c>
      <c r="M22">
        <v>0.5245765537745497</v>
      </c>
      <c r="N22">
        <v>0.36172405952741765</v>
      </c>
      <c r="O22">
        <v>0.37810304177004761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4046-1EB3-4FBF-90DB-28FB98F3B6B2}">
  <dimension ref="A1:L22"/>
  <sheetViews>
    <sheetView workbookViewId="0">
      <selection activeCell="D10" sqref="D10"/>
    </sheetView>
  </sheetViews>
  <sheetFormatPr defaultRowHeight="15" x14ac:dyDescent="0.25"/>
  <cols>
    <col min="1" max="12" width="20.7109375" customWidth="1"/>
  </cols>
  <sheetData>
    <row r="1" spans="1:12" x14ac:dyDescent="0.25">
      <c r="A1" t="s">
        <v>37</v>
      </c>
      <c r="B1" t="s">
        <v>14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13</v>
      </c>
    </row>
    <row r="2" spans="1:12" x14ac:dyDescent="0.25">
      <c r="A2" t="s">
        <v>8</v>
      </c>
      <c r="B2">
        <v>1</v>
      </c>
      <c r="C2">
        <v>0.63001428555231986</v>
      </c>
      <c r="D2">
        <v>114.00438588054409</v>
      </c>
      <c r="E2">
        <v>2.4985031518891465</v>
      </c>
      <c r="F2">
        <v>0.66494586245798992</v>
      </c>
      <c r="G2">
        <v>1.2500531988679522</v>
      </c>
      <c r="H2">
        <v>6.1244652011420557</v>
      </c>
      <c r="I2">
        <v>2.9371959417103924E-2</v>
      </c>
      <c r="J2">
        <v>4.1028404794727275E-2</v>
      </c>
      <c r="K2">
        <v>0.63120123574023523</v>
      </c>
      <c r="L2">
        <v>0.99811953760432137</v>
      </c>
    </row>
    <row r="3" spans="1:12" x14ac:dyDescent="0.25">
      <c r="B3">
        <v>1</v>
      </c>
      <c r="C3">
        <v>0.3820484262498669</v>
      </c>
      <c r="D3">
        <v>90.088845036441668</v>
      </c>
      <c r="E3">
        <v>1.9438266383605305</v>
      </c>
      <c r="F3">
        <v>0.52493142409270943</v>
      </c>
      <c r="G3">
        <v>1.35020368833743</v>
      </c>
      <c r="H3">
        <v>5.6668380954461721</v>
      </c>
      <c r="I3">
        <v>4.4406193261751228E-2</v>
      </c>
      <c r="J3">
        <v>5.9936633205411198E-2</v>
      </c>
      <c r="K3">
        <v>0.39499746834631738</v>
      </c>
      <c r="L3">
        <v>0.96721740483385266</v>
      </c>
    </row>
    <row r="4" spans="1:12" x14ac:dyDescent="0.25">
      <c r="B4">
        <v>1</v>
      </c>
      <c r="C4">
        <v>0.55225809183750307</v>
      </c>
      <c r="D4">
        <v>91.624232602516244</v>
      </c>
      <c r="E4">
        <v>2.3313386712359061</v>
      </c>
      <c r="F4">
        <v>0.6344848303939189</v>
      </c>
      <c r="G4">
        <v>1.25916083166528</v>
      </c>
      <c r="H4">
        <v>5.9401319850656513</v>
      </c>
      <c r="I4">
        <v>3.4479994199535478E-2</v>
      </c>
      <c r="J4">
        <v>4.5530209751328841E-2</v>
      </c>
      <c r="K4">
        <v>0.55564197105690283</v>
      </c>
      <c r="L4">
        <v>0.99390996469729753</v>
      </c>
    </row>
    <row r="5" spans="1:12" x14ac:dyDescent="0.25">
      <c r="B5">
        <v>1</v>
      </c>
      <c r="C5">
        <v>0.7536126325905107</v>
      </c>
      <c r="D5">
        <v>111.78550889985696</v>
      </c>
      <c r="E5">
        <v>2.875650535096363</v>
      </c>
      <c r="F5">
        <v>0.74076919482386683</v>
      </c>
      <c r="G5">
        <v>1.1772930816071248</v>
      </c>
      <c r="H5">
        <v>6.3897046880118014</v>
      </c>
      <c r="I5">
        <v>2.8318898283655032E-2</v>
      </c>
      <c r="J5">
        <v>3.7952602018833964E-2</v>
      </c>
      <c r="K5">
        <v>0.75392638897971997</v>
      </c>
      <c r="L5">
        <v>0.99958383683898644</v>
      </c>
    </row>
    <row r="6" spans="1:12" x14ac:dyDescent="0.25">
      <c r="B6">
        <v>1</v>
      </c>
      <c r="C6">
        <v>0.57846088891125558</v>
      </c>
      <c r="D6">
        <v>92.682252885868067</v>
      </c>
      <c r="E6">
        <v>2.424170167294367</v>
      </c>
      <c r="F6">
        <v>0.65601219500859886</v>
      </c>
      <c r="G6">
        <v>1.2044621206165016</v>
      </c>
      <c r="H6">
        <v>6.0516042501141794</v>
      </c>
      <c r="I6">
        <v>3.3815381115699407E-2</v>
      </c>
      <c r="J6">
        <v>4.4379274442018543E-2</v>
      </c>
      <c r="K6">
        <v>0.58040503099128971</v>
      </c>
      <c r="L6">
        <v>0.99665037004122159</v>
      </c>
    </row>
    <row r="7" spans="1:12" x14ac:dyDescent="0.25">
      <c r="B7">
        <v>1</v>
      </c>
      <c r="C7">
        <v>0.53020844957431601</v>
      </c>
      <c r="D7">
        <v>98.737024463977036</v>
      </c>
      <c r="E7">
        <v>2.3106739276669912</v>
      </c>
      <c r="F7">
        <v>0.62835738238680705</v>
      </c>
      <c r="G7">
        <v>1.306959831058323</v>
      </c>
      <c r="H7">
        <v>5.708770620720367</v>
      </c>
      <c r="I7">
        <v>3.4626579386361572E-2</v>
      </c>
      <c r="J7">
        <v>4.6087416937815033E-2</v>
      </c>
      <c r="K7">
        <v>0.5350336438019575</v>
      </c>
      <c r="L7">
        <v>0.99098151250199218</v>
      </c>
    </row>
    <row r="8" spans="1:12" x14ac:dyDescent="0.25">
      <c r="B8">
        <v>1</v>
      </c>
      <c r="C8">
        <v>0.25684236410685835</v>
      </c>
      <c r="D8">
        <v>50.368641037852115</v>
      </c>
      <c r="E8">
        <v>2.1674118205823278</v>
      </c>
      <c r="F8">
        <v>0.62400160256204473</v>
      </c>
      <c r="G8">
        <v>1.2875519406998694</v>
      </c>
      <c r="H8">
        <v>6.3672280468034126</v>
      </c>
      <c r="I8">
        <v>6.5540369239118573E-2</v>
      </c>
      <c r="J8">
        <v>9.031744017630261E-2</v>
      </c>
      <c r="K8">
        <v>0.2913314263858261</v>
      </c>
      <c r="L8">
        <v>0.88161571613873202</v>
      </c>
    </row>
    <row r="9" spans="1:12" x14ac:dyDescent="0.25">
      <c r="A9" t="s">
        <v>7</v>
      </c>
      <c r="B9">
        <v>2</v>
      </c>
      <c r="C9">
        <v>0.21918257229989796</v>
      </c>
      <c r="D9">
        <v>52.621288467691478</v>
      </c>
      <c r="E9">
        <v>1.781895900438631</v>
      </c>
      <c r="F9">
        <v>0.51966239040361584</v>
      </c>
      <c r="G9" s="15" t="s">
        <v>10</v>
      </c>
      <c r="H9">
        <v>4.7224964796175337</v>
      </c>
      <c r="I9">
        <v>9.4418536315704446E-2</v>
      </c>
      <c r="J9" s="15" t="s">
        <v>10</v>
      </c>
      <c r="K9">
        <v>0.27018327113276275</v>
      </c>
      <c r="L9">
        <v>0.81123665199906458</v>
      </c>
    </row>
    <row r="10" spans="1:12" x14ac:dyDescent="0.25">
      <c r="B10">
        <v>2</v>
      </c>
      <c r="C10">
        <v>0.18498918887329605</v>
      </c>
      <c r="D10">
        <v>44.237992721189329</v>
      </c>
      <c r="E10">
        <v>1.7804937517441615</v>
      </c>
      <c r="F10">
        <v>0.48696817144450005</v>
      </c>
      <c r="G10">
        <v>1.3689287782788409</v>
      </c>
      <c r="H10">
        <v>5.5843716745933021</v>
      </c>
      <c r="I10">
        <v>9.6821795067019906E-2</v>
      </c>
      <c r="J10">
        <v>0.12651482126612676</v>
      </c>
      <c r="K10">
        <v>0.21239821091525229</v>
      </c>
      <c r="L10">
        <v>0.87095455312995762</v>
      </c>
    </row>
    <row r="11" spans="1:12" x14ac:dyDescent="0.25">
      <c r="B11">
        <v>2</v>
      </c>
      <c r="C11">
        <v>0.27626436614228772</v>
      </c>
      <c r="D11">
        <v>71.147733625183037</v>
      </c>
      <c r="E11">
        <v>1.8733085704175914</v>
      </c>
      <c r="F11">
        <v>0.48457403975037705</v>
      </c>
      <c r="G11">
        <v>1.7607805087517296</v>
      </c>
      <c r="H11">
        <v>5.4173948536173731</v>
      </c>
      <c r="I11">
        <v>6.042516032250142E-2</v>
      </c>
      <c r="J11">
        <v>9.7602766354238132E-2</v>
      </c>
      <c r="K11">
        <v>0.30601143769473715</v>
      </c>
      <c r="L11">
        <v>0.90279098135500491</v>
      </c>
    </row>
    <row r="12" spans="1:12" x14ac:dyDescent="0.25">
      <c r="B12">
        <v>2</v>
      </c>
      <c r="C12">
        <v>0.13533661736573735</v>
      </c>
      <c r="D12">
        <v>33.226495451672299</v>
      </c>
      <c r="E12">
        <v>1.7891581819392046</v>
      </c>
      <c r="F12">
        <v>0.50068353278293465</v>
      </c>
      <c r="G12" s="15" t="s">
        <v>10</v>
      </c>
      <c r="H12">
        <v>5.0921805741744857</v>
      </c>
      <c r="I12">
        <v>0.14313140815348671</v>
      </c>
      <c r="J12" s="15" t="s">
        <v>10</v>
      </c>
      <c r="K12">
        <v>0.17680497730550462</v>
      </c>
      <c r="L12">
        <v>0.76545705572466249</v>
      </c>
    </row>
    <row r="13" spans="1:12" x14ac:dyDescent="0.25">
      <c r="B13">
        <v>2</v>
      </c>
      <c r="C13">
        <v>0.32647970840467255</v>
      </c>
      <c r="D13">
        <v>71.449282711584999</v>
      </c>
      <c r="E13">
        <v>1.9472978714105349</v>
      </c>
      <c r="F13">
        <v>0.50993332897546517</v>
      </c>
      <c r="G13">
        <v>1.8593057844260046</v>
      </c>
      <c r="H13">
        <v>5.2918013946103457</v>
      </c>
      <c r="I13">
        <v>5.6475038733939796E-2</v>
      </c>
      <c r="J13">
        <v>9.8161092088464463E-2</v>
      </c>
      <c r="K13">
        <v>0.34888536799355746</v>
      </c>
      <c r="L13">
        <v>0.93577930849396163</v>
      </c>
    </row>
    <row r="14" spans="1:12" x14ac:dyDescent="0.25">
      <c r="B14">
        <v>2</v>
      </c>
      <c r="C14">
        <v>0.16791366829415644</v>
      </c>
      <c r="D14">
        <v>39.319206502675002</v>
      </c>
      <c r="E14">
        <v>1.8037621794460599</v>
      </c>
      <c r="F14">
        <v>0.52283840715846419</v>
      </c>
      <c r="G14" s="15" t="s">
        <v>10</v>
      </c>
      <c r="H14">
        <v>4.7680656455212524</v>
      </c>
      <c r="I14">
        <v>0.12457487708201843</v>
      </c>
      <c r="J14" s="15" t="s">
        <v>10</v>
      </c>
      <c r="K14">
        <v>0.19851448309884093</v>
      </c>
      <c r="L14">
        <v>0.8458509710374722</v>
      </c>
    </row>
    <row r="15" spans="1:12" x14ac:dyDescent="0.25">
      <c r="B15">
        <v>2</v>
      </c>
      <c r="C15">
        <v>0.22762029786466761</v>
      </c>
      <c r="D15">
        <v>57.480431452799657</v>
      </c>
      <c r="E15">
        <v>1.6394056849968528</v>
      </c>
      <c r="F15">
        <v>0.40719037316714646</v>
      </c>
      <c r="G15">
        <v>1.5055673349272691</v>
      </c>
      <c r="H15">
        <v>4.4735907278158562</v>
      </c>
      <c r="I15">
        <v>8.0162148174808781E-2</v>
      </c>
      <c r="J15">
        <v>9.6925228913838521E-2</v>
      </c>
      <c r="K15">
        <v>0.27072310577414704</v>
      </c>
      <c r="L15">
        <v>0.84078637179407101</v>
      </c>
    </row>
    <row r="16" spans="1:12" x14ac:dyDescent="0.25">
      <c r="A16" t="s">
        <v>9</v>
      </c>
      <c r="B16">
        <v>3</v>
      </c>
      <c r="C16">
        <v>0.27109039082933206</v>
      </c>
      <c r="D16">
        <v>65.169011040524467</v>
      </c>
      <c r="E16">
        <v>1.8179438935236698</v>
      </c>
      <c r="F16">
        <v>0.52492570902938251</v>
      </c>
      <c r="G16">
        <v>1.5174946457895659</v>
      </c>
      <c r="H16">
        <v>5.3682401213060507</v>
      </c>
      <c r="I16">
        <v>6.3806112559848055E-2</v>
      </c>
      <c r="J16">
        <v>9.5292759431134119E-2</v>
      </c>
      <c r="K16">
        <v>0.29530323398161423</v>
      </c>
      <c r="L16">
        <v>0.91800684731481919</v>
      </c>
    </row>
    <row r="17" spans="2:12" x14ac:dyDescent="0.25">
      <c r="B17">
        <v>3</v>
      </c>
      <c r="C17">
        <v>0.29795469454264351</v>
      </c>
      <c r="D17">
        <v>71.140705647329639</v>
      </c>
      <c r="E17">
        <v>1.7329062294307791</v>
      </c>
      <c r="F17">
        <v>0.46583902799142968</v>
      </c>
      <c r="G17">
        <v>1.4014920620538669</v>
      </c>
      <c r="H17">
        <v>5.1453415824413451</v>
      </c>
      <c r="I17">
        <v>6.0136012504987395E-2</v>
      </c>
      <c r="J17">
        <v>7.5259883071926173E-2</v>
      </c>
      <c r="K17">
        <v>0.32096728805284813</v>
      </c>
      <c r="L17">
        <v>0.92830237109267166</v>
      </c>
    </row>
    <row r="18" spans="2:12" x14ac:dyDescent="0.25">
      <c r="B18">
        <v>3</v>
      </c>
      <c r="C18">
        <v>0.19236423784061318</v>
      </c>
      <c r="D18">
        <v>46.551047249229526</v>
      </c>
      <c r="E18">
        <v>1.6838218433076584</v>
      </c>
      <c r="F18">
        <v>0.46772534675811617</v>
      </c>
      <c r="G18">
        <v>1.5054760044583906</v>
      </c>
      <c r="H18">
        <v>5.1412644359145734</v>
      </c>
      <c r="I18">
        <v>9.3776169680788307E-2</v>
      </c>
      <c r="J18">
        <v>0.12858226938423509</v>
      </c>
      <c r="K18">
        <v>0.23459965899378457</v>
      </c>
      <c r="L18">
        <v>0.81996810509306695</v>
      </c>
    </row>
    <row r="19" spans="2:12" x14ac:dyDescent="0.25">
      <c r="B19">
        <v>3</v>
      </c>
      <c r="C19">
        <v>0.29461670013765345</v>
      </c>
      <c r="D19">
        <v>73.545904032787575</v>
      </c>
      <c r="E19">
        <v>1.7476180932915522</v>
      </c>
      <c r="F19">
        <v>0.47452397199720059</v>
      </c>
      <c r="G19">
        <v>1.7335512683506076</v>
      </c>
      <c r="H19">
        <v>4.8727394759005946</v>
      </c>
      <c r="I19">
        <v>6.1068977394418515E-2</v>
      </c>
      <c r="J19">
        <v>9.1384954998073947E-2</v>
      </c>
      <c r="K19">
        <v>0.32508152823561043</v>
      </c>
      <c r="L19">
        <v>0.90628557622665995</v>
      </c>
    </row>
    <row r="20" spans="2:12" x14ac:dyDescent="0.25">
      <c r="B20">
        <v>3</v>
      </c>
      <c r="C20">
        <v>0.22704625079485458</v>
      </c>
      <c r="D20">
        <v>61.220911460055866</v>
      </c>
      <c r="E20">
        <v>1.7565249784731214</v>
      </c>
      <c r="F20">
        <v>0.49450480280781905</v>
      </c>
      <c r="G20">
        <v>1.6188823304984212</v>
      </c>
      <c r="H20">
        <v>5.2098649694593817</v>
      </c>
      <c r="I20">
        <v>7.6317625749233051E-2</v>
      </c>
      <c r="J20">
        <v>0.11593705188592644</v>
      </c>
      <c r="K20">
        <v>0.25705252381565913</v>
      </c>
      <c r="L20">
        <v>0.88326793071161191</v>
      </c>
    </row>
    <row r="21" spans="2:12" x14ac:dyDescent="0.25">
      <c r="B21">
        <v>3</v>
      </c>
      <c r="C21">
        <v>0.36515339242570377</v>
      </c>
      <c r="D21">
        <v>80.969129919988646</v>
      </c>
      <c r="E21">
        <v>1.8129423598118062</v>
      </c>
      <c r="F21">
        <v>0.45450192518844185</v>
      </c>
      <c r="G21">
        <v>1.4425664629402695</v>
      </c>
      <c r="H21">
        <v>5.3691675332401392</v>
      </c>
      <c r="I21">
        <v>4.4423079587079507E-2</v>
      </c>
      <c r="J21">
        <v>6.0624005146476423E-2</v>
      </c>
      <c r="K21">
        <v>0.37944433056773952</v>
      </c>
      <c r="L21">
        <v>0.96233719417904307</v>
      </c>
    </row>
    <row r="22" spans="2:12" x14ac:dyDescent="0.25">
      <c r="B22">
        <v>3</v>
      </c>
      <c r="C22">
        <v>0.17280914327662181</v>
      </c>
      <c r="D22">
        <v>46.065171225124082</v>
      </c>
      <c r="E22">
        <v>1.6515492726528023</v>
      </c>
      <c r="F22">
        <v>0.41589421731974108</v>
      </c>
      <c r="G22">
        <v>1.4703128918702986</v>
      </c>
      <c r="H22">
        <v>4.6537375302008597</v>
      </c>
      <c r="I22">
        <v>0.1059334696873467</v>
      </c>
      <c r="J22">
        <v>0.1261915211097798</v>
      </c>
      <c r="K22">
        <v>0.24906625624520073</v>
      </c>
      <c r="L22">
        <v>0.69382800336668116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0840-F814-426B-83A3-F968A3A5BCCA}">
  <dimension ref="A1:P81"/>
  <sheetViews>
    <sheetView workbookViewId="0">
      <pane xSplit="10260" ySplit="600" topLeftCell="L9" activePane="bottomRight"/>
      <selection activeCell="O52" sqref="O52"/>
      <selection pane="topRight" activeCell="E2" sqref="E2"/>
      <selection pane="bottomLeft" activeCell="H55" sqref="H55"/>
      <selection pane="bottomRight" activeCell="O74" sqref="O74"/>
    </sheetView>
  </sheetViews>
  <sheetFormatPr defaultRowHeight="15" x14ac:dyDescent="0.25"/>
  <cols>
    <col min="1" max="1" width="22.5703125" customWidth="1"/>
    <col min="2" max="2" width="9.28515625" customWidth="1"/>
    <col min="3" max="15" width="20.7109375" customWidth="1"/>
  </cols>
  <sheetData>
    <row r="1" spans="1:15" x14ac:dyDescent="0.25">
      <c r="B1" t="s">
        <v>14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13</v>
      </c>
      <c r="M1" t="s">
        <v>73</v>
      </c>
      <c r="N1" t="s">
        <v>72</v>
      </c>
      <c r="O1" t="s">
        <v>77</v>
      </c>
    </row>
    <row r="2" spans="1:15" x14ac:dyDescent="0.25">
      <c r="A2" s="1" t="s">
        <v>15</v>
      </c>
      <c r="G2" s="9"/>
      <c r="H2" s="9"/>
      <c r="I2" s="9"/>
      <c r="L2" s="11"/>
      <c r="M2" t="s">
        <v>74</v>
      </c>
      <c r="N2" t="s">
        <v>74</v>
      </c>
    </row>
    <row r="3" spans="1:15" x14ac:dyDescent="0.25">
      <c r="A3" s="20" t="s">
        <v>16</v>
      </c>
      <c r="B3" s="20">
        <v>1</v>
      </c>
      <c r="C3" s="20">
        <v>0.97399999999999998</v>
      </c>
      <c r="D3" s="20">
        <v>0.89900000000000002</v>
      </c>
      <c r="E3" s="20">
        <v>0.94499999999999995</v>
      </c>
      <c r="F3" s="20">
        <v>0.92700000000000005</v>
      </c>
      <c r="G3" s="20">
        <v>0.98499999999999999</v>
      </c>
      <c r="H3" s="20">
        <v>0.92200000000000004</v>
      </c>
      <c r="I3" s="20">
        <v>0.69699999999999995</v>
      </c>
      <c r="J3" s="20">
        <v>0.67800000000000005</v>
      </c>
      <c r="K3" s="20">
        <v>0.97099999999999997</v>
      </c>
      <c r="L3" s="21">
        <v>0.64400000000000002</v>
      </c>
    </row>
    <row r="4" spans="1:15" x14ac:dyDescent="0.25">
      <c r="A4" s="20" t="s">
        <v>17</v>
      </c>
      <c r="B4" s="20"/>
      <c r="C4" s="22">
        <v>0.92700000000000005</v>
      </c>
      <c r="D4" s="22">
        <v>0.32400000000000001</v>
      </c>
      <c r="E4" s="22">
        <v>0.68899999999999995</v>
      </c>
      <c r="F4" s="22">
        <v>0.52400000000000002</v>
      </c>
      <c r="G4" s="22">
        <v>0.97899999999999998</v>
      </c>
      <c r="H4" s="22">
        <v>0.48499999999999999</v>
      </c>
      <c r="I4" s="20">
        <v>3.46E-3</v>
      </c>
      <c r="J4" s="20">
        <v>2.0999999999999999E-3</v>
      </c>
      <c r="K4" s="22">
        <v>0.90800000000000003</v>
      </c>
      <c r="L4" s="21">
        <v>8.8999999999999995E-4</v>
      </c>
    </row>
    <row r="5" spans="1:15" x14ac:dyDescent="0.25">
      <c r="A5" s="20"/>
      <c r="B5" s="20">
        <v>2</v>
      </c>
      <c r="C5" s="20">
        <v>0.92700000000000005</v>
      </c>
      <c r="D5" s="20">
        <v>0.89900000000000002</v>
      </c>
      <c r="E5" s="20">
        <v>0.93</v>
      </c>
      <c r="F5" s="20">
        <v>0.81299999999999994</v>
      </c>
      <c r="G5" s="20">
        <v>0.94</v>
      </c>
      <c r="H5" s="20">
        <v>0.95499999999999996</v>
      </c>
      <c r="I5" s="20">
        <v>0.90900000000000003</v>
      </c>
      <c r="J5" s="20">
        <v>0.65900000000000003</v>
      </c>
      <c r="K5" s="20">
        <v>0.93700000000000006</v>
      </c>
      <c r="L5" s="21">
        <v>0.99099999999999999</v>
      </c>
    </row>
    <row r="6" spans="1:15" x14ac:dyDescent="0.25">
      <c r="A6" s="20" t="s">
        <v>17</v>
      </c>
      <c r="B6" s="20"/>
      <c r="C6" s="22">
        <v>0.52400000000000002</v>
      </c>
      <c r="D6" s="22">
        <v>0.32800000000000001</v>
      </c>
      <c r="E6" s="22">
        <v>0.55300000000000005</v>
      </c>
      <c r="F6" s="22">
        <v>5.5500000000000001E-2</v>
      </c>
      <c r="G6" s="22">
        <v>0.65400000000000003</v>
      </c>
      <c r="H6" s="22">
        <v>0.77200000000000002</v>
      </c>
      <c r="I6" s="22">
        <v>0.39</v>
      </c>
      <c r="J6" s="23">
        <v>3.4299999999999999E-3</v>
      </c>
      <c r="K6" s="22">
        <v>0.61699999999999999</v>
      </c>
      <c r="L6" s="24">
        <v>0.99399999999999999</v>
      </c>
    </row>
    <row r="7" spans="1:15" x14ac:dyDescent="0.25">
      <c r="A7" s="20"/>
      <c r="B7" s="20">
        <v>3</v>
      </c>
      <c r="C7" s="20">
        <v>0.94399999999999995</v>
      </c>
      <c r="D7" s="20">
        <v>0.94099999999999995</v>
      </c>
      <c r="E7" s="20">
        <v>0.94199999999999995</v>
      </c>
      <c r="F7" s="20">
        <v>0.96799999999999997</v>
      </c>
      <c r="G7" s="20">
        <v>0.90100000000000002</v>
      </c>
      <c r="H7" s="20">
        <v>0.9</v>
      </c>
      <c r="I7" s="20">
        <v>0.89800000000000002</v>
      </c>
      <c r="J7" s="20">
        <v>0.92800000000000005</v>
      </c>
      <c r="K7" s="20">
        <v>0.92400000000000004</v>
      </c>
      <c r="L7" s="21">
        <v>0.88200000000000001</v>
      </c>
    </row>
    <row r="8" spans="1:15" x14ac:dyDescent="0.25">
      <c r="A8" s="20" t="s">
        <v>17</v>
      </c>
      <c r="B8" s="20"/>
      <c r="C8" s="22">
        <v>0.67100000000000004</v>
      </c>
      <c r="D8" s="22">
        <v>0.65200000000000002</v>
      </c>
      <c r="E8" s="22">
        <v>0.65600000000000003</v>
      </c>
      <c r="F8" s="22">
        <v>0.88400000000000001</v>
      </c>
      <c r="G8" s="22">
        <v>0.34</v>
      </c>
      <c r="H8" s="22">
        <v>0.33</v>
      </c>
      <c r="I8" s="22">
        <v>0.31900000000000001</v>
      </c>
      <c r="J8" s="22">
        <v>0.53800000000000003</v>
      </c>
      <c r="K8" s="22">
        <v>0.497</v>
      </c>
      <c r="L8" s="24">
        <v>0.23499999999999999</v>
      </c>
    </row>
    <row r="9" spans="1:15" x14ac:dyDescent="0.25">
      <c r="A9" s="20"/>
      <c r="B9" s="20"/>
      <c r="C9" s="22"/>
      <c r="D9" s="22"/>
      <c r="E9" s="22"/>
      <c r="F9" s="22"/>
      <c r="G9" s="22"/>
      <c r="H9" s="22"/>
      <c r="I9" s="22"/>
      <c r="J9" s="22"/>
      <c r="K9" s="22"/>
      <c r="L9" s="24"/>
    </row>
    <row r="10" spans="1:15" x14ac:dyDescent="0.25">
      <c r="A10" s="20" t="s">
        <v>18</v>
      </c>
      <c r="B10" s="20">
        <v>1</v>
      </c>
      <c r="C10" s="25" t="s">
        <v>19</v>
      </c>
      <c r="D10" s="25" t="s">
        <v>19</v>
      </c>
      <c r="E10" s="25" t="s">
        <v>19</v>
      </c>
      <c r="F10" s="25" t="s">
        <v>19</v>
      </c>
      <c r="G10" s="25" t="s">
        <v>19</v>
      </c>
      <c r="H10" s="25" t="s">
        <v>19</v>
      </c>
      <c r="I10" s="25"/>
      <c r="J10" s="25"/>
      <c r="K10" s="25" t="s">
        <v>19</v>
      </c>
      <c r="L10" s="26"/>
    </row>
    <row r="11" spans="1:15" x14ac:dyDescent="0.25">
      <c r="A11" s="20"/>
      <c r="B11" s="20">
        <v>2</v>
      </c>
      <c r="C11" s="25" t="s">
        <v>19</v>
      </c>
      <c r="D11" s="25" t="s">
        <v>19</v>
      </c>
      <c r="E11" s="25" t="s">
        <v>19</v>
      </c>
      <c r="F11" s="25" t="s">
        <v>19</v>
      </c>
      <c r="G11" s="25" t="s">
        <v>19</v>
      </c>
      <c r="H11" s="25" t="s">
        <v>19</v>
      </c>
      <c r="I11" s="25" t="s">
        <v>19</v>
      </c>
      <c r="J11" s="25" t="s">
        <v>19</v>
      </c>
      <c r="K11" s="25" t="s">
        <v>19</v>
      </c>
      <c r="L11" s="26" t="s">
        <v>19</v>
      </c>
    </row>
    <row r="12" spans="1:15" x14ac:dyDescent="0.25">
      <c r="A12" s="20"/>
      <c r="B12" s="20">
        <v>3</v>
      </c>
      <c r="C12" s="25" t="s">
        <v>19</v>
      </c>
      <c r="D12" s="25" t="s">
        <v>19</v>
      </c>
      <c r="E12" s="25" t="s">
        <v>19</v>
      </c>
      <c r="F12" s="25" t="s">
        <v>19</v>
      </c>
      <c r="G12" s="25" t="s">
        <v>19</v>
      </c>
      <c r="H12" s="25" t="s">
        <v>19</v>
      </c>
      <c r="I12" s="25" t="s">
        <v>19</v>
      </c>
      <c r="J12" s="25" t="s">
        <v>19</v>
      </c>
      <c r="K12" s="25" t="s">
        <v>19</v>
      </c>
      <c r="L12" s="26" t="s">
        <v>19</v>
      </c>
    </row>
    <row r="13" spans="1:15" x14ac:dyDescent="0.25">
      <c r="A13" s="20"/>
      <c r="B13" s="20"/>
      <c r="C13" s="20"/>
      <c r="D13" s="20"/>
      <c r="E13" s="20"/>
      <c r="F13" s="20"/>
      <c r="G13" s="25"/>
      <c r="H13" s="20"/>
      <c r="I13" s="20"/>
      <c r="J13" s="25"/>
      <c r="K13" s="20"/>
      <c r="L13" s="21"/>
    </row>
    <row r="14" spans="1:15" x14ac:dyDescent="0.25">
      <c r="A14" s="20" t="s">
        <v>20</v>
      </c>
      <c r="B14" s="20">
        <v>1</v>
      </c>
      <c r="C14" s="25" t="s">
        <v>19</v>
      </c>
      <c r="D14" s="25"/>
      <c r="E14" s="25" t="s">
        <v>19</v>
      </c>
      <c r="F14" s="25"/>
      <c r="G14" s="25" t="s">
        <v>19</v>
      </c>
      <c r="H14" s="25" t="s">
        <v>19</v>
      </c>
      <c r="I14" s="20"/>
      <c r="J14" s="20"/>
      <c r="K14" s="25" t="s">
        <v>19</v>
      </c>
      <c r="L14" s="21"/>
    </row>
    <row r="15" spans="1:15" x14ac:dyDescent="0.25">
      <c r="A15" s="20" t="s">
        <v>21</v>
      </c>
      <c r="B15" s="20">
        <v>2</v>
      </c>
      <c r="C15" s="25" t="s">
        <v>19</v>
      </c>
      <c r="D15" s="25" t="s">
        <v>19</v>
      </c>
      <c r="E15" s="25" t="s">
        <v>19</v>
      </c>
      <c r="F15" s="25"/>
      <c r="G15" s="25" t="s">
        <v>19</v>
      </c>
      <c r="H15" s="25" t="s">
        <v>19</v>
      </c>
      <c r="I15" s="25" t="s">
        <v>19</v>
      </c>
      <c r="J15" s="25"/>
      <c r="K15" s="25" t="s">
        <v>19</v>
      </c>
      <c r="L15" s="26" t="s">
        <v>19</v>
      </c>
    </row>
    <row r="16" spans="1:15" x14ac:dyDescent="0.25">
      <c r="A16" s="20"/>
      <c r="B16" s="20">
        <v>3</v>
      </c>
      <c r="C16" s="25" t="s">
        <v>19</v>
      </c>
      <c r="D16" s="25" t="s">
        <v>19</v>
      </c>
      <c r="E16" s="25" t="s">
        <v>19</v>
      </c>
      <c r="F16" s="25" t="s">
        <v>19</v>
      </c>
      <c r="G16" s="20"/>
      <c r="H16" s="25" t="s">
        <v>19</v>
      </c>
      <c r="I16" s="25" t="s">
        <v>19</v>
      </c>
      <c r="J16" s="25" t="s">
        <v>19</v>
      </c>
      <c r="K16" s="25" t="s">
        <v>19</v>
      </c>
      <c r="L16" s="21"/>
    </row>
    <row r="17" spans="1:15" x14ac:dyDescent="0.25">
      <c r="A17" s="1" t="s">
        <v>78</v>
      </c>
      <c r="C17" s="15"/>
      <c r="D17" s="15"/>
      <c r="E17" s="15"/>
      <c r="F17" s="15"/>
      <c r="H17" s="15"/>
      <c r="I17" s="15"/>
      <c r="J17" s="15"/>
      <c r="K17" s="15"/>
      <c r="L17" s="12"/>
    </row>
    <row r="18" spans="1:15" x14ac:dyDescent="0.25">
      <c r="A18" t="s">
        <v>16</v>
      </c>
      <c r="C18" s="15">
        <v>0.85399999999999998</v>
      </c>
      <c r="D18" s="15">
        <v>0.94199999999999995</v>
      </c>
      <c r="E18" s="15">
        <v>0.81100000000000005</v>
      </c>
      <c r="F18" s="15">
        <v>0.9</v>
      </c>
      <c r="G18" s="15">
        <v>0.9</v>
      </c>
      <c r="H18" s="15">
        <v>0.95699999999999996</v>
      </c>
      <c r="I18" s="15">
        <v>0.91300000000000003</v>
      </c>
      <c r="J18" s="15">
        <v>0.88900000000000001</v>
      </c>
      <c r="K18" s="15">
        <v>0.91700000000000004</v>
      </c>
      <c r="L18" s="12"/>
      <c r="M18" s="12">
        <v>0.90400000000000003</v>
      </c>
      <c r="N18" s="12">
        <v>0.97099999999999997</v>
      </c>
      <c r="O18" s="12">
        <v>0.93400000000000005</v>
      </c>
    </row>
    <row r="19" spans="1:15" x14ac:dyDescent="0.25">
      <c r="A19" t="s">
        <v>17</v>
      </c>
      <c r="C19" s="15">
        <v>5.0000000000000001E-3</v>
      </c>
      <c r="D19" s="15">
        <v>0.24</v>
      </c>
      <c r="E19" s="15">
        <v>1E-3</v>
      </c>
      <c r="F19" s="15">
        <v>3.5099999999999999E-2</v>
      </c>
      <c r="G19" s="15">
        <v>4.1000000000000002E-2</v>
      </c>
      <c r="H19" s="15">
        <v>0.45700000000000002</v>
      </c>
      <c r="I19" s="15">
        <v>6.2399999999999997E-2</v>
      </c>
      <c r="J19" s="15">
        <v>3.6900000000000002E-2</v>
      </c>
      <c r="K19" s="15">
        <v>7.6200000000000004E-2</v>
      </c>
      <c r="L19" s="12"/>
      <c r="M19" s="12">
        <v>4.1099999999999998E-2</v>
      </c>
      <c r="N19" s="12">
        <v>0.76100000000000001</v>
      </c>
      <c r="O19" s="12">
        <v>0.16800000000000001</v>
      </c>
    </row>
    <row r="20" spans="1:15" x14ac:dyDescent="0.25">
      <c r="C20" s="15"/>
      <c r="D20" s="15"/>
      <c r="E20" s="15"/>
      <c r="F20" s="15"/>
      <c r="H20" s="15"/>
      <c r="I20" s="15"/>
      <c r="J20" s="15"/>
      <c r="K20" s="15"/>
      <c r="L20" s="12"/>
    </row>
    <row r="21" spans="1:15" x14ac:dyDescent="0.25">
      <c r="A21" t="s">
        <v>18</v>
      </c>
      <c r="C21" s="27" t="s">
        <v>57</v>
      </c>
      <c r="D21" s="27" t="s">
        <v>19</v>
      </c>
      <c r="E21" s="27" t="s">
        <v>57</v>
      </c>
      <c r="F21" s="27" t="s">
        <v>57</v>
      </c>
      <c r="G21" s="27" t="s">
        <v>57</v>
      </c>
      <c r="H21" s="27" t="s">
        <v>19</v>
      </c>
      <c r="I21" s="27" t="s">
        <v>57</v>
      </c>
      <c r="J21" s="27" t="s">
        <v>57</v>
      </c>
      <c r="K21" s="27" t="s">
        <v>19</v>
      </c>
      <c r="L21" s="12"/>
      <c r="N21" t="s">
        <v>19</v>
      </c>
      <c r="O21" t="s">
        <v>19</v>
      </c>
    </row>
    <row r="22" spans="1:15" x14ac:dyDescent="0.25">
      <c r="C22" s="15"/>
      <c r="D22" s="15"/>
      <c r="E22" s="15"/>
      <c r="F22" s="15"/>
      <c r="H22" s="15"/>
      <c r="I22" s="15"/>
      <c r="J22" s="15"/>
      <c r="K22" s="15"/>
      <c r="L22" s="12"/>
    </row>
    <row r="23" spans="1:15" x14ac:dyDescent="0.25">
      <c r="A23" t="s">
        <v>20</v>
      </c>
      <c r="C23" s="27" t="s">
        <v>57</v>
      </c>
      <c r="D23" s="27" t="s">
        <v>57</v>
      </c>
      <c r="E23" s="27" t="s">
        <v>57</v>
      </c>
      <c r="F23" s="27" t="s">
        <v>57</v>
      </c>
      <c r="G23" s="15" t="s">
        <v>19</v>
      </c>
      <c r="H23" s="15" t="s">
        <v>19</v>
      </c>
      <c r="I23" s="27" t="s">
        <v>57</v>
      </c>
      <c r="J23" s="27" t="s">
        <v>57</v>
      </c>
      <c r="K23" s="27" t="s">
        <v>57</v>
      </c>
      <c r="L23" s="12"/>
      <c r="M23" s="16" t="s">
        <v>57</v>
      </c>
      <c r="N23" t="s">
        <v>19</v>
      </c>
      <c r="O23" s="16" t="s">
        <v>57</v>
      </c>
    </row>
    <row r="24" spans="1:15" x14ac:dyDescent="0.25">
      <c r="A24" t="s">
        <v>21</v>
      </c>
      <c r="C24" s="15"/>
      <c r="D24" s="15"/>
      <c r="E24" s="15"/>
      <c r="F24" s="15"/>
      <c r="H24" s="15"/>
      <c r="I24" s="15"/>
      <c r="J24" s="15"/>
      <c r="K24" s="15"/>
      <c r="L24" s="12"/>
    </row>
    <row r="25" spans="1:15" x14ac:dyDescent="0.25">
      <c r="C25" s="15"/>
      <c r="D25" s="15"/>
      <c r="E25" s="15"/>
      <c r="F25" s="15"/>
      <c r="H25" s="15"/>
      <c r="I25" s="15"/>
      <c r="J25" s="15"/>
      <c r="K25" s="15"/>
      <c r="L25" s="12"/>
    </row>
    <row r="26" spans="1:15" x14ac:dyDescent="0.25">
      <c r="A26" s="1" t="s">
        <v>79</v>
      </c>
      <c r="C26" s="15"/>
      <c r="D26" s="15"/>
      <c r="E26" s="15"/>
      <c r="F26" s="15"/>
      <c r="H26" s="15"/>
      <c r="I26" s="15"/>
      <c r="J26" s="15"/>
      <c r="K26" s="15"/>
      <c r="L26" s="12"/>
    </row>
    <row r="27" spans="1:15" x14ac:dyDescent="0.25">
      <c r="C27" s="15"/>
      <c r="D27" s="15"/>
      <c r="E27" s="15"/>
      <c r="F27" s="15"/>
      <c r="H27" s="15"/>
      <c r="I27" s="15"/>
      <c r="J27" s="15"/>
      <c r="K27" s="15"/>
      <c r="L27" s="12"/>
    </row>
    <row r="28" spans="1:15" x14ac:dyDescent="0.25">
      <c r="A28" t="s">
        <v>16</v>
      </c>
      <c r="C28" s="15">
        <v>0.95899999999999996</v>
      </c>
      <c r="D28" s="15">
        <v>0.93500000000000005</v>
      </c>
      <c r="E28" s="15">
        <v>0.91800000000000004</v>
      </c>
      <c r="F28" s="15">
        <v>0.9</v>
      </c>
      <c r="G28" s="15">
        <v>0.97899999999999998</v>
      </c>
      <c r="H28" s="15">
        <v>0.96099999999999997</v>
      </c>
      <c r="I28" s="15">
        <v>0.95799999999999996</v>
      </c>
      <c r="J28" s="15">
        <v>0.95399999999999996</v>
      </c>
      <c r="K28" s="15">
        <v>0.96199999999999997</v>
      </c>
      <c r="L28" s="28">
        <v>0.88200000000000001</v>
      </c>
      <c r="M28" s="28">
        <v>0.93200000000000005</v>
      </c>
      <c r="N28" s="28">
        <v>0.98599999999999999</v>
      </c>
      <c r="O28" s="28">
        <v>0.96</v>
      </c>
    </row>
    <row r="29" spans="1:15" x14ac:dyDescent="0.25">
      <c r="A29" t="s">
        <v>17</v>
      </c>
      <c r="C29" s="15">
        <v>0.49399999999999999</v>
      </c>
      <c r="D29" s="15">
        <v>0.17399999999999999</v>
      </c>
      <c r="E29" s="15">
        <v>0.08</v>
      </c>
      <c r="F29" s="15">
        <v>3.5000000000000003E-2</v>
      </c>
      <c r="G29" s="15">
        <v>0.93700000000000006</v>
      </c>
      <c r="H29" s="15">
        <v>0.53100000000000003</v>
      </c>
      <c r="I29" s="15">
        <v>0.47799999999999998</v>
      </c>
      <c r="J29" s="15">
        <v>0.48499999999999999</v>
      </c>
      <c r="K29" s="15">
        <v>0.56000000000000005</v>
      </c>
      <c r="L29" s="28">
        <v>1.6E-2</v>
      </c>
      <c r="M29" s="28">
        <v>0.151</v>
      </c>
      <c r="N29" s="28">
        <v>0.98499999999999999</v>
      </c>
      <c r="O29" s="28">
        <v>0.51500000000000001</v>
      </c>
    </row>
    <row r="30" spans="1:15" x14ac:dyDescent="0.25">
      <c r="C30" s="15"/>
      <c r="D30" s="15"/>
      <c r="E30" s="15"/>
      <c r="F30" s="15"/>
      <c r="H30" s="15"/>
      <c r="I30" s="15"/>
      <c r="J30" s="15"/>
      <c r="K30" s="15"/>
      <c r="L30" s="12"/>
    </row>
    <row r="31" spans="1:15" x14ac:dyDescent="0.25">
      <c r="A31" t="s">
        <v>18</v>
      </c>
      <c r="C31" s="15" t="s">
        <v>19</v>
      </c>
      <c r="D31" s="15" t="s">
        <v>19</v>
      </c>
      <c r="E31" s="27" t="s">
        <v>57</v>
      </c>
      <c r="F31" s="27" t="s">
        <v>57</v>
      </c>
      <c r="G31" s="15" t="s">
        <v>19</v>
      </c>
      <c r="H31" s="15" t="s">
        <v>19</v>
      </c>
      <c r="I31" s="15" t="s">
        <v>19</v>
      </c>
      <c r="J31" s="15" t="s">
        <v>19</v>
      </c>
      <c r="K31" s="15" t="s">
        <v>19</v>
      </c>
      <c r="L31" s="29" t="s">
        <v>57</v>
      </c>
      <c r="M31" s="15" t="s">
        <v>19</v>
      </c>
      <c r="N31" s="15" t="s">
        <v>19</v>
      </c>
      <c r="O31" s="15" t="s">
        <v>19</v>
      </c>
    </row>
    <row r="32" spans="1:15" x14ac:dyDescent="0.25">
      <c r="C32" s="15"/>
      <c r="D32" s="15"/>
      <c r="E32" s="15"/>
      <c r="F32" s="15"/>
      <c r="H32" s="15"/>
      <c r="I32" s="15"/>
      <c r="J32" s="15"/>
      <c r="K32" s="15"/>
      <c r="L32" s="12"/>
    </row>
    <row r="33" spans="1:15" x14ac:dyDescent="0.25">
      <c r="A33" t="s">
        <v>20</v>
      </c>
      <c r="C33" s="15" t="s">
        <v>19</v>
      </c>
      <c r="D33" s="27" t="s">
        <v>57</v>
      </c>
      <c r="E33" s="27" t="s">
        <v>57</v>
      </c>
      <c r="F33" s="15" t="s">
        <v>19</v>
      </c>
      <c r="G33" s="15" t="s">
        <v>19</v>
      </c>
      <c r="H33" s="15" t="s">
        <v>19</v>
      </c>
      <c r="I33" s="15" t="s">
        <v>19</v>
      </c>
      <c r="J33" s="27" t="s">
        <v>57</v>
      </c>
      <c r="K33" s="15" t="s">
        <v>19</v>
      </c>
      <c r="L33" s="29" t="s">
        <v>57</v>
      </c>
      <c r="M33" s="27" t="s">
        <v>57</v>
      </c>
      <c r="N33" s="15" t="s">
        <v>19</v>
      </c>
      <c r="O33" s="15" t="s">
        <v>19</v>
      </c>
    </row>
    <row r="34" spans="1:15" x14ac:dyDescent="0.25">
      <c r="A34" t="s">
        <v>21</v>
      </c>
      <c r="C34" s="15"/>
      <c r="D34" s="15"/>
      <c r="E34" s="15"/>
      <c r="F34" s="15"/>
      <c r="H34" s="15"/>
      <c r="I34" s="15"/>
      <c r="J34" s="15"/>
      <c r="K34" s="15"/>
      <c r="L34" s="12"/>
    </row>
    <row r="35" spans="1:15" x14ac:dyDescent="0.25">
      <c r="C35" s="15"/>
      <c r="D35" s="15"/>
      <c r="E35" s="15"/>
      <c r="F35" s="15"/>
      <c r="H35" s="15"/>
      <c r="I35" s="15"/>
      <c r="J35" s="15"/>
      <c r="K35" s="15"/>
      <c r="L35" s="12"/>
    </row>
    <row r="36" spans="1:15" x14ac:dyDescent="0.25">
      <c r="L36" s="12"/>
    </row>
    <row r="37" spans="1:15" x14ac:dyDescent="0.25">
      <c r="A37" s="1" t="s">
        <v>22</v>
      </c>
      <c r="L37" s="12"/>
    </row>
    <row r="38" spans="1:15" x14ac:dyDescent="0.25">
      <c r="A38" t="s">
        <v>23</v>
      </c>
      <c r="C38">
        <v>18.690000000000001</v>
      </c>
      <c r="D38">
        <v>4.54</v>
      </c>
      <c r="E38">
        <v>19.78</v>
      </c>
      <c r="F38">
        <v>6.06</v>
      </c>
      <c r="G38">
        <v>9.23</v>
      </c>
      <c r="H38">
        <v>1.08</v>
      </c>
      <c r="I38">
        <v>11.69</v>
      </c>
      <c r="J38">
        <v>2.9510000000000001</v>
      </c>
      <c r="K38">
        <v>18.7</v>
      </c>
      <c r="L38" s="12">
        <v>2.34</v>
      </c>
      <c r="M38" s="12">
        <v>13.09</v>
      </c>
      <c r="N38" s="12">
        <v>5.58</v>
      </c>
      <c r="O38" s="12">
        <v>8.3800000000000008</v>
      </c>
    </row>
    <row r="39" spans="1:15" x14ac:dyDescent="0.25">
      <c r="A39" t="s">
        <v>17</v>
      </c>
      <c r="C39">
        <v>1.2800000000000001E-3</v>
      </c>
      <c r="D39" s="13">
        <v>0.10299999999999999</v>
      </c>
      <c r="E39">
        <v>5.0000000000000002E-5</v>
      </c>
      <c r="F39">
        <v>4.8300000000000003E-2</v>
      </c>
      <c r="G39">
        <v>9.9000000000000008E-3</v>
      </c>
      <c r="H39" s="13">
        <v>0.58199999999999996</v>
      </c>
      <c r="I39">
        <v>3.0000000000000001E-3</v>
      </c>
      <c r="J39" s="13">
        <v>0.22900000000000001</v>
      </c>
      <c r="K39">
        <v>9.0000000000000006E-5</v>
      </c>
      <c r="L39" s="14">
        <v>0.311</v>
      </c>
      <c r="M39" s="12">
        <v>1E-3</v>
      </c>
      <c r="N39" s="12">
        <v>6.1499999999999999E-2</v>
      </c>
      <c r="O39" s="12">
        <v>1.4999999999999999E-2</v>
      </c>
    </row>
    <row r="40" spans="1:15" x14ac:dyDescent="0.25">
      <c r="A40" t="s">
        <v>36</v>
      </c>
      <c r="C40" s="13">
        <v>0.76900000000000002</v>
      </c>
      <c r="D40" s="13">
        <v>0.79600000000000004</v>
      </c>
      <c r="E40">
        <v>1.29E-2</v>
      </c>
      <c r="F40" s="13">
        <v>0.70199999999999996</v>
      </c>
      <c r="G40" s="13">
        <v>8.5999999999999993E-2</v>
      </c>
      <c r="H40" s="13">
        <v>0.378</v>
      </c>
      <c r="I40" s="13">
        <v>0.89500000000000002</v>
      </c>
      <c r="J40" s="13">
        <v>0.36899999999999999</v>
      </c>
      <c r="K40" s="13">
        <v>0.375</v>
      </c>
      <c r="L40" s="14">
        <v>0.115</v>
      </c>
      <c r="M40" s="12">
        <v>1.7299999999999999E-2</v>
      </c>
      <c r="N40" s="14">
        <v>0.20100000000000001</v>
      </c>
      <c r="O40" s="14">
        <v>8.9300000000000004E-2</v>
      </c>
    </row>
    <row r="41" spans="1:15" x14ac:dyDescent="0.25">
      <c r="D41" s="13"/>
      <c r="H41" s="13"/>
      <c r="J41" s="13"/>
      <c r="L41" s="14"/>
    </row>
    <row r="42" spans="1:15" x14ac:dyDescent="0.25">
      <c r="A42" t="s">
        <v>24</v>
      </c>
      <c r="C42">
        <v>4.71</v>
      </c>
      <c r="D42">
        <v>1.01</v>
      </c>
      <c r="E42">
        <v>3.67</v>
      </c>
      <c r="F42">
        <v>1.23</v>
      </c>
      <c r="G42">
        <v>8.16</v>
      </c>
      <c r="H42">
        <v>1.1499999999999999</v>
      </c>
      <c r="I42">
        <v>3.32</v>
      </c>
      <c r="J42">
        <v>2.0699999999999998</v>
      </c>
      <c r="K42">
        <v>4.6100000000000003</v>
      </c>
      <c r="L42" s="12">
        <v>0.74299999999999999</v>
      </c>
      <c r="M42" s="12">
        <v>1.88</v>
      </c>
      <c r="N42" s="12">
        <v>1.58</v>
      </c>
      <c r="O42" s="12">
        <v>1.55</v>
      </c>
    </row>
    <row r="43" spans="1:15" x14ac:dyDescent="0.25">
      <c r="A43" t="s">
        <v>17</v>
      </c>
      <c r="C43">
        <v>2.2700000000000001E-2</v>
      </c>
      <c r="D43" s="13">
        <v>0.38600000000000001</v>
      </c>
      <c r="E43">
        <v>4.6100000000000002E-2</v>
      </c>
      <c r="F43" s="13">
        <v>0.314</v>
      </c>
      <c r="G43">
        <v>4.0000000000000001E-3</v>
      </c>
      <c r="H43" s="13">
        <v>0.34</v>
      </c>
      <c r="I43" s="13">
        <v>5.91E-2</v>
      </c>
      <c r="J43" s="13">
        <v>0.161</v>
      </c>
      <c r="K43">
        <v>2.41E-2</v>
      </c>
      <c r="L43" s="14">
        <v>0.49</v>
      </c>
      <c r="M43" s="14">
        <v>0.18099999999999999</v>
      </c>
      <c r="N43" s="14">
        <v>0.23300000000000001</v>
      </c>
      <c r="O43" s="14">
        <v>0.23799999999999999</v>
      </c>
    </row>
    <row r="44" spans="1:15" x14ac:dyDescent="0.25">
      <c r="A44" t="s">
        <v>36</v>
      </c>
      <c r="C44" s="13">
        <v>0.96099999999999997</v>
      </c>
      <c r="D44" s="13">
        <v>0.69099999999999995</v>
      </c>
      <c r="E44" s="13">
        <v>0.128</v>
      </c>
      <c r="F44" s="13">
        <v>0.89</v>
      </c>
      <c r="G44">
        <v>2E-3</v>
      </c>
      <c r="H44" s="13">
        <v>0.21199999999999999</v>
      </c>
      <c r="I44" s="13">
        <v>0.77500000000000002</v>
      </c>
      <c r="J44" s="13">
        <v>0.47399999999999998</v>
      </c>
      <c r="K44" s="13">
        <v>0.69399999999999995</v>
      </c>
      <c r="L44" s="14">
        <v>0.41099999999999998</v>
      </c>
      <c r="M44" s="14">
        <v>0.219</v>
      </c>
      <c r="N44" s="14">
        <v>0.40100000000000002</v>
      </c>
      <c r="O44" s="14">
        <v>0.35599999999999998</v>
      </c>
    </row>
    <row r="45" spans="1:15" x14ac:dyDescent="0.25">
      <c r="A45" t="s">
        <v>38</v>
      </c>
      <c r="C45" s="13">
        <v>0.19400000000000001</v>
      </c>
      <c r="D45" s="13">
        <v>0.88</v>
      </c>
      <c r="E45" s="13">
        <v>6.7000000000000004E-2</v>
      </c>
      <c r="F45" s="13">
        <v>0.58899999999999997</v>
      </c>
      <c r="G45" s="8">
        <v>8.0000000000000002E-3</v>
      </c>
      <c r="H45" s="13">
        <v>0.28999999999999998</v>
      </c>
      <c r="I45" s="13">
        <v>0.17</v>
      </c>
      <c r="J45" s="13">
        <v>0.314</v>
      </c>
      <c r="K45" s="13">
        <v>0.14499999999999999</v>
      </c>
      <c r="L45" s="14">
        <v>0.44400000000000001</v>
      </c>
    </row>
    <row r="46" spans="1:15" x14ac:dyDescent="0.25">
      <c r="C46" s="8"/>
      <c r="D46" s="8"/>
      <c r="E46" s="8"/>
      <c r="F46" s="8"/>
      <c r="G46" s="8"/>
      <c r="H46" s="8"/>
      <c r="J46" s="8"/>
      <c r="K46" s="8"/>
      <c r="L46" s="12"/>
    </row>
    <row r="47" spans="1:15" x14ac:dyDescent="0.25">
      <c r="A47" s="1" t="s">
        <v>25</v>
      </c>
      <c r="L47" s="12"/>
    </row>
    <row r="48" spans="1:15" x14ac:dyDescent="0.25">
      <c r="A48" t="s">
        <v>26</v>
      </c>
      <c r="C48">
        <v>13.7</v>
      </c>
      <c r="D48">
        <v>12.2</v>
      </c>
      <c r="E48">
        <v>20.9</v>
      </c>
      <c r="F48">
        <v>25.5</v>
      </c>
      <c r="G48">
        <v>10.48</v>
      </c>
      <c r="H48">
        <v>22</v>
      </c>
      <c r="I48">
        <v>6.43</v>
      </c>
      <c r="J48">
        <v>8.73</v>
      </c>
      <c r="K48">
        <v>13.4</v>
      </c>
      <c r="L48" s="12">
        <v>7.78</v>
      </c>
      <c r="M48" s="12">
        <v>5.16</v>
      </c>
      <c r="N48" s="12">
        <v>23.2</v>
      </c>
      <c r="O48" s="12">
        <v>12.3</v>
      </c>
    </row>
    <row r="49" spans="1:16" x14ac:dyDescent="0.25">
      <c r="A49" t="s">
        <v>17</v>
      </c>
      <c r="C49">
        <v>2.0000000000000001E-4</v>
      </c>
      <c r="D49">
        <v>4.0000000000000002E-4</v>
      </c>
      <c r="E49">
        <v>2.0000000000000002E-5</v>
      </c>
      <c r="F49">
        <v>6.0000000000000002E-6</v>
      </c>
      <c r="G49">
        <v>1.4E-3</v>
      </c>
      <c r="H49">
        <v>1.0000000000000001E-5</v>
      </c>
      <c r="I49">
        <v>8.0000000000000002E-3</v>
      </c>
      <c r="J49">
        <v>3.0000000000000001E-3</v>
      </c>
      <c r="K49">
        <v>2.0000000000000001E-4</v>
      </c>
      <c r="L49" s="12">
        <v>4.0000000000000001E-3</v>
      </c>
      <c r="M49" s="12">
        <v>1.6899999999999998E-2</v>
      </c>
      <c r="N49" s="12">
        <v>1.0000000000000001E-5</v>
      </c>
      <c r="O49" s="12">
        <v>4.0000000000000002E-4</v>
      </c>
    </row>
    <row r="50" spans="1:16" x14ac:dyDescent="0.25">
      <c r="L50" s="12"/>
      <c r="M50">
        <v>7.27</v>
      </c>
      <c r="N50">
        <v>28.3</v>
      </c>
      <c r="O50">
        <v>16.5</v>
      </c>
      <c r="P50" t="s">
        <v>80</v>
      </c>
    </row>
    <row r="51" spans="1:16" x14ac:dyDescent="0.25">
      <c r="L51" s="12"/>
      <c r="M51">
        <v>5.0000000000000001E-3</v>
      </c>
      <c r="N51">
        <v>3.0000000000000001E-6</v>
      </c>
      <c r="O51">
        <v>9.0000000000000006E-5</v>
      </c>
      <c r="P51" t="s">
        <v>80</v>
      </c>
    </row>
    <row r="52" spans="1:16" x14ac:dyDescent="0.25">
      <c r="A52" t="s">
        <v>27</v>
      </c>
      <c r="C52">
        <v>11</v>
      </c>
      <c r="D52">
        <v>9.8000000000000007</v>
      </c>
      <c r="E52">
        <v>13.6</v>
      </c>
      <c r="F52">
        <v>14</v>
      </c>
      <c r="G52">
        <v>12.4</v>
      </c>
      <c r="H52">
        <v>13.4</v>
      </c>
      <c r="I52">
        <v>11.1</v>
      </c>
      <c r="J52">
        <v>11.2</v>
      </c>
      <c r="K52">
        <v>11</v>
      </c>
      <c r="L52" s="12">
        <v>10.4</v>
      </c>
      <c r="M52" s="12">
        <v>12.3</v>
      </c>
      <c r="N52">
        <v>14.5</v>
      </c>
      <c r="O52">
        <v>13.4</v>
      </c>
    </row>
    <row r="53" spans="1:16" x14ac:dyDescent="0.25">
      <c r="A53" t="s">
        <v>17</v>
      </c>
      <c r="C53">
        <v>4.0000000000000001E-3</v>
      </c>
      <c r="D53">
        <v>7.0000000000000001E-3</v>
      </c>
      <c r="E53">
        <v>1E-3</v>
      </c>
      <c r="F53">
        <v>8.9999999999999998E-4</v>
      </c>
      <c r="G53">
        <v>2E-3</v>
      </c>
      <c r="H53">
        <v>1E-3</v>
      </c>
      <c r="I53">
        <v>4.0000000000000001E-3</v>
      </c>
      <c r="J53">
        <v>4.0000000000000001E-3</v>
      </c>
      <c r="K53">
        <v>4.0000000000000001E-3</v>
      </c>
      <c r="L53" s="12">
        <v>5.0000000000000001E-3</v>
      </c>
      <c r="M53" s="12">
        <v>2E-3</v>
      </c>
      <c r="N53" s="12">
        <v>6.9999999999999999E-4</v>
      </c>
      <c r="O53" s="12">
        <v>1E-3</v>
      </c>
    </row>
    <row r="55" spans="1:16" x14ac:dyDescent="0.25">
      <c r="A55" t="s">
        <v>28</v>
      </c>
      <c r="C55">
        <v>7.46</v>
      </c>
      <c r="D55">
        <v>8.19</v>
      </c>
      <c r="E55">
        <v>11.7</v>
      </c>
      <c r="F55">
        <v>15.6</v>
      </c>
      <c r="G55">
        <v>14.8</v>
      </c>
      <c r="H55">
        <v>21.6</v>
      </c>
      <c r="I55">
        <v>8.6300000000000008</v>
      </c>
      <c r="J55">
        <v>12.1</v>
      </c>
      <c r="K55">
        <v>7.3</v>
      </c>
      <c r="L55">
        <v>11.4</v>
      </c>
      <c r="M55">
        <v>10.8</v>
      </c>
      <c r="N55">
        <v>36.4</v>
      </c>
      <c r="O55">
        <v>21.4</v>
      </c>
    </row>
    <row r="56" spans="1:16" x14ac:dyDescent="0.25">
      <c r="A56" t="s">
        <v>17</v>
      </c>
      <c r="C56">
        <v>8.9999999999999993E-3</v>
      </c>
      <c r="D56">
        <v>6.0000000000000001E-3</v>
      </c>
      <c r="E56">
        <v>2E-3</v>
      </c>
      <c r="F56">
        <v>5.0000000000000001E-4</v>
      </c>
      <c r="G56">
        <v>5.0000000000000001E-3</v>
      </c>
      <c r="H56">
        <v>1E-4</v>
      </c>
      <c r="I56">
        <v>8.0000000000000002E-3</v>
      </c>
      <c r="J56">
        <v>4.0000000000000001E-3</v>
      </c>
      <c r="K56">
        <v>1E-3</v>
      </c>
      <c r="L56">
        <v>2E-3</v>
      </c>
      <c r="M56">
        <v>4.0000000000000001E-3</v>
      </c>
      <c r="N56">
        <v>3.0000000000000001E-5</v>
      </c>
      <c r="O56">
        <v>2.9999999999999997E-4</v>
      </c>
    </row>
    <row r="58" spans="1:16" x14ac:dyDescent="0.25">
      <c r="A58" s="1" t="s">
        <v>29</v>
      </c>
    </row>
    <row r="59" spans="1:16" x14ac:dyDescent="0.25">
      <c r="A59" t="s">
        <v>30</v>
      </c>
      <c r="B59" s="16" t="s">
        <v>31</v>
      </c>
      <c r="C59">
        <v>1E-3</v>
      </c>
      <c r="D59">
        <v>1E-3</v>
      </c>
      <c r="E59">
        <v>1E-3</v>
      </c>
      <c r="F59">
        <v>1E-3</v>
      </c>
      <c r="G59">
        <v>2E-3</v>
      </c>
      <c r="H59">
        <v>1E-3</v>
      </c>
      <c r="I59">
        <v>5.7000000000000002E-3</v>
      </c>
      <c r="J59">
        <v>0.01</v>
      </c>
      <c r="K59">
        <v>1E-3</v>
      </c>
      <c r="L59">
        <v>4.4999999999999997E-3</v>
      </c>
      <c r="M59">
        <v>5.6000000000000001E-2</v>
      </c>
      <c r="N59">
        <v>1E-3</v>
      </c>
      <c r="O59">
        <v>3.3E-3</v>
      </c>
    </row>
    <row r="60" spans="1:16" x14ac:dyDescent="0.25">
      <c r="B60" s="16" t="s">
        <v>32</v>
      </c>
      <c r="C60">
        <v>1.1000000000000001E-3</v>
      </c>
      <c r="D60">
        <v>4.1000000000000003E-3</v>
      </c>
      <c r="E60">
        <v>1E-3</v>
      </c>
      <c r="F60">
        <v>1E-3</v>
      </c>
      <c r="G60">
        <v>0.01</v>
      </c>
      <c r="H60">
        <v>1E-3</v>
      </c>
      <c r="I60" s="13">
        <v>0.21</v>
      </c>
      <c r="J60">
        <v>7.0000000000000001E-3</v>
      </c>
      <c r="K60">
        <v>1.2999999999999999E-3</v>
      </c>
      <c r="L60">
        <v>1.7999999999999999E-2</v>
      </c>
      <c r="M60">
        <v>0.02</v>
      </c>
      <c r="N60">
        <v>1E-3</v>
      </c>
      <c r="O60">
        <v>1E-3</v>
      </c>
    </row>
    <row r="61" spans="1:16" x14ac:dyDescent="0.25">
      <c r="B61" s="16" t="s">
        <v>33</v>
      </c>
      <c r="C61" s="13">
        <v>0.9</v>
      </c>
      <c r="D61" s="13">
        <v>0.62</v>
      </c>
      <c r="E61" s="13">
        <v>0.88</v>
      </c>
      <c r="F61" s="13">
        <v>0.79</v>
      </c>
      <c r="G61" s="13">
        <v>0.42</v>
      </c>
      <c r="H61" s="13">
        <v>0.9</v>
      </c>
      <c r="I61" s="13">
        <v>0.19</v>
      </c>
      <c r="J61" s="13">
        <v>0.9</v>
      </c>
      <c r="K61" s="13">
        <v>0.9</v>
      </c>
      <c r="L61" s="13">
        <v>0.79</v>
      </c>
      <c r="M61" s="13">
        <v>0.86</v>
      </c>
      <c r="N61" s="13">
        <v>0.22600000000000001</v>
      </c>
      <c r="O61" s="13">
        <v>0.70099999999999996</v>
      </c>
    </row>
    <row r="63" spans="1:16" x14ac:dyDescent="0.25">
      <c r="A63" t="s">
        <v>34</v>
      </c>
      <c r="B63" s="16" t="s">
        <v>31</v>
      </c>
      <c r="C63">
        <v>0.02</v>
      </c>
      <c r="D63">
        <v>7.0000000000000001E-3</v>
      </c>
      <c r="E63">
        <v>8.0000000000000002E-3</v>
      </c>
      <c r="F63">
        <v>8.0000000000000002E-3</v>
      </c>
      <c r="G63" s="13">
        <v>0.11</v>
      </c>
      <c r="H63">
        <v>1E-3</v>
      </c>
      <c r="I63">
        <v>0.03</v>
      </c>
      <c r="J63">
        <v>0.02</v>
      </c>
      <c r="K63">
        <v>0.02</v>
      </c>
      <c r="L63">
        <v>1E-3</v>
      </c>
      <c r="M63">
        <v>1.15E-2</v>
      </c>
      <c r="N63">
        <v>2E-3</v>
      </c>
      <c r="O63">
        <v>1.73E-3</v>
      </c>
    </row>
    <row r="64" spans="1:16" x14ac:dyDescent="0.25">
      <c r="B64" s="16" t="s">
        <v>32</v>
      </c>
      <c r="C64">
        <v>0.02</v>
      </c>
      <c r="D64">
        <v>0.02</v>
      </c>
      <c r="E64">
        <v>6.0000000000000001E-3</v>
      </c>
      <c r="F64">
        <v>1E-3</v>
      </c>
      <c r="G64">
        <v>2E-3</v>
      </c>
      <c r="H64">
        <v>1E-3</v>
      </c>
      <c r="I64">
        <v>0.04</v>
      </c>
      <c r="J64">
        <v>0.02</v>
      </c>
      <c r="K64">
        <v>0.02</v>
      </c>
      <c r="L64">
        <v>0.04</v>
      </c>
      <c r="M64">
        <v>6.6600000000000006E-2</v>
      </c>
      <c r="N64">
        <v>1E-3</v>
      </c>
      <c r="O64">
        <v>7.4700000000000001E-3</v>
      </c>
    </row>
    <row r="65" spans="1:15" x14ac:dyDescent="0.25">
      <c r="B65" s="16" t="s">
        <v>33</v>
      </c>
      <c r="C65" s="13">
        <v>0.53</v>
      </c>
      <c r="D65" s="13">
        <v>0.38</v>
      </c>
      <c r="E65" s="13">
        <v>0.37</v>
      </c>
      <c r="F65" s="13">
        <v>0.57999999999999996</v>
      </c>
      <c r="G65" s="13">
        <v>0.69</v>
      </c>
      <c r="H65" s="13">
        <v>0.9</v>
      </c>
      <c r="I65" s="13">
        <v>0.34</v>
      </c>
      <c r="J65" s="13">
        <v>0.9</v>
      </c>
      <c r="K65" s="13">
        <v>0.47</v>
      </c>
      <c r="L65" s="13">
        <v>0.83</v>
      </c>
      <c r="M65" s="13">
        <v>0.9</v>
      </c>
      <c r="N65" s="13">
        <v>0.34899999999999998</v>
      </c>
      <c r="O65" s="13">
        <v>0.78</v>
      </c>
    </row>
    <row r="67" spans="1:15" x14ac:dyDescent="0.25">
      <c r="A67" t="s">
        <v>39</v>
      </c>
      <c r="B67" s="16" t="s">
        <v>31</v>
      </c>
      <c r="I67">
        <v>0.06</v>
      </c>
      <c r="L67">
        <v>6.0000000000000001E-3</v>
      </c>
    </row>
    <row r="68" spans="1:15" x14ac:dyDescent="0.25">
      <c r="B68" s="16" t="s">
        <v>32</v>
      </c>
      <c r="I68" s="15" t="s">
        <v>43</v>
      </c>
      <c r="L68">
        <v>0.06</v>
      </c>
    </row>
    <row r="69" spans="1:15" x14ac:dyDescent="0.25">
      <c r="B69" s="16" t="s">
        <v>33</v>
      </c>
      <c r="I69">
        <v>1</v>
      </c>
      <c r="L69">
        <v>1</v>
      </c>
    </row>
    <row r="71" spans="1:15" x14ac:dyDescent="0.25">
      <c r="A71" t="s">
        <v>40</v>
      </c>
      <c r="B71" s="16" t="s">
        <v>31</v>
      </c>
      <c r="I71">
        <v>0.04</v>
      </c>
      <c r="L71">
        <v>6.0000000000000001E-3</v>
      </c>
      <c r="O71">
        <v>4.0000000000000001E-3</v>
      </c>
    </row>
    <row r="72" spans="1:15" x14ac:dyDescent="0.25">
      <c r="B72" s="16" t="s">
        <v>32</v>
      </c>
      <c r="I72">
        <v>0.04</v>
      </c>
      <c r="L72">
        <v>0.04</v>
      </c>
      <c r="O72">
        <v>3.0000000000000001E-3</v>
      </c>
    </row>
    <row r="73" spans="1:15" x14ac:dyDescent="0.25">
      <c r="B73" s="16" t="s">
        <v>33</v>
      </c>
      <c r="I73">
        <v>0.36599999999999999</v>
      </c>
      <c r="L73">
        <v>0.438</v>
      </c>
      <c r="O73">
        <v>0.82899999999999996</v>
      </c>
    </row>
    <row r="75" spans="1:15" x14ac:dyDescent="0.25">
      <c r="A75" t="s">
        <v>41</v>
      </c>
      <c r="B75" s="16" t="s">
        <v>31</v>
      </c>
      <c r="I75">
        <v>4.0000000000000001E-3</v>
      </c>
      <c r="J75">
        <v>0.04</v>
      </c>
      <c r="L75">
        <v>6.0000000000000001E-3</v>
      </c>
    </row>
    <row r="76" spans="1:15" x14ac:dyDescent="0.25">
      <c r="B76" s="16" t="s">
        <v>32</v>
      </c>
      <c r="I76">
        <v>0.06</v>
      </c>
      <c r="J76">
        <v>0.05</v>
      </c>
      <c r="L76">
        <v>0.06</v>
      </c>
    </row>
    <row r="77" spans="1:15" x14ac:dyDescent="0.25">
      <c r="B77" s="16" t="s">
        <v>33</v>
      </c>
      <c r="I77">
        <v>1</v>
      </c>
      <c r="J77">
        <v>1</v>
      </c>
      <c r="L77">
        <v>1</v>
      </c>
    </row>
    <row r="79" spans="1:15" x14ac:dyDescent="0.25">
      <c r="A79" t="s">
        <v>42</v>
      </c>
      <c r="B79" s="16" t="s">
        <v>31</v>
      </c>
      <c r="I79">
        <v>4.0000000000000001E-3</v>
      </c>
      <c r="J79">
        <v>0.04</v>
      </c>
      <c r="L79">
        <v>6.0000000000000001E-3</v>
      </c>
    </row>
    <row r="80" spans="1:15" x14ac:dyDescent="0.25">
      <c r="B80" s="16" t="s">
        <v>32</v>
      </c>
      <c r="I80">
        <v>0.04</v>
      </c>
      <c r="J80">
        <v>0.04</v>
      </c>
      <c r="L80">
        <v>0.04</v>
      </c>
    </row>
    <row r="81" spans="2:12" x14ac:dyDescent="0.25">
      <c r="B81" s="16" t="s">
        <v>33</v>
      </c>
      <c r="I81">
        <v>0.36599999999999999</v>
      </c>
      <c r="J81">
        <v>0.63300000000000001</v>
      </c>
      <c r="L81">
        <v>0.438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3DBF-936A-4B45-A6C1-71C87B5F0A49}">
  <dimension ref="A1:W21"/>
  <sheetViews>
    <sheetView workbookViewId="0">
      <selection activeCell="N1" sqref="N1:W21"/>
    </sheetView>
  </sheetViews>
  <sheetFormatPr defaultRowHeight="15" x14ac:dyDescent="0.25"/>
  <sheetData>
    <row r="1" spans="1:23" x14ac:dyDescent="0.25">
      <c r="A1">
        <v>0.39691799999999999</v>
      </c>
      <c r="B1">
        <v>12997</v>
      </c>
      <c r="C1">
        <v>6.2425179999999996</v>
      </c>
      <c r="D1">
        <v>0.44215300000000002</v>
      </c>
      <c r="E1" s="9">
        <v>1.5626329999999999</v>
      </c>
      <c r="F1" s="9">
        <v>37.509073999999998</v>
      </c>
      <c r="G1" s="9">
        <v>8.6271199999999996E-4</v>
      </c>
      <c r="H1">
        <v>1.68333E-3</v>
      </c>
      <c r="I1">
        <v>0.39841500000000002</v>
      </c>
      <c r="J1" s="11">
        <f t="shared" ref="J1:J21" si="0">A1/I1</f>
        <v>0.99624261134746428</v>
      </c>
      <c r="N1">
        <f>SQRT(A1)</f>
        <v>0.63001428555231986</v>
      </c>
      <c r="O1">
        <f t="shared" ref="O1:W1" si="1">SQRT(B1)</f>
        <v>114.00438588054409</v>
      </c>
      <c r="P1">
        <f t="shared" si="1"/>
        <v>2.4985031518891465</v>
      </c>
      <c r="Q1">
        <f t="shared" si="1"/>
        <v>0.66494586245798992</v>
      </c>
      <c r="R1">
        <f t="shared" si="1"/>
        <v>1.2500531988679522</v>
      </c>
      <c r="S1">
        <f t="shared" si="1"/>
        <v>6.1244652011420557</v>
      </c>
      <c r="T1">
        <f t="shared" si="1"/>
        <v>2.9371959417103924E-2</v>
      </c>
      <c r="U1">
        <f t="shared" si="1"/>
        <v>4.1028404794727275E-2</v>
      </c>
      <c r="V1">
        <f t="shared" si="1"/>
        <v>0.63120123574023523</v>
      </c>
      <c r="W1">
        <f t="shared" si="1"/>
        <v>0.99811953760432137</v>
      </c>
    </row>
    <row r="2" spans="1:23" x14ac:dyDescent="0.25">
      <c r="A2">
        <v>0.14596100000000001</v>
      </c>
      <c r="B2">
        <v>8116</v>
      </c>
      <c r="C2">
        <v>3.7784620000000002</v>
      </c>
      <c r="D2">
        <v>0.27555299999999999</v>
      </c>
      <c r="E2" s="9">
        <v>1.8230500000000001</v>
      </c>
      <c r="F2" s="9">
        <v>32.113053999999998</v>
      </c>
      <c r="G2" s="9">
        <v>1.9719099999999999E-3</v>
      </c>
      <c r="H2">
        <v>3.5923999999999999E-3</v>
      </c>
      <c r="I2">
        <v>0.156023</v>
      </c>
      <c r="J2" s="11">
        <f t="shared" si="0"/>
        <v>0.93550950821353274</v>
      </c>
      <c r="N2">
        <f t="shared" ref="N2:N21" si="2">SQRT(A2)</f>
        <v>0.3820484262498669</v>
      </c>
      <c r="O2">
        <f t="shared" ref="O2:O21" si="3">SQRT(B2)</f>
        <v>90.088845036441668</v>
      </c>
      <c r="P2">
        <f t="shared" ref="P2:P21" si="4">SQRT(C2)</f>
        <v>1.9438266383605305</v>
      </c>
      <c r="Q2">
        <f t="shared" ref="Q2:Q21" si="5">SQRT(D2)</f>
        <v>0.52493142409270943</v>
      </c>
      <c r="R2">
        <f t="shared" ref="R2:R21" si="6">SQRT(E2)</f>
        <v>1.35020368833743</v>
      </c>
      <c r="S2">
        <f t="shared" ref="S2:S21" si="7">SQRT(F2)</f>
        <v>5.6668380954461721</v>
      </c>
      <c r="T2">
        <f t="shared" ref="T2:T21" si="8">SQRT(G2)</f>
        <v>4.4406193261751228E-2</v>
      </c>
      <c r="U2">
        <f t="shared" ref="U2:U21" si="9">SQRT(H2)</f>
        <v>5.9936633205411198E-2</v>
      </c>
      <c r="V2">
        <f t="shared" ref="V2:V21" si="10">SQRT(I2)</f>
        <v>0.39499746834631738</v>
      </c>
      <c r="W2">
        <f t="shared" ref="W2:W21" si="11">SQRT(J2)</f>
        <v>0.96721740483385266</v>
      </c>
    </row>
    <row r="3" spans="1:23" x14ac:dyDescent="0.25">
      <c r="A3">
        <v>0.30498900000000001</v>
      </c>
      <c r="B3">
        <v>8395</v>
      </c>
      <c r="C3">
        <v>5.4351399999999996</v>
      </c>
      <c r="D3">
        <v>0.40257100000000001</v>
      </c>
      <c r="E3" s="9">
        <v>1.585486</v>
      </c>
      <c r="F3" s="9">
        <v>35.285167999999999</v>
      </c>
      <c r="G3" s="9">
        <v>1.1888700000000001E-3</v>
      </c>
      <c r="H3">
        <v>2.0730000000000002E-3</v>
      </c>
      <c r="I3">
        <v>0.30873800000000001</v>
      </c>
      <c r="J3" s="11">
        <f t="shared" si="0"/>
        <v>0.98785701792458325</v>
      </c>
      <c r="N3">
        <f t="shared" si="2"/>
        <v>0.55225809183750307</v>
      </c>
      <c r="O3">
        <f t="shared" si="3"/>
        <v>91.624232602516244</v>
      </c>
      <c r="P3">
        <f t="shared" si="4"/>
        <v>2.3313386712359061</v>
      </c>
      <c r="Q3">
        <f t="shared" si="5"/>
        <v>0.6344848303939189</v>
      </c>
      <c r="R3">
        <f t="shared" si="6"/>
        <v>1.25916083166528</v>
      </c>
      <c r="S3">
        <f t="shared" si="7"/>
        <v>5.9401319850656513</v>
      </c>
      <c r="T3">
        <f t="shared" si="8"/>
        <v>3.4479994199535478E-2</v>
      </c>
      <c r="U3">
        <f t="shared" si="9"/>
        <v>4.5530209751328841E-2</v>
      </c>
      <c r="V3">
        <f t="shared" si="10"/>
        <v>0.55564197105690283</v>
      </c>
      <c r="W3">
        <f t="shared" si="11"/>
        <v>0.99390996469729753</v>
      </c>
    </row>
    <row r="4" spans="1:23" x14ac:dyDescent="0.25">
      <c r="A4">
        <v>0.56793199999999999</v>
      </c>
      <c r="B4">
        <v>12496</v>
      </c>
      <c r="C4">
        <v>8.2693659999999998</v>
      </c>
      <c r="D4">
        <v>0.54873899999999998</v>
      </c>
      <c r="E4" s="9">
        <v>1.3860189999999999</v>
      </c>
      <c r="F4" s="9">
        <v>40.828325999999997</v>
      </c>
      <c r="G4" s="9">
        <v>8.0196E-4</v>
      </c>
      <c r="H4">
        <v>1.4404000000000001E-3</v>
      </c>
      <c r="I4">
        <v>0.56840500000000005</v>
      </c>
      <c r="J4" s="11">
        <f t="shared" si="0"/>
        <v>0.99916784686974947</v>
      </c>
      <c r="N4">
        <f t="shared" si="2"/>
        <v>0.7536126325905107</v>
      </c>
      <c r="O4">
        <f t="shared" si="3"/>
        <v>111.78550889985696</v>
      </c>
      <c r="P4">
        <f t="shared" si="4"/>
        <v>2.875650535096363</v>
      </c>
      <c r="Q4">
        <f t="shared" si="5"/>
        <v>0.74076919482386683</v>
      </c>
      <c r="R4">
        <f t="shared" si="6"/>
        <v>1.1772930816071248</v>
      </c>
      <c r="S4">
        <f t="shared" si="7"/>
        <v>6.3897046880118014</v>
      </c>
      <c r="T4">
        <f t="shared" si="8"/>
        <v>2.8318898283655032E-2</v>
      </c>
      <c r="U4">
        <f t="shared" si="9"/>
        <v>3.7952602018833964E-2</v>
      </c>
      <c r="V4">
        <f t="shared" si="10"/>
        <v>0.75392638897971997</v>
      </c>
      <c r="W4">
        <f t="shared" si="11"/>
        <v>0.99958383683898644</v>
      </c>
    </row>
    <row r="5" spans="1:23" x14ac:dyDescent="0.25">
      <c r="A5">
        <v>0.334617</v>
      </c>
      <c r="B5">
        <v>8590</v>
      </c>
      <c r="C5">
        <v>5.876601</v>
      </c>
      <c r="D5">
        <v>0.43035200000000001</v>
      </c>
      <c r="E5" s="9">
        <v>1.4507289999999999</v>
      </c>
      <c r="F5" s="9">
        <v>36.621913999999997</v>
      </c>
      <c r="G5" s="9">
        <v>1.1434800000000001E-3</v>
      </c>
      <c r="H5">
        <v>1.9695200000000002E-3</v>
      </c>
      <c r="I5">
        <v>0.33687</v>
      </c>
      <c r="J5" s="11">
        <f t="shared" si="0"/>
        <v>0.99331196010330391</v>
      </c>
      <c r="N5">
        <f t="shared" si="2"/>
        <v>0.57846088891125558</v>
      </c>
      <c r="O5">
        <f t="shared" si="3"/>
        <v>92.682252885868067</v>
      </c>
      <c r="P5">
        <f t="shared" si="4"/>
        <v>2.424170167294367</v>
      </c>
      <c r="Q5">
        <f t="shared" si="5"/>
        <v>0.65601219500859886</v>
      </c>
      <c r="R5">
        <f t="shared" si="6"/>
        <v>1.2044621206165016</v>
      </c>
      <c r="S5">
        <f t="shared" si="7"/>
        <v>6.0516042501141794</v>
      </c>
      <c r="T5">
        <f t="shared" si="8"/>
        <v>3.3815381115699407E-2</v>
      </c>
      <c r="U5">
        <f t="shared" si="9"/>
        <v>4.4379274442018543E-2</v>
      </c>
      <c r="V5">
        <f t="shared" si="10"/>
        <v>0.58040503099128971</v>
      </c>
      <c r="W5">
        <f t="shared" si="11"/>
        <v>0.99665037004122159</v>
      </c>
    </row>
    <row r="6" spans="1:23" x14ac:dyDescent="0.25">
      <c r="A6">
        <v>0.28112100000000001</v>
      </c>
      <c r="B6">
        <v>9749</v>
      </c>
      <c r="C6">
        <v>5.3392140000000001</v>
      </c>
      <c r="D6">
        <v>0.39483299999999999</v>
      </c>
      <c r="E6" s="9">
        <v>1.7081440000000001</v>
      </c>
      <c r="F6" s="9">
        <v>32.590062000000003</v>
      </c>
      <c r="G6" s="9">
        <v>1.199E-3</v>
      </c>
      <c r="H6">
        <v>2.1240500000000002E-3</v>
      </c>
      <c r="I6">
        <v>0.28626099999999999</v>
      </c>
      <c r="J6" s="11">
        <f t="shared" si="0"/>
        <v>0.98204435812073609</v>
      </c>
      <c r="N6">
        <f t="shared" si="2"/>
        <v>0.53020844957431601</v>
      </c>
      <c r="O6">
        <f t="shared" si="3"/>
        <v>98.737024463977036</v>
      </c>
      <c r="P6">
        <f t="shared" si="4"/>
        <v>2.3106739276669912</v>
      </c>
      <c r="Q6">
        <f t="shared" si="5"/>
        <v>0.62835738238680705</v>
      </c>
      <c r="R6">
        <f t="shared" si="6"/>
        <v>1.306959831058323</v>
      </c>
      <c r="S6">
        <f t="shared" si="7"/>
        <v>5.708770620720367</v>
      </c>
      <c r="T6">
        <f t="shared" si="8"/>
        <v>3.4626579386361572E-2</v>
      </c>
      <c r="U6">
        <f t="shared" si="9"/>
        <v>4.6087416937815033E-2</v>
      </c>
      <c r="V6">
        <f t="shared" si="10"/>
        <v>0.5350336438019575</v>
      </c>
      <c r="W6">
        <f t="shared" si="11"/>
        <v>0.99098151250199218</v>
      </c>
    </row>
    <row r="7" spans="1:23" x14ac:dyDescent="0.25">
      <c r="A7">
        <v>6.5967999999999999E-2</v>
      </c>
      <c r="B7">
        <v>2537</v>
      </c>
      <c r="C7">
        <v>4.6976740000000001</v>
      </c>
      <c r="D7">
        <v>0.389378</v>
      </c>
      <c r="E7">
        <v>1.6577900000000001</v>
      </c>
      <c r="F7">
        <v>40.541592999999999</v>
      </c>
      <c r="G7">
        <v>4.2955399999999996E-3</v>
      </c>
      <c r="H7">
        <v>8.1572399999999996E-3</v>
      </c>
      <c r="I7">
        <v>8.4874000000000005E-2</v>
      </c>
      <c r="J7" s="11">
        <f t="shared" si="0"/>
        <v>0.77724627094280929</v>
      </c>
      <c r="N7">
        <f t="shared" si="2"/>
        <v>0.25684236410685835</v>
      </c>
      <c r="O7">
        <f t="shared" si="3"/>
        <v>50.368641037852115</v>
      </c>
      <c r="P7">
        <f t="shared" si="4"/>
        <v>2.1674118205823278</v>
      </c>
      <c r="Q7">
        <f t="shared" si="5"/>
        <v>0.62400160256204473</v>
      </c>
      <c r="R7">
        <f t="shared" si="6"/>
        <v>1.2875519406998694</v>
      </c>
      <c r="S7">
        <f t="shared" si="7"/>
        <v>6.3672280468034126</v>
      </c>
      <c r="T7">
        <f t="shared" si="8"/>
        <v>6.5540369239118573E-2</v>
      </c>
      <c r="U7">
        <f t="shared" si="9"/>
        <v>9.031744017630261E-2</v>
      </c>
      <c r="V7">
        <f t="shared" si="10"/>
        <v>0.2913314263858261</v>
      </c>
      <c r="W7">
        <f t="shared" si="11"/>
        <v>0.88161571613873202</v>
      </c>
    </row>
    <row r="8" spans="1:23" x14ac:dyDescent="0.25">
      <c r="A8">
        <v>4.8041E-2</v>
      </c>
      <c r="B8">
        <v>2769</v>
      </c>
      <c r="C8">
        <v>3.1751529999999999</v>
      </c>
      <c r="D8">
        <v>0.27004899999999998</v>
      </c>
      <c r="E8" s="10" t="s">
        <v>10</v>
      </c>
      <c r="F8">
        <v>22.301973</v>
      </c>
      <c r="G8">
        <v>8.9148600000000001E-3</v>
      </c>
      <c r="H8" s="10" t="s">
        <v>10</v>
      </c>
      <c r="I8">
        <v>7.2998999999999994E-2</v>
      </c>
      <c r="J8" s="11">
        <f t="shared" si="0"/>
        <v>0.65810490554665135</v>
      </c>
      <c r="N8">
        <f t="shared" si="2"/>
        <v>0.21918257229989796</v>
      </c>
      <c r="O8">
        <f t="shared" si="3"/>
        <v>52.621288467691478</v>
      </c>
      <c r="P8">
        <f t="shared" si="4"/>
        <v>1.781895900438631</v>
      </c>
      <c r="Q8">
        <f t="shared" si="5"/>
        <v>0.51966239040361584</v>
      </c>
      <c r="R8" s="15" t="s">
        <v>10</v>
      </c>
      <c r="S8">
        <f t="shared" si="7"/>
        <v>4.7224964796175337</v>
      </c>
      <c r="T8">
        <f t="shared" si="8"/>
        <v>9.4418536315704446E-2</v>
      </c>
      <c r="U8" s="15" t="s">
        <v>10</v>
      </c>
      <c r="V8">
        <f t="shared" si="10"/>
        <v>0.27018327113276275</v>
      </c>
      <c r="W8">
        <f t="shared" si="11"/>
        <v>0.81123665199906458</v>
      </c>
    </row>
    <row r="9" spans="1:23" x14ac:dyDescent="0.25">
      <c r="A9">
        <v>3.4221000000000001E-2</v>
      </c>
      <c r="B9">
        <v>1957</v>
      </c>
      <c r="C9">
        <v>3.1701579999999998</v>
      </c>
      <c r="D9">
        <v>0.23713799999999999</v>
      </c>
      <c r="E9">
        <v>1.873966</v>
      </c>
      <c r="F9">
        <v>31.185206999999998</v>
      </c>
      <c r="G9">
        <v>9.3744599999999994E-3</v>
      </c>
      <c r="H9">
        <v>1.6005999999999999E-2</v>
      </c>
      <c r="I9">
        <v>4.5113E-2</v>
      </c>
      <c r="J9" s="11">
        <f t="shared" si="0"/>
        <v>0.75856183361780416</v>
      </c>
      <c r="N9">
        <f t="shared" si="2"/>
        <v>0.18498918887329605</v>
      </c>
      <c r="O9">
        <f t="shared" si="3"/>
        <v>44.237992721189329</v>
      </c>
      <c r="P9">
        <f t="shared" si="4"/>
        <v>1.7804937517441615</v>
      </c>
      <c r="Q9">
        <f t="shared" si="5"/>
        <v>0.48696817144450005</v>
      </c>
      <c r="R9">
        <f t="shared" si="6"/>
        <v>1.3689287782788409</v>
      </c>
      <c r="S9">
        <f t="shared" si="7"/>
        <v>5.5843716745933021</v>
      </c>
      <c r="T9">
        <f t="shared" si="8"/>
        <v>9.6821795067019906E-2</v>
      </c>
      <c r="U9">
        <f t="shared" si="9"/>
        <v>0.12651482126612676</v>
      </c>
      <c r="V9">
        <f t="shared" si="10"/>
        <v>0.21239821091525229</v>
      </c>
      <c r="W9">
        <f t="shared" si="11"/>
        <v>0.87095455312995762</v>
      </c>
    </row>
    <row r="10" spans="1:23" x14ac:dyDescent="0.25">
      <c r="A10">
        <v>7.6322000000000001E-2</v>
      </c>
      <c r="B10">
        <v>5062</v>
      </c>
      <c r="C10">
        <v>3.5092850000000002</v>
      </c>
      <c r="D10">
        <v>0.23481199999999999</v>
      </c>
      <c r="E10">
        <v>3.1003479999999999</v>
      </c>
      <c r="F10">
        <v>29.348167</v>
      </c>
      <c r="G10">
        <v>3.6511999999999998E-3</v>
      </c>
      <c r="H10">
        <v>9.5262999999999997E-3</v>
      </c>
      <c r="I10">
        <v>9.3643000000000004E-2</v>
      </c>
      <c r="J10" s="11">
        <f t="shared" si="0"/>
        <v>0.8150315560159328</v>
      </c>
      <c r="N10">
        <f t="shared" si="2"/>
        <v>0.27626436614228772</v>
      </c>
      <c r="O10">
        <f t="shared" si="3"/>
        <v>71.147733625183037</v>
      </c>
      <c r="P10">
        <f t="shared" si="4"/>
        <v>1.8733085704175914</v>
      </c>
      <c r="Q10">
        <f t="shared" si="5"/>
        <v>0.48457403975037705</v>
      </c>
      <c r="R10">
        <f t="shared" si="6"/>
        <v>1.7607805087517296</v>
      </c>
      <c r="S10">
        <f t="shared" si="7"/>
        <v>5.4173948536173731</v>
      </c>
      <c r="T10">
        <f t="shared" si="8"/>
        <v>6.042516032250142E-2</v>
      </c>
      <c r="U10">
        <f t="shared" si="9"/>
        <v>9.7602766354238132E-2</v>
      </c>
      <c r="V10">
        <f t="shared" si="10"/>
        <v>0.30601143769473715</v>
      </c>
      <c r="W10">
        <f t="shared" si="11"/>
        <v>0.90279098135500491</v>
      </c>
    </row>
    <row r="11" spans="1:23" x14ac:dyDescent="0.25">
      <c r="A11">
        <v>1.8315999999999999E-2</v>
      </c>
      <c r="B11">
        <v>1104</v>
      </c>
      <c r="C11">
        <v>3.2010869999999998</v>
      </c>
      <c r="D11">
        <v>0.25068400000000002</v>
      </c>
      <c r="E11" s="10" t="s">
        <v>10</v>
      </c>
      <c r="F11">
        <v>25.930302999999999</v>
      </c>
      <c r="G11">
        <v>2.0486600000000001E-2</v>
      </c>
      <c r="H11" s="10" t="s">
        <v>10</v>
      </c>
      <c r="I11">
        <v>3.1260000000000003E-2</v>
      </c>
      <c r="J11" s="11">
        <f t="shared" si="0"/>
        <v>0.58592450415866915</v>
      </c>
      <c r="N11">
        <f t="shared" si="2"/>
        <v>0.13533661736573735</v>
      </c>
      <c r="O11">
        <f t="shared" si="3"/>
        <v>33.226495451672299</v>
      </c>
      <c r="P11">
        <f t="shared" si="4"/>
        <v>1.7891581819392046</v>
      </c>
      <c r="Q11">
        <f t="shared" si="5"/>
        <v>0.50068353278293465</v>
      </c>
      <c r="R11" s="15" t="s">
        <v>10</v>
      </c>
      <c r="S11">
        <f t="shared" si="7"/>
        <v>5.0921805741744857</v>
      </c>
      <c r="T11">
        <f t="shared" si="8"/>
        <v>0.14313140815348671</v>
      </c>
      <c r="U11" s="15" t="s">
        <v>10</v>
      </c>
      <c r="V11">
        <f t="shared" si="10"/>
        <v>0.17680497730550462</v>
      </c>
      <c r="W11">
        <f t="shared" si="11"/>
        <v>0.76545705572466249</v>
      </c>
    </row>
    <row r="12" spans="1:23" x14ac:dyDescent="0.25">
      <c r="A12">
        <v>0.106589</v>
      </c>
      <c r="B12">
        <v>5105</v>
      </c>
      <c r="C12">
        <v>3.7919689999999999</v>
      </c>
      <c r="D12">
        <v>0.26003199999999999</v>
      </c>
      <c r="E12">
        <v>3.4570180000000001</v>
      </c>
      <c r="F12">
        <v>28.003162</v>
      </c>
      <c r="G12">
        <v>3.18943E-3</v>
      </c>
      <c r="H12">
        <v>9.6355999999999994E-3</v>
      </c>
      <c r="I12">
        <v>0.121721</v>
      </c>
      <c r="J12" s="11">
        <f t="shared" si="0"/>
        <v>0.87568291420543709</v>
      </c>
      <c r="N12">
        <f t="shared" si="2"/>
        <v>0.32647970840467255</v>
      </c>
      <c r="O12">
        <f t="shared" si="3"/>
        <v>71.449282711584999</v>
      </c>
      <c r="P12">
        <f t="shared" si="4"/>
        <v>1.9472978714105349</v>
      </c>
      <c r="Q12">
        <f t="shared" si="5"/>
        <v>0.50993332897546517</v>
      </c>
      <c r="R12">
        <f t="shared" si="6"/>
        <v>1.8593057844260046</v>
      </c>
      <c r="S12">
        <f t="shared" si="7"/>
        <v>5.2918013946103457</v>
      </c>
      <c r="T12">
        <f t="shared" si="8"/>
        <v>5.6475038733939796E-2</v>
      </c>
      <c r="U12">
        <f t="shared" si="9"/>
        <v>9.8161092088464463E-2</v>
      </c>
      <c r="V12">
        <f t="shared" si="10"/>
        <v>0.34888536799355746</v>
      </c>
      <c r="W12">
        <f t="shared" si="11"/>
        <v>0.93577930849396163</v>
      </c>
    </row>
    <row r="13" spans="1:23" x14ac:dyDescent="0.25">
      <c r="A13">
        <v>2.8195000000000001E-2</v>
      </c>
      <c r="B13">
        <v>1546</v>
      </c>
      <c r="C13">
        <v>3.253558</v>
      </c>
      <c r="D13">
        <v>0.27335999999999999</v>
      </c>
      <c r="E13" s="10" t="s">
        <v>10</v>
      </c>
      <c r="F13">
        <v>22.734449999999999</v>
      </c>
      <c r="G13">
        <v>1.55189E-2</v>
      </c>
      <c r="H13" s="10" t="s">
        <v>10</v>
      </c>
      <c r="I13">
        <v>3.9407999999999999E-2</v>
      </c>
      <c r="J13" s="11">
        <f t="shared" si="0"/>
        <v>0.71546386520503458</v>
      </c>
      <c r="N13">
        <f t="shared" si="2"/>
        <v>0.16791366829415644</v>
      </c>
      <c r="O13">
        <f t="shared" si="3"/>
        <v>39.319206502675002</v>
      </c>
      <c r="P13">
        <f t="shared" si="4"/>
        <v>1.8037621794460599</v>
      </c>
      <c r="Q13">
        <f t="shared" si="5"/>
        <v>0.52283840715846419</v>
      </c>
      <c r="R13" s="15" t="s">
        <v>10</v>
      </c>
      <c r="S13">
        <f t="shared" si="7"/>
        <v>4.7680656455212524</v>
      </c>
      <c r="T13">
        <f t="shared" si="8"/>
        <v>0.12457487708201843</v>
      </c>
      <c r="U13" s="15" t="s">
        <v>10</v>
      </c>
      <c r="V13">
        <f t="shared" si="10"/>
        <v>0.19851448309884093</v>
      </c>
      <c r="W13">
        <f t="shared" si="11"/>
        <v>0.8458509710374722</v>
      </c>
    </row>
    <row r="14" spans="1:23" x14ac:dyDescent="0.25">
      <c r="A14">
        <v>5.1811000000000003E-2</v>
      </c>
      <c r="B14">
        <v>3304</v>
      </c>
      <c r="C14">
        <v>2.6876509999999998</v>
      </c>
      <c r="D14">
        <v>0.16580400000000001</v>
      </c>
      <c r="E14">
        <v>2.2667329999999999</v>
      </c>
      <c r="F14">
        <v>20.013013999999998</v>
      </c>
      <c r="G14">
        <v>6.4259699999999996E-3</v>
      </c>
      <c r="H14">
        <v>9.3945000000000001E-3</v>
      </c>
      <c r="I14">
        <v>7.3290999999999995E-2</v>
      </c>
      <c r="J14" s="11">
        <f t="shared" si="0"/>
        <v>0.70692172299463785</v>
      </c>
      <c r="N14">
        <f t="shared" si="2"/>
        <v>0.22762029786466761</v>
      </c>
      <c r="O14">
        <f t="shared" si="3"/>
        <v>57.480431452799657</v>
      </c>
      <c r="P14">
        <f t="shared" si="4"/>
        <v>1.6394056849968528</v>
      </c>
      <c r="Q14">
        <f t="shared" si="5"/>
        <v>0.40719037316714646</v>
      </c>
      <c r="R14">
        <f t="shared" si="6"/>
        <v>1.5055673349272691</v>
      </c>
      <c r="S14">
        <f t="shared" si="7"/>
        <v>4.4735907278158562</v>
      </c>
      <c r="T14">
        <f t="shared" si="8"/>
        <v>8.0162148174808781E-2</v>
      </c>
      <c r="U14">
        <f t="shared" si="9"/>
        <v>9.6925228913838521E-2</v>
      </c>
      <c r="V14">
        <f t="shared" si="10"/>
        <v>0.27072310577414704</v>
      </c>
      <c r="W14">
        <f t="shared" si="11"/>
        <v>0.84078637179407101</v>
      </c>
    </row>
    <row r="15" spans="1:23" x14ac:dyDescent="0.25">
      <c r="A15">
        <v>7.349E-2</v>
      </c>
      <c r="B15">
        <v>4247</v>
      </c>
      <c r="C15">
        <v>3.3049200000000001</v>
      </c>
      <c r="D15">
        <v>0.27554699999999999</v>
      </c>
      <c r="E15">
        <v>2.3027899999999999</v>
      </c>
      <c r="F15">
        <v>28.818002</v>
      </c>
      <c r="G15">
        <v>4.0712200000000004E-3</v>
      </c>
      <c r="H15">
        <v>9.0807100000000005E-3</v>
      </c>
      <c r="I15">
        <v>8.7204000000000004E-2</v>
      </c>
      <c r="J15" s="11">
        <f t="shared" si="0"/>
        <v>0.84273657171689365</v>
      </c>
      <c r="N15">
        <f t="shared" si="2"/>
        <v>0.27109039082933206</v>
      </c>
      <c r="O15">
        <f t="shared" si="3"/>
        <v>65.169011040524467</v>
      </c>
      <c r="P15">
        <f t="shared" si="4"/>
        <v>1.8179438935236698</v>
      </c>
      <c r="Q15">
        <f t="shared" si="5"/>
        <v>0.52492570902938251</v>
      </c>
      <c r="R15">
        <f t="shared" si="6"/>
        <v>1.5174946457895659</v>
      </c>
      <c r="S15">
        <f t="shared" si="7"/>
        <v>5.3682401213060507</v>
      </c>
      <c r="T15">
        <f t="shared" si="8"/>
        <v>6.3806112559848055E-2</v>
      </c>
      <c r="U15">
        <f t="shared" si="9"/>
        <v>9.5292759431134119E-2</v>
      </c>
      <c r="V15">
        <f t="shared" si="10"/>
        <v>0.29530323398161423</v>
      </c>
      <c r="W15">
        <f t="shared" si="11"/>
        <v>0.91800684731481919</v>
      </c>
    </row>
    <row r="16" spans="1:23" x14ac:dyDescent="0.25">
      <c r="A16">
        <v>8.8776999999999995E-2</v>
      </c>
      <c r="B16">
        <v>5061</v>
      </c>
      <c r="C16">
        <v>3.002964</v>
      </c>
      <c r="D16">
        <v>0.217006</v>
      </c>
      <c r="E16">
        <v>1.96418</v>
      </c>
      <c r="F16">
        <v>26.474540000000001</v>
      </c>
      <c r="G16">
        <v>3.61634E-3</v>
      </c>
      <c r="H16">
        <v>5.6640500000000003E-3</v>
      </c>
      <c r="I16">
        <v>0.10302</v>
      </c>
      <c r="J16" s="11">
        <f t="shared" si="0"/>
        <v>0.86174529217627638</v>
      </c>
      <c r="N16">
        <f t="shared" si="2"/>
        <v>0.29795469454264351</v>
      </c>
      <c r="O16">
        <f t="shared" si="3"/>
        <v>71.140705647329639</v>
      </c>
      <c r="P16">
        <f t="shared" si="4"/>
        <v>1.7329062294307791</v>
      </c>
      <c r="Q16">
        <f t="shared" si="5"/>
        <v>0.46583902799142968</v>
      </c>
      <c r="R16">
        <f t="shared" si="6"/>
        <v>1.4014920620538669</v>
      </c>
      <c r="S16">
        <f t="shared" si="7"/>
        <v>5.1453415824413451</v>
      </c>
      <c r="T16">
        <f t="shared" si="8"/>
        <v>6.0136012504987395E-2</v>
      </c>
      <c r="U16">
        <f t="shared" si="9"/>
        <v>7.5259883071926173E-2</v>
      </c>
      <c r="V16">
        <f t="shared" si="10"/>
        <v>0.32096728805284813</v>
      </c>
      <c r="W16">
        <f t="shared" si="11"/>
        <v>0.92830237109267166</v>
      </c>
    </row>
    <row r="17" spans="1:23" x14ac:dyDescent="0.25">
      <c r="A17">
        <v>3.7004000000000002E-2</v>
      </c>
      <c r="B17">
        <v>2167</v>
      </c>
      <c r="C17">
        <v>2.8352560000000002</v>
      </c>
      <c r="D17">
        <v>0.21876699999999999</v>
      </c>
      <c r="E17">
        <v>2.2664580000000001</v>
      </c>
      <c r="F17">
        <v>26.432600000000001</v>
      </c>
      <c r="G17">
        <v>8.7939699999999999E-3</v>
      </c>
      <c r="H17">
        <v>1.65334E-2</v>
      </c>
      <c r="I17">
        <v>5.5037000000000003E-2</v>
      </c>
      <c r="J17" s="11">
        <f t="shared" si="0"/>
        <v>0.67234769336991485</v>
      </c>
      <c r="N17">
        <f t="shared" si="2"/>
        <v>0.19236423784061318</v>
      </c>
      <c r="O17">
        <f t="shared" si="3"/>
        <v>46.551047249229526</v>
      </c>
      <c r="P17">
        <f t="shared" si="4"/>
        <v>1.6838218433076584</v>
      </c>
      <c r="Q17">
        <f t="shared" si="5"/>
        <v>0.46772534675811617</v>
      </c>
      <c r="R17">
        <f t="shared" si="6"/>
        <v>1.5054760044583906</v>
      </c>
      <c r="S17">
        <f t="shared" si="7"/>
        <v>5.1412644359145734</v>
      </c>
      <c r="T17">
        <f t="shared" si="8"/>
        <v>9.3776169680788307E-2</v>
      </c>
      <c r="U17">
        <f t="shared" si="9"/>
        <v>0.12858226938423509</v>
      </c>
      <c r="V17">
        <f t="shared" si="10"/>
        <v>0.23459965899378457</v>
      </c>
      <c r="W17">
        <f t="shared" si="11"/>
        <v>0.81996810509306695</v>
      </c>
    </row>
    <row r="18" spans="1:23" x14ac:dyDescent="0.25">
      <c r="A18">
        <v>8.6799000000000001E-2</v>
      </c>
      <c r="B18">
        <v>5409</v>
      </c>
      <c r="C18">
        <v>3.0541689999999999</v>
      </c>
      <c r="D18">
        <v>0.22517300000000001</v>
      </c>
      <c r="E18">
        <v>3.0051999999999999</v>
      </c>
      <c r="F18">
        <v>23.743590000000001</v>
      </c>
      <c r="G18">
        <v>3.7294199999999998E-3</v>
      </c>
      <c r="H18">
        <v>8.3512099999999995E-3</v>
      </c>
      <c r="I18">
        <v>0.10567799999999999</v>
      </c>
      <c r="J18" s="11">
        <f t="shared" si="0"/>
        <v>0.82135354567648899</v>
      </c>
      <c r="N18">
        <f t="shared" si="2"/>
        <v>0.29461670013765345</v>
      </c>
      <c r="O18">
        <f t="shared" si="3"/>
        <v>73.545904032787575</v>
      </c>
      <c r="P18">
        <f t="shared" si="4"/>
        <v>1.7476180932915522</v>
      </c>
      <c r="Q18">
        <f t="shared" si="5"/>
        <v>0.47452397199720059</v>
      </c>
      <c r="R18">
        <f t="shared" si="6"/>
        <v>1.7335512683506076</v>
      </c>
      <c r="S18">
        <f t="shared" si="7"/>
        <v>4.8727394759005946</v>
      </c>
      <c r="T18">
        <f t="shared" si="8"/>
        <v>6.1068977394418515E-2</v>
      </c>
      <c r="U18">
        <f t="shared" si="9"/>
        <v>9.1384954998073947E-2</v>
      </c>
      <c r="V18">
        <f t="shared" si="10"/>
        <v>0.32508152823561043</v>
      </c>
      <c r="W18">
        <f t="shared" si="11"/>
        <v>0.90628557622665995</v>
      </c>
    </row>
    <row r="19" spans="1:23" x14ac:dyDescent="0.25">
      <c r="A19">
        <v>5.1549999999999999E-2</v>
      </c>
      <c r="B19">
        <v>3748</v>
      </c>
      <c r="C19">
        <v>3.0853799999999998</v>
      </c>
      <c r="D19">
        <v>0.244535</v>
      </c>
      <c r="E19">
        <v>2.6207799999999999</v>
      </c>
      <c r="F19">
        <v>27.142693000000001</v>
      </c>
      <c r="G19">
        <v>5.8243799999999997E-3</v>
      </c>
      <c r="H19">
        <v>1.3441399999999999E-2</v>
      </c>
      <c r="I19">
        <v>6.6075999999999996E-2</v>
      </c>
      <c r="J19" s="11">
        <f t="shared" si="0"/>
        <v>0.78016223742357294</v>
      </c>
      <c r="N19">
        <f t="shared" si="2"/>
        <v>0.22704625079485458</v>
      </c>
      <c r="O19">
        <f t="shared" si="3"/>
        <v>61.220911460055866</v>
      </c>
      <c r="P19">
        <f t="shared" si="4"/>
        <v>1.7565249784731214</v>
      </c>
      <c r="Q19">
        <f t="shared" si="5"/>
        <v>0.49450480280781905</v>
      </c>
      <c r="R19">
        <f t="shared" si="6"/>
        <v>1.6188823304984212</v>
      </c>
      <c r="S19">
        <f t="shared" si="7"/>
        <v>5.2098649694593817</v>
      </c>
      <c r="T19">
        <f t="shared" si="8"/>
        <v>7.6317625749233051E-2</v>
      </c>
      <c r="U19">
        <f t="shared" si="9"/>
        <v>0.11593705188592644</v>
      </c>
      <c r="V19">
        <f t="shared" si="10"/>
        <v>0.25705252381565913</v>
      </c>
      <c r="W19">
        <f t="shared" si="11"/>
        <v>0.88326793071161191</v>
      </c>
    </row>
    <row r="20" spans="1:23" x14ac:dyDescent="0.25">
      <c r="A20">
        <v>0.13333700000000001</v>
      </c>
      <c r="B20">
        <v>6556</v>
      </c>
      <c r="C20">
        <v>3.2867600000000001</v>
      </c>
      <c r="D20">
        <v>0.20657200000000001</v>
      </c>
      <c r="E20">
        <v>2.0809980000000001</v>
      </c>
      <c r="F20">
        <v>28.827960000000001</v>
      </c>
      <c r="G20">
        <v>1.9734100000000001E-3</v>
      </c>
      <c r="H20">
        <v>3.67527E-3</v>
      </c>
      <c r="I20">
        <v>0.14397799999999999</v>
      </c>
      <c r="J20" s="11">
        <f t="shared" si="0"/>
        <v>0.92609287530039319</v>
      </c>
      <c r="N20">
        <f t="shared" si="2"/>
        <v>0.36515339242570377</v>
      </c>
      <c r="O20">
        <f t="shared" si="3"/>
        <v>80.969129919988646</v>
      </c>
      <c r="P20">
        <f t="shared" si="4"/>
        <v>1.8129423598118062</v>
      </c>
      <c r="Q20">
        <f t="shared" si="5"/>
        <v>0.45450192518844185</v>
      </c>
      <c r="R20">
        <f t="shared" si="6"/>
        <v>1.4425664629402695</v>
      </c>
      <c r="S20">
        <f t="shared" si="7"/>
        <v>5.3691675332401392</v>
      </c>
      <c r="T20">
        <f t="shared" si="8"/>
        <v>4.4423079587079507E-2</v>
      </c>
      <c r="U20">
        <f t="shared" si="9"/>
        <v>6.0624005146476423E-2</v>
      </c>
      <c r="V20">
        <f t="shared" si="10"/>
        <v>0.37944433056773952</v>
      </c>
      <c r="W20">
        <f t="shared" si="11"/>
        <v>0.96233719417904307</v>
      </c>
    </row>
    <row r="21" spans="1:23" x14ac:dyDescent="0.25">
      <c r="A21" s="8">
        <v>2.9863000000000001E-2</v>
      </c>
      <c r="B21" s="8">
        <v>2122</v>
      </c>
      <c r="C21" s="8">
        <v>2.7276150000000001</v>
      </c>
      <c r="D21" s="8">
        <v>0.17296800000000001</v>
      </c>
      <c r="E21" s="8">
        <v>2.1618200000000001</v>
      </c>
      <c r="F21" s="8">
        <v>21.657273</v>
      </c>
      <c r="G21">
        <v>1.12219E-2</v>
      </c>
      <c r="H21" s="8">
        <v>1.5924299999999999E-2</v>
      </c>
      <c r="I21" s="8">
        <v>6.2033999999999999E-2</v>
      </c>
      <c r="J21" s="11">
        <f t="shared" si="0"/>
        <v>0.48139729825579525</v>
      </c>
      <c r="N21">
        <f t="shared" si="2"/>
        <v>0.17280914327662181</v>
      </c>
      <c r="O21">
        <f t="shared" si="3"/>
        <v>46.065171225124082</v>
      </c>
      <c r="P21">
        <f t="shared" si="4"/>
        <v>1.6515492726528023</v>
      </c>
      <c r="Q21">
        <f t="shared" si="5"/>
        <v>0.41589421731974108</v>
      </c>
      <c r="R21">
        <f t="shared" si="6"/>
        <v>1.4703128918702986</v>
      </c>
      <c r="S21">
        <f t="shared" si="7"/>
        <v>4.6537375302008597</v>
      </c>
      <c r="T21">
        <f t="shared" si="8"/>
        <v>0.1059334696873467</v>
      </c>
      <c r="U21">
        <f t="shared" si="9"/>
        <v>0.1261915211097798</v>
      </c>
      <c r="V21">
        <f t="shared" si="10"/>
        <v>0.24906625624520073</v>
      </c>
      <c r="W21">
        <f t="shared" si="11"/>
        <v>0.69382800336668116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F338-9673-4961-B495-0D708197FCB7}">
  <dimension ref="A1:K22"/>
  <sheetViews>
    <sheetView topLeftCell="D1" workbookViewId="0">
      <selection activeCell="D29" sqref="D29"/>
    </sheetView>
  </sheetViews>
  <sheetFormatPr defaultRowHeight="15" x14ac:dyDescent="0.25"/>
  <cols>
    <col min="1" max="11" width="15.7109375" customWidth="1"/>
  </cols>
  <sheetData>
    <row r="1" spans="1:11" x14ac:dyDescent="0.25">
      <c r="B1" t="s">
        <v>14</v>
      </c>
      <c r="C1" t="s">
        <v>48</v>
      </c>
      <c r="D1" t="s">
        <v>44</v>
      </c>
      <c r="E1" t="s">
        <v>45</v>
      </c>
      <c r="F1" t="s">
        <v>46</v>
      </c>
      <c r="G1" t="s">
        <v>47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25">
      <c r="A2" t="s">
        <v>8</v>
      </c>
      <c r="B2">
        <v>1</v>
      </c>
      <c r="C2">
        <v>0.93521757196387489</v>
      </c>
      <c r="D2">
        <v>0.33316221908777244</v>
      </c>
      <c r="E2">
        <v>0.3000605450661723</v>
      </c>
      <c r="F2">
        <v>0.25153185629993735</v>
      </c>
      <c r="G2">
        <v>0.21465005300000001</v>
      </c>
      <c r="H2">
        <v>0.70327300000000004</v>
      </c>
      <c r="I2">
        <v>0.86147600000000002</v>
      </c>
      <c r="J2">
        <v>0.23772799999999999</v>
      </c>
      <c r="K2">
        <v>0.23306499999999999</v>
      </c>
    </row>
    <row r="3" spans="1:11" x14ac:dyDescent="0.25">
      <c r="B3">
        <v>1</v>
      </c>
      <c r="C3">
        <v>0.91022812383253948</v>
      </c>
      <c r="D3">
        <v>0.59378681917759402</v>
      </c>
      <c r="E3">
        <v>0.55271622363227524</v>
      </c>
      <c r="F3">
        <v>0.47680713783582779</v>
      </c>
      <c r="G3">
        <v>0.411216784</v>
      </c>
      <c r="H3">
        <v>0.57922200000000001</v>
      </c>
      <c r="I3">
        <v>0.71870800000000001</v>
      </c>
      <c r="J3">
        <v>0.23730999999999999</v>
      </c>
      <c r="K3">
        <v>0.23341999999999999</v>
      </c>
    </row>
    <row r="4" spans="1:11" x14ac:dyDescent="0.25">
      <c r="B4">
        <v>1</v>
      </c>
      <c r="C4">
        <v>0.89657899591297852</v>
      </c>
      <c r="D4">
        <v>0.59654529201272743</v>
      </c>
      <c r="E4">
        <v>0.53759570586932193</v>
      </c>
      <c r="F4">
        <v>0.45770215931101532</v>
      </c>
      <c r="G4">
        <v>0.40079588599999999</v>
      </c>
      <c r="H4">
        <v>0.64115100000000003</v>
      </c>
      <c r="I4">
        <v>0.84777999999999998</v>
      </c>
      <c r="J4">
        <v>0.221112</v>
      </c>
      <c r="K4">
        <v>0.21657699999999999</v>
      </c>
    </row>
    <row r="5" spans="1:11" x14ac:dyDescent="0.25">
      <c r="B5">
        <v>1</v>
      </c>
      <c r="C5">
        <v>0.92605024724178175</v>
      </c>
      <c r="D5">
        <v>0.69585031407752795</v>
      </c>
      <c r="E5">
        <v>0.61851090903323369</v>
      </c>
      <c r="F5">
        <v>0.53371341076802326</v>
      </c>
      <c r="G5">
        <v>0.40784531699999998</v>
      </c>
      <c r="H5">
        <v>0.76468599999999998</v>
      </c>
      <c r="I5">
        <v>0.95698000000000005</v>
      </c>
      <c r="J5">
        <v>0.30963499999999999</v>
      </c>
      <c r="K5">
        <v>0.30518299999999998</v>
      </c>
    </row>
    <row r="6" spans="1:11" x14ac:dyDescent="0.25">
      <c r="B6">
        <v>1</v>
      </c>
      <c r="C6">
        <v>0.88177546413952435</v>
      </c>
      <c r="D6">
        <v>0.68307960650746624</v>
      </c>
      <c r="E6">
        <v>0.63955703510869577</v>
      </c>
      <c r="F6">
        <v>0.55710934703637649</v>
      </c>
      <c r="G6">
        <v>0.47966777599999999</v>
      </c>
      <c r="H6">
        <v>0.63872200000000001</v>
      </c>
      <c r="I6">
        <v>0.86327799999999999</v>
      </c>
      <c r="J6">
        <v>0.21873300000000001</v>
      </c>
      <c r="K6">
        <v>0.21412100000000001</v>
      </c>
    </row>
    <row r="7" spans="1:11" x14ac:dyDescent="0.25">
      <c r="B7">
        <v>1</v>
      </c>
      <c r="C7">
        <v>0.914302490375692</v>
      </c>
      <c r="D7">
        <v>0.5995080961689816</v>
      </c>
      <c r="E7">
        <v>0.5239055073542157</v>
      </c>
      <c r="F7">
        <v>0.44350113249310658</v>
      </c>
      <c r="G7">
        <v>0.34337878500000002</v>
      </c>
      <c r="H7">
        <v>0.639598</v>
      </c>
      <c r="I7">
        <v>0.81891700000000001</v>
      </c>
      <c r="J7">
        <v>0.22459399999999999</v>
      </c>
      <c r="K7">
        <v>0.21782599999999999</v>
      </c>
    </row>
    <row r="8" spans="1:11" x14ac:dyDescent="0.25">
      <c r="B8">
        <v>1</v>
      </c>
      <c r="C8">
        <v>0.88272614966625995</v>
      </c>
      <c r="D8">
        <v>0.72445669903446663</v>
      </c>
      <c r="E8">
        <v>0.68359043481026882</v>
      </c>
      <c r="F8">
        <v>0.6357769056679573</v>
      </c>
      <c r="G8">
        <v>0.56160463599999999</v>
      </c>
      <c r="H8">
        <v>0.61931499999999995</v>
      </c>
      <c r="I8">
        <v>0.78107099999999996</v>
      </c>
      <c r="J8">
        <v>0.27954000000000001</v>
      </c>
      <c r="K8">
        <v>0.26887299999999997</v>
      </c>
    </row>
    <row r="9" spans="1:11" x14ac:dyDescent="0.25">
      <c r="A9" t="s">
        <v>7</v>
      </c>
      <c r="B9">
        <v>2</v>
      </c>
      <c r="C9">
        <v>0.90730816114328017</v>
      </c>
      <c r="D9">
        <v>0.72486536167670856</v>
      </c>
      <c r="E9">
        <v>0.70484089220685164</v>
      </c>
      <c r="F9">
        <v>0.64660646568736968</v>
      </c>
      <c r="G9">
        <v>0.59674962300000001</v>
      </c>
      <c r="H9">
        <v>0.58924699999999997</v>
      </c>
      <c r="I9">
        <v>0.71565199999999995</v>
      </c>
      <c r="J9">
        <v>0.27017600000000003</v>
      </c>
      <c r="K9">
        <v>0.26645000000000002</v>
      </c>
    </row>
    <row r="10" spans="1:11" x14ac:dyDescent="0.25">
      <c r="B10">
        <v>2</v>
      </c>
      <c r="C10">
        <v>0.90751187947043777</v>
      </c>
      <c r="D10">
        <v>0.79903763124362737</v>
      </c>
      <c r="E10">
        <v>0.78003481837937549</v>
      </c>
      <c r="F10">
        <v>0.74713747567889632</v>
      </c>
      <c r="G10">
        <v>0.69237668200000002</v>
      </c>
      <c r="H10">
        <v>0.57443900000000003</v>
      </c>
      <c r="I10">
        <v>0.70361899999999999</v>
      </c>
      <c r="J10">
        <v>0.26846100000000001</v>
      </c>
      <c r="K10">
        <v>0.26605099999999998</v>
      </c>
    </row>
    <row r="11" spans="1:11" x14ac:dyDescent="0.25">
      <c r="B11">
        <v>2</v>
      </c>
      <c r="C11">
        <v>0.90465982289023106</v>
      </c>
      <c r="D11">
        <v>0.79576833010569148</v>
      </c>
      <c r="E11">
        <v>0.76552729457978519</v>
      </c>
      <c r="F11">
        <v>0.70014127182106856</v>
      </c>
      <c r="G11">
        <v>0.64834328200000002</v>
      </c>
      <c r="H11">
        <v>0.58602100000000001</v>
      </c>
      <c r="I11">
        <v>0.70018100000000005</v>
      </c>
      <c r="J11">
        <v>0.20727999999999999</v>
      </c>
      <c r="K11">
        <v>0.20703199999999999</v>
      </c>
    </row>
    <row r="12" spans="1:11" x14ac:dyDescent="0.25">
      <c r="B12">
        <v>2</v>
      </c>
      <c r="C12">
        <v>0.90398076179970555</v>
      </c>
      <c r="D12">
        <v>0.7540847405970097</v>
      </c>
      <c r="E12">
        <v>0.73549059037499986</v>
      </c>
      <c r="F12">
        <v>0.67214788082749333</v>
      </c>
      <c r="G12">
        <v>0.62004339399999997</v>
      </c>
      <c r="H12">
        <v>0.581229</v>
      </c>
      <c r="I12">
        <v>0.70422799999999997</v>
      </c>
      <c r="J12">
        <v>0.28768300000000002</v>
      </c>
      <c r="K12">
        <v>0.287885</v>
      </c>
    </row>
    <row r="13" spans="1:11" x14ac:dyDescent="0.25">
      <c r="B13">
        <v>2</v>
      </c>
      <c r="C13">
        <v>0.8924367232607735</v>
      </c>
      <c r="D13">
        <v>0.72987147904417282</v>
      </c>
      <c r="E13">
        <v>0.67582584460767103</v>
      </c>
      <c r="F13">
        <v>0.59235649992974715</v>
      </c>
      <c r="G13">
        <v>0.54536029600000002</v>
      </c>
      <c r="H13">
        <v>0.57323100000000005</v>
      </c>
      <c r="I13">
        <v>0.72594999999999998</v>
      </c>
      <c r="J13">
        <v>0.222714</v>
      </c>
      <c r="K13">
        <v>0.21474399999999999</v>
      </c>
    </row>
    <row r="14" spans="1:11" x14ac:dyDescent="0.25">
      <c r="B14">
        <v>2</v>
      </c>
      <c r="C14">
        <v>0.88130012137615654</v>
      </c>
      <c r="D14">
        <v>0.8157927995755484</v>
      </c>
      <c r="E14">
        <v>0.79352068557336097</v>
      </c>
      <c r="F14">
        <v>0.74151836434806917</v>
      </c>
      <c r="G14">
        <v>0.64691296300000001</v>
      </c>
      <c r="H14">
        <v>0.57552199999999998</v>
      </c>
      <c r="I14">
        <v>0.71505399999999997</v>
      </c>
      <c r="J14">
        <v>0.30610700000000002</v>
      </c>
      <c r="K14">
        <v>0.29115099999999999</v>
      </c>
    </row>
    <row r="15" spans="1:11" x14ac:dyDescent="0.25">
      <c r="B15">
        <v>2</v>
      </c>
      <c r="C15">
        <v>0.8920971927155108</v>
      </c>
      <c r="D15">
        <v>0.83438694979755856</v>
      </c>
      <c r="E15">
        <v>0.82927866676953377</v>
      </c>
      <c r="F15">
        <v>0.77012474930500752</v>
      </c>
      <c r="G15">
        <v>0.71638561199999995</v>
      </c>
      <c r="H15">
        <v>0.57815300000000003</v>
      </c>
      <c r="I15">
        <v>0.70105700000000004</v>
      </c>
      <c r="J15">
        <v>0.184366</v>
      </c>
      <c r="K15">
        <v>0.172787</v>
      </c>
    </row>
    <row r="16" spans="1:11" x14ac:dyDescent="0.25">
      <c r="A16" t="s">
        <v>9</v>
      </c>
      <c r="B16">
        <v>3</v>
      </c>
      <c r="C16">
        <v>0.92279075400725974</v>
      </c>
      <c r="D16">
        <v>0.88649143668341057</v>
      </c>
      <c r="E16">
        <v>0.84909880491826961</v>
      </c>
      <c r="F16">
        <v>0.77002258364444698</v>
      </c>
      <c r="G16">
        <v>0.70535172099999999</v>
      </c>
      <c r="H16">
        <v>0.58275900000000003</v>
      </c>
      <c r="I16">
        <v>0.71785200000000005</v>
      </c>
      <c r="J16">
        <v>0.23306099999999999</v>
      </c>
      <c r="K16">
        <v>0.23196900000000001</v>
      </c>
    </row>
    <row r="17" spans="2:11" x14ac:dyDescent="0.25">
      <c r="B17">
        <v>3</v>
      </c>
      <c r="C17">
        <v>0.92625396556893935</v>
      </c>
      <c r="D17">
        <v>0.88690009932565284</v>
      </c>
      <c r="E17">
        <v>0.82182057354861782</v>
      </c>
      <c r="F17">
        <v>0.72690867488791855</v>
      </c>
      <c r="G17">
        <v>0.65600570599999997</v>
      </c>
      <c r="H17">
        <v>0.57419799999999999</v>
      </c>
      <c r="I17">
        <v>0.70751600000000003</v>
      </c>
      <c r="J17">
        <v>0.21146999999999999</v>
      </c>
      <c r="K17">
        <v>0.20982400000000001</v>
      </c>
    </row>
    <row r="18" spans="2:11" x14ac:dyDescent="0.25">
      <c r="B18">
        <v>3</v>
      </c>
      <c r="C18">
        <v>0.9156606125567428</v>
      </c>
      <c r="D18">
        <v>0.90171412010692442</v>
      </c>
      <c r="E18">
        <v>0.88771742461013659</v>
      </c>
      <c r="F18">
        <v>0.82130974524581513</v>
      </c>
      <c r="G18">
        <v>0.76746844199999997</v>
      </c>
      <c r="H18">
        <v>0.56512499999999999</v>
      </c>
      <c r="I18">
        <v>0.70184500000000005</v>
      </c>
      <c r="J18">
        <v>0.232429</v>
      </c>
      <c r="K18">
        <v>0.229102</v>
      </c>
    </row>
    <row r="19" spans="2:11" x14ac:dyDescent="0.25">
      <c r="B19">
        <v>3</v>
      </c>
      <c r="C19">
        <v>0.91654339197442591</v>
      </c>
      <c r="D19">
        <v>0.85267460303788711</v>
      </c>
      <c r="E19">
        <v>0.82978949507233657</v>
      </c>
      <c r="F19">
        <v>0.73354944282435075</v>
      </c>
      <c r="G19">
        <v>0.69605464500000003</v>
      </c>
      <c r="H19">
        <v>0.59107500000000002</v>
      </c>
      <c r="I19">
        <v>0.710754</v>
      </c>
      <c r="J19">
        <v>0.19578999999999999</v>
      </c>
      <c r="K19">
        <v>0.189473</v>
      </c>
    </row>
    <row r="20" spans="2:11" x14ac:dyDescent="0.25">
      <c r="B20">
        <v>3</v>
      </c>
      <c r="C20">
        <v>0.91029602994159209</v>
      </c>
      <c r="D20">
        <v>0.90355310199701333</v>
      </c>
      <c r="E20">
        <v>0.87525321402175627</v>
      </c>
      <c r="F20">
        <v>0.82795051318224744</v>
      </c>
      <c r="G20">
        <v>0.77880883000000001</v>
      </c>
      <c r="H20">
        <v>0.58369400000000005</v>
      </c>
      <c r="I20">
        <v>0.69364899999999996</v>
      </c>
      <c r="J20">
        <v>0.21499699999999999</v>
      </c>
      <c r="K20">
        <v>0.21144299999999999</v>
      </c>
    </row>
    <row r="21" spans="2:11" x14ac:dyDescent="0.25">
      <c r="B21">
        <v>3</v>
      </c>
      <c r="C21">
        <v>0.90778350390664797</v>
      </c>
      <c r="D21">
        <v>0.89946647557459347</v>
      </c>
      <c r="E21">
        <v>0.88638927102285026</v>
      </c>
      <c r="F21">
        <v>0.80792604371239041</v>
      </c>
      <c r="G21">
        <v>0.7446855</v>
      </c>
      <c r="H21">
        <v>0.58346100000000001</v>
      </c>
      <c r="I21">
        <v>0.72706899999999997</v>
      </c>
      <c r="J21">
        <v>0.17503199999999999</v>
      </c>
      <c r="K21">
        <v>0.16925000000000001</v>
      </c>
    </row>
    <row r="22" spans="2:11" x14ac:dyDescent="0.25">
      <c r="B22">
        <v>3</v>
      </c>
      <c r="C22">
        <v>0.91722245306495132</v>
      </c>
      <c r="D22">
        <v>0.88424379215107984</v>
      </c>
      <c r="E22">
        <v>0.8699405996726105</v>
      </c>
      <c r="F22">
        <v>0.81548630259386712</v>
      </c>
      <c r="G22">
        <v>0.77962615599999996</v>
      </c>
      <c r="H22">
        <v>0.61744200000000005</v>
      </c>
      <c r="I22">
        <v>0.71450100000000005</v>
      </c>
      <c r="J22">
        <v>0.20749300000000001</v>
      </c>
      <c r="K22">
        <v>0.20191600000000001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BC5-4788-4394-8065-56E2E1768BEB}">
  <dimension ref="A1:R42"/>
  <sheetViews>
    <sheetView tabSelected="1" workbookViewId="0">
      <selection activeCell="D26" sqref="D26"/>
    </sheetView>
  </sheetViews>
  <sheetFormatPr defaultRowHeight="15" x14ac:dyDescent="0.25"/>
  <cols>
    <col min="1" max="11" width="15.7109375" customWidth="1"/>
    <col min="12" max="13" width="15.85546875" customWidth="1"/>
    <col min="15" max="18" width="18.7109375" customWidth="1"/>
  </cols>
  <sheetData>
    <row r="1" spans="1:17" x14ac:dyDescent="0.25">
      <c r="B1" t="s">
        <v>14</v>
      </c>
      <c r="C1" t="s">
        <v>48</v>
      </c>
      <c r="D1" t="s">
        <v>44</v>
      </c>
      <c r="E1" t="s">
        <v>45</v>
      </c>
      <c r="F1" t="s">
        <v>46</v>
      </c>
      <c r="G1" t="s">
        <v>47</v>
      </c>
      <c r="H1" t="s">
        <v>66</v>
      </c>
      <c r="I1" t="s">
        <v>67</v>
      </c>
      <c r="J1" t="s">
        <v>68</v>
      </c>
      <c r="K1" t="s">
        <v>69</v>
      </c>
      <c r="L1" t="s">
        <v>97</v>
      </c>
    </row>
    <row r="2" spans="1:17" x14ac:dyDescent="0.25">
      <c r="A2" t="s">
        <v>8</v>
      </c>
      <c r="B2">
        <v>1</v>
      </c>
      <c r="C2">
        <v>0.93521757196387489</v>
      </c>
      <c r="D2">
        <v>0.33316221908777244</v>
      </c>
      <c r="E2">
        <v>0.3000605450661723</v>
      </c>
      <c r="F2">
        <v>0.25153185629993735</v>
      </c>
      <c r="G2">
        <v>0.21465005300000001</v>
      </c>
      <c r="H2">
        <v>0.70327300000000004</v>
      </c>
      <c r="I2">
        <v>0.86147600000000002</v>
      </c>
      <c r="J2">
        <v>0.23772799999999999</v>
      </c>
      <c r="K2">
        <v>0.23306499999999999</v>
      </c>
      <c r="L2">
        <f>LOG10(J2)</f>
        <v>-0.62391966333139826</v>
      </c>
    </row>
    <row r="3" spans="1:17" x14ac:dyDescent="0.25">
      <c r="B3">
        <v>1</v>
      </c>
      <c r="C3">
        <v>0.91022812383253948</v>
      </c>
      <c r="D3">
        <v>0.59378681917759402</v>
      </c>
      <c r="E3">
        <v>0.55271622363227524</v>
      </c>
      <c r="F3">
        <v>0.47680713783582779</v>
      </c>
      <c r="G3">
        <v>0.411216784</v>
      </c>
      <c r="H3">
        <v>0.57922200000000001</v>
      </c>
      <c r="I3">
        <v>0.71870800000000001</v>
      </c>
      <c r="J3">
        <v>0.23730999999999999</v>
      </c>
      <c r="K3">
        <v>0.23341999999999999</v>
      </c>
      <c r="L3">
        <f t="shared" ref="L3:L22" si="0">LOG10(J3)</f>
        <v>-0.62468396067303555</v>
      </c>
      <c r="O3" t="s">
        <v>86</v>
      </c>
      <c r="P3" t="s">
        <v>85</v>
      </c>
      <c r="Q3" t="s">
        <v>87</v>
      </c>
    </row>
    <row r="4" spans="1:17" x14ac:dyDescent="0.25">
      <c r="B4">
        <v>1</v>
      </c>
      <c r="C4">
        <v>0.89657899591297852</v>
      </c>
      <c r="D4">
        <v>0.59654529201272743</v>
      </c>
      <c r="E4">
        <v>0.53759570586932193</v>
      </c>
      <c r="F4">
        <v>0.45770215931101532</v>
      </c>
      <c r="G4">
        <v>0.40079588599999999</v>
      </c>
      <c r="H4">
        <v>0.64115100000000003</v>
      </c>
      <c r="I4">
        <v>0.84777999999999998</v>
      </c>
      <c r="J4">
        <v>0.221112</v>
      </c>
      <c r="K4">
        <v>0.21657699999999999</v>
      </c>
      <c r="L4">
        <f t="shared" si="0"/>
        <v>-0.65538768712566264</v>
      </c>
      <c r="N4" t="s">
        <v>82</v>
      </c>
      <c r="O4" t="s">
        <v>88</v>
      </c>
      <c r="P4" t="s">
        <v>91</v>
      </c>
      <c r="Q4" t="s">
        <v>94</v>
      </c>
    </row>
    <row r="5" spans="1:17" x14ac:dyDescent="0.25">
      <c r="B5">
        <v>1</v>
      </c>
      <c r="C5">
        <v>0.92605024724178175</v>
      </c>
      <c r="D5">
        <v>0.69585031407752795</v>
      </c>
      <c r="E5">
        <v>0.61851090903323369</v>
      </c>
      <c r="F5">
        <v>0.53371341076802326</v>
      </c>
      <c r="G5">
        <v>0.40784531699999998</v>
      </c>
      <c r="H5">
        <v>0.76468599999999998</v>
      </c>
      <c r="I5">
        <v>0.95698000000000005</v>
      </c>
      <c r="J5">
        <v>0.30963499999999999</v>
      </c>
      <c r="K5">
        <v>0.30518299999999998</v>
      </c>
      <c r="L5">
        <f t="shared" si="0"/>
        <v>-0.50914995416569253</v>
      </c>
      <c r="N5" t="s">
        <v>83</v>
      </c>
      <c r="O5" t="s">
        <v>89</v>
      </c>
      <c r="P5" t="s">
        <v>92</v>
      </c>
      <c r="Q5" t="s">
        <v>95</v>
      </c>
    </row>
    <row r="6" spans="1:17" x14ac:dyDescent="0.25">
      <c r="B6">
        <v>1</v>
      </c>
      <c r="C6">
        <v>0.88177546413952435</v>
      </c>
      <c r="D6">
        <v>0.68307960650746624</v>
      </c>
      <c r="E6">
        <v>0.63955703510869577</v>
      </c>
      <c r="F6">
        <v>0.55710934703637649</v>
      </c>
      <c r="G6">
        <v>0.47966777599999999</v>
      </c>
      <c r="H6">
        <v>0.63872200000000001</v>
      </c>
      <c r="I6">
        <v>0.86327799999999999</v>
      </c>
      <c r="J6">
        <v>0.21873300000000001</v>
      </c>
      <c r="K6">
        <v>0.21412100000000001</v>
      </c>
      <c r="L6">
        <f t="shared" si="0"/>
        <v>-0.66008569050263077</v>
      </c>
      <c r="N6" t="s">
        <v>84</v>
      </c>
      <c r="O6" t="s">
        <v>90</v>
      </c>
      <c r="P6" t="s">
        <v>93</v>
      </c>
      <c r="Q6" t="s">
        <v>96</v>
      </c>
    </row>
    <row r="7" spans="1:17" x14ac:dyDescent="0.25">
      <c r="B7">
        <v>1</v>
      </c>
      <c r="C7">
        <v>0.914302490375692</v>
      </c>
      <c r="D7">
        <v>0.5995080961689816</v>
      </c>
      <c r="E7">
        <v>0.5239055073542157</v>
      </c>
      <c r="F7">
        <v>0.44350113249310658</v>
      </c>
      <c r="G7">
        <v>0.34337878500000002</v>
      </c>
      <c r="H7">
        <v>0.639598</v>
      </c>
      <c r="I7">
        <v>0.81891700000000001</v>
      </c>
      <c r="J7">
        <v>0.22459399999999999</v>
      </c>
      <c r="K7">
        <v>0.21782599999999999</v>
      </c>
      <c r="L7">
        <f t="shared" si="0"/>
        <v>-0.64860185004115711</v>
      </c>
    </row>
    <row r="8" spans="1:17" x14ac:dyDescent="0.25">
      <c r="B8">
        <v>1</v>
      </c>
      <c r="C8">
        <v>0.88272614966625995</v>
      </c>
      <c r="D8">
        <v>0.72445669903446663</v>
      </c>
      <c r="E8">
        <v>0.68359043481026882</v>
      </c>
      <c r="F8">
        <v>0.6357769056679573</v>
      </c>
      <c r="G8">
        <v>0.56160463599999999</v>
      </c>
      <c r="H8">
        <v>0.61931499999999995</v>
      </c>
      <c r="I8">
        <v>0.78107099999999996</v>
      </c>
      <c r="J8">
        <v>0.27954000000000001</v>
      </c>
      <c r="K8">
        <v>0.26887299999999997</v>
      </c>
      <c r="L8">
        <f t="shared" si="0"/>
        <v>-0.55355603916813534</v>
      </c>
    </row>
    <row r="9" spans="1:17" x14ac:dyDescent="0.25">
      <c r="A9" t="s">
        <v>7</v>
      </c>
      <c r="B9">
        <v>2</v>
      </c>
      <c r="C9">
        <v>0.90730816114328017</v>
      </c>
      <c r="D9">
        <v>0.72486536167670856</v>
      </c>
      <c r="E9">
        <v>0.70484089220685164</v>
      </c>
      <c r="F9">
        <v>0.64660646568736968</v>
      </c>
      <c r="G9">
        <v>0.59674962300000001</v>
      </c>
      <c r="H9">
        <v>0.58924699999999997</v>
      </c>
      <c r="I9">
        <v>0.71565199999999995</v>
      </c>
      <c r="J9">
        <v>0.27017600000000003</v>
      </c>
      <c r="K9">
        <v>0.26645000000000002</v>
      </c>
      <c r="L9">
        <f t="shared" si="0"/>
        <v>-0.56835323240687363</v>
      </c>
    </row>
    <row r="10" spans="1:17" x14ac:dyDescent="0.25">
      <c r="B10">
        <v>2</v>
      </c>
      <c r="C10">
        <v>0.90751187947043777</v>
      </c>
      <c r="D10">
        <v>0.79903763124362737</v>
      </c>
      <c r="E10">
        <v>0.78003481837937549</v>
      </c>
      <c r="F10">
        <v>0.74713747567889632</v>
      </c>
      <c r="G10">
        <v>0.69237668200000002</v>
      </c>
      <c r="H10">
        <v>0.57443900000000003</v>
      </c>
      <c r="I10">
        <v>0.70361899999999999</v>
      </c>
      <c r="J10">
        <v>0.26846100000000001</v>
      </c>
      <c r="K10">
        <v>0.26605099999999998</v>
      </c>
      <c r="L10">
        <f t="shared" si="0"/>
        <v>-0.57111879642628782</v>
      </c>
    </row>
    <row r="11" spans="1:17" x14ac:dyDescent="0.25">
      <c r="B11">
        <v>2</v>
      </c>
      <c r="C11">
        <v>0.90465982289023106</v>
      </c>
      <c r="D11">
        <v>0.79576833010569148</v>
      </c>
      <c r="E11">
        <v>0.76552729457978519</v>
      </c>
      <c r="F11">
        <v>0.70014127182106856</v>
      </c>
      <c r="G11">
        <v>0.64834328200000002</v>
      </c>
      <c r="H11">
        <v>0.58602100000000001</v>
      </c>
      <c r="I11">
        <v>0.70018100000000005</v>
      </c>
      <c r="J11">
        <v>0.20727999999999999</v>
      </c>
      <c r="K11">
        <v>0.20703199999999999</v>
      </c>
      <c r="L11">
        <f t="shared" si="0"/>
        <v>-0.68344260002223167</v>
      </c>
    </row>
    <row r="12" spans="1:17" x14ac:dyDescent="0.25">
      <c r="B12">
        <v>2</v>
      </c>
      <c r="C12">
        <v>0.90398076179970555</v>
      </c>
      <c r="D12">
        <v>0.7540847405970097</v>
      </c>
      <c r="E12">
        <v>0.73549059037499986</v>
      </c>
      <c r="F12">
        <v>0.67214788082749333</v>
      </c>
      <c r="G12">
        <v>0.62004339399999997</v>
      </c>
      <c r="H12">
        <v>0.581229</v>
      </c>
      <c r="I12">
        <v>0.70422799999999997</v>
      </c>
      <c r="J12">
        <v>0.28768300000000002</v>
      </c>
      <c r="K12">
        <v>0.287885</v>
      </c>
      <c r="L12">
        <f t="shared" si="0"/>
        <v>-0.5410858010374785</v>
      </c>
    </row>
    <row r="13" spans="1:17" x14ac:dyDescent="0.25">
      <c r="B13">
        <v>2</v>
      </c>
      <c r="C13">
        <v>0.8924367232607735</v>
      </c>
      <c r="D13">
        <v>0.72987147904417282</v>
      </c>
      <c r="E13">
        <v>0.67582584460767103</v>
      </c>
      <c r="F13">
        <v>0.59235649992974715</v>
      </c>
      <c r="G13">
        <v>0.54536029600000002</v>
      </c>
      <c r="H13">
        <v>0.57323100000000005</v>
      </c>
      <c r="I13">
        <v>0.72594999999999998</v>
      </c>
      <c r="J13">
        <v>0.222714</v>
      </c>
      <c r="K13">
        <v>0.21474399999999999</v>
      </c>
      <c r="L13">
        <f t="shared" si="0"/>
        <v>-0.65225248197071406</v>
      </c>
    </row>
    <row r="14" spans="1:17" x14ac:dyDescent="0.25">
      <c r="B14">
        <v>2</v>
      </c>
      <c r="C14">
        <v>0.88130012137615654</v>
      </c>
      <c r="D14">
        <v>0.8157927995755484</v>
      </c>
      <c r="E14">
        <v>0.79352068557336097</v>
      </c>
      <c r="F14">
        <v>0.74151836434806917</v>
      </c>
      <c r="G14">
        <v>0.64691296300000001</v>
      </c>
      <c r="H14">
        <v>0.57552199999999998</v>
      </c>
      <c r="I14">
        <v>0.71505399999999997</v>
      </c>
      <c r="J14">
        <v>0.30610700000000002</v>
      </c>
      <c r="K14">
        <v>0.29115099999999999</v>
      </c>
      <c r="L14">
        <f t="shared" si="0"/>
        <v>-0.51412673892075333</v>
      </c>
    </row>
    <row r="15" spans="1:17" x14ac:dyDescent="0.25">
      <c r="B15">
        <v>2</v>
      </c>
      <c r="C15">
        <v>0.8920971927155108</v>
      </c>
      <c r="D15">
        <v>0.83438694979755856</v>
      </c>
      <c r="E15">
        <v>0.82927866676953377</v>
      </c>
      <c r="F15">
        <v>0.77012474930500752</v>
      </c>
      <c r="G15">
        <v>0.71638561199999995</v>
      </c>
      <c r="H15">
        <v>0.57815300000000003</v>
      </c>
      <c r="I15">
        <v>0.70105700000000004</v>
      </c>
      <c r="J15">
        <v>0.184366</v>
      </c>
      <c r="K15">
        <v>0.172787</v>
      </c>
      <c r="L15">
        <f t="shared" si="0"/>
        <v>-0.73431916665464481</v>
      </c>
    </row>
    <row r="16" spans="1:17" x14ac:dyDescent="0.25">
      <c r="A16" t="s">
        <v>9</v>
      </c>
      <c r="B16">
        <v>3</v>
      </c>
      <c r="C16">
        <v>0.92279075400725974</v>
      </c>
      <c r="D16">
        <v>0.88649143668341057</v>
      </c>
      <c r="E16">
        <v>0.84909880491826961</v>
      </c>
      <c r="F16">
        <v>0.77002258364444698</v>
      </c>
      <c r="G16">
        <v>0.70535172099999999</v>
      </c>
      <c r="H16">
        <v>0.58275900000000003</v>
      </c>
      <c r="I16">
        <v>0.71785200000000005</v>
      </c>
      <c r="J16">
        <v>0.23306099999999999</v>
      </c>
      <c r="K16">
        <v>0.23196900000000001</v>
      </c>
      <c r="L16">
        <f t="shared" si="0"/>
        <v>-0.6325303944410664</v>
      </c>
    </row>
    <row r="17" spans="1:18" x14ac:dyDescent="0.25">
      <c r="B17">
        <v>3</v>
      </c>
      <c r="C17">
        <v>0.92625396556893935</v>
      </c>
      <c r="D17">
        <v>0.88690009932565284</v>
      </c>
      <c r="E17">
        <v>0.82182057354861782</v>
      </c>
      <c r="F17">
        <v>0.72690867488791855</v>
      </c>
      <c r="G17">
        <v>0.65600570599999997</v>
      </c>
      <c r="H17">
        <v>0.57419799999999999</v>
      </c>
      <c r="I17">
        <v>0.70751600000000003</v>
      </c>
      <c r="J17">
        <v>0.21146999999999999</v>
      </c>
      <c r="K17">
        <v>0.20982400000000001</v>
      </c>
      <c r="L17">
        <f t="shared" si="0"/>
        <v>-0.67475123471246279</v>
      </c>
    </row>
    <row r="18" spans="1:18" x14ac:dyDescent="0.25">
      <c r="B18">
        <v>3</v>
      </c>
      <c r="C18">
        <v>0.9156606125567428</v>
      </c>
      <c r="D18">
        <v>0.90171412010692442</v>
      </c>
      <c r="E18">
        <v>0.88771742461013659</v>
      </c>
      <c r="F18">
        <v>0.82130974524581513</v>
      </c>
      <c r="G18">
        <v>0.76746844199999997</v>
      </c>
      <c r="H18">
        <v>0.56512499999999999</v>
      </c>
      <c r="I18">
        <v>0.70184500000000005</v>
      </c>
      <c r="J18">
        <v>0.232429</v>
      </c>
      <c r="K18">
        <v>0.229102</v>
      </c>
      <c r="L18">
        <f t="shared" si="0"/>
        <v>-0.63370968628929447</v>
      </c>
    </row>
    <row r="19" spans="1:18" x14ac:dyDescent="0.25">
      <c r="B19">
        <v>3</v>
      </c>
      <c r="C19">
        <v>0.91654339197442591</v>
      </c>
      <c r="D19">
        <v>0.85267460303788711</v>
      </c>
      <c r="E19">
        <v>0.82978949507233657</v>
      </c>
      <c r="F19">
        <v>0.73354944282435075</v>
      </c>
      <c r="G19">
        <v>0.69605464500000003</v>
      </c>
      <c r="H19">
        <v>0.59107500000000002</v>
      </c>
      <c r="I19">
        <v>0.710754</v>
      </c>
      <c r="J19">
        <v>0.19578999999999999</v>
      </c>
      <c r="K19">
        <v>0.189473</v>
      </c>
      <c r="L19">
        <f t="shared" si="0"/>
        <v>-0.70820949361421592</v>
      </c>
    </row>
    <row r="20" spans="1:18" x14ac:dyDescent="0.25">
      <c r="B20">
        <v>3</v>
      </c>
      <c r="C20">
        <v>0.91029602994159209</v>
      </c>
      <c r="D20">
        <v>0.90355310199701333</v>
      </c>
      <c r="E20">
        <v>0.87525321402175627</v>
      </c>
      <c r="F20">
        <v>0.82795051318224744</v>
      </c>
      <c r="G20">
        <v>0.77880883000000001</v>
      </c>
      <c r="H20">
        <v>0.58369400000000005</v>
      </c>
      <c r="I20">
        <v>0.69364899999999996</v>
      </c>
      <c r="J20">
        <v>0.21499699999999999</v>
      </c>
      <c r="K20">
        <v>0.21144299999999999</v>
      </c>
      <c r="L20">
        <f t="shared" si="0"/>
        <v>-0.66756760004967686</v>
      </c>
    </row>
    <row r="21" spans="1:18" x14ac:dyDescent="0.25">
      <c r="B21">
        <v>3</v>
      </c>
      <c r="C21">
        <v>0.90778350390664797</v>
      </c>
      <c r="D21">
        <v>0.89946647557459347</v>
      </c>
      <c r="E21">
        <v>0.88638927102285026</v>
      </c>
      <c r="F21">
        <v>0.80792604371239041</v>
      </c>
      <c r="G21">
        <v>0.7446855</v>
      </c>
      <c r="H21">
        <v>0.58346100000000001</v>
      </c>
      <c r="I21">
        <v>0.72706899999999997</v>
      </c>
      <c r="J21">
        <v>0.17503199999999999</v>
      </c>
      <c r="K21">
        <v>0.16925000000000001</v>
      </c>
      <c r="L21">
        <f t="shared" si="0"/>
        <v>-0.75688254472539584</v>
      </c>
    </row>
    <row r="22" spans="1:18" x14ac:dyDescent="0.25">
      <c r="B22">
        <v>3</v>
      </c>
      <c r="C22">
        <v>0.91722245306495132</v>
      </c>
      <c r="D22">
        <v>0.88424379215107984</v>
      </c>
      <c r="E22">
        <v>0.8699405996726105</v>
      </c>
      <c r="F22">
        <v>0.81548630259386712</v>
      </c>
      <c r="G22">
        <v>0.77962615599999996</v>
      </c>
      <c r="H22">
        <v>0.61744200000000005</v>
      </c>
      <c r="I22">
        <v>0.71450100000000005</v>
      </c>
      <c r="J22">
        <v>0.20749300000000001</v>
      </c>
      <c r="K22">
        <v>0.20191600000000001</v>
      </c>
      <c r="L22">
        <f t="shared" si="0"/>
        <v>-0.68299655009720228</v>
      </c>
    </row>
    <row r="23" spans="1:18" x14ac:dyDescent="0.25">
      <c r="A23" t="s">
        <v>8</v>
      </c>
    </row>
    <row r="24" spans="1:18" x14ac:dyDescent="0.25">
      <c r="A24" t="s">
        <v>64</v>
      </c>
      <c r="C24" s="5">
        <f>AVERAGE(C2:C8)</f>
        <v>0.90669700616180737</v>
      </c>
      <c r="D24" s="5">
        <f t="shared" ref="D24:G24" si="1">AVERAGE(D2:D8)</f>
        <v>0.60376986372379093</v>
      </c>
      <c r="E24" s="5">
        <f t="shared" si="1"/>
        <v>0.55084805155345484</v>
      </c>
      <c r="F24" s="5">
        <f t="shared" si="1"/>
        <v>0.47944884991603492</v>
      </c>
      <c r="G24" s="5">
        <f t="shared" si="1"/>
        <v>0.40273703385714288</v>
      </c>
      <c r="H24" s="30">
        <f>AVERAGE(H2:H8)</f>
        <v>0.65513814285714289</v>
      </c>
      <c r="I24" s="5">
        <f t="shared" ref="I24:K24" si="2">AVERAGE(I2:I8)</f>
        <v>0.83545857142857138</v>
      </c>
      <c r="J24" s="5">
        <f t="shared" si="2"/>
        <v>0.24695028571428571</v>
      </c>
      <c r="K24" s="5">
        <f t="shared" si="2"/>
        <v>0.24129500000000001</v>
      </c>
      <c r="L24" s="5">
        <f t="shared" ref="L24" si="3">AVERAGE(L2:L8)</f>
        <v>-0.61076926357253036</v>
      </c>
      <c r="M24" s="5"/>
    </row>
    <row r="25" spans="1:18" x14ac:dyDescent="0.25">
      <c r="A25" t="s">
        <v>65</v>
      </c>
      <c r="C25" s="5">
        <f>_xlfn.STDEV.P(C2:C8)</f>
        <v>1.910999045150329E-2</v>
      </c>
      <c r="D25" s="5">
        <f t="shared" ref="D25:G25" si="4">_xlfn.STDEV.P(D2:D8)</f>
        <v>0.12114493826347626</v>
      </c>
      <c r="E25" s="5">
        <f t="shared" si="4"/>
        <v>0.11579999703276345</v>
      </c>
      <c r="F25" s="5">
        <f t="shared" si="4"/>
        <v>0.11156839539334333</v>
      </c>
      <c r="G25" s="5">
        <f t="shared" si="4"/>
        <v>0.10011360471753337</v>
      </c>
      <c r="H25" s="30">
        <f t="shared" ref="H25:K25" si="5">_xlfn.STDEV.P(H2:H8)</f>
        <v>5.6151430129169642E-2</v>
      </c>
      <c r="I25" s="5">
        <f>_xlfn.STDEV.P(I2:I8)</f>
        <v>6.8902031734209723E-2</v>
      </c>
      <c r="J25" s="5">
        <f t="shared" si="5"/>
        <v>3.1921967978692553E-2</v>
      </c>
      <c r="K25" s="5">
        <f t="shared" si="5"/>
        <v>3.1332709777483245E-2</v>
      </c>
      <c r="L25" s="5">
        <f t="shared" ref="L25" si="6">_xlfn.STDEV.P(L2:L8)</f>
        <v>5.3211984666066539E-2</v>
      </c>
      <c r="M25" s="5"/>
    </row>
    <row r="26" spans="1:18" x14ac:dyDescent="0.25">
      <c r="A26" t="s">
        <v>7</v>
      </c>
      <c r="C26" s="5"/>
      <c r="D26" s="5"/>
      <c r="E26" s="5"/>
      <c r="F26" s="5"/>
      <c r="G26" s="5"/>
      <c r="H26" s="30"/>
      <c r="I26" s="5"/>
      <c r="J26" s="5"/>
      <c r="K26" s="5"/>
      <c r="L26" s="5"/>
      <c r="M26" s="5"/>
    </row>
    <row r="27" spans="1:18" x14ac:dyDescent="0.25">
      <c r="A27" t="s">
        <v>64</v>
      </c>
      <c r="C27" s="5">
        <f>AVERAGE(C9:C15)</f>
        <v>0.89847066609372794</v>
      </c>
      <c r="D27" s="5">
        <f t="shared" ref="D27:G27" si="7">AVERAGE(D9:D15)</f>
        <v>0.77911532743433098</v>
      </c>
      <c r="E27" s="5">
        <f t="shared" si="7"/>
        <v>0.75493125607022549</v>
      </c>
      <c r="F27" s="5">
        <f t="shared" si="7"/>
        <v>0.69571895822823593</v>
      </c>
      <c r="G27" s="5">
        <f t="shared" si="7"/>
        <v>0.63802455028571436</v>
      </c>
      <c r="H27" s="30">
        <f t="shared" ref="H27:K27" si="8">AVERAGE(H9:H15)</f>
        <v>0.57969171428571431</v>
      </c>
      <c r="I27" s="5">
        <f t="shared" si="8"/>
        <v>0.70939157142857134</v>
      </c>
      <c r="J27" s="5">
        <f t="shared" si="8"/>
        <v>0.24954100000000001</v>
      </c>
      <c r="K27" s="5">
        <f t="shared" si="8"/>
        <v>0.24372857142857143</v>
      </c>
      <c r="L27" s="5">
        <f t="shared" ref="L27" si="9">AVERAGE(L9:L15)</f>
        <v>-0.60924268820556904</v>
      </c>
      <c r="M27" s="5"/>
      <c r="P27" s="5">
        <f>I25/I28</f>
        <v>7.7053915637161845</v>
      </c>
      <c r="Q27" s="5">
        <f>H25/H28</f>
        <v>9.9526786717132687</v>
      </c>
      <c r="R27">
        <f>J28/J31</f>
        <v>2.2114413766114094</v>
      </c>
    </row>
    <row r="28" spans="1:18" x14ac:dyDescent="0.25">
      <c r="A28" t="s">
        <v>65</v>
      </c>
      <c r="C28" s="5">
        <f>_xlfn.STDEV.P(C9:C15)</f>
        <v>9.2610467591575218E-3</v>
      </c>
      <c r="D28" s="5">
        <f t="shared" ref="D28:G28" si="10">_xlfn.STDEV.P(D9:D15)</f>
        <v>3.9765303531689958E-2</v>
      </c>
      <c r="E28" s="5">
        <f t="shared" si="10"/>
        <v>4.9140900301470267E-2</v>
      </c>
      <c r="F28" s="5">
        <f t="shared" si="10"/>
        <v>5.8491340677722901E-2</v>
      </c>
      <c r="G28" s="5">
        <f t="shared" si="10"/>
        <v>5.331000434893976E-2</v>
      </c>
      <c r="H28" s="30">
        <f t="shared" ref="H28:K28" si="11">_xlfn.STDEV.P(H9:H15)</f>
        <v>5.6418409537081588E-3</v>
      </c>
      <c r="I28" s="5">
        <f>_xlfn.STDEV.P(I9:I15)</f>
        <v>8.9420545554961262E-3</v>
      </c>
      <c r="J28" s="5">
        <f t="shared" si="11"/>
        <v>4.1733430963677119E-2</v>
      </c>
      <c r="K28" s="5">
        <f t="shared" si="11"/>
        <v>4.2143769818688649E-2</v>
      </c>
      <c r="L28" s="5">
        <f t="shared" ref="L28" si="12">_xlfn.STDEV.P(L9:L15)</f>
        <v>7.5420136124484699E-2</v>
      </c>
      <c r="M28" s="5"/>
    </row>
    <row r="29" spans="1:18" x14ac:dyDescent="0.25">
      <c r="A29" t="s">
        <v>9</v>
      </c>
      <c r="C29" s="5"/>
      <c r="D29" s="5"/>
      <c r="E29" s="5"/>
      <c r="F29" s="5"/>
      <c r="G29" s="5"/>
      <c r="H29" s="30"/>
      <c r="I29" s="5"/>
      <c r="J29" s="5"/>
      <c r="K29" s="5"/>
      <c r="L29" s="5"/>
      <c r="M29" s="5"/>
    </row>
    <row r="30" spans="1:18" x14ac:dyDescent="0.25">
      <c r="A30" t="s">
        <v>64</v>
      </c>
      <c r="C30" s="5">
        <f>AVERAGE(C16:C22)</f>
        <v>0.91665010157436566</v>
      </c>
      <c r="D30" s="5">
        <f t="shared" ref="D30:G30" si="13">AVERAGE(D16:D22)</f>
        <v>0.88786337555379446</v>
      </c>
      <c r="E30" s="5">
        <f t="shared" si="13"/>
        <v>0.86000134040951115</v>
      </c>
      <c r="F30" s="5">
        <f t="shared" si="13"/>
        <v>0.78616475801300523</v>
      </c>
      <c r="G30" s="5">
        <f t="shared" si="13"/>
        <v>0.73257157142857143</v>
      </c>
      <c r="H30" s="30">
        <f t="shared" ref="H30:K30" si="14">AVERAGE(H16:H22)</f>
        <v>0.58539342857142862</v>
      </c>
      <c r="I30" s="5">
        <f t="shared" si="14"/>
        <v>0.71045514285714295</v>
      </c>
      <c r="J30" s="5">
        <f t="shared" si="14"/>
        <v>0.21003885714285714</v>
      </c>
      <c r="K30" s="5">
        <f t="shared" si="14"/>
        <v>0.20613957142857145</v>
      </c>
      <c r="L30" s="5">
        <f t="shared" ref="L30" si="15">AVERAGE(L16:L22)</f>
        <v>-0.67952107198990208</v>
      </c>
      <c r="M30" s="5"/>
    </row>
    <row r="31" spans="1:18" x14ac:dyDescent="0.25">
      <c r="A31" t="s">
        <v>65</v>
      </c>
      <c r="C31" s="5">
        <f>_xlfn.STDEV.P(C16:C22)</f>
        <v>5.9791382337371609E-3</v>
      </c>
      <c r="D31" s="5">
        <f t="shared" ref="D31:G31" si="16">_xlfn.STDEV.P(D16:D22)</f>
        <v>1.6154626861203499E-2</v>
      </c>
      <c r="E31" s="5">
        <f t="shared" si="16"/>
        <v>2.4742400177354872E-2</v>
      </c>
      <c r="F31" s="5">
        <f t="shared" si="16"/>
        <v>3.9378657322444416E-2</v>
      </c>
      <c r="G31" s="5">
        <f t="shared" si="16"/>
        <v>4.4164133431800562E-2</v>
      </c>
      <c r="H31" s="30">
        <f t="shared" ref="H31:K31" si="17">_xlfn.STDEV.P(H16:H22)</f>
        <v>1.5161514029722423E-2</v>
      </c>
      <c r="I31" s="5">
        <f>_xlfn.STDEV.P(I16:I22)</f>
        <v>1.0088264602689481E-2</v>
      </c>
      <c r="J31" s="5">
        <f t="shared" si="17"/>
        <v>1.8871597232943717E-2</v>
      </c>
      <c r="K31" s="5">
        <f t="shared" si="17"/>
        <v>2.0327980413053073E-2</v>
      </c>
      <c r="L31" s="5">
        <f t="shared" ref="L31" si="18">_xlfn.STDEV.P(L16:L22)</f>
        <v>4.0164564379492444E-2</v>
      </c>
      <c r="M31" s="5"/>
    </row>
    <row r="32" spans="1:18" x14ac:dyDescent="0.25">
      <c r="D32" s="5">
        <f>C24-D24</f>
        <v>0.30292714243801644</v>
      </c>
      <c r="E32" s="5">
        <f t="shared" ref="E32:G32" si="19">D24-E24</f>
        <v>5.2921812170336091E-2</v>
      </c>
      <c r="F32" s="5">
        <f t="shared" si="19"/>
        <v>7.1399201637419918E-2</v>
      </c>
      <c r="G32" s="5">
        <f t="shared" si="19"/>
        <v>7.6711816058892046E-2</v>
      </c>
    </row>
    <row r="33" spans="3:13" x14ac:dyDescent="0.25">
      <c r="C33" s="5"/>
      <c r="D33" s="5">
        <f>C27-D27</f>
        <v>0.11935533865939696</v>
      </c>
      <c r="E33" s="5">
        <f t="shared" ref="E33:G33" si="20">D27-E27</f>
        <v>2.4184071364105497E-2</v>
      </c>
      <c r="F33" s="5">
        <f t="shared" si="20"/>
        <v>5.9212297841989558E-2</v>
      </c>
      <c r="G33" s="5">
        <f t="shared" si="20"/>
        <v>5.7694407942521564E-2</v>
      </c>
    </row>
    <row r="34" spans="3:13" x14ac:dyDescent="0.25">
      <c r="D34" s="5">
        <f>C30-D30</f>
        <v>2.8786726020571196E-2</v>
      </c>
      <c r="E34" s="5">
        <f t="shared" ref="E34:G34" si="21">D30-E30</f>
        <v>2.7862035144283315E-2</v>
      </c>
      <c r="F34" s="5">
        <f t="shared" si="21"/>
        <v>7.3836582396505923E-2</v>
      </c>
      <c r="G34" s="5">
        <f t="shared" si="21"/>
        <v>5.3593186584433794E-2</v>
      </c>
    </row>
    <row r="35" spans="3:13" x14ac:dyDescent="0.25">
      <c r="C35">
        <f>MIN(C2:C22)</f>
        <v>0.88130012137615654</v>
      </c>
      <c r="H35">
        <f>MIN(H2:H8)</f>
        <v>0.57922200000000001</v>
      </c>
      <c r="I35">
        <f t="shared" ref="I35:K35" si="22">MIN(I2:I8)</f>
        <v>0.71870800000000001</v>
      </c>
      <c r="J35">
        <f t="shared" si="22"/>
        <v>0.21873300000000001</v>
      </c>
      <c r="K35">
        <f t="shared" si="22"/>
        <v>0.21412100000000001</v>
      </c>
      <c r="M35" t="s">
        <v>98</v>
      </c>
    </row>
    <row r="36" spans="3:13" x14ac:dyDescent="0.25">
      <c r="C36">
        <f>MAX(C2:C22)</f>
        <v>0.93521757196387489</v>
      </c>
      <c r="H36">
        <f>MIN(H9:H15)</f>
        <v>0.57323100000000005</v>
      </c>
      <c r="I36">
        <f t="shared" ref="I36:K36" si="23">MIN(I9:I15)</f>
        <v>0.70018100000000005</v>
      </c>
      <c r="J36">
        <f t="shared" si="23"/>
        <v>0.184366</v>
      </c>
      <c r="K36">
        <f t="shared" si="23"/>
        <v>0.172787</v>
      </c>
      <c r="M36" t="s">
        <v>99</v>
      </c>
    </row>
    <row r="37" spans="3:13" x14ac:dyDescent="0.25">
      <c r="H37">
        <f>MIN(H16:H22)</f>
        <v>0.56512499999999999</v>
      </c>
      <c r="I37">
        <f t="shared" ref="I37:K37" si="24">MIN(I16:I22)</f>
        <v>0.69364899999999996</v>
      </c>
      <c r="J37">
        <f t="shared" si="24"/>
        <v>0.17503199999999999</v>
      </c>
      <c r="K37">
        <f t="shared" si="24"/>
        <v>0.16925000000000001</v>
      </c>
      <c r="M37" t="s">
        <v>100</v>
      </c>
    </row>
    <row r="38" spans="3:13" x14ac:dyDescent="0.25">
      <c r="C38">
        <f>MIN(C9:C15)</f>
        <v>0.88130012137615654</v>
      </c>
      <c r="H38">
        <f>MAX(H2:H8)</f>
        <v>0.76468599999999998</v>
      </c>
      <c r="I38">
        <f t="shared" ref="I38:K38" si="25">MAX(I2:I8)</f>
        <v>0.95698000000000005</v>
      </c>
      <c r="J38">
        <f t="shared" si="25"/>
        <v>0.30963499999999999</v>
      </c>
      <c r="K38">
        <f t="shared" si="25"/>
        <v>0.30518299999999998</v>
      </c>
      <c r="M38" t="s">
        <v>101</v>
      </c>
    </row>
    <row r="39" spans="3:13" x14ac:dyDescent="0.25">
      <c r="C39">
        <f>MAX(C9:C15)</f>
        <v>0.90751187947043777</v>
      </c>
      <c r="H39">
        <f>MAX(H9:H15)</f>
        <v>0.58924699999999997</v>
      </c>
      <c r="I39">
        <f t="shared" ref="I39:K39" si="26">MAX(I9:I15)</f>
        <v>0.72594999999999998</v>
      </c>
      <c r="J39">
        <f t="shared" si="26"/>
        <v>0.30610700000000002</v>
      </c>
      <c r="K39">
        <f t="shared" si="26"/>
        <v>0.29115099999999999</v>
      </c>
      <c r="M39" t="s">
        <v>102</v>
      </c>
    </row>
    <row r="40" spans="3:13" x14ac:dyDescent="0.25">
      <c r="H40">
        <f>MAX(H16:H22)</f>
        <v>0.61744200000000005</v>
      </c>
      <c r="I40">
        <f t="shared" ref="I40:K40" si="27">MAX(I16:I22)</f>
        <v>0.72706899999999997</v>
      </c>
      <c r="J40">
        <f t="shared" si="27"/>
        <v>0.23306099999999999</v>
      </c>
      <c r="K40">
        <f t="shared" si="27"/>
        <v>0.23196900000000001</v>
      </c>
      <c r="M40" t="s">
        <v>103</v>
      </c>
    </row>
    <row r="41" spans="3:13" x14ac:dyDescent="0.25">
      <c r="C41">
        <f>MIN(C16:C22)</f>
        <v>0.90778350390664797</v>
      </c>
    </row>
    <row r="42" spans="3:13" x14ac:dyDescent="0.25">
      <c r="C42">
        <f>MAX(C16:C22)</f>
        <v>0.92625396556893935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B2C4-8EBE-4CD6-8D1B-81257743CEA4}">
  <dimension ref="A1:G21"/>
  <sheetViews>
    <sheetView workbookViewId="0">
      <selection activeCell="A2" sqref="A2"/>
    </sheetView>
  </sheetViews>
  <sheetFormatPr defaultRowHeight="15" x14ac:dyDescent="0.25"/>
  <cols>
    <col min="1" max="7" width="15.7109375" customWidth="1"/>
  </cols>
  <sheetData>
    <row r="1" spans="1:7" x14ac:dyDescent="0.25">
      <c r="A1" t="s">
        <v>81</v>
      </c>
      <c r="B1" t="s">
        <v>14</v>
      </c>
      <c r="C1" t="s">
        <v>48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8</v>
      </c>
      <c r="B2">
        <v>1</v>
      </c>
      <c r="C2">
        <v>0.91022812383253948</v>
      </c>
      <c r="D2">
        <v>0.59378681917759402</v>
      </c>
      <c r="E2">
        <v>0.55271622363227524</v>
      </c>
      <c r="F2">
        <v>0.47680713783582779</v>
      </c>
      <c r="G2">
        <v>0.411216784</v>
      </c>
    </row>
    <row r="3" spans="1:7" x14ac:dyDescent="0.25">
      <c r="B3">
        <v>1</v>
      </c>
      <c r="C3">
        <v>0.89657899591297852</v>
      </c>
      <c r="D3">
        <v>0.59654529201272743</v>
      </c>
      <c r="E3">
        <v>0.53759570586932193</v>
      </c>
      <c r="F3">
        <v>0.45770215931101532</v>
      </c>
      <c r="G3">
        <v>0.40079588599999999</v>
      </c>
    </row>
    <row r="4" spans="1:7" x14ac:dyDescent="0.25">
      <c r="B4">
        <v>1</v>
      </c>
      <c r="C4">
        <v>0.92605024724178175</v>
      </c>
      <c r="D4">
        <v>0.69585031407752795</v>
      </c>
      <c r="E4">
        <v>0.61851090903323369</v>
      </c>
      <c r="F4">
        <v>0.53371341076802326</v>
      </c>
      <c r="G4">
        <v>0.40784531699999998</v>
      </c>
    </row>
    <row r="5" spans="1:7" x14ac:dyDescent="0.25">
      <c r="B5">
        <v>1</v>
      </c>
      <c r="C5">
        <v>0.88177546413952435</v>
      </c>
      <c r="D5">
        <v>0.68307960650746624</v>
      </c>
      <c r="E5">
        <v>0.63955703510869577</v>
      </c>
      <c r="F5">
        <v>0.55710934703637649</v>
      </c>
      <c r="G5">
        <v>0.47966777599999999</v>
      </c>
    </row>
    <row r="6" spans="1:7" x14ac:dyDescent="0.25">
      <c r="B6">
        <v>1</v>
      </c>
      <c r="C6">
        <v>0.914302490375692</v>
      </c>
      <c r="D6">
        <v>0.5995080961689816</v>
      </c>
      <c r="E6">
        <v>0.5239055073542157</v>
      </c>
      <c r="F6">
        <v>0.44350113249310658</v>
      </c>
      <c r="G6">
        <v>0.34337878500000002</v>
      </c>
    </row>
    <row r="7" spans="1:7" x14ac:dyDescent="0.25">
      <c r="B7">
        <v>1</v>
      </c>
      <c r="C7">
        <v>0.88272614966625995</v>
      </c>
      <c r="D7">
        <v>0.72445669903446663</v>
      </c>
      <c r="E7">
        <v>0.68359043481026882</v>
      </c>
      <c r="F7">
        <v>0.6357769056679573</v>
      </c>
      <c r="G7">
        <v>0.56160463599999999</v>
      </c>
    </row>
    <row r="8" spans="1:7" x14ac:dyDescent="0.25">
      <c r="B8">
        <v>2</v>
      </c>
      <c r="C8">
        <v>0.90730816114328017</v>
      </c>
      <c r="D8">
        <v>0.72486536167670856</v>
      </c>
      <c r="E8">
        <v>0.70484089220685164</v>
      </c>
      <c r="F8">
        <v>0.64660646568736968</v>
      </c>
      <c r="G8">
        <v>0.59674962300000001</v>
      </c>
    </row>
    <row r="9" spans="1:7" x14ac:dyDescent="0.25">
      <c r="A9" t="s">
        <v>7</v>
      </c>
      <c r="B9">
        <v>2</v>
      </c>
      <c r="C9">
        <v>0.90751187947043777</v>
      </c>
      <c r="D9">
        <v>0.79903763124362737</v>
      </c>
      <c r="E9">
        <v>0.78003481837937549</v>
      </c>
      <c r="F9">
        <v>0.74713747567889632</v>
      </c>
      <c r="G9">
        <v>0.69237668200000002</v>
      </c>
    </row>
    <row r="10" spans="1:7" x14ac:dyDescent="0.25">
      <c r="B10">
        <v>2</v>
      </c>
      <c r="C10">
        <v>0.90465982289023106</v>
      </c>
      <c r="D10">
        <v>0.79576833010569148</v>
      </c>
      <c r="E10">
        <v>0.76552729457978519</v>
      </c>
      <c r="F10">
        <v>0.70014127182106856</v>
      </c>
      <c r="G10">
        <v>0.64834328200000002</v>
      </c>
    </row>
    <row r="11" spans="1:7" x14ac:dyDescent="0.25">
      <c r="B11">
        <v>2</v>
      </c>
      <c r="C11">
        <v>0.90398076179970555</v>
      </c>
      <c r="D11">
        <v>0.7540847405970097</v>
      </c>
      <c r="E11">
        <v>0.73549059037499986</v>
      </c>
      <c r="F11">
        <v>0.67214788082749333</v>
      </c>
      <c r="G11">
        <v>0.62004339399999997</v>
      </c>
    </row>
    <row r="12" spans="1:7" x14ac:dyDescent="0.25">
      <c r="B12">
        <v>2</v>
      </c>
      <c r="C12">
        <v>0.8924367232607735</v>
      </c>
      <c r="D12">
        <v>0.72987147904417282</v>
      </c>
      <c r="E12">
        <v>0.67582584460767103</v>
      </c>
      <c r="F12">
        <v>0.59235649992974715</v>
      </c>
      <c r="G12">
        <v>0.54536029600000002</v>
      </c>
    </row>
    <row r="13" spans="1:7" x14ac:dyDescent="0.25">
      <c r="B13">
        <v>2</v>
      </c>
      <c r="C13">
        <v>0.88130012137615654</v>
      </c>
      <c r="D13">
        <v>0.8157927995755484</v>
      </c>
      <c r="E13">
        <v>0.79352068557336097</v>
      </c>
      <c r="F13">
        <v>0.74151836434806917</v>
      </c>
      <c r="G13">
        <v>0.64691296300000001</v>
      </c>
    </row>
    <row r="14" spans="1:7" x14ac:dyDescent="0.25">
      <c r="B14">
        <v>2</v>
      </c>
      <c r="C14">
        <v>0.8920971927155108</v>
      </c>
      <c r="D14">
        <v>0.83438694979755856</v>
      </c>
      <c r="E14">
        <v>0.82927866676953377</v>
      </c>
      <c r="F14">
        <v>0.77012474930500752</v>
      </c>
      <c r="G14">
        <v>0.71638561199999995</v>
      </c>
    </row>
    <row r="15" spans="1:7" x14ac:dyDescent="0.25">
      <c r="B15">
        <v>3</v>
      </c>
      <c r="C15">
        <v>0.92279075400725974</v>
      </c>
      <c r="D15">
        <v>0.88649143668341057</v>
      </c>
      <c r="E15">
        <v>0.84909880491826961</v>
      </c>
      <c r="F15">
        <v>0.77002258364444698</v>
      </c>
      <c r="G15">
        <v>0.70535172099999999</v>
      </c>
    </row>
    <row r="16" spans="1:7" x14ac:dyDescent="0.25">
      <c r="A16" t="s">
        <v>9</v>
      </c>
      <c r="B16">
        <v>3</v>
      </c>
      <c r="C16">
        <v>0.92625396556893935</v>
      </c>
      <c r="D16">
        <v>0.88690009932565284</v>
      </c>
      <c r="E16">
        <v>0.82182057354861782</v>
      </c>
      <c r="F16">
        <v>0.72690867488791855</v>
      </c>
      <c r="G16">
        <v>0.65600570599999997</v>
      </c>
    </row>
    <row r="17" spans="2:7" x14ac:dyDescent="0.25">
      <c r="B17">
        <v>3</v>
      </c>
      <c r="C17">
        <v>0.9156606125567428</v>
      </c>
      <c r="D17">
        <v>0.90171412010692442</v>
      </c>
      <c r="E17">
        <v>0.88771742461013659</v>
      </c>
      <c r="F17">
        <v>0.82130974524581513</v>
      </c>
      <c r="G17">
        <v>0.76746844199999997</v>
      </c>
    </row>
    <row r="18" spans="2:7" x14ac:dyDescent="0.25">
      <c r="B18">
        <v>3</v>
      </c>
      <c r="C18">
        <v>0.91654339197442591</v>
      </c>
      <c r="D18">
        <v>0.85267460303788711</v>
      </c>
      <c r="E18">
        <v>0.82978949507233657</v>
      </c>
      <c r="F18">
        <v>0.73354944282435075</v>
      </c>
      <c r="G18">
        <v>0.69605464500000003</v>
      </c>
    </row>
    <row r="19" spans="2:7" x14ac:dyDescent="0.25">
      <c r="B19">
        <v>3</v>
      </c>
      <c r="C19">
        <v>0.91029602994159209</v>
      </c>
      <c r="D19">
        <v>0.90355310199701333</v>
      </c>
      <c r="E19">
        <v>0.87525321402175627</v>
      </c>
      <c r="F19">
        <v>0.82795051318224744</v>
      </c>
      <c r="G19">
        <v>0.77880883000000001</v>
      </c>
    </row>
    <row r="20" spans="2:7" x14ac:dyDescent="0.25">
      <c r="B20">
        <v>3</v>
      </c>
      <c r="C20">
        <v>0.90778350390664797</v>
      </c>
      <c r="D20">
        <v>0.89946647557459347</v>
      </c>
      <c r="E20">
        <v>0.88638927102285026</v>
      </c>
      <c r="F20">
        <v>0.80792604371239041</v>
      </c>
      <c r="G20">
        <v>0.7446855</v>
      </c>
    </row>
    <row r="21" spans="2:7" x14ac:dyDescent="0.25">
      <c r="B21">
        <v>3</v>
      </c>
      <c r="C21">
        <v>0.91722245306495132</v>
      </c>
      <c r="D21">
        <v>0.88424379215107984</v>
      </c>
      <c r="E21">
        <v>0.8699405996726105</v>
      </c>
      <c r="F21">
        <v>0.81548630259386712</v>
      </c>
      <c r="G21">
        <v>0.77962615599999996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6D2C-9E78-4E66-808F-C3CE312F198F}">
  <dimension ref="A1:K22"/>
  <sheetViews>
    <sheetView workbookViewId="0">
      <selection activeCell="I21" sqref="I21"/>
    </sheetView>
  </sheetViews>
  <sheetFormatPr defaultRowHeight="15" x14ac:dyDescent="0.25"/>
  <cols>
    <col min="1" max="11" width="15.7109375" customWidth="1"/>
  </cols>
  <sheetData>
    <row r="1" spans="1:11" x14ac:dyDescent="0.25">
      <c r="A1" t="s">
        <v>35</v>
      </c>
      <c r="B1" t="s">
        <v>14</v>
      </c>
      <c r="C1" t="s">
        <v>48</v>
      </c>
      <c r="D1" t="s">
        <v>44</v>
      </c>
      <c r="E1" t="s">
        <v>45</v>
      </c>
      <c r="F1" t="s">
        <v>46</v>
      </c>
      <c r="G1" t="s">
        <v>47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25">
      <c r="A2" t="s">
        <v>8</v>
      </c>
      <c r="B2">
        <v>1</v>
      </c>
      <c r="C2">
        <v>-2.9087341735809211E-2</v>
      </c>
      <c r="D2">
        <v>-0.47734425387992679</v>
      </c>
      <c r="E2">
        <v>-0.52279110616308344</v>
      </c>
      <c r="F2">
        <v>-0.59940700409058623</v>
      </c>
      <c r="G2">
        <v>-0.66826899995135025</v>
      </c>
      <c r="H2">
        <v>-0.15287605566508003</v>
      </c>
      <c r="I2">
        <v>-6.4756817128028485E-2</v>
      </c>
      <c r="J2">
        <v>-0.62391966333139826</v>
      </c>
      <c r="K2">
        <v>-0.63252294075717974</v>
      </c>
    </row>
    <row r="3" spans="1:11" x14ac:dyDescent="0.25">
      <c r="B3">
        <v>1</v>
      </c>
      <c r="C3">
        <v>-4.084974998037505E-2</v>
      </c>
      <c r="D3">
        <v>-0.2263694470598997</v>
      </c>
      <c r="E3">
        <v>-0.25749778757931419</v>
      </c>
      <c r="F3">
        <v>-0.32165725180072774</v>
      </c>
      <c r="G3">
        <v>-0.3859291677242927</v>
      </c>
      <c r="H3">
        <v>-0.23715495113212748</v>
      </c>
      <c r="I3">
        <v>-0.1434475209474563</v>
      </c>
      <c r="J3">
        <v>-0.62468396067303555</v>
      </c>
      <c r="K3">
        <v>-0.63186193527645307</v>
      </c>
    </row>
    <row r="4" spans="1:11" x14ac:dyDescent="0.25">
      <c r="B4">
        <v>1</v>
      </c>
      <c r="C4">
        <v>-4.7411439534402404E-2</v>
      </c>
      <c r="D4">
        <v>-0.22435657743459625</v>
      </c>
      <c r="E4">
        <v>-0.26954420893619957</v>
      </c>
      <c r="F4">
        <v>-0.33941703868773965</v>
      </c>
      <c r="G4">
        <v>-0.39707674496682943</v>
      </c>
      <c r="H4">
        <v>-0.19303967602901495</v>
      </c>
      <c r="I4">
        <v>-7.1716833099352117E-2</v>
      </c>
      <c r="J4">
        <v>-0.65538768712566264</v>
      </c>
      <c r="K4">
        <v>-0.66438766637855551</v>
      </c>
    </row>
    <row r="5" spans="1:11" x14ac:dyDescent="0.25">
      <c r="B5">
        <v>1</v>
      </c>
      <c r="C5">
        <v>-3.3365447974874222E-2</v>
      </c>
      <c r="D5">
        <v>-0.15748417240327489</v>
      </c>
      <c r="E5">
        <v>-0.20865263606532944</v>
      </c>
      <c r="F5">
        <v>-0.2726918844188661</v>
      </c>
      <c r="G5">
        <v>-0.38950452002528763</v>
      </c>
      <c r="H5">
        <v>-0.11651686087476074</v>
      </c>
      <c r="I5">
        <v>-1.9097138482718559E-2</v>
      </c>
      <c r="J5">
        <v>-0.50914995416569253</v>
      </c>
      <c r="K5">
        <v>-0.51543966210582381</v>
      </c>
    </row>
    <row r="6" spans="1:11" x14ac:dyDescent="0.25">
      <c r="B6">
        <v>1</v>
      </c>
      <c r="C6">
        <v>-5.4641989811196993E-2</v>
      </c>
      <c r="D6">
        <v>-0.16552868042933386</v>
      </c>
      <c r="E6">
        <v>-0.19412071947545378</v>
      </c>
      <c r="F6">
        <v>-0.2540595549990623</v>
      </c>
      <c r="G6">
        <v>-0.31905945638391586</v>
      </c>
      <c r="H6">
        <v>-0.19468812484083478</v>
      </c>
      <c r="I6">
        <v>-6.3849326620807195E-2</v>
      </c>
      <c r="J6">
        <v>-0.66008569050263077</v>
      </c>
      <c r="K6">
        <v>-0.66934073701722652</v>
      </c>
    </row>
    <row r="7" spans="1:11" x14ac:dyDescent="0.25">
      <c r="B7">
        <v>1</v>
      </c>
      <c r="C7">
        <v>-3.8910097299862847E-2</v>
      </c>
      <c r="D7">
        <v>-0.22220494751463862</v>
      </c>
      <c r="E7">
        <v>-0.28074703617512264</v>
      </c>
      <c r="F7">
        <v>-0.35310526684718374</v>
      </c>
      <c r="G7">
        <v>-0.46422654039830757</v>
      </c>
      <c r="H7">
        <v>-0.19409290294694398</v>
      </c>
      <c r="I7">
        <v>-8.6760113219618754E-2</v>
      </c>
      <c r="J7">
        <v>-0.64860185004115711</v>
      </c>
      <c r="K7">
        <v>-0.66189028352143242</v>
      </c>
    </row>
    <row r="8" spans="1:11" x14ac:dyDescent="0.25">
      <c r="B8">
        <v>1</v>
      </c>
      <c r="C8">
        <v>-5.4174007787256277E-2</v>
      </c>
      <c r="D8">
        <v>-0.13998756731134626</v>
      </c>
      <c r="E8">
        <v>-0.16520402280645263</v>
      </c>
      <c r="F8">
        <v>-0.19669525170141305</v>
      </c>
      <c r="G8">
        <v>-0.25056931579828695</v>
      </c>
      <c r="H8">
        <v>-0.20808840111696306</v>
      </c>
      <c r="I8">
        <v>-0.10730948660065957</v>
      </c>
      <c r="J8">
        <v>-0.55355603916813534</v>
      </c>
      <c r="K8">
        <v>-0.57045280707289303</v>
      </c>
    </row>
    <row r="9" spans="1:11" x14ac:dyDescent="0.25">
      <c r="A9" t="s">
        <v>7</v>
      </c>
      <c r="B9">
        <v>2</v>
      </c>
      <c r="C9">
        <v>-4.2245182671103852E-2</v>
      </c>
      <c r="D9">
        <v>-0.13974265289239074</v>
      </c>
      <c r="E9">
        <v>-0.15190890773928892</v>
      </c>
      <c r="F9">
        <v>-0.18935995701133704</v>
      </c>
      <c r="G9">
        <v>-0.2242078466891532</v>
      </c>
      <c r="H9">
        <v>-0.22970261989699861</v>
      </c>
      <c r="I9">
        <v>-0.14529811068071846</v>
      </c>
      <c r="J9">
        <v>-0.56835323240687363</v>
      </c>
      <c r="K9">
        <v>-0.57438427542306936</v>
      </c>
    </row>
    <row r="10" spans="1:11" x14ac:dyDescent="0.25">
      <c r="B10">
        <v>2</v>
      </c>
      <c r="C10">
        <v>-4.214768127290594E-2</v>
      </c>
      <c r="D10">
        <v>-9.7432766797892312E-2</v>
      </c>
      <c r="E10">
        <v>-0.10788601129344361</v>
      </c>
      <c r="F10">
        <v>-0.12659947926163606</v>
      </c>
      <c r="G10">
        <v>-0.15965756680654353</v>
      </c>
      <c r="H10">
        <v>-0.24075608250214428</v>
      </c>
      <c r="I10">
        <v>-0.15266244169361953</v>
      </c>
      <c r="J10">
        <v>-0.57111879642628782</v>
      </c>
      <c r="K10">
        <v>-0.57503510436314265</v>
      </c>
    </row>
    <row r="11" spans="1:11" x14ac:dyDescent="0.25">
      <c r="B11">
        <v>2</v>
      </c>
      <c r="C11">
        <v>-4.3514696833214378E-2</v>
      </c>
      <c r="D11">
        <v>-9.921334884636368E-2</v>
      </c>
      <c r="E11">
        <v>-0.11603932008778259</v>
      </c>
      <c r="F11">
        <v>-0.15481432086848909</v>
      </c>
      <c r="G11">
        <v>-0.18819498486582412</v>
      </c>
      <c r="H11">
        <v>-0.23208682080664039</v>
      </c>
      <c r="I11">
        <v>-0.15478967835692181</v>
      </c>
      <c r="J11">
        <v>-0.68344260002223167</v>
      </c>
      <c r="K11">
        <v>-0.68396252242069278</v>
      </c>
    </row>
    <row r="12" spans="1:11" x14ac:dyDescent="0.25">
      <c r="B12">
        <v>2</v>
      </c>
      <c r="C12">
        <v>-4.3840811928545491E-2</v>
      </c>
      <c r="D12">
        <v>-0.1225798473586666</v>
      </c>
      <c r="E12">
        <v>-0.13342287912184225</v>
      </c>
      <c r="F12">
        <v>-0.17253516628869825</v>
      </c>
      <c r="G12">
        <v>-0.20757791515454041</v>
      </c>
      <c r="H12">
        <v>-0.23565272502478649</v>
      </c>
      <c r="I12">
        <v>-0.15228671143887448</v>
      </c>
      <c r="J12">
        <v>-0.5410858010374785</v>
      </c>
      <c r="K12">
        <v>-0.54078096307238566</v>
      </c>
    </row>
    <row r="13" spans="1:11" x14ac:dyDescent="0.25">
      <c r="B13">
        <v>2</v>
      </c>
      <c r="C13">
        <v>-4.9422567050944402E-2</v>
      </c>
      <c r="D13">
        <v>-0.1367536068053935</v>
      </c>
      <c r="E13">
        <v>-0.17016520416236386</v>
      </c>
      <c r="F13">
        <v>-0.22741684166690493</v>
      </c>
      <c r="G13">
        <v>-0.26331648329166751</v>
      </c>
      <c r="H13">
        <v>-0.24167033124591897</v>
      </c>
      <c r="I13">
        <v>-0.13909329041820065</v>
      </c>
      <c r="J13">
        <v>-0.65225248197071406</v>
      </c>
      <c r="K13">
        <v>-0.66807896162148828</v>
      </c>
    </row>
    <row r="14" spans="1:11" x14ac:dyDescent="0.25">
      <c r="B14">
        <v>2</v>
      </c>
      <c r="C14">
        <v>-5.4876170065113763E-2</v>
      </c>
      <c r="D14">
        <v>-8.8420132211381952E-2</v>
      </c>
      <c r="E14">
        <v>-0.10044174753134902</v>
      </c>
      <c r="F14">
        <v>-0.12987808882134586</v>
      </c>
      <c r="G14">
        <v>-0.18915414627338817</v>
      </c>
      <c r="H14">
        <v>-0.23993807030354825</v>
      </c>
      <c r="I14">
        <v>-0.14566115957448436</v>
      </c>
      <c r="J14">
        <v>-0.51412673892075333</v>
      </c>
      <c r="K14">
        <v>-0.5358817139065104</v>
      </c>
    </row>
    <row r="15" spans="1:11" x14ac:dyDescent="0.25">
      <c r="B15">
        <v>2</v>
      </c>
      <c r="C15">
        <v>-4.9587827282430476E-2</v>
      </c>
      <c r="D15">
        <v>-7.8632497097381251E-2</v>
      </c>
      <c r="E15">
        <v>-8.12995067187781E-2</v>
      </c>
      <c r="F15">
        <v>-0.11343891957229746</v>
      </c>
      <c r="G15">
        <v>-0.14485314517330541</v>
      </c>
      <c r="H15">
        <v>-0.23795721648808754</v>
      </c>
      <c r="I15">
        <v>-0.15424666993763889</v>
      </c>
      <c r="J15">
        <v>-0.73431916665464481</v>
      </c>
      <c r="K15">
        <v>-0.76248893570346465</v>
      </c>
    </row>
    <row r="16" spans="1:11" x14ac:dyDescent="0.25">
      <c r="A16" t="s">
        <v>9</v>
      </c>
      <c r="B16">
        <v>3</v>
      </c>
      <c r="C16">
        <v>-3.4896765585429951E-2</v>
      </c>
      <c r="D16">
        <v>-5.2325455234077375E-2</v>
      </c>
      <c r="E16">
        <v>-7.1041770375519481E-2</v>
      </c>
      <c r="F16">
        <v>-0.11349653741409386</v>
      </c>
      <c r="G16">
        <v>-0.15159426967681786</v>
      </c>
      <c r="H16">
        <v>-0.2345110106084928</v>
      </c>
      <c r="I16">
        <v>-0.14396508529632801</v>
      </c>
      <c r="J16">
        <v>-0.6325303944410664</v>
      </c>
      <c r="K16">
        <v>-0.634570049714684</v>
      </c>
    </row>
    <row r="17" spans="2:11" x14ac:dyDescent="0.25">
      <c r="B17">
        <v>3</v>
      </c>
      <c r="C17">
        <v>-3.3269919664684205E-2</v>
      </c>
      <c r="D17">
        <v>-5.2125296464822383E-2</v>
      </c>
      <c r="E17">
        <v>-8.5222990761179229E-2</v>
      </c>
      <c r="F17">
        <v>-0.13852014826558035</v>
      </c>
      <c r="G17">
        <v>-0.18309238307321718</v>
      </c>
      <c r="H17">
        <v>-0.24093832453626743</v>
      </c>
      <c r="I17">
        <v>-0.15026373441407548</v>
      </c>
      <c r="J17">
        <v>-0.67475123471246279</v>
      </c>
      <c r="K17">
        <v>-0.67814483801357872</v>
      </c>
    </row>
    <row r="18" spans="2:11" x14ac:dyDescent="0.25">
      <c r="B18">
        <v>3</v>
      </c>
      <c r="C18">
        <v>-3.8265466731817764E-2</v>
      </c>
      <c r="D18">
        <v>-4.4931129574709863E-2</v>
      </c>
      <c r="E18">
        <v>-5.1725255462993412E-2</v>
      </c>
      <c r="F18">
        <v>-8.549302402356504E-2</v>
      </c>
      <c r="G18">
        <v>-0.11493947350163938</v>
      </c>
      <c r="H18">
        <v>-0.24785547995764934</v>
      </c>
      <c r="I18">
        <v>-0.1537587896897952</v>
      </c>
      <c r="J18">
        <v>-0.63370968628929447</v>
      </c>
      <c r="K18">
        <v>-0.63997111951783725</v>
      </c>
    </row>
    <row r="19" spans="2:11" x14ac:dyDescent="0.25">
      <c r="B19">
        <v>3</v>
      </c>
      <c r="C19">
        <v>-3.7846969382662E-2</v>
      </c>
      <c r="D19">
        <v>-6.9216672310193544E-2</v>
      </c>
      <c r="E19">
        <v>-8.1032067531865329E-2</v>
      </c>
      <c r="F19">
        <v>-0.1345706084435831</v>
      </c>
      <c r="G19">
        <v>-0.15735666399521794</v>
      </c>
      <c r="H19">
        <v>-0.22835740910256722</v>
      </c>
      <c r="I19">
        <v>-0.14828068749676845</v>
      </c>
      <c r="J19">
        <v>-0.70820949361421592</v>
      </c>
      <c r="K19">
        <v>-0.72245266847400247</v>
      </c>
    </row>
    <row r="20" spans="2:11" x14ac:dyDescent="0.25">
      <c r="B20">
        <v>3</v>
      </c>
      <c r="C20">
        <v>-4.0817351345727317E-2</v>
      </c>
      <c r="D20">
        <v>-4.4046318779207304E-2</v>
      </c>
      <c r="E20">
        <v>-5.7866285785037018E-2</v>
      </c>
      <c r="F20">
        <v>-8.1995620333659577E-2</v>
      </c>
      <c r="G20">
        <v>-0.10856913316826704</v>
      </c>
      <c r="H20">
        <v>-0.23381477093565839</v>
      </c>
      <c r="I20">
        <v>-0.15886023548864969</v>
      </c>
      <c r="J20">
        <v>-0.66756760004967686</v>
      </c>
      <c r="K20">
        <v>-0.67480668796657084</v>
      </c>
    </row>
    <row r="21" spans="2:11" x14ac:dyDescent="0.25">
      <c r="B21">
        <v>3</v>
      </c>
      <c r="C21">
        <v>-4.201771344975519E-2</v>
      </c>
      <c r="D21">
        <v>-4.6015018804573288E-2</v>
      </c>
      <c r="E21">
        <v>-5.2375509343727956E-2</v>
      </c>
      <c r="F21">
        <v>-9.2628392044248956E-2</v>
      </c>
      <c r="G21">
        <v>-0.12802710235549628</v>
      </c>
      <c r="H21">
        <v>-0.23398816798339875</v>
      </c>
      <c r="I21">
        <v>-0.13842437195075483</v>
      </c>
      <c r="J21">
        <v>-0.75688254472539584</v>
      </c>
      <c r="K21">
        <v>-0.77147132264281804</v>
      </c>
    </row>
    <row r="22" spans="2:11" x14ac:dyDescent="0.25">
      <c r="B22">
        <v>3</v>
      </c>
      <c r="C22">
        <v>-3.7525322539071204E-2</v>
      </c>
      <c r="D22">
        <v>-5.3427980474470949E-2</v>
      </c>
      <c r="E22">
        <v>-6.0510400387263838E-2</v>
      </c>
      <c r="F22">
        <v>-8.8583329237879135E-2</v>
      </c>
      <c r="G22">
        <v>-0.10811359898500135</v>
      </c>
      <c r="H22">
        <v>-0.20940383201646409</v>
      </c>
      <c r="I22">
        <v>-0.1459971590435106</v>
      </c>
      <c r="J22">
        <v>-0.68299655009720228</v>
      </c>
      <c r="K22">
        <v>-0.69482926581915316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6765-E700-4898-BF94-9AD5F89C5DEE}">
  <dimension ref="A1:K84"/>
  <sheetViews>
    <sheetView workbookViewId="0">
      <pane ySplit="6000" topLeftCell="A16" activePane="bottomLeft"/>
      <selection activeCell="H15" sqref="H15"/>
      <selection pane="bottomLeft" activeCell="H26" sqref="H26"/>
    </sheetView>
  </sheetViews>
  <sheetFormatPr defaultRowHeight="15" x14ac:dyDescent="0.25"/>
  <cols>
    <col min="1" max="1" width="23.28515625" customWidth="1"/>
    <col min="2" max="2" width="11.5703125" customWidth="1"/>
    <col min="3" max="14" width="15.7109375" customWidth="1"/>
  </cols>
  <sheetData>
    <row r="1" spans="1:11" x14ac:dyDescent="0.25">
      <c r="A1" s="1" t="s">
        <v>59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25">
      <c r="A2" s="1" t="s">
        <v>54</v>
      </c>
    </row>
    <row r="3" spans="1:11" x14ac:dyDescent="0.25">
      <c r="A3" t="s">
        <v>55</v>
      </c>
      <c r="C3">
        <v>0.68</v>
      </c>
      <c r="D3">
        <v>4.0000000000000002E-4</v>
      </c>
      <c r="E3">
        <v>8.0000000000000002E-3</v>
      </c>
      <c r="F3">
        <v>0.151</v>
      </c>
      <c r="G3">
        <v>0.61199999999999999</v>
      </c>
      <c r="H3">
        <v>2.0000000000000001E-4</v>
      </c>
      <c r="I3">
        <v>4.0000000000000003E-5</v>
      </c>
      <c r="J3">
        <v>0.95</v>
      </c>
      <c r="K3">
        <v>0.89</v>
      </c>
    </row>
    <row r="5" spans="1:11" x14ac:dyDescent="0.25">
      <c r="A5" t="s">
        <v>18</v>
      </c>
      <c r="C5" s="16" t="s">
        <v>56</v>
      </c>
      <c r="D5" s="16" t="s">
        <v>57</v>
      </c>
      <c r="E5" s="16" t="s">
        <v>57</v>
      </c>
      <c r="F5" s="16" t="s">
        <v>56</v>
      </c>
      <c r="G5" s="16" t="s">
        <v>56</v>
      </c>
      <c r="H5" s="16" t="s">
        <v>57</v>
      </c>
      <c r="J5" s="16" t="s">
        <v>56</v>
      </c>
      <c r="K5" s="16" t="s">
        <v>56</v>
      </c>
    </row>
    <row r="6" spans="1:11" x14ac:dyDescent="0.25">
      <c r="I6" s="16" t="s">
        <v>57</v>
      </c>
    </row>
    <row r="7" spans="1:11" x14ac:dyDescent="0.25">
      <c r="A7" t="s">
        <v>20</v>
      </c>
      <c r="C7" s="16" t="s">
        <v>56</v>
      </c>
      <c r="D7" s="16" t="s">
        <v>57</v>
      </c>
      <c r="E7" s="16" t="s">
        <v>57</v>
      </c>
      <c r="F7" s="16" t="s">
        <v>57</v>
      </c>
      <c r="G7" s="16" t="s">
        <v>57</v>
      </c>
      <c r="H7" s="16" t="s">
        <v>57</v>
      </c>
      <c r="I7" s="16" t="s">
        <v>57</v>
      </c>
      <c r="J7" s="16" t="s">
        <v>56</v>
      </c>
      <c r="K7" s="16" t="s">
        <v>56</v>
      </c>
    </row>
    <row r="8" spans="1:11" x14ac:dyDescent="0.25">
      <c r="A8" t="s">
        <v>21</v>
      </c>
    </row>
    <row r="9" spans="1:11" x14ac:dyDescent="0.25">
      <c r="A9" t="s">
        <v>58</v>
      </c>
    </row>
    <row r="10" spans="1:11" x14ac:dyDescent="0.25">
      <c r="A10" s="1" t="s">
        <v>22</v>
      </c>
    </row>
    <row r="11" spans="1:11" x14ac:dyDescent="0.25">
      <c r="A11" t="s">
        <v>23</v>
      </c>
    </row>
    <row r="12" spans="1:11" x14ac:dyDescent="0.25">
      <c r="A12" t="s">
        <v>17</v>
      </c>
      <c r="C12">
        <v>2.3800000000000002E-2</v>
      </c>
      <c r="D12">
        <v>1E-4</v>
      </c>
      <c r="E12">
        <v>2.7100000000000002E-3</v>
      </c>
      <c r="F12">
        <v>4.81E-3</v>
      </c>
      <c r="G12">
        <v>0.115</v>
      </c>
      <c r="H12">
        <v>0</v>
      </c>
      <c r="I12">
        <v>0</v>
      </c>
      <c r="J12">
        <v>0.20200000000000001</v>
      </c>
      <c r="K12">
        <v>0.252</v>
      </c>
    </row>
    <row r="14" spans="1:11" x14ac:dyDescent="0.25">
      <c r="A14" t="s">
        <v>24</v>
      </c>
    </row>
    <row r="15" spans="1:11" x14ac:dyDescent="0.25">
      <c r="A15" t="s">
        <v>17</v>
      </c>
      <c r="C15">
        <v>4.6300000000000001E-2</v>
      </c>
      <c r="D15">
        <v>9.0200000000000002E-2</v>
      </c>
      <c r="E15">
        <v>0.126</v>
      </c>
      <c r="F15">
        <v>0.26200000000000001</v>
      </c>
      <c r="G15">
        <v>0.45900000000000002</v>
      </c>
      <c r="H15">
        <v>7.6100000000000001E-2</v>
      </c>
      <c r="I15">
        <v>1.78E-2</v>
      </c>
      <c r="J15">
        <v>0.29599999999999999</v>
      </c>
      <c r="K15">
        <v>0.35899999999999999</v>
      </c>
    </row>
    <row r="19" spans="1:11" x14ac:dyDescent="0.25">
      <c r="A19" s="1" t="s">
        <v>25</v>
      </c>
    </row>
    <row r="20" spans="1:11" x14ac:dyDescent="0.25">
      <c r="A20" t="s">
        <v>104</v>
      </c>
      <c r="C20">
        <v>3.0648</v>
      </c>
      <c r="D20">
        <v>22.389900000000001</v>
      </c>
      <c r="E20">
        <v>27.061199999999999</v>
      </c>
      <c r="F20" s="1">
        <v>25.665800000000001</v>
      </c>
      <c r="G20" s="1">
        <v>35.049900000000001</v>
      </c>
      <c r="H20">
        <v>9.3031000000000006</v>
      </c>
      <c r="I20">
        <v>19.183499999999999</v>
      </c>
      <c r="J20" s="1">
        <v>2.8197999999999999</v>
      </c>
      <c r="K20">
        <v>2.5114999999999998</v>
      </c>
    </row>
    <row r="21" spans="1:11" x14ac:dyDescent="0.25">
      <c r="A21" t="s">
        <v>17</v>
      </c>
      <c r="C21">
        <v>7.1529999999999996E-2</v>
      </c>
      <c r="D21">
        <v>1.0000000000000001E-5</v>
      </c>
      <c r="E21">
        <v>3.9999999999999998E-6</v>
      </c>
      <c r="F21" s="1">
        <v>5.0000000000000004E-6</v>
      </c>
      <c r="G21" s="18">
        <v>6.1999999999999999E-7</v>
      </c>
      <c r="H21">
        <v>2E-3</v>
      </c>
      <c r="I21">
        <v>4.0000000000000003E-5</v>
      </c>
      <c r="J21" s="1">
        <v>8.5999999999999993E-2</v>
      </c>
      <c r="K21" s="1">
        <v>0.109</v>
      </c>
    </row>
    <row r="24" spans="1:11" x14ac:dyDescent="0.25">
      <c r="A24" t="s">
        <v>27</v>
      </c>
      <c r="C24">
        <v>8.0815999999999999</v>
      </c>
      <c r="D24" s="1">
        <v>17.818200000000001</v>
      </c>
      <c r="E24" s="1">
        <v>17.098299999999998</v>
      </c>
      <c r="F24">
        <v>15.228</v>
      </c>
      <c r="G24">
        <v>16.096499999999999</v>
      </c>
      <c r="H24" s="1">
        <v>9.6698000000000004</v>
      </c>
      <c r="I24">
        <v>12.3414</v>
      </c>
      <c r="J24">
        <v>5.1280099999999997</v>
      </c>
      <c r="K24">
        <v>5.4991000000000003</v>
      </c>
    </row>
    <row r="25" spans="1:11" x14ac:dyDescent="0.25">
      <c r="A25" t="s">
        <v>17</v>
      </c>
      <c r="C25">
        <v>1.7600000000000001E-2</v>
      </c>
      <c r="D25" s="1">
        <v>1E-4</v>
      </c>
      <c r="E25" s="1">
        <v>2.0000000000000001E-4</v>
      </c>
      <c r="F25">
        <v>5.0000000000000001E-4</v>
      </c>
      <c r="G25">
        <v>2.9999999999999997E-4</v>
      </c>
      <c r="H25" s="1">
        <v>8.0000000000000002E-3</v>
      </c>
      <c r="I25">
        <v>2E-3</v>
      </c>
      <c r="J25">
        <v>7.6999999999999999E-2</v>
      </c>
      <c r="K25">
        <v>6.4000000000000001E-2</v>
      </c>
    </row>
    <row r="27" spans="1:11" x14ac:dyDescent="0.25">
      <c r="A27" t="s">
        <v>106</v>
      </c>
      <c r="C27" s="1">
        <v>7.8277000000000001</v>
      </c>
      <c r="D27">
        <v>31.51604</v>
      </c>
      <c r="E27">
        <v>26.997800000000002</v>
      </c>
      <c r="F27">
        <v>20.858979999999999</v>
      </c>
      <c r="G27">
        <v>26.7835</v>
      </c>
      <c r="H27">
        <v>5.2546999999999997</v>
      </c>
      <c r="I27">
        <v>9.3127999999999993</v>
      </c>
      <c r="J27">
        <v>4.0625999999999998</v>
      </c>
      <c r="K27">
        <v>3.5171999999999999</v>
      </c>
    </row>
    <row r="28" spans="1:11" x14ac:dyDescent="0.25">
      <c r="A28" t="s">
        <v>17</v>
      </c>
      <c r="C28" s="1">
        <v>8.0000000000000002E-3</v>
      </c>
      <c r="D28" s="17">
        <v>7.4999999999999993E-5</v>
      </c>
      <c r="E28">
        <v>1E-4</v>
      </c>
      <c r="F28">
        <v>2.0000000000000001E-4</v>
      </c>
      <c r="G28">
        <v>5.0000000000000002E-5</v>
      </c>
      <c r="H28" s="9">
        <v>3.0700000000000002E-2</v>
      </c>
      <c r="I28">
        <v>5.0000000000000001E-3</v>
      </c>
      <c r="J28" s="1">
        <v>4.8399999999999999E-2</v>
      </c>
      <c r="K28" s="1">
        <v>6.5799999999999997E-2</v>
      </c>
    </row>
    <row r="29" spans="1:11" x14ac:dyDescent="0.25">
      <c r="A29" t="s">
        <v>105</v>
      </c>
      <c r="C29" s="1">
        <v>10.5558</v>
      </c>
      <c r="D29" s="17"/>
      <c r="H29" s="9"/>
      <c r="J29" s="1"/>
      <c r="K29" s="1"/>
    </row>
    <row r="31" spans="1:11" x14ac:dyDescent="0.25">
      <c r="A31" s="1" t="s">
        <v>29</v>
      </c>
    </row>
    <row r="32" spans="1:11" x14ac:dyDescent="0.25">
      <c r="A32" t="s">
        <v>30</v>
      </c>
      <c r="B32" s="16" t="s">
        <v>31</v>
      </c>
      <c r="C32">
        <v>0.51600000000000001</v>
      </c>
      <c r="D32">
        <v>1.9E-3</v>
      </c>
      <c r="E32">
        <v>1E-3</v>
      </c>
      <c r="F32" s="1">
        <v>1E-3</v>
      </c>
      <c r="G32" s="1">
        <v>1E-3</v>
      </c>
      <c r="H32">
        <v>3.0000000000000001E-3</v>
      </c>
      <c r="I32">
        <v>1E-3</v>
      </c>
      <c r="J32" s="1">
        <v>0.9</v>
      </c>
      <c r="K32" s="1">
        <v>0.9</v>
      </c>
    </row>
    <row r="33" spans="1:11" x14ac:dyDescent="0.25">
      <c r="A33" t="s">
        <v>63</v>
      </c>
      <c r="B33" s="16" t="s">
        <v>32</v>
      </c>
      <c r="C33">
        <v>0.38600000000000001</v>
      </c>
      <c r="D33">
        <v>1E-3</v>
      </c>
      <c r="E33">
        <v>1E-3</v>
      </c>
      <c r="F33" s="1">
        <v>1E-3</v>
      </c>
      <c r="G33" s="1">
        <v>1E-3</v>
      </c>
      <c r="H33">
        <v>6.0000000000000001E-3</v>
      </c>
      <c r="I33">
        <v>1E-3</v>
      </c>
      <c r="J33" s="1">
        <v>0.14499999999999999</v>
      </c>
      <c r="K33" s="1">
        <v>0.17599999999999999</v>
      </c>
    </row>
    <row r="34" spans="1:11" x14ac:dyDescent="0.25">
      <c r="B34" s="16" t="s">
        <v>33</v>
      </c>
      <c r="C34">
        <v>5.8500000000000003E-2</v>
      </c>
      <c r="D34">
        <v>5.1299999999999998E-2</v>
      </c>
      <c r="E34">
        <v>0.06</v>
      </c>
      <c r="F34" s="1">
        <v>0.128</v>
      </c>
      <c r="G34" s="1">
        <v>7.6899999999999996E-2</v>
      </c>
      <c r="H34">
        <v>0.9</v>
      </c>
      <c r="I34">
        <v>0.9</v>
      </c>
      <c r="J34" s="1">
        <v>0.113</v>
      </c>
      <c r="K34" s="1">
        <v>0.14000000000000001</v>
      </c>
    </row>
    <row r="36" spans="1:11" x14ac:dyDescent="0.25">
      <c r="A36" t="s">
        <v>34</v>
      </c>
      <c r="B36" s="16" t="s">
        <v>31</v>
      </c>
      <c r="C36" s="1">
        <v>0.621</v>
      </c>
      <c r="D36">
        <v>2.6800000000000001E-2</v>
      </c>
      <c r="E36">
        <v>0.01</v>
      </c>
      <c r="F36">
        <v>6.0000000000000001E-3</v>
      </c>
      <c r="G36">
        <v>1E-3</v>
      </c>
      <c r="H36">
        <v>3.7699999999999997E-2</v>
      </c>
      <c r="I36">
        <v>0.01</v>
      </c>
      <c r="J36">
        <v>0.9</v>
      </c>
      <c r="K36">
        <v>0.9</v>
      </c>
    </row>
    <row r="37" spans="1:11" x14ac:dyDescent="0.25">
      <c r="A37" t="s">
        <v>61</v>
      </c>
      <c r="B37" s="16" t="s">
        <v>32</v>
      </c>
      <c r="C37" s="1">
        <v>0.48099999999999998</v>
      </c>
      <c r="D37">
        <v>2.7200000000000002E-3</v>
      </c>
      <c r="E37">
        <v>1E-3</v>
      </c>
      <c r="F37">
        <v>1E-3</v>
      </c>
      <c r="G37">
        <v>1E-3</v>
      </c>
      <c r="H37">
        <v>5.1200000000000002E-2</v>
      </c>
      <c r="I37">
        <v>0.01</v>
      </c>
      <c r="J37">
        <v>8.2799999999999999E-2</v>
      </c>
      <c r="K37">
        <v>0.1</v>
      </c>
    </row>
    <row r="38" spans="1:11" x14ac:dyDescent="0.25">
      <c r="B38" s="16" t="s">
        <v>33</v>
      </c>
      <c r="C38" s="1">
        <v>5.7600000000000004E-3</v>
      </c>
      <c r="D38">
        <v>1E-3</v>
      </c>
      <c r="E38">
        <v>3.0000000000000001E-3</v>
      </c>
      <c r="F38">
        <v>2.4500000000000001E-2</v>
      </c>
      <c r="G38">
        <v>1.54E-2</v>
      </c>
      <c r="H38">
        <v>0.66800000000000004</v>
      </c>
      <c r="I38">
        <v>0.9</v>
      </c>
      <c r="J38">
        <v>0.14599999999999999</v>
      </c>
      <c r="K38">
        <v>0.17799999999999999</v>
      </c>
    </row>
    <row r="40" spans="1:11" x14ac:dyDescent="0.25">
      <c r="A40" t="s">
        <v>40</v>
      </c>
      <c r="B40" s="16" t="s">
        <v>31</v>
      </c>
      <c r="C40">
        <v>0.31</v>
      </c>
      <c r="D40" s="1">
        <v>6.9599999999999995E-2</v>
      </c>
      <c r="E40" s="1">
        <v>7.7399999999999997E-2</v>
      </c>
      <c r="F40">
        <v>0.04</v>
      </c>
      <c r="G40">
        <v>5.6099999999999997E-2</v>
      </c>
      <c r="H40" s="1">
        <v>1.0200000000000001E-2</v>
      </c>
      <c r="I40">
        <v>5.0000000000000001E-3</v>
      </c>
      <c r="J40">
        <v>0.73</v>
      </c>
      <c r="K40">
        <v>0.69799999999999995</v>
      </c>
    </row>
    <row r="41" spans="1:11" x14ac:dyDescent="0.25">
      <c r="A41" t="s">
        <v>62</v>
      </c>
      <c r="B41" s="16" t="s">
        <v>32</v>
      </c>
      <c r="C41">
        <v>0.31</v>
      </c>
      <c r="D41" s="1">
        <v>6.9999999999999994E-5</v>
      </c>
      <c r="E41" s="1">
        <v>1E-4</v>
      </c>
      <c r="F41">
        <v>2.9999999999999997E-4</v>
      </c>
      <c r="G41">
        <v>2.0000000000000001E-4</v>
      </c>
      <c r="H41" s="1">
        <v>3.5700000000000003E-2</v>
      </c>
      <c r="I41">
        <v>7.0000000000000001E-3</v>
      </c>
      <c r="J41">
        <v>0.104</v>
      </c>
      <c r="K41">
        <v>8.4000000000000005E-2</v>
      </c>
    </row>
    <row r="42" spans="1:11" x14ac:dyDescent="0.25">
      <c r="B42" s="16" t="s">
        <v>33</v>
      </c>
      <c r="C42">
        <v>1.34E-2</v>
      </c>
      <c r="D42" s="1">
        <v>6.9599999999999995E-2</v>
      </c>
      <c r="E42" s="1">
        <v>7.7399999999999997E-2</v>
      </c>
      <c r="F42">
        <v>0.121</v>
      </c>
      <c r="G42">
        <v>7.0400000000000004E-2</v>
      </c>
      <c r="H42" s="1">
        <v>0.57599999999999996</v>
      </c>
      <c r="I42">
        <v>0.82899999999999996</v>
      </c>
      <c r="J42">
        <v>0.155</v>
      </c>
      <c r="K42">
        <v>0.14000000000000001</v>
      </c>
    </row>
    <row r="44" spans="1:11" x14ac:dyDescent="0.25">
      <c r="A44" s="1" t="s">
        <v>60</v>
      </c>
    </row>
    <row r="45" spans="1:11" x14ac:dyDescent="0.25">
      <c r="A45" s="1" t="s">
        <v>54</v>
      </c>
    </row>
    <row r="46" spans="1:11" x14ac:dyDescent="0.25">
      <c r="A46" t="s">
        <v>55</v>
      </c>
      <c r="C46">
        <v>0.66</v>
      </c>
      <c r="D46">
        <v>0</v>
      </c>
      <c r="E46">
        <v>0</v>
      </c>
      <c r="F46">
        <v>5.9999999999999995E-4</v>
      </c>
      <c r="G46">
        <v>2E-3</v>
      </c>
      <c r="H46">
        <v>3.0000000000000001E-3</v>
      </c>
      <c r="I46">
        <v>1E-3</v>
      </c>
      <c r="J46">
        <v>0.91</v>
      </c>
      <c r="K46">
        <v>0.75</v>
      </c>
    </row>
    <row r="48" spans="1:11" x14ac:dyDescent="0.25">
      <c r="A48" t="s">
        <v>18</v>
      </c>
      <c r="C48" s="16" t="s">
        <v>56</v>
      </c>
      <c r="D48" s="16" t="s">
        <v>57</v>
      </c>
      <c r="E48" s="16" t="s">
        <v>57</v>
      </c>
      <c r="F48" s="16" t="s">
        <v>57</v>
      </c>
      <c r="G48" s="16" t="s">
        <v>57</v>
      </c>
    </row>
    <row r="50" spans="1:11" x14ac:dyDescent="0.25">
      <c r="A50" t="s">
        <v>20</v>
      </c>
      <c r="C50" s="16" t="s">
        <v>56</v>
      </c>
      <c r="D50" s="16" t="s">
        <v>57</v>
      </c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56</v>
      </c>
      <c r="K50" s="16" t="s">
        <v>56</v>
      </c>
    </row>
    <row r="51" spans="1:11" x14ac:dyDescent="0.25">
      <c r="A51" t="s">
        <v>21</v>
      </c>
    </row>
    <row r="52" spans="1:11" x14ac:dyDescent="0.25">
      <c r="A52" t="s">
        <v>58</v>
      </c>
    </row>
    <row r="53" spans="1:11" x14ac:dyDescent="0.25">
      <c r="A53" s="1" t="s">
        <v>22</v>
      </c>
    </row>
    <row r="54" spans="1:11" x14ac:dyDescent="0.25">
      <c r="A54" t="s">
        <v>23</v>
      </c>
    </row>
    <row r="55" spans="1:11" x14ac:dyDescent="0.25">
      <c r="A55" t="s">
        <v>17</v>
      </c>
      <c r="C55">
        <v>2.3300000000000001E-2</v>
      </c>
      <c r="D55">
        <v>1E-4</v>
      </c>
      <c r="E55">
        <v>2.0000000000000001E-4</v>
      </c>
      <c r="F55">
        <v>5.9999999999999995E-4</v>
      </c>
      <c r="G55">
        <v>5.0000000000000001E-4</v>
      </c>
      <c r="H55">
        <v>0</v>
      </c>
      <c r="I55">
        <v>0</v>
      </c>
      <c r="J55">
        <v>0.33300000000000002</v>
      </c>
      <c r="K55">
        <v>0.35299999999999998</v>
      </c>
    </row>
    <row r="57" spans="1:11" x14ac:dyDescent="0.25">
      <c r="A57" t="s">
        <v>24</v>
      </c>
    </row>
    <row r="58" spans="1:11" x14ac:dyDescent="0.25">
      <c r="A58" t="s">
        <v>17</v>
      </c>
      <c r="C58">
        <v>4.7699999999999999E-2</v>
      </c>
      <c r="D58">
        <v>0.106</v>
      </c>
      <c r="E58">
        <v>0.107</v>
      </c>
      <c r="F58">
        <v>0.129</v>
      </c>
      <c r="G58">
        <v>0.16300000000000001</v>
      </c>
      <c r="H58">
        <v>7.8600000000000003E-2</v>
      </c>
      <c r="I58">
        <v>2.47E-2</v>
      </c>
      <c r="J58">
        <v>0.38300000000000001</v>
      </c>
      <c r="K58">
        <v>0.44400000000000001</v>
      </c>
    </row>
    <row r="62" spans="1:11" x14ac:dyDescent="0.25">
      <c r="A62" s="1" t="s">
        <v>25</v>
      </c>
    </row>
    <row r="63" spans="1:11" x14ac:dyDescent="0.25">
      <c r="A63" t="s">
        <v>26</v>
      </c>
    </row>
    <row r="64" spans="1:11" x14ac:dyDescent="0.25">
      <c r="A64" t="s">
        <v>17</v>
      </c>
      <c r="H64">
        <v>3.3400000000000001E-3</v>
      </c>
      <c r="I64">
        <v>1.3799999999999999E-3</v>
      </c>
      <c r="J64" s="1">
        <v>8.3299999999999999E-2</v>
      </c>
      <c r="K64" s="1">
        <v>0.113</v>
      </c>
    </row>
    <row r="67" spans="1:11" x14ac:dyDescent="0.25">
      <c r="A67" t="s">
        <v>27</v>
      </c>
    </row>
    <row r="68" spans="1:11" x14ac:dyDescent="0.25">
      <c r="A68" t="s">
        <v>17</v>
      </c>
      <c r="H68">
        <v>7.9500000000000005E-3</v>
      </c>
      <c r="I68">
        <v>2.0899999999999998E-3</v>
      </c>
      <c r="J68">
        <v>7.6999999999999999E-2</v>
      </c>
      <c r="K68">
        <v>6.4000000000000001E-2</v>
      </c>
    </row>
    <row r="70" spans="1:11" x14ac:dyDescent="0.25">
      <c r="A70" t="s">
        <v>28</v>
      </c>
    </row>
    <row r="71" spans="1:11" x14ac:dyDescent="0.25">
      <c r="A71" t="s">
        <v>17</v>
      </c>
      <c r="H71">
        <v>2.3699999999999999E-2</v>
      </c>
      <c r="I71">
        <v>3.1700000000000001E-3</v>
      </c>
      <c r="J71" s="1">
        <v>5.1970000000000002E-2</v>
      </c>
      <c r="K71" s="1">
        <v>7.3599999999999999E-2</v>
      </c>
    </row>
    <row r="73" spans="1:11" x14ac:dyDescent="0.25">
      <c r="A73" s="1" t="s">
        <v>29</v>
      </c>
    </row>
    <row r="74" spans="1:11" x14ac:dyDescent="0.25">
      <c r="A74" t="s">
        <v>30</v>
      </c>
      <c r="B74" s="16" t="s">
        <v>31</v>
      </c>
      <c r="H74">
        <v>2E-3</v>
      </c>
      <c r="I74">
        <v>1E-3</v>
      </c>
      <c r="J74">
        <v>0.9</v>
      </c>
      <c r="K74">
        <v>0.9</v>
      </c>
    </row>
    <row r="75" spans="1:11" x14ac:dyDescent="0.25">
      <c r="B75" s="16" t="s">
        <v>32</v>
      </c>
      <c r="H75">
        <v>4.1000000000000003E-3</v>
      </c>
      <c r="I75">
        <v>1E-3</v>
      </c>
      <c r="J75">
        <v>0.129</v>
      </c>
      <c r="K75">
        <v>0.16300000000000001</v>
      </c>
    </row>
    <row r="76" spans="1:11" x14ac:dyDescent="0.25">
      <c r="B76" s="16" t="s">
        <v>33</v>
      </c>
      <c r="H76">
        <v>0.9</v>
      </c>
      <c r="I76">
        <v>0.9</v>
      </c>
      <c r="J76">
        <v>0.11899999999999999</v>
      </c>
      <c r="K76">
        <v>0.158</v>
      </c>
    </row>
    <row r="78" spans="1:11" x14ac:dyDescent="0.25">
      <c r="A78" t="s">
        <v>34</v>
      </c>
      <c r="B78" s="16" t="s">
        <v>31</v>
      </c>
      <c r="H78">
        <v>2.98E-2</v>
      </c>
      <c r="I78">
        <v>7.0000000000000001E-3</v>
      </c>
      <c r="J78">
        <v>0.9</v>
      </c>
      <c r="K78">
        <v>0.9</v>
      </c>
    </row>
    <row r="79" spans="1:11" x14ac:dyDescent="0.25">
      <c r="B79" s="16" t="s">
        <v>32</v>
      </c>
      <c r="H79">
        <v>4.1500000000000002E-2</v>
      </c>
      <c r="I79">
        <v>7.0000000000000001E-3</v>
      </c>
      <c r="J79">
        <v>6.6500000000000004E-2</v>
      </c>
      <c r="K79">
        <v>8.3500000000000005E-2</v>
      </c>
    </row>
    <row r="80" spans="1:11" x14ac:dyDescent="0.25">
      <c r="B80" s="16" t="s">
        <v>33</v>
      </c>
      <c r="H80">
        <v>0.67500000000000004</v>
      </c>
      <c r="I80">
        <v>0.9</v>
      </c>
      <c r="J80">
        <v>0.16300000000000001</v>
      </c>
      <c r="K80">
        <v>0.21199999999999999</v>
      </c>
    </row>
    <row r="82" spans="1:11" x14ac:dyDescent="0.25">
      <c r="A82" t="s">
        <v>40</v>
      </c>
      <c r="B82" s="16" t="s">
        <v>31</v>
      </c>
      <c r="H82">
        <v>1.0200000000000001E-2</v>
      </c>
      <c r="I82">
        <v>5.0000000000000001E-3</v>
      </c>
      <c r="J82">
        <v>0.73</v>
      </c>
      <c r="K82">
        <v>0.69799999999999995</v>
      </c>
    </row>
    <row r="83" spans="1:11" x14ac:dyDescent="0.25">
      <c r="B83" s="16" t="s">
        <v>32</v>
      </c>
      <c r="H83">
        <v>3.56E-2</v>
      </c>
      <c r="I83">
        <v>7.0000000000000001E-3</v>
      </c>
      <c r="J83">
        <v>0.104</v>
      </c>
      <c r="K83">
        <v>8.4099999999999994E-2</v>
      </c>
    </row>
    <row r="84" spans="1:11" x14ac:dyDescent="0.25">
      <c r="B84" s="16" t="s">
        <v>33</v>
      </c>
      <c r="H84">
        <v>0.57599999999999996</v>
      </c>
      <c r="I84">
        <v>0.82899999999999996</v>
      </c>
      <c r="J84">
        <v>0.155</v>
      </c>
      <c r="K84">
        <v>0.14099999999999999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Sheet3</vt:lpstr>
      <vt:lpstr>Sheet5</vt:lpstr>
      <vt:lpstr>Sheet2</vt:lpstr>
      <vt:lpstr>Sheet4</vt:lpstr>
      <vt:lpstr>Sheet6</vt:lpstr>
      <vt:lpstr>Sheet10</vt:lpstr>
      <vt:lpstr>Sheet8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Kiuru</dc:creator>
  <cp:lastModifiedBy>Petri Kiuru</cp:lastModifiedBy>
  <dcterms:created xsi:type="dcterms:W3CDTF">2020-10-28T15:24:23Z</dcterms:created>
  <dcterms:modified xsi:type="dcterms:W3CDTF">2021-04-08T10:06:00Z</dcterms:modified>
</cp:coreProperties>
</file>