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 2023 3 sem\DCF\"/>
    </mc:Choice>
  </mc:AlternateContent>
  <xr:revisionPtr revIDLastSave="0" documentId="13_ncr:1_{ABA66BBF-8A5E-454C-A8CD-A1DBB2E8293B}" xr6:coauthVersionLast="47" xr6:coauthVersionMax="47" xr10:uidLastSave="{00000000-0000-0000-0000-000000000000}"/>
  <bookViews>
    <workbookView xWindow="-120" yWindow="-120" windowWidth="29040" windowHeight="15840" xr2:uid="{F9160E69-1DC0-4631-8E69-18E62CE390D7}"/>
  </bookViews>
  <sheets>
    <sheet name="DCF DINO" sheetId="15" r:id="rId1"/>
    <sheet name="WACC" sheetId="3" r:id="rId2"/>
    <sheet name="Beta" sheetId="7" r:id="rId3"/>
    <sheet name="dnp_d" sheetId="8" state="hidden" r:id="rId4"/>
    <sheet name="wig20_d" sheetId="9" state="hidden" r:id="rId5"/>
    <sheet name="Bilans | Balance sheet" sheetId="11" r:id="rId6"/>
    <sheet name="RZiS | P&amp;L" sheetId="12" r:id="rId7"/>
    <sheet name="Przepływy pieniężne | Cash flow" sheetId="13" r:id="rId8"/>
  </sheets>
  <definedNames>
    <definedName name="ExternalData_1" localSheetId="3" hidden="1">dnp_d!$A$1:$F$1251</definedName>
    <definedName name="ExternalData_1" localSheetId="4" hidden="1">wig20_d!$A$1:$F$1251</definedName>
    <definedName name="MarkOne" localSheetId="5">'Bilans | Balance sheet'!$A$31</definedName>
    <definedName name="_xlnm.Print_Area" localSheetId="5">'Bilans | Balance sheet'!$A$1:$E$41</definedName>
    <definedName name="_xlnm.Print_Area" localSheetId="7">'Przepływy pieniężne | Cash flow'!$A$1:$E$34</definedName>
    <definedName name="_xlnm.Print_Area" localSheetId="6">'RZiS | P&amp;L'!$A$1:$E$15</definedName>
    <definedName name="tgr">'DCF DINO'!$E$16</definedName>
    <definedName name="wacc">'DCF DINO'!$E$15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5" l="1"/>
  <c r="M15" i="15"/>
  <c r="F23" i="15"/>
  <c r="I10" i="15"/>
  <c r="Q10" i="15" l="1"/>
  <c r="F28" i="15"/>
  <c r="G28" i="15"/>
  <c r="H28" i="15"/>
  <c r="I28" i="15"/>
  <c r="J28" i="15"/>
  <c r="J46" i="15"/>
  <c r="I46" i="15"/>
  <c r="J47" i="15" s="1"/>
  <c r="J38" i="15" s="1"/>
  <c r="H46" i="15"/>
  <c r="G46" i="15"/>
  <c r="F46" i="15"/>
  <c r="G47" i="15" s="1"/>
  <c r="G38" i="15" s="1"/>
  <c r="K45" i="15"/>
  <c r="K44" i="15"/>
  <c r="K43" i="15"/>
  <c r="K46" i="15" s="1"/>
  <c r="P90" i="15"/>
  <c r="P86" i="15"/>
  <c r="P85" i="15"/>
  <c r="K80" i="15"/>
  <c r="L80" i="15" s="1"/>
  <c r="M80" i="15" s="1"/>
  <c r="N80" i="15" s="1"/>
  <c r="O80" i="15" s="1"/>
  <c r="P80" i="15" s="1"/>
  <c r="P74" i="15"/>
  <c r="O74" i="15"/>
  <c r="N74" i="15"/>
  <c r="M74" i="15"/>
  <c r="L74" i="15"/>
  <c r="L70" i="15"/>
  <c r="J70" i="15"/>
  <c r="J71" i="15" s="1"/>
  <c r="I70" i="15"/>
  <c r="I71" i="15" s="1"/>
  <c r="H70" i="15"/>
  <c r="H71" i="15" s="1"/>
  <c r="G70" i="15"/>
  <c r="G71" i="15" s="1"/>
  <c r="F70" i="15"/>
  <c r="F71" i="15" s="1"/>
  <c r="J67" i="15"/>
  <c r="J68" i="15" s="1"/>
  <c r="I67" i="15"/>
  <c r="I68" i="15" s="1"/>
  <c r="H67" i="15"/>
  <c r="H68" i="15" s="1"/>
  <c r="G67" i="15"/>
  <c r="G68" i="15" s="1"/>
  <c r="F67" i="15"/>
  <c r="F68" i="15" s="1"/>
  <c r="J63" i="15"/>
  <c r="I63" i="15"/>
  <c r="H63" i="15"/>
  <c r="G63" i="15"/>
  <c r="F63" i="15"/>
  <c r="J57" i="15"/>
  <c r="I57" i="15"/>
  <c r="H57" i="15"/>
  <c r="G57" i="15"/>
  <c r="F57" i="15"/>
  <c r="P52" i="15"/>
  <c r="O52" i="15"/>
  <c r="N52" i="15"/>
  <c r="P51" i="15"/>
  <c r="O51" i="15"/>
  <c r="N51" i="15"/>
  <c r="J51" i="15"/>
  <c r="I51" i="15"/>
  <c r="H51" i="15"/>
  <c r="G51" i="15"/>
  <c r="E46" i="15"/>
  <c r="J36" i="15"/>
  <c r="I36" i="15"/>
  <c r="H36" i="15"/>
  <c r="G36" i="15"/>
  <c r="F36" i="15"/>
  <c r="J33" i="15"/>
  <c r="I33" i="15"/>
  <c r="H33" i="15"/>
  <c r="G33" i="15"/>
  <c r="F33" i="15"/>
  <c r="J32" i="15"/>
  <c r="I32" i="15"/>
  <c r="H32" i="15"/>
  <c r="G32" i="15"/>
  <c r="F32" i="15"/>
  <c r="J26" i="15"/>
  <c r="I26" i="15"/>
  <c r="H26" i="15"/>
  <c r="G26" i="15"/>
  <c r="F26" i="15"/>
  <c r="J23" i="15"/>
  <c r="I23" i="15"/>
  <c r="H23" i="15"/>
  <c r="G23" i="15"/>
  <c r="K23" i="15"/>
  <c r="M20" i="15"/>
  <c r="M53" i="15" s="1"/>
  <c r="L20" i="15"/>
  <c r="L53" i="15" s="1"/>
  <c r="K20" i="15"/>
  <c r="K53" i="15" s="1"/>
  <c r="K51" i="15" s="1"/>
  <c r="K50" i="15" s="1"/>
  <c r="J20" i="15"/>
  <c r="I20" i="15"/>
  <c r="H20" i="15"/>
  <c r="G20" i="15"/>
  <c r="O19" i="15"/>
  <c r="P19" i="15" s="1"/>
  <c r="I5" i="15"/>
  <c r="M10" i="15" l="1"/>
  <c r="H47" i="15"/>
  <c r="H38" i="15" s="1"/>
  <c r="K63" i="15"/>
  <c r="L63" i="15" s="1"/>
  <c r="M63" i="15" s="1"/>
  <c r="N63" i="15" s="1"/>
  <c r="O63" i="15" s="1"/>
  <c r="P63" i="15" s="1"/>
  <c r="K59" i="15"/>
  <c r="K60" i="15" s="1"/>
  <c r="L60" i="15" s="1"/>
  <c r="M60" i="15" s="1"/>
  <c r="N60" i="15" s="1"/>
  <c r="O60" i="15" s="1"/>
  <c r="P60" i="15" s="1"/>
  <c r="Q11" i="15" s="1"/>
  <c r="K26" i="15"/>
  <c r="L26" i="15" s="1"/>
  <c r="M26" i="15" s="1"/>
  <c r="N26" i="15" s="1"/>
  <c r="O26" i="15" s="1"/>
  <c r="I47" i="15"/>
  <c r="I38" i="15" s="1"/>
  <c r="K47" i="15"/>
  <c r="K73" i="15" s="1"/>
  <c r="K74" i="15" s="1"/>
  <c r="F47" i="15"/>
  <c r="F38" i="15" s="1"/>
  <c r="F39" i="15" s="1"/>
  <c r="K71" i="15"/>
  <c r="K68" i="15"/>
  <c r="L68" i="15" s="1"/>
  <c r="M52" i="15"/>
  <c r="M51" i="15"/>
  <c r="L52" i="15"/>
  <c r="L51" i="15"/>
  <c r="L50" i="15" s="1"/>
  <c r="H40" i="15"/>
  <c r="H39" i="15"/>
  <c r="H73" i="15"/>
  <c r="H74" i="15" s="1"/>
  <c r="I39" i="15"/>
  <c r="I40" i="15"/>
  <c r="I73" i="15"/>
  <c r="I74" i="15" s="1"/>
  <c r="L23" i="15"/>
  <c r="K22" i="15"/>
  <c r="J39" i="15"/>
  <c r="J73" i="15"/>
  <c r="J74" i="15" s="1"/>
  <c r="J40" i="15"/>
  <c r="G40" i="15"/>
  <c r="G39" i="15"/>
  <c r="G73" i="15"/>
  <c r="G74" i="15" s="1"/>
  <c r="L59" i="15" l="1"/>
  <c r="K57" i="15"/>
  <c r="K56" i="15" s="1"/>
  <c r="K62" i="15" s="1"/>
  <c r="K65" i="15" s="1"/>
  <c r="K76" i="15" s="1"/>
  <c r="K58" i="15"/>
  <c r="L58" i="15" s="1"/>
  <c r="M58" i="15" s="1"/>
  <c r="N58" i="15" s="1"/>
  <c r="O58" i="15" s="1"/>
  <c r="P58" i="15" s="1"/>
  <c r="I11" i="15" s="1"/>
  <c r="F73" i="15"/>
  <c r="F74" i="15" s="1"/>
  <c r="M50" i="15"/>
  <c r="L67" i="15"/>
  <c r="L73" i="15"/>
  <c r="L71" i="15"/>
  <c r="K25" i="15"/>
  <c r="K28" i="15" s="1"/>
  <c r="M68" i="15"/>
  <c r="N68" i="15" s="1"/>
  <c r="M59" i="15"/>
  <c r="L57" i="15"/>
  <c r="L56" i="15" s="1"/>
  <c r="M23" i="15"/>
  <c r="L22" i="15"/>
  <c r="L62" i="15" l="1"/>
  <c r="L65" i="15" s="1"/>
  <c r="L76" i="15" s="1"/>
  <c r="N23" i="15"/>
  <c r="M22" i="15"/>
  <c r="L25" i="15"/>
  <c r="L28" i="15" s="1"/>
  <c r="O68" i="15"/>
  <c r="P68" i="15" s="1"/>
  <c r="M57" i="15"/>
  <c r="M56" i="15" s="1"/>
  <c r="N59" i="15"/>
  <c r="M67" i="15"/>
  <c r="M70" i="15"/>
  <c r="M73" i="15"/>
  <c r="N50" i="15"/>
  <c r="M62" i="15" l="1"/>
  <c r="M65" i="15" s="1"/>
  <c r="M76" i="15" s="1"/>
  <c r="N67" i="15"/>
  <c r="N70" i="15"/>
  <c r="N73" i="15"/>
  <c r="O50" i="15"/>
  <c r="N57" i="15"/>
  <c r="N56" i="15" s="1"/>
  <c r="O59" i="15"/>
  <c r="O23" i="15"/>
  <c r="N22" i="15"/>
  <c r="M25" i="15"/>
  <c r="M28" i="15" s="1"/>
  <c r="O22" i="15" l="1"/>
  <c r="P23" i="15"/>
  <c r="P22" i="15" s="1"/>
  <c r="N62" i="15"/>
  <c r="N65" i="15" s="1"/>
  <c r="N76" i="15" s="1"/>
  <c r="N25" i="15"/>
  <c r="N28" i="15" s="1"/>
  <c r="O25" i="15"/>
  <c r="O28" i="15" s="1"/>
  <c r="O57" i="15"/>
  <c r="O56" i="15" s="1"/>
  <c r="P59" i="15"/>
  <c r="P50" i="15"/>
  <c r="O67" i="15"/>
  <c r="O70" i="15"/>
  <c r="O73" i="15"/>
  <c r="P57" i="15" l="1"/>
  <c r="P56" i="15" s="1"/>
  <c r="M11" i="15"/>
  <c r="O62" i="15"/>
  <c r="O65" i="15" s="1"/>
  <c r="O76" i="15" s="1"/>
  <c r="P67" i="15"/>
  <c r="P70" i="15"/>
  <c r="P73" i="15"/>
  <c r="P62" i="15" l="1"/>
  <c r="P65" i="15" s="1"/>
  <c r="P76" i="15" s="1"/>
  <c r="F18" i="3" l="1"/>
  <c r="F21" i="3"/>
  <c r="F16" i="3"/>
  <c r="F15" i="3"/>
  <c r="F17" i="3"/>
  <c r="F9" i="3"/>
  <c r="D1254" i="7" l="1"/>
  <c r="E7" i="7"/>
  <c r="J7" i="7" s="1"/>
  <c r="E8" i="7"/>
  <c r="J8" i="7" s="1"/>
  <c r="E9" i="7"/>
  <c r="J9" i="7" s="1"/>
  <c r="E10" i="7"/>
  <c r="J10" i="7" s="1"/>
  <c r="E11" i="7"/>
  <c r="J11" i="7" s="1"/>
  <c r="E12" i="7"/>
  <c r="J12" i="7" s="1"/>
  <c r="E13" i="7"/>
  <c r="J13" i="7" s="1"/>
  <c r="E14" i="7"/>
  <c r="J14" i="7" s="1"/>
  <c r="E15" i="7"/>
  <c r="J15" i="7" s="1"/>
  <c r="E16" i="7"/>
  <c r="J16" i="7" s="1"/>
  <c r="E17" i="7"/>
  <c r="J17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34" i="7"/>
  <c r="J34" i="7" s="1"/>
  <c r="E35" i="7"/>
  <c r="J35" i="7" s="1"/>
  <c r="E36" i="7"/>
  <c r="J36" i="7" s="1"/>
  <c r="E37" i="7"/>
  <c r="J37" i="7" s="1"/>
  <c r="E38" i="7"/>
  <c r="J38" i="7" s="1"/>
  <c r="E39" i="7"/>
  <c r="J39" i="7" s="1"/>
  <c r="E40" i="7"/>
  <c r="J40" i="7" s="1"/>
  <c r="E41" i="7"/>
  <c r="J41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E146" i="7"/>
  <c r="J146" i="7" s="1"/>
  <c r="E147" i="7"/>
  <c r="J147" i="7" s="1"/>
  <c r="E148" i="7"/>
  <c r="J148" i="7" s="1"/>
  <c r="E149" i="7"/>
  <c r="J149" i="7" s="1"/>
  <c r="E150" i="7"/>
  <c r="J150" i="7" s="1"/>
  <c r="E151" i="7"/>
  <c r="J151" i="7" s="1"/>
  <c r="E152" i="7"/>
  <c r="J152" i="7" s="1"/>
  <c r="E153" i="7"/>
  <c r="J153" i="7" s="1"/>
  <c r="E154" i="7"/>
  <c r="J154" i="7" s="1"/>
  <c r="E155" i="7"/>
  <c r="J155" i="7" s="1"/>
  <c r="E156" i="7"/>
  <c r="J156" i="7" s="1"/>
  <c r="E157" i="7"/>
  <c r="J157" i="7" s="1"/>
  <c r="E158" i="7"/>
  <c r="J158" i="7" s="1"/>
  <c r="E159" i="7"/>
  <c r="J159" i="7" s="1"/>
  <c r="E160" i="7"/>
  <c r="J160" i="7" s="1"/>
  <c r="E161" i="7"/>
  <c r="J161" i="7" s="1"/>
  <c r="E162" i="7"/>
  <c r="J162" i="7" s="1"/>
  <c r="E163" i="7"/>
  <c r="J163" i="7" s="1"/>
  <c r="E164" i="7"/>
  <c r="J164" i="7" s="1"/>
  <c r="E165" i="7"/>
  <c r="J165" i="7" s="1"/>
  <c r="E166" i="7"/>
  <c r="J166" i="7" s="1"/>
  <c r="E167" i="7"/>
  <c r="J167" i="7" s="1"/>
  <c r="E168" i="7"/>
  <c r="J168" i="7" s="1"/>
  <c r="E169" i="7"/>
  <c r="J169" i="7" s="1"/>
  <c r="E170" i="7"/>
  <c r="J170" i="7" s="1"/>
  <c r="E171" i="7"/>
  <c r="J171" i="7" s="1"/>
  <c r="E172" i="7"/>
  <c r="J172" i="7" s="1"/>
  <c r="E173" i="7"/>
  <c r="J173" i="7" s="1"/>
  <c r="E174" i="7"/>
  <c r="J174" i="7" s="1"/>
  <c r="E175" i="7"/>
  <c r="J175" i="7" s="1"/>
  <c r="E176" i="7"/>
  <c r="J176" i="7" s="1"/>
  <c r="E177" i="7"/>
  <c r="J177" i="7" s="1"/>
  <c r="E178" i="7"/>
  <c r="J178" i="7" s="1"/>
  <c r="E179" i="7"/>
  <c r="J179" i="7" s="1"/>
  <c r="E180" i="7"/>
  <c r="J180" i="7" s="1"/>
  <c r="E181" i="7"/>
  <c r="J181" i="7" s="1"/>
  <c r="E182" i="7"/>
  <c r="J182" i="7" s="1"/>
  <c r="E183" i="7"/>
  <c r="J183" i="7" s="1"/>
  <c r="E184" i="7"/>
  <c r="J184" i="7" s="1"/>
  <c r="E185" i="7"/>
  <c r="J185" i="7" s="1"/>
  <c r="E186" i="7"/>
  <c r="J186" i="7" s="1"/>
  <c r="E187" i="7"/>
  <c r="J187" i="7" s="1"/>
  <c r="E188" i="7"/>
  <c r="J188" i="7" s="1"/>
  <c r="E189" i="7"/>
  <c r="J189" i="7" s="1"/>
  <c r="E190" i="7"/>
  <c r="J190" i="7" s="1"/>
  <c r="E191" i="7"/>
  <c r="J191" i="7" s="1"/>
  <c r="E192" i="7"/>
  <c r="J192" i="7" s="1"/>
  <c r="E193" i="7"/>
  <c r="J193" i="7" s="1"/>
  <c r="E194" i="7"/>
  <c r="J194" i="7" s="1"/>
  <c r="E195" i="7"/>
  <c r="J195" i="7" s="1"/>
  <c r="E196" i="7"/>
  <c r="J196" i="7" s="1"/>
  <c r="E197" i="7"/>
  <c r="J197" i="7" s="1"/>
  <c r="E198" i="7"/>
  <c r="J198" i="7" s="1"/>
  <c r="E199" i="7"/>
  <c r="J199" i="7" s="1"/>
  <c r="E200" i="7"/>
  <c r="J200" i="7" s="1"/>
  <c r="E201" i="7"/>
  <c r="J201" i="7" s="1"/>
  <c r="E202" i="7"/>
  <c r="J202" i="7" s="1"/>
  <c r="E203" i="7"/>
  <c r="J203" i="7" s="1"/>
  <c r="E204" i="7"/>
  <c r="J204" i="7" s="1"/>
  <c r="E205" i="7"/>
  <c r="J205" i="7" s="1"/>
  <c r="E206" i="7"/>
  <c r="J206" i="7" s="1"/>
  <c r="E207" i="7"/>
  <c r="J207" i="7" s="1"/>
  <c r="E208" i="7"/>
  <c r="J208" i="7" s="1"/>
  <c r="E209" i="7"/>
  <c r="J209" i="7" s="1"/>
  <c r="E210" i="7"/>
  <c r="J210" i="7" s="1"/>
  <c r="E211" i="7"/>
  <c r="J211" i="7" s="1"/>
  <c r="E212" i="7"/>
  <c r="J212" i="7" s="1"/>
  <c r="E213" i="7"/>
  <c r="J213" i="7" s="1"/>
  <c r="E214" i="7"/>
  <c r="J214" i="7" s="1"/>
  <c r="E215" i="7"/>
  <c r="J215" i="7" s="1"/>
  <c r="E216" i="7"/>
  <c r="J216" i="7" s="1"/>
  <c r="E217" i="7"/>
  <c r="J217" i="7" s="1"/>
  <c r="E218" i="7"/>
  <c r="J218" i="7" s="1"/>
  <c r="E219" i="7"/>
  <c r="J219" i="7" s="1"/>
  <c r="E220" i="7"/>
  <c r="J220" i="7" s="1"/>
  <c r="E221" i="7"/>
  <c r="J221" i="7" s="1"/>
  <c r="E222" i="7"/>
  <c r="J222" i="7" s="1"/>
  <c r="E223" i="7"/>
  <c r="J223" i="7" s="1"/>
  <c r="E224" i="7"/>
  <c r="J224" i="7" s="1"/>
  <c r="E225" i="7"/>
  <c r="J225" i="7" s="1"/>
  <c r="E226" i="7"/>
  <c r="J226" i="7" s="1"/>
  <c r="E227" i="7"/>
  <c r="J227" i="7" s="1"/>
  <c r="E228" i="7"/>
  <c r="J228" i="7" s="1"/>
  <c r="E229" i="7"/>
  <c r="J229" i="7" s="1"/>
  <c r="E230" i="7"/>
  <c r="J230" i="7" s="1"/>
  <c r="E231" i="7"/>
  <c r="J231" i="7" s="1"/>
  <c r="E232" i="7"/>
  <c r="J232" i="7" s="1"/>
  <c r="E233" i="7"/>
  <c r="J233" i="7" s="1"/>
  <c r="E234" i="7"/>
  <c r="J234" i="7" s="1"/>
  <c r="E235" i="7"/>
  <c r="J235" i="7" s="1"/>
  <c r="E236" i="7"/>
  <c r="J236" i="7" s="1"/>
  <c r="E237" i="7"/>
  <c r="J237" i="7" s="1"/>
  <c r="E238" i="7"/>
  <c r="J238" i="7" s="1"/>
  <c r="E239" i="7"/>
  <c r="J239" i="7" s="1"/>
  <c r="E240" i="7"/>
  <c r="J240" i="7" s="1"/>
  <c r="E241" i="7"/>
  <c r="J241" i="7" s="1"/>
  <c r="E242" i="7"/>
  <c r="J242" i="7" s="1"/>
  <c r="E243" i="7"/>
  <c r="J243" i="7" s="1"/>
  <c r="E244" i="7"/>
  <c r="J244" i="7" s="1"/>
  <c r="E245" i="7"/>
  <c r="J245" i="7" s="1"/>
  <c r="E246" i="7"/>
  <c r="J246" i="7" s="1"/>
  <c r="E247" i="7"/>
  <c r="J247" i="7" s="1"/>
  <c r="E248" i="7"/>
  <c r="J248" i="7" s="1"/>
  <c r="E249" i="7"/>
  <c r="J249" i="7" s="1"/>
  <c r="E250" i="7"/>
  <c r="J250" i="7" s="1"/>
  <c r="E251" i="7"/>
  <c r="J251" i="7" s="1"/>
  <c r="E252" i="7"/>
  <c r="J252" i="7" s="1"/>
  <c r="E253" i="7"/>
  <c r="J253" i="7" s="1"/>
  <c r="E254" i="7"/>
  <c r="J254" i="7" s="1"/>
  <c r="E255" i="7"/>
  <c r="J255" i="7" s="1"/>
  <c r="E256" i="7"/>
  <c r="E257" i="7"/>
  <c r="J257" i="7" s="1"/>
  <c r="E258" i="7"/>
  <c r="J258" i="7" s="1"/>
  <c r="E259" i="7"/>
  <c r="J259" i="7" s="1"/>
  <c r="E260" i="7"/>
  <c r="J260" i="7" s="1"/>
  <c r="E261" i="7"/>
  <c r="J261" i="7" s="1"/>
  <c r="E262" i="7"/>
  <c r="J262" i="7" s="1"/>
  <c r="E263" i="7"/>
  <c r="J263" i="7" s="1"/>
  <c r="E264" i="7"/>
  <c r="J264" i="7" s="1"/>
  <c r="E265" i="7"/>
  <c r="J265" i="7" s="1"/>
  <c r="E266" i="7"/>
  <c r="J266" i="7" s="1"/>
  <c r="E267" i="7"/>
  <c r="J267" i="7" s="1"/>
  <c r="E268" i="7"/>
  <c r="J268" i="7" s="1"/>
  <c r="E269" i="7"/>
  <c r="J269" i="7" s="1"/>
  <c r="E270" i="7"/>
  <c r="J270" i="7" s="1"/>
  <c r="E271" i="7"/>
  <c r="J271" i="7" s="1"/>
  <c r="E272" i="7"/>
  <c r="J272" i="7" s="1"/>
  <c r="E273" i="7"/>
  <c r="J273" i="7" s="1"/>
  <c r="E274" i="7"/>
  <c r="J274" i="7" s="1"/>
  <c r="E275" i="7"/>
  <c r="J275" i="7" s="1"/>
  <c r="E276" i="7"/>
  <c r="J276" i="7" s="1"/>
  <c r="E277" i="7"/>
  <c r="J277" i="7" s="1"/>
  <c r="E278" i="7"/>
  <c r="J278" i="7" s="1"/>
  <c r="E279" i="7"/>
  <c r="J279" i="7" s="1"/>
  <c r="E280" i="7"/>
  <c r="J280" i="7" s="1"/>
  <c r="E281" i="7"/>
  <c r="J281" i="7" s="1"/>
  <c r="E282" i="7"/>
  <c r="J282" i="7" s="1"/>
  <c r="E283" i="7"/>
  <c r="J283" i="7" s="1"/>
  <c r="E284" i="7"/>
  <c r="J284" i="7" s="1"/>
  <c r="E285" i="7"/>
  <c r="J285" i="7" s="1"/>
  <c r="E286" i="7"/>
  <c r="J286" i="7" s="1"/>
  <c r="E287" i="7"/>
  <c r="J287" i="7" s="1"/>
  <c r="E288" i="7"/>
  <c r="J288" i="7" s="1"/>
  <c r="E289" i="7"/>
  <c r="J289" i="7" s="1"/>
  <c r="E290" i="7"/>
  <c r="J290" i="7" s="1"/>
  <c r="E291" i="7"/>
  <c r="J291" i="7" s="1"/>
  <c r="E292" i="7"/>
  <c r="J292" i="7" s="1"/>
  <c r="E293" i="7"/>
  <c r="J293" i="7" s="1"/>
  <c r="E294" i="7"/>
  <c r="J294" i="7" s="1"/>
  <c r="E295" i="7"/>
  <c r="J295" i="7" s="1"/>
  <c r="E296" i="7"/>
  <c r="J296" i="7" s="1"/>
  <c r="E297" i="7"/>
  <c r="J297" i="7" s="1"/>
  <c r="E298" i="7"/>
  <c r="J298" i="7" s="1"/>
  <c r="E299" i="7"/>
  <c r="J299" i="7" s="1"/>
  <c r="E300" i="7"/>
  <c r="J300" i="7" s="1"/>
  <c r="E301" i="7"/>
  <c r="J301" i="7" s="1"/>
  <c r="E302" i="7"/>
  <c r="J302" i="7" s="1"/>
  <c r="E303" i="7"/>
  <c r="J303" i="7" s="1"/>
  <c r="E304" i="7"/>
  <c r="J304" i="7" s="1"/>
  <c r="E305" i="7"/>
  <c r="J305" i="7" s="1"/>
  <c r="E306" i="7"/>
  <c r="J306" i="7" s="1"/>
  <c r="E307" i="7"/>
  <c r="J307" i="7" s="1"/>
  <c r="E308" i="7"/>
  <c r="J308" i="7" s="1"/>
  <c r="E309" i="7"/>
  <c r="J309" i="7" s="1"/>
  <c r="E310" i="7"/>
  <c r="J310" i="7" s="1"/>
  <c r="E311" i="7"/>
  <c r="J311" i="7" s="1"/>
  <c r="E312" i="7"/>
  <c r="J312" i="7" s="1"/>
  <c r="E313" i="7"/>
  <c r="J313" i="7" s="1"/>
  <c r="E314" i="7"/>
  <c r="J314" i="7" s="1"/>
  <c r="E315" i="7"/>
  <c r="J315" i="7" s="1"/>
  <c r="E316" i="7"/>
  <c r="J316" i="7" s="1"/>
  <c r="E317" i="7"/>
  <c r="J317" i="7" s="1"/>
  <c r="E318" i="7"/>
  <c r="J318" i="7" s="1"/>
  <c r="E319" i="7"/>
  <c r="J319" i="7" s="1"/>
  <c r="E320" i="7"/>
  <c r="J320" i="7" s="1"/>
  <c r="E321" i="7"/>
  <c r="J321" i="7" s="1"/>
  <c r="E322" i="7"/>
  <c r="J322" i="7" s="1"/>
  <c r="E323" i="7"/>
  <c r="J323" i="7" s="1"/>
  <c r="E324" i="7"/>
  <c r="J324" i="7" s="1"/>
  <c r="E325" i="7"/>
  <c r="J325" i="7" s="1"/>
  <c r="E326" i="7"/>
  <c r="J326" i="7" s="1"/>
  <c r="E327" i="7"/>
  <c r="J327" i="7" s="1"/>
  <c r="E328" i="7"/>
  <c r="J328" i="7" s="1"/>
  <c r="E329" i="7"/>
  <c r="J329" i="7" s="1"/>
  <c r="E330" i="7"/>
  <c r="J330" i="7" s="1"/>
  <c r="E331" i="7"/>
  <c r="J331" i="7" s="1"/>
  <c r="E332" i="7"/>
  <c r="J332" i="7" s="1"/>
  <c r="E333" i="7"/>
  <c r="J333" i="7" s="1"/>
  <c r="E334" i="7"/>
  <c r="J334" i="7" s="1"/>
  <c r="E335" i="7"/>
  <c r="J335" i="7" s="1"/>
  <c r="E336" i="7"/>
  <c r="J336" i="7" s="1"/>
  <c r="E337" i="7"/>
  <c r="J337" i="7" s="1"/>
  <c r="E338" i="7"/>
  <c r="J338" i="7" s="1"/>
  <c r="E339" i="7"/>
  <c r="J339" i="7" s="1"/>
  <c r="E340" i="7"/>
  <c r="J340" i="7" s="1"/>
  <c r="E341" i="7"/>
  <c r="J341" i="7" s="1"/>
  <c r="E342" i="7"/>
  <c r="J342" i="7" s="1"/>
  <c r="E343" i="7"/>
  <c r="J343" i="7" s="1"/>
  <c r="E344" i="7"/>
  <c r="J344" i="7" s="1"/>
  <c r="E345" i="7"/>
  <c r="J345" i="7" s="1"/>
  <c r="E346" i="7"/>
  <c r="J346" i="7" s="1"/>
  <c r="E347" i="7"/>
  <c r="J347" i="7" s="1"/>
  <c r="E348" i="7"/>
  <c r="J348" i="7" s="1"/>
  <c r="E349" i="7"/>
  <c r="J349" i="7" s="1"/>
  <c r="E350" i="7"/>
  <c r="J350" i="7" s="1"/>
  <c r="E351" i="7"/>
  <c r="J351" i="7" s="1"/>
  <c r="E352" i="7"/>
  <c r="J352" i="7" s="1"/>
  <c r="E353" i="7"/>
  <c r="J353" i="7" s="1"/>
  <c r="E354" i="7"/>
  <c r="J354" i="7" s="1"/>
  <c r="E355" i="7"/>
  <c r="J355" i="7" s="1"/>
  <c r="E356" i="7"/>
  <c r="J356" i="7" s="1"/>
  <c r="E357" i="7"/>
  <c r="J357" i="7" s="1"/>
  <c r="E358" i="7"/>
  <c r="J358" i="7" s="1"/>
  <c r="E359" i="7"/>
  <c r="J359" i="7" s="1"/>
  <c r="E360" i="7"/>
  <c r="J360" i="7" s="1"/>
  <c r="E361" i="7"/>
  <c r="J361" i="7" s="1"/>
  <c r="E362" i="7"/>
  <c r="J362" i="7" s="1"/>
  <c r="E363" i="7"/>
  <c r="J363" i="7" s="1"/>
  <c r="E364" i="7"/>
  <c r="J364" i="7" s="1"/>
  <c r="E365" i="7"/>
  <c r="J365" i="7" s="1"/>
  <c r="E366" i="7"/>
  <c r="J366" i="7" s="1"/>
  <c r="E367" i="7"/>
  <c r="J367" i="7" s="1"/>
  <c r="E368" i="7"/>
  <c r="J368" i="7" s="1"/>
  <c r="E369" i="7"/>
  <c r="J369" i="7" s="1"/>
  <c r="E370" i="7"/>
  <c r="J370" i="7" s="1"/>
  <c r="E371" i="7"/>
  <c r="J371" i="7" s="1"/>
  <c r="E372" i="7"/>
  <c r="J372" i="7" s="1"/>
  <c r="E373" i="7"/>
  <c r="J373" i="7" s="1"/>
  <c r="E374" i="7"/>
  <c r="J374" i="7" s="1"/>
  <c r="E375" i="7"/>
  <c r="J375" i="7" s="1"/>
  <c r="E376" i="7"/>
  <c r="J376" i="7" s="1"/>
  <c r="E377" i="7"/>
  <c r="J377" i="7" s="1"/>
  <c r="E378" i="7"/>
  <c r="J378" i="7" s="1"/>
  <c r="E379" i="7"/>
  <c r="J379" i="7" s="1"/>
  <c r="E380" i="7"/>
  <c r="J380" i="7" s="1"/>
  <c r="E381" i="7"/>
  <c r="J381" i="7" s="1"/>
  <c r="E382" i="7"/>
  <c r="J382" i="7" s="1"/>
  <c r="E383" i="7"/>
  <c r="J383" i="7" s="1"/>
  <c r="E384" i="7"/>
  <c r="J384" i="7" s="1"/>
  <c r="E385" i="7"/>
  <c r="J385" i="7" s="1"/>
  <c r="E386" i="7"/>
  <c r="J386" i="7" s="1"/>
  <c r="E387" i="7"/>
  <c r="J387" i="7" s="1"/>
  <c r="E388" i="7"/>
  <c r="J388" i="7" s="1"/>
  <c r="E389" i="7"/>
  <c r="J389" i="7" s="1"/>
  <c r="E390" i="7"/>
  <c r="J390" i="7" s="1"/>
  <c r="E391" i="7"/>
  <c r="J391" i="7" s="1"/>
  <c r="E392" i="7"/>
  <c r="J392" i="7" s="1"/>
  <c r="E393" i="7"/>
  <c r="J393" i="7" s="1"/>
  <c r="E394" i="7"/>
  <c r="J394" i="7" s="1"/>
  <c r="E395" i="7"/>
  <c r="J395" i="7" s="1"/>
  <c r="E396" i="7"/>
  <c r="J396" i="7" s="1"/>
  <c r="E397" i="7"/>
  <c r="J397" i="7" s="1"/>
  <c r="E398" i="7"/>
  <c r="J398" i="7" s="1"/>
  <c r="E399" i="7"/>
  <c r="J399" i="7" s="1"/>
  <c r="E400" i="7"/>
  <c r="J400" i="7" s="1"/>
  <c r="E401" i="7"/>
  <c r="J401" i="7" s="1"/>
  <c r="E402" i="7"/>
  <c r="J402" i="7" s="1"/>
  <c r="E403" i="7"/>
  <c r="J403" i="7" s="1"/>
  <c r="E404" i="7"/>
  <c r="J404" i="7" s="1"/>
  <c r="E405" i="7"/>
  <c r="J405" i="7" s="1"/>
  <c r="E406" i="7"/>
  <c r="J406" i="7" s="1"/>
  <c r="E407" i="7"/>
  <c r="J407" i="7" s="1"/>
  <c r="E408" i="7"/>
  <c r="J408" i="7" s="1"/>
  <c r="E409" i="7"/>
  <c r="J409" i="7" s="1"/>
  <c r="E410" i="7"/>
  <c r="J410" i="7" s="1"/>
  <c r="E411" i="7"/>
  <c r="J411" i="7" s="1"/>
  <c r="E412" i="7"/>
  <c r="J412" i="7" s="1"/>
  <c r="E413" i="7"/>
  <c r="J413" i="7" s="1"/>
  <c r="E414" i="7"/>
  <c r="J414" i="7" s="1"/>
  <c r="E415" i="7"/>
  <c r="J415" i="7" s="1"/>
  <c r="E416" i="7"/>
  <c r="J416" i="7" s="1"/>
  <c r="E417" i="7"/>
  <c r="J417" i="7" s="1"/>
  <c r="E418" i="7"/>
  <c r="J418" i="7" s="1"/>
  <c r="E419" i="7"/>
  <c r="J419" i="7" s="1"/>
  <c r="E420" i="7"/>
  <c r="J420" i="7" s="1"/>
  <c r="E421" i="7"/>
  <c r="J421" i="7" s="1"/>
  <c r="E422" i="7"/>
  <c r="J422" i="7" s="1"/>
  <c r="E423" i="7"/>
  <c r="J423" i="7" s="1"/>
  <c r="E424" i="7"/>
  <c r="J424" i="7" s="1"/>
  <c r="E425" i="7"/>
  <c r="J425" i="7" s="1"/>
  <c r="E426" i="7"/>
  <c r="J426" i="7" s="1"/>
  <c r="E427" i="7"/>
  <c r="J427" i="7" s="1"/>
  <c r="E428" i="7"/>
  <c r="J428" i="7" s="1"/>
  <c r="E429" i="7"/>
  <c r="J429" i="7" s="1"/>
  <c r="E430" i="7"/>
  <c r="J430" i="7" s="1"/>
  <c r="E431" i="7"/>
  <c r="J431" i="7" s="1"/>
  <c r="E432" i="7"/>
  <c r="J432" i="7" s="1"/>
  <c r="E433" i="7"/>
  <c r="J433" i="7" s="1"/>
  <c r="E434" i="7"/>
  <c r="J434" i="7" s="1"/>
  <c r="E435" i="7"/>
  <c r="J435" i="7" s="1"/>
  <c r="E436" i="7"/>
  <c r="J436" i="7" s="1"/>
  <c r="E437" i="7"/>
  <c r="J437" i="7" s="1"/>
  <c r="E438" i="7"/>
  <c r="J438" i="7" s="1"/>
  <c r="E439" i="7"/>
  <c r="J439" i="7" s="1"/>
  <c r="E440" i="7"/>
  <c r="J440" i="7" s="1"/>
  <c r="E441" i="7"/>
  <c r="J441" i="7" s="1"/>
  <c r="E442" i="7"/>
  <c r="J442" i="7" s="1"/>
  <c r="E443" i="7"/>
  <c r="J443" i="7" s="1"/>
  <c r="E444" i="7"/>
  <c r="J444" i="7" s="1"/>
  <c r="E445" i="7"/>
  <c r="J445" i="7" s="1"/>
  <c r="E446" i="7"/>
  <c r="J446" i="7" s="1"/>
  <c r="E447" i="7"/>
  <c r="J447" i="7" s="1"/>
  <c r="E448" i="7"/>
  <c r="J448" i="7" s="1"/>
  <c r="E449" i="7"/>
  <c r="J449" i="7" s="1"/>
  <c r="E450" i="7"/>
  <c r="J450" i="7" s="1"/>
  <c r="E451" i="7"/>
  <c r="J451" i="7" s="1"/>
  <c r="E452" i="7"/>
  <c r="J452" i="7" s="1"/>
  <c r="E453" i="7"/>
  <c r="J453" i="7" s="1"/>
  <c r="E454" i="7"/>
  <c r="J454" i="7" s="1"/>
  <c r="E455" i="7"/>
  <c r="J455" i="7" s="1"/>
  <c r="E456" i="7"/>
  <c r="J456" i="7" s="1"/>
  <c r="E457" i="7"/>
  <c r="J457" i="7" s="1"/>
  <c r="E458" i="7"/>
  <c r="J458" i="7" s="1"/>
  <c r="E459" i="7"/>
  <c r="J459" i="7" s="1"/>
  <c r="E460" i="7"/>
  <c r="J460" i="7" s="1"/>
  <c r="E461" i="7"/>
  <c r="J461" i="7" s="1"/>
  <c r="E462" i="7"/>
  <c r="J462" i="7" s="1"/>
  <c r="E463" i="7"/>
  <c r="J463" i="7" s="1"/>
  <c r="E464" i="7"/>
  <c r="J464" i="7" s="1"/>
  <c r="E465" i="7"/>
  <c r="J465" i="7" s="1"/>
  <c r="E466" i="7"/>
  <c r="J466" i="7" s="1"/>
  <c r="E467" i="7"/>
  <c r="J467" i="7" s="1"/>
  <c r="E468" i="7"/>
  <c r="J468" i="7" s="1"/>
  <c r="E469" i="7"/>
  <c r="J469" i="7" s="1"/>
  <c r="E470" i="7"/>
  <c r="J470" i="7" s="1"/>
  <c r="E471" i="7"/>
  <c r="J471" i="7" s="1"/>
  <c r="E472" i="7"/>
  <c r="J472" i="7" s="1"/>
  <c r="E473" i="7"/>
  <c r="J473" i="7" s="1"/>
  <c r="E474" i="7"/>
  <c r="J474" i="7" s="1"/>
  <c r="E475" i="7"/>
  <c r="J475" i="7" s="1"/>
  <c r="E476" i="7"/>
  <c r="J476" i="7" s="1"/>
  <c r="E477" i="7"/>
  <c r="J477" i="7" s="1"/>
  <c r="E478" i="7"/>
  <c r="J478" i="7" s="1"/>
  <c r="E479" i="7"/>
  <c r="J479" i="7" s="1"/>
  <c r="E480" i="7"/>
  <c r="J480" i="7" s="1"/>
  <c r="E481" i="7"/>
  <c r="J481" i="7" s="1"/>
  <c r="E482" i="7"/>
  <c r="J482" i="7" s="1"/>
  <c r="E483" i="7"/>
  <c r="J483" i="7" s="1"/>
  <c r="E484" i="7"/>
  <c r="J484" i="7" s="1"/>
  <c r="E485" i="7"/>
  <c r="J485" i="7" s="1"/>
  <c r="E486" i="7"/>
  <c r="J486" i="7" s="1"/>
  <c r="E487" i="7"/>
  <c r="J487" i="7" s="1"/>
  <c r="E488" i="7"/>
  <c r="J488" i="7" s="1"/>
  <c r="E489" i="7"/>
  <c r="J489" i="7" s="1"/>
  <c r="E490" i="7"/>
  <c r="J490" i="7" s="1"/>
  <c r="E491" i="7"/>
  <c r="J491" i="7" s="1"/>
  <c r="E492" i="7"/>
  <c r="J492" i="7" s="1"/>
  <c r="E493" i="7"/>
  <c r="J493" i="7" s="1"/>
  <c r="E494" i="7"/>
  <c r="J494" i="7" s="1"/>
  <c r="E495" i="7"/>
  <c r="J495" i="7" s="1"/>
  <c r="E496" i="7"/>
  <c r="J496" i="7" s="1"/>
  <c r="E497" i="7"/>
  <c r="J497" i="7" s="1"/>
  <c r="E498" i="7"/>
  <c r="J498" i="7" s="1"/>
  <c r="E499" i="7"/>
  <c r="J499" i="7" s="1"/>
  <c r="E500" i="7"/>
  <c r="J500" i="7" s="1"/>
  <c r="E501" i="7"/>
  <c r="J501" i="7" s="1"/>
  <c r="E502" i="7"/>
  <c r="J502" i="7" s="1"/>
  <c r="E503" i="7"/>
  <c r="J503" i="7" s="1"/>
  <c r="E504" i="7"/>
  <c r="J504" i="7" s="1"/>
  <c r="E505" i="7"/>
  <c r="J505" i="7" s="1"/>
  <c r="E506" i="7"/>
  <c r="J506" i="7" s="1"/>
  <c r="E507" i="7"/>
  <c r="J507" i="7" s="1"/>
  <c r="E508" i="7"/>
  <c r="J508" i="7" s="1"/>
  <c r="E509" i="7"/>
  <c r="J509" i="7" s="1"/>
  <c r="E510" i="7"/>
  <c r="J510" i="7" s="1"/>
  <c r="E511" i="7"/>
  <c r="J511" i="7" s="1"/>
  <c r="E512" i="7"/>
  <c r="J512" i="7" s="1"/>
  <c r="E513" i="7"/>
  <c r="J513" i="7" s="1"/>
  <c r="E514" i="7"/>
  <c r="J514" i="7" s="1"/>
  <c r="E515" i="7"/>
  <c r="J515" i="7" s="1"/>
  <c r="E516" i="7"/>
  <c r="J516" i="7" s="1"/>
  <c r="E517" i="7"/>
  <c r="J517" i="7" s="1"/>
  <c r="E518" i="7"/>
  <c r="J518" i="7" s="1"/>
  <c r="E519" i="7"/>
  <c r="J519" i="7" s="1"/>
  <c r="E520" i="7"/>
  <c r="J520" i="7" s="1"/>
  <c r="E521" i="7"/>
  <c r="J521" i="7" s="1"/>
  <c r="E522" i="7"/>
  <c r="J522" i="7" s="1"/>
  <c r="E523" i="7"/>
  <c r="J523" i="7" s="1"/>
  <c r="E524" i="7"/>
  <c r="J524" i="7" s="1"/>
  <c r="E525" i="7"/>
  <c r="J525" i="7" s="1"/>
  <c r="E526" i="7"/>
  <c r="J526" i="7" s="1"/>
  <c r="E527" i="7"/>
  <c r="J527" i="7" s="1"/>
  <c r="E528" i="7"/>
  <c r="J528" i="7" s="1"/>
  <c r="E529" i="7"/>
  <c r="J529" i="7" s="1"/>
  <c r="E530" i="7"/>
  <c r="J530" i="7" s="1"/>
  <c r="E531" i="7"/>
  <c r="J531" i="7" s="1"/>
  <c r="E532" i="7"/>
  <c r="J532" i="7" s="1"/>
  <c r="E533" i="7"/>
  <c r="J533" i="7" s="1"/>
  <c r="E534" i="7"/>
  <c r="J534" i="7" s="1"/>
  <c r="E535" i="7"/>
  <c r="J535" i="7" s="1"/>
  <c r="E536" i="7"/>
  <c r="J536" i="7" s="1"/>
  <c r="E537" i="7"/>
  <c r="J537" i="7" s="1"/>
  <c r="E538" i="7"/>
  <c r="J538" i="7" s="1"/>
  <c r="E539" i="7"/>
  <c r="J539" i="7" s="1"/>
  <c r="E540" i="7"/>
  <c r="J540" i="7" s="1"/>
  <c r="E541" i="7"/>
  <c r="J541" i="7" s="1"/>
  <c r="E542" i="7"/>
  <c r="J542" i="7" s="1"/>
  <c r="E543" i="7"/>
  <c r="J543" i="7" s="1"/>
  <c r="E544" i="7"/>
  <c r="E545" i="7"/>
  <c r="J545" i="7" s="1"/>
  <c r="E546" i="7"/>
  <c r="J546" i="7" s="1"/>
  <c r="E547" i="7"/>
  <c r="J547" i="7" s="1"/>
  <c r="E548" i="7"/>
  <c r="J548" i="7" s="1"/>
  <c r="E549" i="7"/>
  <c r="J549" i="7" s="1"/>
  <c r="E550" i="7"/>
  <c r="J550" i="7" s="1"/>
  <c r="E551" i="7"/>
  <c r="J551" i="7" s="1"/>
  <c r="E552" i="7"/>
  <c r="J552" i="7" s="1"/>
  <c r="E553" i="7"/>
  <c r="J553" i="7" s="1"/>
  <c r="E554" i="7"/>
  <c r="J554" i="7" s="1"/>
  <c r="E555" i="7"/>
  <c r="J555" i="7" s="1"/>
  <c r="E556" i="7"/>
  <c r="J556" i="7" s="1"/>
  <c r="E557" i="7"/>
  <c r="J557" i="7" s="1"/>
  <c r="E558" i="7"/>
  <c r="J558" i="7" s="1"/>
  <c r="E559" i="7"/>
  <c r="J559" i="7" s="1"/>
  <c r="E560" i="7"/>
  <c r="J560" i="7" s="1"/>
  <c r="E561" i="7"/>
  <c r="J561" i="7" s="1"/>
  <c r="E562" i="7"/>
  <c r="J562" i="7" s="1"/>
  <c r="E563" i="7"/>
  <c r="J563" i="7" s="1"/>
  <c r="E564" i="7"/>
  <c r="J564" i="7" s="1"/>
  <c r="E565" i="7"/>
  <c r="J565" i="7" s="1"/>
  <c r="E566" i="7"/>
  <c r="J566" i="7" s="1"/>
  <c r="E567" i="7"/>
  <c r="J567" i="7" s="1"/>
  <c r="E568" i="7"/>
  <c r="J568" i="7" s="1"/>
  <c r="E569" i="7"/>
  <c r="J569" i="7" s="1"/>
  <c r="E570" i="7"/>
  <c r="J570" i="7" s="1"/>
  <c r="E571" i="7"/>
  <c r="J571" i="7" s="1"/>
  <c r="E572" i="7"/>
  <c r="J572" i="7" s="1"/>
  <c r="E573" i="7"/>
  <c r="J573" i="7" s="1"/>
  <c r="E574" i="7"/>
  <c r="J574" i="7" s="1"/>
  <c r="E575" i="7"/>
  <c r="J575" i="7" s="1"/>
  <c r="E576" i="7"/>
  <c r="J576" i="7" s="1"/>
  <c r="E577" i="7"/>
  <c r="J577" i="7" s="1"/>
  <c r="E578" i="7"/>
  <c r="J578" i="7" s="1"/>
  <c r="E579" i="7"/>
  <c r="J579" i="7" s="1"/>
  <c r="E580" i="7"/>
  <c r="J580" i="7" s="1"/>
  <c r="E581" i="7"/>
  <c r="J581" i="7" s="1"/>
  <c r="E582" i="7"/>
  <c r="J582" i="7" s="1"/>
  <c r="E583" i="7"/>
  <c r="J583" i="7" s="1"/>
  <c r="E584" i="7"/>
  <c r="J584" i="7" s="1"/>
  <c r="E585" i="7"/>
  <c r="J585" i="7" s="1"/>
  <c r="E586" i="7"/>
  <c r="J586" i="7" s="1"/>
  <c r="E587" i="7"/>
  <c r="J587" i="7" s="1"/>
  <c r="E588" i="7"/>
  <c r="J588" i="7" s="1"/>
  <c r="E589" i="7"/>
  <c r="J589" i="7" s="1"/>
  <c r="E590" i="7"/>
  <c r="J590" i="7" s="1"/>
  <c r="E591" i="7"/>
  <c r="J591" i="7" s="1"/>
  <c r="E592" i="7"/>
  <c r="J592" i="7" s="1"/>
  <c r="E593" i="7"/>
  <c r="J593" i="7" s="1"/>
  <c r="E594" i="7"/>
  <c r="J594" i="7" s="1"/>
  <c r="E595" i="7"/>
  <c r="J595" i="7" s="1"/>
  <c r="E596" i="7"/>
  <c r="J596" i="7" s="1"/>
  <c r="E597" i="7"/>
  <c r="J597" i="7" s="1"/>
  <c r="E598" i="7"/>
  <c r="J598" i="7" s="1"/>
  <c r="E599" i="7"/>
  <c r="J599" i="7" s="1"/>
  <c r="E600" i="7"/>
  <c r="J600" i="7" s="1"/>
  <c r="E601" i="7"/>
  <c r="J601" i="7" s="1"/>
  <c r="E602" i="7"/>
  <c r="J602" i="7" s="1"/>
  <c r="E603" i="7"/>
  <c r="J603" i="7" s="1"/>
  <c r="E604" i="7"/>
  <c r="J604" i="7" s="1"/>
  <c r="E605" i="7"/>
  <c r="J605" i="7" s="1"/>
  <c r="E606" i="7"/>
  <c r="J606" i="7" s="1"/>
  <c r="E607" i="7"/>
  <c r="J607" i="7" s="1"/>
  <c r="E608" i="7"/>
  <c r="J608" i="7" s="1"/>
  <c r="E609" i="7"/>
  <c r="J609" i="7" s="1"/>
  <c r="E610" i="7"/>
  <c r="J610" i="7" s="1"/>
  <c r="E611" i="7"/>
  <c r="J611" i="7" s="1"/>
  <c r="E612" i="7"/>
  <c r="J612" i="7" s="1"/>
  <c r="E613" i="7"/>
  <c r="J613" i="7" s="1"/>
  <c r="E614" i="7"/>
  <c r="J614" i="7" s="1"/>
  <c r="E615" i="7"/>
  <c r="J615" i="7" s="1"/>
  <c r="E616" i="7"/>
  <c r="J616" i="7" s="1"/>
  <c r="E617" i="7"/>
  <c r="J617" i="7" s="1"/>
  <c r="E618" i="7"/>
  <c r="J618" i="7" s="1"/>
  <c r="E619" i="7"/>
  <c r="J619" i="7" s="1"/>
  <c r="E620" i="7"/>
  <c r="J620" i="7" s="1"/>
  <c r="E621" i="7"/>
  <c r="J621" i="7" s="1"/>
  <c r="E622" i="7"/>
  <c r="J622" i="7" s="1"/>
  <c r="E623" i="7"/>
  <c r="J623" i="7" s="1"/>
  <c r="E624" i="7"/>
  <c r="J624" i="7" s="1"/>
  <c r="E625" i="7"/>
  <c r="J625" i="7" s="1"/>
  <c r="E626" i="7"/>
  <c r="J626" i="7" s="1"/>
  <c r="E627" i="7"/>
  <c r="J627" i="7" s="1"/>
  <c r="E628" i="7"/>
  <c r="J628" i="7" s="1"/>
  <c r="E629" i="7"/>
  <c r="J629" i="7" s="1"/>
  <c r="E630" i="7"/>
  <c r="J630" i="7" s="1"/>
  <c r="E631" i="7"/>
  <c r="J631" i="7" s="1"/>
  <c r="E632" i="7"/>
  <c r="J632" i="7" s="1"/>
  <c r="E633" i="7"/>
  <c r="J633" i="7" s="1"/>
  <c r="E634" i="7"/>
  <c r="J634" i="7" s="1"/>
  <c r="E635" i="7"/>
  <c r="J635" i="7" s="1"/>
  <c r="E636" i="7"/>
  <c r="J636" i="7" s="1"/>
  <c r="E637" i="7"/>
  <c r="J637" i="7" s="1"/>
  <c r="E638" i="7"/>
  <c r="J638" i="7" s="1"/>
  <c r="E639" i="7"/>
  <c r="J639" i="7" s="1"/>
  <c r="E640" i="7"/>
  <c r="J640" i="7" s="1"/>
  <c r="E641" i="7"/>
  <c r="J641" i="7" s="1"/>
  <c r="E642" i="7"/>
  <c r="J642" i="7" s="1"/>
  <c r="E643" i="7"/>
  <c r="J643" i="7" s="1"/>
  <c r="E644" i="7"/>
  <c r="J644" i="7" s="1"/>
  <c r="E645" i="7"/>
  <c r="J645" i="7" s="1"/>
  <c r="E646" i="7"/>
  <c r="J646" i="7" s="1"/>
  <c r="E647" i="7"/>
  <c r="J647" i="7" s="1"/>
  <c r="E648" i="7"/>
  <c r="J648" i="7" s="1"/>
  <c r="E649" i="7"/>
  <c r="J649" i="7" s="1"/>
  <c r="E650" i="7"/>
  <c r="J650" i="7" s="1"/>
  <c r="E651" i="7"/>
  <c r="J651" i="7" s="1"/>
  <c r="E652" i="7"/>
  <c r="J652" i="7" s="1"/>
  <c r="E653" i="7"/>
  <c r="J653" i="7" s="1"/>
  <c r="E654" i="7"/>
  <c r="J654" i="7" s="1"/>
  <c r="E655" i="7"/>
  <c r="J655" i="7" s="1"/>
  <c r="E656" i="7"/>
  <c r="J656" i="7" s="1"/>
  <c r="E657" i="7"/>
  <c r="J657" i="7" s="1"/>
  <c r="E658" i="7"/>
  <c r="J658" i="7" s="1"/>
  <c r="E659" i="7"/>
  <c r="J659" i="7" s="1"/>
  <c r="E660" i="7"/>
  <c r="J660" i="7" s="1"/>
  <c r="E661" i="7"/>
  <c r="J661" i="7" s="1"/>
  <c r="E662" i="7"/>
  <c r="J662" i="7" s="1"/>
  <c r="E663" i="7"/>
  <c r="J663" i="7" s="1"/>
  <c r="E664" i="7"/>
  <c r="J664" i="7" s="1"/>
  <c r="E665" i="7"/>
  <c r="J665" i="7" s="1"/>
  <c r="E666" i="7"/>
  <c r="J666" i="7" s="1"/>
  <c r="E667" i="7"/>
  <c r="J667" i="7" s="1"/>
  <c r="E668" i="7"/>
  <c r="J668" i="7" s="1"/>
  <c r="E669" i="7"/>
  <c r="J669" i="7" s="1"/>
  <c r="E670" i="7"/>
  <c r="J670" i="7" s="1"/>
  <c r="E671" i="7"/>
  <c r="J671" i="7" s="1"/>
  <c r="E672" i="7"/>
  <c r="J672" i="7" s="1"/>
  <c r="E673" i="7"/>
  <c r="J673" i="7" s="1"/>
  <c r="E674" i="7"/>
  <c r="J674" i="7" s="1"/>
  <c r="E675" i="7"/>
  <c r="J675" i="7" s="1"/>
  <c r="E676" i="7"/>
  <c r="J676" i="7" s="1"/>
  <c r="E677" i="7"/>
  <c r="J677" i="7" s="1"/>
  <c r="E678" i="7"/>
  <c r="J678" i="7" s="1"/>
  <c r="E679" i="7"/>
  <c r="J679" i="7" s="1"/>
  <c r="E680" i="7"/>
  <c r="J680" i="7" s="1"/>
  <c r="E681" i="7"/>
  <c r="J681" i="7" s="1"/>
  <c r="E682" i="7"/>
  <c r="J682" i="7" s="1"/>
  <c r="E683" i="7"/>
  <c r="J683" i="7" s="1"/>
  <c r="E684" i="7"/>
  <c r="J684" i="7" s="1"/>
  <c r="E685" i="7"/>
  <c r="J685" i="7" s="1"/>
  <c r="E686" i="7"/>
  <c r="J686" i="7" s="1"/>
  <c r="E687" i="7"/>
  <c r="J687" i="7" s="1"/>
  <c r="E688" i="7"/>
  <c r="J688" i="7" s="1"/>
  <c r="E689" i="7"/>
  <c r="J689" i="7" s="1"/>
  <c r="E690" i="7"/>
  <c r="J690" i="7" s="1"/>
  <c r="E691" i="7"/>
  <c r="J691" i="7" s="1"/>
  <c r="E692" i="7"/>
  <c r="J692" i="7" s="1"/>
  <c r="E693" i="7"/>
  <c r="J693" i="7" s="1"/>
  <c r="E694" i="7"/>
  <c r="J694" i="7" s="1"/>
  <c r="E695" i="7"/>
  <c r="J695" i="7" s="1"/>
  <c r="E696" i="7"/>
  <c r="J696" i="7" s="1"/>
  <c r="E697" i="7"/>
  <c r="J697" i="7" s="1"/>
  <c r="E698" i="7"/>
  <c r="J698" i="7" s="1"/>
  <c r="E699" i="7"/>
  <c r="J699" i="7" s="1"/>
  <c r="E700" i="7"/>
  <c r="J700" i="7" s="1"/>
  <c r="E701" i="7"/>
  <c r="J701" i="7" s="1"/>
  <c r="E702" i="7"/>
  <c r="J702" i="7" s="1"/>
  <c r="E703" i="7"/>
  <c r="J703" i="7" s="1"/>
  <c r="E704" i="7"/>
  <c r="J704" i="7" s="1"/>
  <c r="E705" i="7"/>
  <c r="J705" i="7" s="1"/>
  <c r="E706" i="7"/>
  <c r="J706" i="7" s="1"/>
  <c r="E707" i="7"/>
  <c r="J707" i="7" s="1"/>
  <c r="E708" i="7"/>
  <c r="J708" i="7" s="1"/>
  <c r="E709" i="7"/>
  <c r="J709" i="7" s="1"/>
  <c r="E710" i="7"/>
  <c r="J710" i="7" s="1"/>
  <c r="E711" i="7"/>
  <c r="J711" i="7" s="1"/>
  <c r="E712" i="7"/>
  <c r="J712" i="7" s="1"/>
  <c r="E713" i="7"/>
  <c r="J713" i="7" s="1"/>
  <c r="E714" i="7"/>
  <c r="J714" i="7" s="1"/>
  <c r="E715" i="7"/>
  <c r="J715" i="7" s="1"/>
  <c r="E716" i="7"/>
  <c r="J716" i="7" s="1"/>
  <c r="E717" i="7"/>
  <c r="J717" i="7" s="1"/>
  <c r="E718" i="7"/>
  <c r="J718" i="7" s="1"/>
  <c r="E719" i="7"/>
  <c r="J719" i="7" s="1"/>
  <c r="E720" i="7"/>
  <c r="J720" i="7" s="1"/>
  <c r="E721" i="7"/>
  <c r="J721" i="7" s="1"/>
  <c r="E722" i="7"/>
  <c r="J722" i="7" s="1"/>
  <c r="E723" i="7"/>
  <c r="J723" i="7" s="1"/>
  <c r="E724" i="7"/>
  <c r="J724" i="7" s="1"/>
  <c r="E725" i="7"/>
  <c r="J725" i="7" s="1"/>
  <c r="E726" i="7"/>
  <c r="J726" i="7" s="1"/>
  <c r="E727" i="7"/>
  <c r="J727" i="7" s="1"/>
  <c r="E728" i="7"/>
  <c r="J728" i="7" s="1"/>
  <c r="E729" i="7"/>
  <c r="J729" i="7" s="1"/>
  <c r="E730" i="7"/>
  <c r="J730" i="7" s="1"/>
  <c r="E731" i="7"/>
  <c r="J731" i="7" s="1"/>
  <c r="E732" i="7"/>
  <c r="J732" i="7" s="1"/>
  <c r="E733" i="7"/>
  <c r="J733" i="7" s="1"/>
  <c r="E734" i="7"/>
  <c r="J734" i="7" s="1"/>
  <c r="E735" i="7"/>
  <c r="J735" i="7" s="1"/>
  <c r="E736" i="7"/>
  <c r="E737" i="7"/>
  <c r="J737" i="7" s="1"/>
  <c r="E738" i="7"/>
  <c r="J738" i="7" s="1"/>
  <c r="E739" i="7"/>
  <c r="J739" i="7" s="1"/>
  <c r="E740" i="7"/>
  <c r="J740" i="7" s="1"/>
  <c r="E741" i="7"/>
  <c r="J741" i="7" s="1"/>
  <c r="E742" i="7"/>
  <c r="J742" i="7" s="1"/>
  <c r="E743" i="7"/>
  <c r="J743" i="7" s="1"/>
  <c r="E744" i="7"/>
  <c r="J744" i="7" s="1"/>
  <c r="E745" i="7"/>
  <c r="J745" i="7" s="1"/>
  <c r="E746" i="7"/>
  <c r="J746" i="7" s="1"/>
  <c r="E747" i="7"/>
  <c r="J747" i="7" s="1"/>
  <c r="E748" i="7"/>
  <c r="J748" i="7" s="1"/>
  <c r="E749" i="7"/>
  <c r="J749" i="7" s="1"/>
  <c r="E750" i="7"/>
  <c r="J750" i="7" s="1"/>
  <c r="E751" i="7"/>
  <c r="J751" i="7" s="1"/>
  <c r="E752" i="7"/>
  <c r="J752" i="7" s="1"/>
  <c r="E753" i="7"/>
  <c r="J753" i="7" s="1"/>
  <c r="E754" i="7"/>
  <c r="J754" i="7" s="1"/>
  <c r="E755" i="7"/>
  <c r="J755" i="7" s="1"/>
  <c r="E756" i="7"/>
  <c r="J756" i="7" s="1"/>
  <c r="E757" i="7"/>
  <c r="J757" i="7" s="1"/>
  <c r="E758" i="7"/>
  <c r="J758" i="7" s="1"/>
  <c r="E759" i="7"/>
  <c r="J759" i="7" s="1"/>
  <c r="E760" i="7"/>
  <c r="J760" i="7" s="1"/>
  <c r="E761" i="7"/>
  <c r="J761" i="7" s="1"/>
  <c r="E762" i="7"/>
  <c r="J762" i="7" s="1"/>
  <c r="E763" i="7"/>
  <c r="J763" i="7" s="1"/>
  <c r="E764" i="7"/>
  <c r="J764" i="7" s="1"/>
  <c r="E765" i="7"/>
  <c r="J765" i="7" s="1"/>
  <c r="E766" i="7"/>
  <c r="J766" i="7" s="1"/>
  <c r="E767" i="7"/>
  <c r="J767" i="7" s="1"/>
  <c r="E768" i="7"/>
  <c r="J768" i="7" s="1"/>
  <c r="E769" i="7"/>
  <c r="J769" i="7" s="1"/>
  <c r="E770" i="7"/>
  <c r="J770" i="7" s="1"/>
  <c r="E771" i="7"/>
  <c r="J771" i="7" s="1"/>
  <c r="E772" i="7"/>
  <c r="J772" i="7" s="1"/>
  <c r="E773" i="7"/>
  <c r="J773" i="7" s="1"/>
  <c r="E774" i="7"/>
  <c r="J774" i="7" s="1"/>
  <c r="E775" i="7"/>
  <c r="J775" i="7" s="1"/>
  <c r="E776" i="7"/>
  <c r="J776" i="7" s="1"/>
  <c r="E777" i="7"/>
  <c r="J777" i="7" s="1"/>
  <c r="E778" i="7"/>
  <c r="J778" i="7" s="1"/>
  <c r="E779" i="7"/>
  <c r="J779" i="7" s="1"/>
  <c r="E780" i="7"/>
  <c r="J780" i="7" s="1"/>
  <c r="E781" i="7"/>
  <c r="J781" i="7" s="1"/>
  <c r="E782" i="7"/>
  <c r="J782" i="7" s="1"/>
  <c r="E783" i="7"/>
  <c r="J783" i="7" s="1"/>
  <c r="E784" i="7"/>
  <c r="J784" i="7" s="1"/>
  <c r="E785" i="7"/>
  <c r="J785" i="7" s="1"/>
  <c r="E786" i="7"/>
  <c r="J786" i="7" s="1"/>
  <c r="E787" i="7"/>
  <c r="J787" i="7" s="1"/>
  <c r="E788" i="7"/>
  <c r="J788" i="7" s="1"/>
  <c r="E789" i="7"/>
  <c r="J789" i="7" s="1"/>
  <c r="E790" i="7"/>
  <c r="J790" i="7" s="1"/>
  <c r="E791" i="7"/>
  <c r="J791" i="7" s="1"/>
  <c r="E792" i="7"/>
  <c r="J792" i="7" s="1"/>
  <c r="E793" i="7"/>
  <c r="J793" i="7" s="1"/>
  <c r="E794" i="7"/>
  <c r="J794" i="7" s="1"/>
  <c r="E795" i="7"/>
  <c r="J795" i="7" s="1"/>
  <c r="E796" i="7"/>
  <c r="J796" i="7" s="1"/>
  <c r="E797" i="7"/>
  <c r="J797" i="7" s="1"/>
  <c r="E798" i="7"/>
  <c r="J798" i="7" s="1"/>
  <c r="E799" i="7"/>
  <c r="J799" i="7" s="1"/>
  <c r="E800" i="7"/>
  <c r="J800" i="7" s="1"/>
  <c r="E801" i="7"/>
  <c r="J801" i="7" s="1"/>
  <c r="E802" i="7"/>
  <c r="J802" i="7" s="1"/>
  <c r="E803" i="7"/>
  <c r="J803" i="7" s="1"/>
  <c r="E804" i="7"/>
  <c r="J804" i="7" s="1"/>
  <c r="E805" i="7"/>
  <c r="J805" i="7" s="1"/>
  <c r="E806" i="7"/>
  <c r="J806" i="7" s="1"/>
  <c r="E807" i="7"/>
  <c r="J807" i="7" s="1"/>
  <c r="E808" i="7"/>
  <c r="J808" i="7" s="1"/>
  <c r="E809" i="7"/>
  <c r="J809" i="7" s="1"/>
  <c r="E810" i="7"/>
  <c r="J810" i="7" s="1"/>
  <c r="E811" i="7"/>
  <c r="J811" i="7" s="1"/>
  <c r="E812" i="7"/>
  <c r="J812" i="7" s="1"/>
  <c r="E813" i="7"/>
  <c r="J813" i="7" s="1"/>
  <c r="E814" i="7"/>
  <c r="J814" i="7" s="1"/>
  <c r="E815" i="7"/>
  <c r="J815" i="7" s="1"/>
  <c r="E816" i="7"/>
  <c r="J816" i="7" s="1"/>
  <c r="E817" i="7"/>
  <c r="J817" i="7" s="1"/>
  <c r="E818" i="7"/>
  <c r="J818" i="7" s="1"/>
  <c r="E819" i="7"/>
  <c r="J819" i="7" s="1"/>
  <c r="E820" i="7"/>
  <c r="J820" i="7" s="1"/>
  <c r="E821" i="7"/>
  <c r="J821" i="7" s="1"/>
  <c r="E822" i="7"/>
  <c r="J822" i="7" s="1"/>
  <c r="E823" i="7"/>
  <c r="J823" i="7" s="1"/>
  <c r="E824" i="7"/>
  <c r="J824" i="7" s="1"/>
  <c r="E825" i="7"/>
  <c r="J825" i="7" s="1"/>
  <c r="E826" i="7"/>
  <c r="J826" i="7" s="1"/>
  <c r="E827" i="7"/>
  <c r="J827" i="7" s="1"/>
  <c r="E828" i="7"/>
  <c r="J828" i="7" s="1"/>
  <c r="E829" i="7"/>
  <c r="J829" i="7" s="1"/>
  <c r="E830" i="7"/>
  <c r="J830" i="7" s="1"/>
  <c r="E831" i="7"/>
  <c r="J831" i="7" s="1"/>
  <c r="E832" i="7"/>
  <c r="J832" i="7" s="1"/>
  <c r="E833" i="7"/>
  <c r="J833" i="7" s="1"/>
  <c r="E834" i="7"/>
  <c r="J834" i="7" s="1"/>
  <c r="E835" i="7"/>
  <c r="J835" i="7" s="1"/>
  <c r="E836" i="7"/>
  <c r="J836" i="7" s="1"/>
  <c r="E837" i="7"/>
  <c r="J837" i="7" s="1"/>
  <c r="E838" i="7"/>
  <c r="J838" i="7" s="1"/>
  <c r="E839" i="7"/>
  <c r="J839" i="7" s="1"/>
  <c r="E840" i="7"/>
  <c r="J840" i="7" s="1"/>
  <c r="E841" i="7"/>
  <c r="J841" i="7" s="1"/>
  <c r="E842" i="7"/>
  <c r="J842" i="7" s="1"/>
  <c r="E843" i="7"/>
  <c r="J843" i="7" s="1"/>
  <c r="E844" i="7"/>
  <c r="J844" i="7" s="1"/>
  <c r="E845" i="7"/>
  <c r="J845" i="7" s="1"/>
  <c r="E846" i="7"/>
  <c r="J846" i="7" s="1"/>
  <c r="E847" i="7"/>
  <c r="J847" i="7" s="1"/>
  <c r="E848" i="7"/>
  <c r="J848" i="7" s="1"/>
  <c r="E849" i="7"/>
  <c r="J849" i="7" s="1"/>
  <c r="E850" i="7"/>
  <c r="J850" i="7" s="1"/>
  <c r="E851" i="7"/>
  <c r="J851" i="7" s="1"/>
  <c r="E852" i="7"/>
  <c r="J852" i="7" s="1"/>
  <c r="E853" i="7"/>
  <c r="J853" i="7" s="1"/>
  <c r="E854" i="7"/>
  <c r="J854" i="7" s="1"/>
  <c r="E855" i="7"/>
  <c r="J855" i="7" s="1"/>
  <c r="E856" i="7"/>
  <c r="J856" i="7" s="1"/>
  <c r="E857" i="7"/>
  <c r="J857" i="7" s="1"/>
  <c r="E858" i="7"/>
  <c r="J858" i="7" s="1"/>
  <c r="E859" i="7"/>
  <c r="J859" i="7" s="1"/>
  <c r="E860" i="7"/>
  <c r="J860" i="7" s="1"/>
  <c r="E861" i="7"/>
  <c r="J861" i="7" s="1"/>
  <c r="E862" i="7"/>
  <c r="J862" i="7" s="1"/>
  <c r="E863" i="7"/>
  <c r="J863" i="7" s="1"/>
  <c r="E864" i="7"/>
  <c r="J864" i="7" s="1"/>
  <c r="E865" i="7"/>
  <c r="J865" i="7" s="1"/>
  <c r="E866" i="7"/>
  <c r="J866" i="7" s="1"/>
  <c r="E867" i="7"/>
  <c r="J867" i="7" s="1"/>
  <c r="E868" i="7"/>
  <c r="J868" i="7" s="1"/>
  <c r="E869" i="7"/>
  <c r="J869" i="7" s="1"/>
  <c r="E870" i="7"/>
  <c r="J870" i="7" s="1"/>
  <c r="E871" i="7"/>
  <c r="J871" i="7" s="1"/>
  <c r="E872" i="7"/>
  <c r="J872" i="7" s="1"/>
  <c r="E873" i="7"/>
  <c r="J873" i="7" s="1"/>
  <c r="E874" i="7"/>
  <c r="J874" i="7" s="1"/>
  <c r="E875" i="7"/>
  <c r="J875" i="7" s="1"/>
  <c r="E876" i="7"/>
  <c r="J876" i="7" s="1"/>
  <c r="E877" i="7"/>
  <c r="J877" i="7" s="1"/>
  <c r="E878" i="7"/>
  <c r="J878" i="7" s="1"/>
  <c r="E879" i="7"/>
  <c r="J879" i="7" s="1"/>
  <c r="E880" i="7"/>
  <c r="J880" i="7" s="1"/>
  <c r="E881" i="7"/>
  <c r="J881" i="7" s="1"/>
  <c r="E882" i="7"/>
  <c r="J882" i="7" s="1"/>
  <c r="E883" i="7"/>
  <c r="J883" i="7" s="1"/>
  <c r="E884" i="7"/>
  <c r="J884" i="7" s="1"/>
  <c r="E885" i="7"/>
  <c r="J885" i="7" s="1"/>
  <c r="E886" i="7"/>
  <c r="J886" i="7" s="1"/>
  <c r="E887" i="7"/>
  <c r="J887" i="7" s="1"/>
  <c r="E888" i="7"/>
  <c r="J888" i="7" s="1"/>
  <c r="E889" i="7"/>
  <c r="J889" i="7" s="1"/>
  <c r="E890" i="7"/>
  <c r="J890" i="7" s="1"/>
  <c r="E891" i="7"/>
  <c r="J891" i="7" s="1"/>
  <c r="E892" i="7"/>
  <c r="J892" i="7" s="1"/>
  <c r="E893" i="7"/>
  <c r="J893" i="7" s="1"/>
  <c r="E894" i="7"/>
  <c r="J894" i="7" s="1"/>
  <c r="E895" i="7"/>
  <c r="J895" i="7" s="1"/>
  <c r="E896" i="7"/>
  <c r="J896" i="7" s="1"/>
  <c r="E897" i="7"/>
  <c r="J897" i="7" s="1"/>
  <c r="E898" i="7"/>
  <c r="J898" i="7" s="1"/>
  <c r="E899" i="7"/>
  <c r="J899" i="7" s="1"/>
  <c r="E900" i="7"/>
  <c r="J900" i="7" s="1"/>
  <c r="E901" i="7"/>
  <c r="J901" i="7" s="1"/>
  <c r="E902" i="7"/>
  <c r="J902" i="7" s="1"/>
  <c r="E903" i="7"/>
  <c r="J903" i="7" s="1"/>
  <c r="E904" i="7"/>
  <c r="J904" i="7" s="1"/>
  <c r="E905" i="7"/>
  <c r="J905" i="7" s="1"/>
  <c r="E906" i="7"/>
  <c r="J906" i="7" s="1"/>
  <c r="E907" i="7"/>
  <c r="J907" i="7" s="1"/>
  <c r="E908" i="7"/>
  <c r="J908" i="7" s="1"/>
  <c r="E909" i="7"/>
  <c r="J909" i="7" s="1"/>
  <c r="E910" i="7"/>
  <c r="J910" i="7" s="1"/>
  <c r="E911" i="7"/>
  <c r="J911" i="7" s="1"/>
  <c r="E912" i="7"/>
  <c r="J912" i="7" s="1"/>
  <c r="E913" i="7"/>
  <c r="J913" i="7" s="1"/>
  <c r="E914" i="7"/>
  <c r="J914" i="7" s="1"/>
  <c r="E915" i="7"/>
  <c r="J915" i="7" s="1"/>
  <c r="E916" i="7"/>
  <c r="J916" i="7" s="1"/>
  <c r="E917" i="7"/>
  <c r="J917" i="7" s="1"/>
  <c r="E918" i="7"/>
  <c r="J918" i="7" s="1"/>
  <c r="E919" i="7"/>
  <c r="J919" i="7" s="1"/>
  <c r="E920" i="7"/>
  <c r="J920" i="7" s="1"/>
  <c r="E921" i="7"/>
  <c r="J921" i="7" s="1"/>
  <c r="E922" i="7"/>
  <c r="J922" i="7" s="1"/>
  <c r="E923" i="7"/>
  <c r="J923" i="7" s="1"/>
  <c r="E924" i="7"/>
  <c r="J924" i="7" s="1"/>
  <c r="E925" i="7"/>
  <c r="J925" i="7" s="1"/>
  <c r="E926" i="7"/>
  <c r="J926" i="7" s="1"/>
  <c r="E927" i="7"/>
  <c r="J927" i="7" s="1"/>
  <c r="E928" i="7"/>
  <c r="E929" i="7"/>
  <c r="J929" i="7" s="1"/>
  <c r="E930" i="7"/>
  <c r="J930" i="7" s="1"/>
  <c r="E931" i="7"/>
  <c r="J931" i="7" s="1"/>
  <c r="E932" i="7"/>
  <c r="J932" i="7" s="1"/>
  <c r="E933" i="7"/>
  <c r="J933" i="7" s="1"/>
  <c r="E934" i="7"/>
  <c r="J934" i="7" s="1"/>
  <c r="E935" i="7"/>
  <c r="J935" i="7" s="1"/>
  <c r="E936" i="7"/>
  <c r="J936" i="7" s="1"/>
  <c r="E937" i="7"/>
  <c r="J937" i="7" s="1"/>
  <c r="E938" i="7"/>
  <c r="J938" i="7" s="1"/>
  <c r="E939" i="7"/>
  <c r="J939" i="7" s="1"/>
  <c r="E940" i="7"/>
  <c r="J940" i="7" s="1"/>
  <c r="E941" i="7"/>
  <c r="J941" i="7" s="1"/>
  <c r="E942" i="7"/>
  <c r="J942" i="7" s="1"/>
  <c r="E943" i="7"/>
  <c r="J943" i="7" s="1"/>
  <c r="E944" i="7"/>
  <c r="J944" i="7" s="1"/>
  <c r="E945" i="7"/>
  <c r="J945" i="7" s="1"/>
  <c r="E946" i="7"/>
  <c r="J946" i="7" s="1"/>
  <c r="E947" i="7"/>
  <c r="J947" i="7" s="1"/>
  <c r="E948" i="7"/>
  <c r="J948" i="7" s="1"/>
  <c r="E949" i="7"/>
  <c r="J949" i="7" s="1"/>
  <c r="E950" i="7"/>
  <c r="J950" i="7" s="1"/>
  <c r="E951" i="7"/>
  <c r="J951" i="7" s="1"/>
  <c r="E952" i="7"/>
  <c r="J952" i="7" s="1"/>
  <c r="E953" i="7"/>
  <c r="J953" i="7" s="1"/>
  <c r="E954" i="7"/>
  <c r="J954" i="7" s="1"/>
  <c r="E955" i="7"/>
  <c r="J955" i="7" s="1"/>
  <c r="E956" i="7"/>
  <c r="J956" i="7" s="1"/>
  <c r="E957" i="7"/>
  <c r="J957" i="7" s="1"/>
  <c r="E958" i="7"/>
  <c r="J958" i="7" s="1"/>
  <c r="E959" i="7"/>
  <c r="J959" i="7" s="1"/>
  <c r="E960" i="7"/>
  <c r="J960" i="7" s="1"/>
  <c r="E961" i="7"/>
  <c r="J961" i="7" s="1"/>
  <c r="E962" i="7"/>
  <c r="J962" i="7" s="1"/>
  <c r="E963" i="7"/>
  <c r="J963" i="7" s="1"/>
  <c r="E964" i="7"/>
  <c r="J964" i="7" s="1"/>
  <c r="E965" i="7"/>
  <c r="J965" i="7" s="1"/>
  <c r="E966" i="7"/>
  <c r="J966" i="7" s="1"/>
  <c r="E967" i="7"/>
  <c r="J967" i="7" s="1"/>
  <c r="E968" i="7"/>
  <c r="J968" i="7" s="1"/>
  <c r="E969" i="7"/>
  <c r="J969" i="7" s="1"/>
  <c r="E970" i="7"/>
  <c r="J970" i="7" s="1"/>
  <c r="E971" i="7"/>
  <c r="J971" i="7" s="1"/>
  <c r="E972" i="7"/>
  <c r="J972" i="7" s="1"/>
  <c r="E973" i="7"/>
  <c r="J973" i="7" s="1"/>
  <c r="E974" i="7"/>
  <c r="J974" i="7" s="1"/>
  <c r="E975" i="7"/>
  <c r="J975" i="7" s="1"/>
  <c r="E976" i="7"/>
  <c r="J976" i="7" s="1"/>
  <c r="E977" i="7"/>
  <c r="J977" i="7" s="1"/>
  <c r="E978" i="7"/>
  <c r="J978" i="7" s="1"/>
  <c r="E979" i="7"/>
  <c r="J979" i="7" s="1"/>
  <c r="E980" i="7"/>
  <c r="J980" i="7" s="1"/>
  <c r="E981" i="7"/>
  <c r="J981" i="7" s="1"/>
  <c r="E982" i="7"/>
  <c r="J982" i="7" s="1"/>
  <c r="E983" i="7"/>
  <c r="J983" i="7" s="1"/>
  <c r="E984" i="7"/>
  <c r="J984" i="7" s="1"/>
  <c r="E985" i="7"/>
  <c r="J985" i="7" s="1"/>
  <c r="E986" i="7"/>
  <c r="J986" i="7" s="1"/>
  <c r="E987" i="7"/>
  <c r="J987" i="7" s="1"/>
  <c r="E988" i="7"/>
  <c r="J988" i="7" s="1"/>
  <c r="E989" i="7"/>
  <c r="J989" i="7" s="1"/>
  <c r="E990" i="7"/>
  <c r="J990" i="7" s="1"/>
  <c r="E991" i="7"/>
  <c r="J991" i="7" s="1"/>
  <c r="E992" i="7"/>
  <c r="J992" i="7" s="1"/>
  <c r="E993" i="7"/>
  <c r="J993" i="7" s="1"/>
  <c r="E994" i="7"/>
  <c r="J994" i="7" s="1"/>
  <c r="E995" i="7"/>
  <c r="J995" i="7" s="1"/>
  <c r="E996" i="7"/>
  <c r="J996" i="7" s="1"/>
  <c r="E997" i="7"/>
  <c r="J997" i="7" s="1"/>
  <c r="E998" i="7"/>
  <c r="J998" i="7" s="1"/>
  <c r="E999" i="7"/>
  <c r="J999" i="7" s="1"/>
  <c r="E1000" i="7"/>
  <c r="J1000" i="7" s="1"/>
  <c r="E1001" i="7"/>
  <c r="J1001" i="7" s="1"/>
  <c r="E1002" i="7"/>
  <c r="J1002" i="7" s="1"/>
  <c r="E1003" i="7"/>
  <c r="J1003" i="7" s="1"/>
  <c r="E1004" i="7"/>
  <c r="J1004" i="7" s="1"/>
  <c r="E1005" i="7"/>
  <c r="J1005" i="7" s="1"/>
  <c r="E1006" i="7"/>
  <c r="J1006" i="7" s="1"/>
  <c r="E1007" i="7"/>
  <c r="J1007" i="7" s="1"/>
  <c r="E1008" i="7"/>
  <c r="J1008" i="7" s="1"/>
  <c r="E1009" i="7"/>
  <c r="J1009" i="7" s="1"/>
  <c r="E1010" i="7"/>
  <c r="J1010" i="7" s="1"/>
  <c r="E1011" i="7"/>
  <c r="J1011" i="7" s="1"/>
  <c r="E1012" i="7"/>
  <c r="J1012" i="7" s="1"/>
  <c r="E1013" i="7"/>
  <c r="J1013" i="7" s="1"/>
  <c r="E1014" i="7"/>
  <c r="J1014" i="7" s="1"/>
  <c r="E1015" i="7"/>
  <c r="J1015" i="7" s="1"/>
  <c r="E1016" i="7"/>
  <c r="J1016" i="7" s="1"/>
  <c r="E1017" i="7"/>
  <c r="J1017" i="7" s="1"/>
  <c r="E1018" i="7"/>
  <c r="J1018" i="7" s="1"/>
  <c r="E1019" i="7"/>
  <c r="J1019" i="7" s="1"/>
  <c r="E1020" i="7"/>
  <c r="J1020" i="7" s="1"/>
  <c r="E1021" i="7"/>
  <c r="J1021" i="7" s="1"/>
  <c r="E1022" i="7"/>
  <c r="J1022" i="7" s="1"/>
  <c r="E1023" i="7"/>
  <c r="J1023" i="7" s="1"/>
  <c r="E1024" i="7"/>
  <c r="J1024" i="7" s="1"/>
  <c r="E1025" i="7"/>
  <c r="J1025" i="7" s="1"/>
  <c r="E1026" i="7"/>
  <c r="J1026" i="7" s="1"/>
  <c r="E1027" i="7"/>
  <c r="J1027" i="7" s="1"/>
  <c r="E1028" i="7"/>
  <c r="J1028" i="7" s="1"/>
  <c r="E1029" i="7"/>
  <c r="J1029" i="7" s="1"/>
  <c r="E1030" i="7"/>
  <c r="J1030" i="7" s="1"/>
  <c r="E1031" i="7"/>
  <c r="J1031" i="7" s="1"/>
  <c r="E1032" i="7"/>
  <c r="J1032" i="7" s="1"/>
  <c r="E1033" i="7"/>
  <c r="J1033" i="7" s="1"/>
  <c r="E1034" i="7"/>
  <c r="J1034" i="7" s="1"/>
  <c r="E1035" i="7"/>
  <c r="J1035" i="7" s="1"/>
  <c r="E1036" i="7"/>
  <c r="J1036" i="7" s="1"/>
  <c r="E1037" i="7"/>
  <c r="J1037" i="7" s="1"/>
  <c r="E1038" i="7"/>
  <c r="J1038" i="7" s="1"/>
  <c r="E1039" i="7"/>
  <c r="J1039" i="7" s="1"/>
  <c r="E1040" i="7"/>
  <c r="J1040" i="7" s="1"/>
  <c r="E1041" i="7"/>
  <c r="J1041" i="7" s="1"/>
  <c r="E1042" i="7"/>
  <c r="J1042" i="7" s="1"/>
  <c r="E1043" i="7"/>
  <c r="J1043" i="7" s="1"/>
  <c r="E1044" i="7"/>
  <c r="J1044" i="7" s="1"/>
  <c r="E1045" i="7"/>
  <c r="J1045" i="7" s="1"/>
  <c r="E1046" i="7"/>
  <c r="J1046" i="7" s="1"/>
  <c r="E1047" i="7"/>
  <c r="J1047" i="7" s="1"/>
  <c r="E1048" i="7"/>
  <c r="J1048" i="7" s="1"/>
  <c r="E1049" i="7"/>
  <c r="J1049" i="7" s="1"/>
  <c r="E1050" i="7"/>
  <c r="J1050" i="7" s="1"/>
  <c r="E1051" i="7"/>
  <c r="J1051" i="7" s="1"/>
  <c r="E1052" i="7"/>
  <c r="J1052" i="7" s="1"/>
  <c r="E1053" i="7"/>
  <c r="J1053" i="7" s="1"/>
  <c r="E1054" i="7"/>
  <c r="J1054" i="7" s="1"/>
  <c r="E1055" i="7"/>
  <c r="J1055" i="7" s="1"/>
  <c r="E1056" i="7"/>
  <c r="J1056" i="7" s="1"/>
  <c r="E1057" i="7"/>
  <c r="J1057" i="7" s="1"/>
  <c r="E1058" i="7"/>
  <c r="J1058" i="7" s="1"/>
  <c r="E1059" i="7"/>
  <c r="J1059" i="7" s="1"/>
  <c r="E1060" i="7"/>
  <c r="J1060" i="7" s="1"/>
  <c r="E1061" i="7"/>
  <c r="J1061" i="7" s="1"/>
  <c r="E1062" i="7"/>
  <c r="J1062" i="7" s="1"/>
  <c r="E1063" i="7"/>
  <c r="J1063" i="7" s="1"/>
  <c r="E1064" i="7"/>
  <c r="J1064" i="7" s="1"/>
  <c r="E1065" i="7"/>
  <c r="J1065" i="7" s="1"/>
  <c r="E1066" i="7"/>
  <c r="J1066" i="7" s="1"/>
  <c r="E1067" i="7"/>
  <c r="J1067" i="7" s="1"/>
  <c r="E1068" i="7"/>
  <c r="J1068" i="7" s="1"/>
  <c r="E1069" i="7"/>
  <c r="J1069" i="7" s="1"/>
  <c r="E1070" i="7"/>
  <c r="J1070" i="7" s="1"/>
  <c r="E1071" i="7"/>
  <c r="J1071" i="7" s="1"/>
  <c r="E1072" i="7"/>
  <c r="J1072" i="7" s="1"/>
  <c r="E1073" i="7"/>
  <c r="J1073" i="7" s="1"/>
  <c r="E1074" i="7"/>
  <c r="J1074" i="7" s="1"/>
  <c r="E1075" i="7"/>
  <c r="J1075" i="7" s="1"/>
  <c r="E1076" i="7"/>
  <c r="J1076" i="7" s="1"/>
  <c r="E1077" i="7"/>
  <c r="J1077" i="7" s="1"/>
  <c r="E1078" i="7"/>
  <c r="J1078" i="7" s="1"/>
  <c r="E1079" i="7"/>
  <c r="J1079" i="7" s="1"/>
  <c r="E1080" i="7"/>
  <c r="J1080" i="7" s="1"/>
  <c r="E1081" i="7"/>
  <c r="J1081" i="7" s="1"/>
  <c r="E1082" i="7"/>
  <c r="J1082" i="7" s="1"/>
  <c r="E1083" i="7"/>
  <c r="J1083" i="7" s="1"/>
  <c r="E1084" i="7"/>
  <c r="J1084" i="7" s="1"/>
  <c r="E1085" i="7"/>
  <c r="J1085" i="7" s="1"/>
  <c r="E1086" i="7"/>
  <c r="J1086" i="7" s="1"/>
  <c r="E1087" i="7"/>
  <c r="J1087" i="7" s="1"/>
  <c r="E1088" i="7"/>
  <c r="J1088" i="7" s="1"/>
  <c r="E1089" i="7"/>
  <c r="J1089" i="7" s="1"/>
  <c r="E1090" i="7"/>
  <c r="J1090" i="7" s="1"/>
  <c r="E1091" i="7"/>
  <c r="J1091" i="7" s="1"/>
  <c r="E1092" i="7"/>
  <c r="J1092" i="7" s="1"/>
  <c r="E1093" i="7"/>
  <c r="J1093" i="7" s="1"/>
  <c r="E1094" i="7"/>
  <c r="J1094" i="7" s="1"/>
  <c r="E1095" i="7"/>
  <c r="J1095" i="7" s="1"/>
  <c r="E1096" i="7"/>
  <c r="J1096" i="7" s="1"/>
  <c r="E1097" i="7"/>
  <c r="J1097" i="7" s="1"/>
  <c r="E1098" i="7"/>
  <c r="J1098" i="7" s="1"/>
  <c r="E1099" i="7"/>
  <c r="J1099" i="7" s="1"/>
  <c r="E1100" i="7"/>
  <c r="J1100" i="7" s="1"/>
  <c r="E1101" i="7"/>
  <c r="J1101" i="7" s="1"/>
  <c r="E1102" i="7"/>
  <c r="J1102" i="7" s="1"/>
  <c r="E1103" i="7"/>
  <c r="J1103" i="7" s="1"/>
  <c r="E1104" i="7"/>
  <c r="J1104" i="7" s="1"/>
  <c r="E1105" i="7"/>
  <c r="J1105" i="7" s="1"/>
  <c r="E1106" i="7"/>
  <c r="J1106" i="7" s="1"/>
  <c r="E1107" i="7"/>
  <c r="J1107" i="7" s="1"/>
  <c r="E1108" i="7"/>
  <c r="J1108" i="7" s="1"/>
  <c r="E1109" i="7"/>
  <c r="J1109" i="7" s="1"/>
  <c r="E1110" i="7"/>
  <c r="J1110" i="7" s="1"/>
  <c r="E1111" i="7"/>
  <c r="J1111" i="7" s="1"/>
  <c r="E1112" i="7"/>
  <c r="J1112" i="7" s="1"/>
  <c r="E1113" i="7"/>
  <c r="J1113" i="7" s="1"/>
  <c r="E1114" i="7"/>
  <c r="J1114" i="7" s="1"/>
  <c r="E1115" i="7"/>
  <c r="J1115" i="7" s="1"/>
  <c r="E1116" i="7"/>
  <c r="J1116" i="7" s="1"/>
  <c r="E1117" i="7"/>
  <c r="J1117" i="7" s="1"/>
  <c r="E1118" i="7"/>
  <c r="J1118" i="7" s="1"/>
  <c r="E1119" i="7"/>
  <c r="J1119" i="7" s="1"/>
  <c r="E1120" i="7"/>
  <c r="E1121" i="7"/>
  <c r="J1121" i="7" s="1"/>
  <c r="E1122" i="7"/>
  <c r="J1122" i="7" s="1"/>
  <c r="E1123" i="7"/>
  <c r="J1123" i="7" s="1"/>
  <c r="E1124" i="7"/>
  <c r="J1124" i="7" s="1"/>
  <c r="E1125" i="7"/>
  <c r="J1125" i="7" s="1"/>
  <c r="E1126" i="7"/>
  <c r="J1126" i="7" s="1"/>
  <c r="E1127" i="7"/>
  <c r="J1127" i="7" s="1"/>
  <c r="E1128" i="7"/>
  <c r="J1128" i="7" s="1"/>
  <c r="E1129" i="7"/>
  <c r="J1129" i="7" s="1"/>
  <c r="E1130" i="7"/>
  <c r="J1130" i="7" s="1"/>
  <c r="E1131" i="7"/>
  <c r="J1131" i="7" s="1"/>
  <c r="E1132" i="7"/>
  <c r="J1132" i="7" s="1"/>
  <c r="E1133" i="7"/>
  <c r="J1133" i="7" s="1"/>
  <c r="E1134" i="7"/>
  <c r="J1134" i="7" s="1"/>
  <c r="E1135" i="7"/>
  <c r="J1135" i="7" s="1"/>
  <c r="E1136" i="7"/>
  <c r="J1136" i="7" s="1"/>
  <c r="E1137" i="7"/>
  <c r="J1137" i="7" s="1"/>
  <c r="E1138" i="7"/>
  <c r="J1138" i="7" s="1"/>
  <c r="E1139" i="7"/>
  <c r="J1139" i="7" s="1"/>
  <c r="E1140" i="7"/>
  <c r="J1140" i="7" s="1"/>
  <c r="E1141" i="7"/>
  <c r="J1141" i="7" s="1"/>
  <c r="E1142" i="7"/>
  <c r="J1142" i="7" s="1"/>
  <c r="E1143" i="7"/>
  <c r="J1143" i="7" s="1"/>
  <c r="E1144" i="7"/>
  <c r="J1144" i="7" s="1"/>
  <c r="E1145" i="7"/>
  <c r="J1145" i="7" s="1"/>
  <c r="E1146" i="7"/>
  <c r="J1146" i="7" s="1"/>
  <c r="E1147" i="7"/>
  <c r="J1147" i="7" s="1"/>
  <c r="E1148" i="7"/>
  <c r="J1148" i="7" s="1"/>
  <c r="E1149" i="7"/>
  <c r="J1149" i="7" s="1"/>
  <c r="E1150" i="7"/>
  <c r="J1150" i="7" s="1"/>
  <c r="E1151" i="7"/>
  <c r="J1151" i="7" s="1"/>
  <c r="E1152" i="7"/>
  <c r="J1152" i="7" s="1"/>
  <c r="E1153" i="7"/>
  <c r="J1153" i="7" s="1"/>
  <c r="E1154" i="7"/>
  <c r="J1154" i="7" s="1"/>
  <c r="E1155" i="7"/>
  <c r="J1155" i="7" s="1"/>
  <c r="E1156" i="7"/>
  <c r="J1156" i="7" s="1"/>
  <c r="E1157" i="7"/>
  <c r="J1157" i="7" s="1"/>
  <c r="E1158" i="7"/>
  <c r="J1158" i="7" s="1"/>
  <c r="E1159" i="7"/>
  <c r="J1159" i="7" s="1"/>
  <c r="E1160" i="7"/>
  <c r="J1160" i="7" s="1"/>
  <c r="E1161" i="7"/>
  <c r="J1161" i="7" s="1"/>
  <c r="E1162" i="7"/>
  <c r="J1162" i="7" s="1"/>
  <c r="E1163" i="7"/>
  <c r="J1163" i="7" s="1"/>
  <c r="E1164" i="7"/>
  <c r="J1164" i="7" s="1"/>
  <c r="E1165" i="7"/>
  <c r="J1165" i="7" s="1"/>
  <c r="E1166" i="7"/>
  <c r="J1166" i="7" s="1"/>
  <c r="E1167" i="7"/>
  <c r="J1167" i="7" s="1"/>
  <c r="E1168" i="7"/>
  <c r="J1168" i="7" s="1"/>
  <c r="E1169" i="7"/>
  <c r="J1169" i="7" s="1"/>
  <c r="E1170" i="7"/>
  <c r="J1170" i="7" s="1"/>
  <c r="E1171" i="7"/>
  <c r="J1171" i="7" s="1"/>
  <c r="E1172" i="7"/>
  <c r="J1172" i="7" s="1"/>
  <c r="E1173" i="7"/>
  <c r="J1173" i="7" s="1"/>
  <c r="E1174" i="7"/>
  <c r="J1174" i="7" s="1"/>
  <c r="E1175" i="7"/>
  <c r="J1175" i="7" s="1"/>
  <c r="E1176" i="7"/>
  <c r="J1176" i="7" s="1"/>
  <c r="E1177" i="7"/>
  <c r="J1177" i="7" s="1"/>
  <c r="E1178" i="7"/>
  <c r="J1178" i="7" s="1"/>
  <c r="E1179" i="7"/>
  <c r="J1179" i="7" s="1"/>
  <c r="E1180" i="7"/>
  <c r="J1180" i="7" s="1"/>
  <c r="E1181" i="7"/>
  <c r="J1181" i="7" s="1"/>
  <c r="E1182" i="7"/>
  <c r="J1182" i="7" s="1"/>
  <c r="E1183" i="7"/>
  <c r="J1183" i="7" s="1"/>
  <c r="E1184" i="7"/>
  <c r="J1184" i="7" s="1"/>
  <c r="E1185" i="7"/>
  <c r="J1185" i="7" s="1"/>
  <c r="E1186" i="7"/>
  <c r="J1186" i="7" s="1"/>
  <c r="E1187" i="7"/>
  <c r="J1187" i="7" s="1"/>
  <c r="E1188" i="7"/>
  <c r="J1188" i="7" s="1"/>
  <c r="E1189" i="7"/>
  <c r="J1189" i="7" s="1"/>
  <c r="E1190" i="7"/>
  <c r="J1190" i="7" s="1"/>
  <c r="E1191" i="7"/>
  <c r="J1191" i="7" s="1"/>
  <c r="E1192" i="7"/>
  <c r="J1192" i="7" s="1"/>
  <c r="E1193" i="7"/>
  <c r="J1193" i="7" s="1"/>
  <c r="E1194" i="7"/>
  <c r="J1194" i="7" s="1"/>
  <c r="E1195" i="7"/>
  <c r="J1195" i="7" s="1"/>
  <c r="E1196" i="7"/>
  <c r="J1196" i="7" s="1"/>
  <c r="E1197" i="7"/>
  <c r="J1197" i="7" s="1"/>
  <c r="E1198" i="7"/>
  <c r="J1198" i="7" s="1"/>
  <c r="E1199" i="7"/>
  <c r="J1199" i="7" s="1"/>
  <c r="E1200" i="7"/>
  <c r="J1200" i="7" s="1"/>
  <c r="E1201" i="7"/>
  <c r="J1201" i="7" s="1"/>
  <c r="E1202" i="7"/>
  <c r="J1202" i="7" s="1"/>
  <c r="E1203" i="7"/>
  <c r="J1203" i="7" s="1"/>
  <c r="E1204" i="7"/>
  <c r="J1204" i="7" s="1"/>
  <c r="E1205" i="7"/>
  <c r="J1205" i="7" s="1"/>
  <c r="E1206" i="7"/>
  <c r="J1206" i="7" s="1"/>
  <c r="E1207" i="7"/>
  <c r="J1207" i="7" s="1"/>
  <c r="E1208" i="7"/>
  <c r="J1208" i="7" s="1"/>
  <c r="E1209" i="7"/>
  <c r="J1209" i="7" s="1"/>
  <c r="E1210" i="7"/>
  <c r="J1210" i="7" s="1"/>
  <c r="E1211" i="7"/>
  <c r="J1211" i="7" s="1"/>
  <c r="E1212" i="7"/>
  <c r="J1212" i="7" s="1"/>
  <c r="E1213" i="7"/>
  <c r="J1213" i="7" s="1"/>
  <c r="E1214" i="7"/>
  <c r="J1214" i="7" s="1"/>
  <c r="E1215" i="7"/>
  <c r="J1215" i="7" s="1"/>
  <c r="E1216" i="7"/>
  <c r="J1216" i="7" s="1"/>
  <c r="E1217" i="7"/>
  <c r="J1217" i="7" s="1"/>
  <c r="E1218" i="7"/>
  <c r="J1218" i="7" s="1"/>
  <c r="E1219" i="7"/>
  <c r="J1219" i="7" s="1"/>
  <c r="E1220" i="7"/>
  <c r="J1220" i="7" s="1"/>
  <c r="E1221" i="7"/>
  <c r="J1221" i="7" s="1"/>
  <c r="E1222" i="7"/>
  <c r="J1222" i="7" s="1"/>
  <c r="E1223" i="7"/>
  <c r="J1223" i="7" s="1"/>
  <c r="E1224" i="7"/>
  <c r="J1224" i="7" s="1"/>
  <c r="E1225" i="7"/>
  <c r="J1225" i="7" s="1"/>
  <c r="E1226" i="7"/>
  <c r="J1226" i="7" s="1"/>
  <c r="E1227" i="7"/>
  <c r="J1227" i="7" s="1"/>
  <c r="E1228" i="7"/>
  <c r="J1228" i="7" s="1"/>
  <c r="E1229" i="7"/>
  <c r="J1229" i="7" s="1"/>
  <c r="E1230" i="7"/>
  <c r="J1230" i="7" s="1"/>
  <c r="E1231" i="7"/>
  <c r="J1231" i="7" s="1"/>
  <c r="E1232" i="7"/>
  <c r="J1232" i="7" s="1"/>
  <c r="E1233" i="7"/>
  <c r="J1233" i="7" s="1"/>
  <c r="E1234" i="7"/>
  <c r="J1234" i="7" s="1"/>
  <c r="E1235" i="7"/>
  <c r="J1235" i="7" s="1"/>
  <c r="E1236" i="7"/>
  <c r="J1236" i="7" s="1"/>
  <c r="E1237" i="7"/>
  <c r="J1237" i="7" s="1"/>
  <c r="E1238" i="7"/>
  <c r="J1238" i="7" s="1"/>
  <c r="E1239" i="7"/>
  <c r="J1239" i="7" s="1"/>
  <c r="E1240" i="7"/>
  <c r="J1240" i="7" s="1"/>
  <c r="E1241" i="7"/>
  <c r="J1241" i="7" s="1"/>
  <c r="E1242" i="7"/>
  <c r="J1242" i="7" s="1"/>
  <c r="E1243" i="7"/>
  <c r="J1243" i="7" s="1"/>
  <c r="E1244" i="7"/>
  <c r="J1244" i="7" s="1"/>
  <c r="E1245" i="7"/>
  <c r="J1245" i="7" s="1"/>
  <c r="E1246" i="7"/>
  <c r="J1246" i="7" s="1"/>
  <c r="E1247" i="7"/>
  <c r="J1247" i="7" s="1"/>
  <c r="E1248" i="7"/>
  <c r="J1248" i="7" s="1"/>
  <c r="E1249" i="7"/>
  <c r="J1249" i="7" s="1"/>
  <c r="E1250" i="7"/>
  <c r="J1250" i="7" s="1"/>
  <c r="E1251" i="7"/>
  <c r="J1251" i="7" s="1"/>
  <c r="E1252" i="7"/>
  <c r="J1252" i="7" s="1"/>
  <c r="E1253" i="7"/>
  <c r="J1253" i="7" s="1"/>
  <c r="E1254" i="7"/>
  <c r="J1254" i="7" s="1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E6" i="7"/>
  <c r="J6" i="7" s="1"/>
  <c r="D6" i="7"/>
  <c r="O10" i="7" l="1"/>
  <c r="G256" i="7" s="1"/>
  <c r="J1120" i="7"/>
  <c r="J928" i="7"/>
  <c r="J736" i="7"/>
  <c r="J544" i="7"/>
  <c r="J256" i="7"/>
  <c r="R9" i="7" s="1"/>
  <c r="N10" i="7"/>
  <c r="F627" i="7" s="1"/>
  <c r="G799" i="7" l="1"/>
  <c r="F68" i="7"/>
  <c r="G856" i="7"/>
  <c r="F117" i="7"/>
  <c r="G832" i="7"/>
  <c r="F164" i="7"/>
  <c r="G361" i="7"/>
  <c r="F92" i="7"/>
  <c r="G1047" i="7"/>
  <c r="G839" i="7"/>
  <c r="G1095" i="7"/>
  <c r="F21" i="7"/>
  <c r="G470" i="7"/>
  <c r="G1125" i="7"/>
  <c r="G344" i="7"/>
  <c r="G195" i="7"/>
  <c r="G134" i="7"/>
  <c r="G979" i="7"/>
  <c r="G1024" i="7"/>
  <c r="G509" i="7"/>
  <c r="G399" i="7"/>
  <c r="G830" i="7"/>
  <c r="G304" i="7"/>
  <c r="F67" i="7"/>
  <c r="G569" i="7"/>
  <c r="G110" i="7"/>
  <c r="F55" i="7"/>
  <c r="G57" i="7"/>
  <c r="F140" i="7"/>
  <c r="G615" i="7"/>
  <c r="F93" i="7"/>
  <c r="G806" i="7"/>
  <c r="G661" i="7"/>
  <c r="F139" i="7"/>
  <c r="G592" i="7"/>
  <c r="G205" i="7"/>
  <c r="G801" i="7"/>
  <c r="G294" i="7"/>
  <c r="F45" i="7"/>
  <c r="G506" i="7"/>
  <c r="G16" i="7"/>
  <c r="F91" i="7"/>
  <c r="F115" i="7"/>
  <c r="F163" i="7"/>
  <c r="G1169" i="7"/>
  <c r="G1212" i="7"/>
  <c r="G1071" i="7"/>
  <c r="F69" i="7"/>
  <c r="G1166" i="7"/>
  <c r="G761" i="7"/>
  <c r="F187" i="7"/>
  <c r="G64" i="7"/>
  <c r="G756" i="7"/>
  <c r="G1216" i="7"/>
  <c r="F188" i="7"/>
  <c r="G940" i="7"/>
  <c r="G375" i="7"/>
  <c r="G901" i="7"/>
  <c r="F211" i="7"/>
  <c r="G352" i="7"/>
  <c r="G60" i="7"/>
  <c r="G1134" i="7"/>
  <c r="G1251" i="7"/>
  <c r="F6" i="7"/>
  <c r="G754" i="7"/>
  <c r="G953" i="7"/>
  <c r="F20" i="7"/>
  <c r="G802" i="7"/>
  <c r="G491" i="7"/>
  <c r="F313" i="7"/>
  <c r="F116" i="7"/>
  <c r="F44" i="7"/>
  <c r="G1193" i="7"/>
  <c r="G322" i="7"/>
  <c r="F674" i="7"/>
  <c r="G685" i="7"/>
  <c r="G1236" i="7"/>
  <c r="G420" i="7"/>
  <c r="G971" i="7"/>
  <c r="G275" i="7"/>
  <c r="G82" i="7"/>
  <c r="G465" i="7"/>
  <c r="G896" i="7"/>
  <c r="G128" i="7"/>
  <c r="G463" i="7"/>
  <c r="G798" i="7"/>
  <c r="G1109" i="7"/>
  <c r="G293" i="7"/>
  <c r="G580" i="7"/>
  <c r="G795" i="7"/>
  <c r="G1226" i="7"/>
  <c r="G1177" i="7"/>
  <c r="G912" i="7"/>
  <c r="G23" i="7"/>
  <c r="G237" i="7"/>
  <c r="G498" i="7"/>
  <c r="F81" i="7"/>
  <c r="F113" i="7"/>
  <c r="F721" i="7"/>
  <c r="F196" i="7"/>
  <c r="F341" i="7"/>
  <c r="G396" i="7"/>
  <c r="G947" i="7"/>
  <c r="G251" i="7"/>
  <c r="G58" i="7"/>
  <c r="G441" i="7"/>
  <c r="G872" i="7"/>
  <c r="G104" i="7"/>
  <c r="G415" i="7"/>
  <c r="G774" i="7"/>
  <c r="G1085" i="7"/>
  <c r="G269" i="7"/>
  <c r="G460" i="7"/>
  <c r="G771" i="7"/>
  <c r="G1202" i="7"/>
  <c r="G1057" i="7"/>
  <c r="G888" i="7"/>
  <c r="G1246" i="7"/>
  <c r="G213" i="7"/>
  <c r="G665" i="7"/>
  <c r="F82" i="7"/>
  <c r="F161" i="7"/>
  <c r="F769" i="7"/>
  <c r="F220" i="7"/>
  <c r="F389" i="7"/>
  <c r="G351" i="7"/>
  <c r="G782" i="7"/>
  <c r="G86" i="7"/>
  <c r="G637" i="7"/>
  <c r="G1188" i="7"/>
  <c r="G372" i="7"/>
  <c r="G923" i="7"/>
  <c r="G227" i="7"/>
  <c r="G10" i="7"/>
  <c r="G417" i="7"/>
  <c r="G848" i="7"/>
  <c r="G80" i="7"/>
  <c r="G295" i="7"/>
  <c r="G750" i="7"/>
  <c r="G1061" i="7"/>
  <c r="G221" i="7"/>
  <c r="G436" i="7"/>
  <c r="G747" i="7"/>
  <c r="G1178" i="7"/>
  <c r="G1033" i="7"/>
  <c r="G864" i="7"/>
  <c r="G1222" i="7"/>
  <c r="G189" i="7"/>
  <c r="G1066" i="7"/>
  <c r="F202" i="7"/>
  <c r="F70" i="7"/>
  <c r="F793" i="7"/>
  <c r="F244" i="7"/>
  <c r="F533" i="7"/>
  <c r="G610" i="7"/>
  <c r="G1023" i="7"/>
  <c r="G327" i="7"/>
  <c r="G758" i="7"/>
  <c r="G62" i="7"/>
  <c r="G613" i="7"/>
  <c r="G1140" i="7"/>
  <c r="G348" i="7"/>
  <c r="G899" i="7"/>
  <c r="G179" i="7"/>
  <c r="G1137" i="7"/>
  <c r="G393" i="7"/>
  <c r="G824" i="7"/>
  <c r="G56" i="7"/>
  <c r="G271" i="7"/>
  <c r="G702" i="7"/>
  <c r="G1037" i="7"/>
  <c r="G101" i="7"/>
  <c r="G412" i="7"/>
  <c r="G723" i="7"/>
  <c r="G1154" i="7"/>
  <c r="G1009" i="7"/>
  <c r="G552" i="7"/>
  <c r="G1198" i="7"/>
  <c r="G165" i="7"/>
  <c r="G184" i="7"/>
  <c r="F59" i="7"/>
  <c r="F94" i="7"/>
  <c r="F98" i="7"/>
  <c r="F268" i="7"/>
  <c r="F557" i="7"/>
  <c r="G999" i="7"/>
  <c r="G279" i="7"/>
  <c r="G734" i="7"/>
  <c r="G38" i="7"/>
  <c r="G589" i="7"/>
  <c r="G1020" i="7"/>
  <c r="G324" i="7"/>
  <c r="G875" i="7"/>
  <c r="G155" i="7"/>
  <c r="G1113" i="7"/>
  <c r="G369" i="7"/>
  <c r="G800" i="7"/>
  <c r="G32" i="7"/>
  <c r="G247" i="7"/>
  <c r="G582" i="7"/>
  <c r="G1013" i="7"/>
  <c r="G77" i="7"/>
  <c r="G388" i="7"/>
  <c r="G699" i="7"/>
  <c r="G1130" i="7"/>
  <c r="G985" i="7"/>
  <c r="G336" i="7"/>
  <c r="G1174" i="7"/>
  <c r="G1076" i="7"/>
  <c r="G706" i="7"/>
  <c r="F83" i="7"/>
  <c r="F118" i="7"/>
  <c r="F266" i="7"/>
  <c r="F292" i="7"/>
  <c r="F581" i="7"/>
  <c r="G113" i="7"/>
  <c r="G159" i="7"/>
  <c r="G710" i="7"/>
  <c r="G14" i="7"/>
  <c r="G565" i="7"/>
  <c r="G996" i="7"/>
  <c r="G300" i="7"/>
  <c r="G851" i="7"/>
  <c r="G131" i="7"/>
  <c r="G1089" i="7"/>
  <c r="G321" i="7"/>
  <c r="G776" i="7"/>
  <c r="G8" i="7"/>
  <c r="G223" i="7"/>
  <c r="G558" i="7"/>
  <c r="G989" i="7"/>
  <c r="G29" i="7"/>
  <c r="G364" i="7"/>
  <c r="G675" i="7"/>
  <c r="G962" i="7"/>
  <c r="G961" i="7"/>
  <c r="G312" i="7"/>
  <c r="G1150" i="7"/>
  <c r="G740" i="7"/>
  <c r="G713" i="7"/>
  <c r="F107" i="7"/>
  <c r="F142" i="7"/>
  <c r="F290" i="7"/>
  <c r="F340" i="7"/>
  <c r="F605" i="7"/>
  <c r="G1186" i="7"/>
  <c r="G951" i="7"/>
  <c r="G135" i="7"/>
  <c r="G686" i="7"/>
  <c r="G1237" i="7"/>
  <c r="G541" i="7"/>
  <c r="G972" i="7"/>
  <c r="G276" i="7"/>
  <c r="G827" i="7"/>
  <c r="G107" i="7"/>
  <c r="H107" i="7" s="1"/>
  <c r="G1065" i="7"/>
  <c r="G297" i="7"/>
  <c r="G752" i="7"/>
  <c r="G1231" i="7"/>
  <c r="G199" i="7"/>
  <c r="G534" i="7"/>
  <c r="G965" i="7"/>
  <c r="G1156" i="7"/>
  <c r="G316" i="7"/>
  <c r="G651" i="7"/>
  <c r="G746" i="7"/>
  <c r="G937" i="7"/>
  <c r="G288" i="7"/>
  <c r="G958" i="7"/>
  <c r="G692" i="7"/>
  <c r="G1097" i="7"/>
  <c r="F179" i="7"/>
  <c r="F166" i="7"/>
  <c r="F314" i="7"/>
  <c r="F460" i="7"/>
  <c r="F629" i="7"/>
  <c r="G17" i="7"/>
  <c r="G111" i="7"/>
  <c r="G662" i="7"/>
  <c r="G1213" i="7"/>
  <c r="G517" i="7"/>
  <c r="G948" i="7"/>
  <c r="G252" i="7"/>
  <c r="G803" i="7"/>
  <c r="G59" i="7"/>
  <c r="H59" i="7" s="1"/>
  <c r="G1041" i="7"/>
  <c r="G249" i="7"/>
  <c r="G728" i="7"/>
  <c r="G991" i="7"/>
  <c r="G175" i="7"/>
  <c r="G510" i="7"/>
  <c r="G941" i="7"/>
  <c r="G1132" i="7"/>
  <c r="G196" i="7"/>
  <c r="G627" i="7"/>
  <c r="H627" i="7" s="1"/>
  <c r="G722" i="7"/>
  <c r="G913" i="7"/>
  <c r="G264" i="7"/>
  <c r="G622" i="7"/>
  <c r="G668" i="7"/>
  <c r="F30" i="7"/>
  <c r="F251" i="7"/>
  <c r="F71" i="7"/>
  <c r="F338" i="7"/>
  <c r="F484" i="7"/>
  <c r="F677" i="7"/>
  <c r="G305" i="7"/>
  <c r="G903" i="7"/>
  <c r="G1189" i="7"/>
  <c r="G228" i="7"/>
  <c r="G490" i="7"/>
  <c r="G1017" i="7"/>
  <c r="G225" i="7"/>
  <c r="G704" i="7"/>
  <c r="G967" i="7"/>
  <c r="G151" i="7"/>
  <c r="G486" i="7"/>
  <c r="G917" i="7"/>
  <c r="G1108" i="7"/>
  <c r="G172" i="7"/>
  <c r="G603" i="7"/>
  <c r="G698" i="7"/>
  <c r="G889" i="7"/>
  <c r="G240" i="7"/>
  <c r="G598" i="7"/>
  <c r="G644" i="7"/>
  <c r="F54" i="7"/>
  <c r="F37" i="7"/>
  <c r="F167" i="7"/>
  <c r="F362" i="7"/>
  <c r="F508" i="7"/>
  <c r="F797" i="7"/>
  <c r="G65" i="7"/>
  <c r="G353" i="7"/>
  <c r="G638" i="7"/>
  <c r="G924" i="7"/>
  <c r="G545" i="7"/>
  <c r="G616" i="7"/>
  <c r="G1025" i="7"/>
  <c r="G855" i="7"/>
  <c r="G63" i="7"/>
  <c r="G614" i="7"/>
  <c r="G1165" i="7"/>
  <c r="G349" i="7"/>
  <c r="G900" i="7"/>
  <c r="G204" i="7"/>
  <c r="G755" i="7"/>
  <c r="G466" i="7"/>
  <c r="G993" i="7"/>
  <c r="G201" i="7"/>
  <c r="G680" i="7"/>
  <c r="G943" i="7"/>
  <c r="G127" i="7"/>
  <c r="G462" i="7"/>
  <c r="G893" i="7"/>
  <c r="G1084" i="7"/>
  <c r="G148" i="7"/>
  <c r="G579" i="7"/>
  <c r="G674" i="7"/>
  <c r="H674" i="7" s="1"/>
  <c r="G817" i="7"/>
  <c r="G216" i="7"/>
  <c r="G574" i="7"/>
  <c r="G620" i="7"/>
  <c r="F174" i="7"/>
  <c r="F61" i="7"/>
  <c r="F601" i="7"/>
  <c r="F386" i="7"/>
  <c r="F532" i="7"/>
  <c r="F821" i="7"/>
  <c r="G975" i="7"/>
  <c r="G641" i="7"/>
  <c r="G87" i="7"/>
  <c r="G779" i="7"/>
  <c r="G586" i="7"/>
  <c r="G737" i="7"/>
  <c r="G778" i="7"/>
  <c r="G808" i="7"/>
  <c r="G1217" i="7"/>
  <c r="G735" i="7"/>
  <c r="G39" i="7"/>
  <c r="G590" i="7"/>
  <c r="G1141" i="7"/>
  <c r="G325" i="7"/>
  <c r="G876" i="7"/>
  <c r="G180" i="7"/>
  <c r="G731" i="7"/>
  <c r="G442" i="7"/>
  <c r="G969" i="7"/>
  <c r="G177" i="7"/>
  <c r="G656" i="7"/>
  <c r="G919" i="7"/>
  <c r="G103" i="7"/>
  <c r="G438" i="7"/>
  <c r="G845" i="7"/>
  <c r="G1060" i="7"/>
  <c r="G124" i="7"/>
  <c r="G555" i="7"/>
  <c r="G650" i="7"/>
  <c r="G481" i="7"/>
  <c r="G192" i="7"/>
  <c r="G550" i="7"/>
  <c r="G212" i="7"/>
  <c r="F246" i="7"/>
  <c r="F85" i="7"/>
  <c r="F697" i="7"/>
  <c r="F434" i="7"/>
  <c r="F556" i="7"/>
  <c r="F845" i="7"/>
  <c r="G1145" i="7"/>
  <c r="G927" i="7"/>
  <c r="G257" i="7"/>
  <c r="G833" i="7"/>
  <c r="G469" i="7"/>
  <c r="G929" i="7"/>
  <c r="G970" i="7"/>
  <c r="G1000" i="7"/>
  <c r="G711" i="7"/>
  <c r="G15" i="7"/>
  <c r="G566" i="7"/>
  <c r="G1117" i="7"/>
  <c r="G301" i="7"/>
  <c r="G852" i="7"/>
  <c r="G156" i="7"/>
  <c r="G707" i="7"/>
  <c r="G418" i="7"/>
  <c r="G945" i="7"/>
  <c r="G153" i="7"/>
  <c r="G608" i="7"/>
  <c r="G895" i="7"/>
  <c r="G79" i="7"/>
  <c r="G414" i="7"/>
  <c r="G605" i="7"/>
  <c r="G1036" i="7"/>
  <c r="G100" i="7"/>
  <c r="G531" i="7"/>
  <c r="G626" i="7"/>
  <c r="G457" i="7"/>
  <c r="G168" i="7"/>
  <c r="G502" i="7"/>
  <c r="G1171" i="7"/>
  <c r="F366" i="7"/>
  <c r="F109" i="7"/>
  <c r="F745" i="7"/>
  <c r="F578" i="7"/>
  <c r="F580" i="7"/>
  <c r="F869" i="7"/>
  <c r="G994" i="7"/>
  <c r="G401" i="7"/>
  <c r="G1121" i="7"/>
  <c r="G1162" i="7"/>
  <c r="G1192" i="7"/>
  <c r="G687" i="7"/>
  <c r="G1238" i="7"/>
  <c r="G542" i="7"/>
  <c r="G1093" i="7"/>
  <c r="G277" i="7"/>
  <c r="G828" i="7"/>
  <c r="G132" i="7"/>
  <c r="G659" i="7"/>
  <c r="G394" i="7"/>
  <c r="G897" i="7"/>
  <c r="G129" i="7"/>
  <c r="G488" i="7"/>
  <c r="G871" i="7"/>
  <c r="G55" i="7"/>
  <c r="H55" i="7" s="1"/>
  <c r="G390" i="7"/>
  <c r="G581" i="7"/>
  <c r="G1012" i="7"/>
  <c r="G76" i="7"/>
  <c r="G507" i="7"/>
  <c r="G602" i="7"/>
  <c r="G433" i="7"/>
  <c r="G1103" i="7"/>
  <c r="G478" i="7"/>
  <c r="G1051" i="7"/>
  <c r="F390" i="7"/>
  <c r="H390" i="7" s="1"/>
  <c r="F14" i="7"/>
  <c r="H14" i="7" s="1"/>
  <c r="F97" i="7"/>
  <c r="F602" i="7"/>
  <c r="F628" i="7"/>
  <c r="F893" i="7"/>
  <c r="G280" i="7"/>
  <c r="G40" i="7"/>
  <c r="G88" i="7"/>
  <c r="G136" i="7"/>
  <c r="G663" i="7"/>
  <c r="G1214" i="7"/>
  <c r="G518" i="7"/>
  <c r="G1045" i="7"/>
  <c r="G253" i="7"/>
  <c r="G804" i="7"/>
  <c r="G108" i="7"/>
  <c r="G539" i="7"/>
  <c r="G370" i="7"/>
  <c r="G873" i="7"/>
  <c r="G105" i="7"/>
  <c r="G464" i="7"/>
  <c r="G847" i="7"/>
  <c r="G7" i="7"/>
  <c r="G366" i="7"/>
  <c r="G557" i="7"/>
  <c r="G988" i="7"/>
  <c r="G52" i="7"/>
  <c r="G483" i="7"/>
  <c r="G578" i="7"/>
  <c r="G409" i="7"/>
  <c r="G887" i="7"/>
  <c r="G430" i="7"/>
  <c r="G1027" i="7"/>
  <c r="F7" i="7"/>
  <c r="F110" i="7"/>
  <c r="H110" i="7" s="1"/>
  <c r="F121" i="7"/>
  <c r="F626" i="7"/>
  <c r="F772" i="7"/>
  <c r="F917" i="7"/>
  <c r="G562" i="7"/>
  <c r="G328" i="7"/>
  <c r="G376" i="7"/>
  <c r="G424" i="7"/>
  <c r="G639" i="7"/>
  <c r="G1190" i="7"/>
  <c r="G494" i="7"/>
  <c r="G925" i="7"/>
  <c r="G229" i="7"/>
  <c r="G780" i="7"/>
  <c r="G84" i="7"/>
  <c r="G515" i="7"/>
  <c r="G346" i="7"/>
  <c r="G825" i="7"/>
  <c r="G81" i="7"/>
  <c r="G416" i="7"/>
  <c r="G823" i="7"/>
  <c r="G1158" i="7"/>
  <c r="G342" i="7"/>
  <c r="G533" i="7"/>
  <c r="G964" i="7"/>
  <c r="G28" i="7"/>
  <c r="G411" i="7"/>
  <c r="G554" i="7"/>
  <c r="G385" i="7"/>
  <c r="G863" i="7"/>
  <c r="G118" i="7"/>
  <c r="G1003" i="7"/>
  <c r="F31" i="7"/>
  <c r="F135" i="7"/>
  <c r="F193" i="7"/>
  <c r="F650" i="7"/>
  <c r="H650" i="7" s="1"/>
  <c r="F796" i="7"/>
  <c r="F993" i="7"/>
  <c r="F1137" i="7"/>
  <c r="G946" i="7"/>
  <c r="G784" i="7"/>
  <c r="G1048" i="7"/>
  <c r="G591" i="7"/>
  <c r="G1142" i="7"/>
  <c r="G446" i="7"/>
  <c r="G877" i="7"/>
  <c r="G181" i="7"/>
  <c r="G732" i="7"/>
  <c r="G36" i="7"/>
  <c r="G467" i="7"/>
  <c r="G298" i="7"/>
  <c r="G777" i="7"/>
  <c r="G9" i="7"/>
  <c r="G320" i="7"/>
  <c r="G775" i="7"/>
  <c r="G1110" i="7"/>
  <c r="G174" i="7"/>
  <c r="H174" i="7" s="1"/>
  <c r="G485" i="7"/>
  <c r="G892" i="7"/>
  <c r="G1227" i="7"/>
  <c r="G171" i="7"/>
  <c r="G386" i="7"/>
  <c r="G337" i="7"/>
  <c r="G791" i="7"/>
  <c r="G1101" i="7"/>
  <c r="G643" i="7"/>
  <c r="F175" i="7"/>
  <c r="H175" i="7" s="1"/>
  <c r="F337" i="7"/>
  <c r="F722" i="7"/>
  <c r="F29" i="7"/>
  <c r="F102" i="7"/>
  <c r="G1138" i="7"/>
  <c r="G976" i="7"/>
  <c r="G89" i="7"/>
  <c r="G1240" i="7"/>
  <c r="G567" i="7"/>
  <c r="G1118" i="7"/>
  <c r="G422" i="7"/>
  <c r="G853" i="7"/>
  <c r="G157" i="7"/>
  <c r="G708" i="7"/>
  <c r="G1235" i="7"/>
  <c r="G443" i="7"/>
  <c r="G274" i="7"/>
  <c r="G753" i="7"/>
  <c r="G1136" i="7"/>
  <c r="G296" i="7"/>
  <c r="G751" i="7"/>
  <c r="G1086" i="7"/>
  <c r="G126" i="7"/>
  <c r="G461" i="7"/>
  <c r="G772" i="7"/>
  <c r="G1203" i="7"/>
  <c r="G147" i="7"/>
  <c r="G362" i="7"/>
  <c r="G313" i="7"/>
  <c r="G671" i="7"/>
  <c r="G1077" i="7"/>
  <c r="G211" i="7"/>
  <c r="H211" i="7" s="1"/>
  <c r="F247" i="7"/>
  <c r="H247" i="7" s="1"/>
  <c r="F361" i="7"/>
  <c r="H361" i="7" s="1"/>
  <c r="F147" i="7"/>
  <c r="F53" i="7"/>
  <c r="F894" i="7"/>
  <c r="G1239" i="7"/>
  <c r="G133" i="7"/>
  <c r="G250" i="7"/>
  <c r="G272" i="7"/>
  <c r="G1253" i="7"/>
  <c r="G437" i="7"/>
  <c r="G748" i="7"/>
  <c r="G1179" i="7"/>
  <c r="G1053" i="7"/>
  <c r="G187" i="7"/>
  <c r="H187" i="7" s="1"/>
  <c r="F385" i="7"/>
  <c r="F195" i="7"/>
  <c r="H195" i="7" s="1"/>
  <c r="F197" i="7"/>
  <c r="F1023" i="7"/>
  <c r="G254" i="7"/>
  <c r="G703" i="7"/>
  <c r="G724" i="7"/>
  <c r="G99" i="7"/>
  <c r="G266" i="7"/>
  <c r="G1032" i="7"/>
  <c r="G623" i="7"/>
  <c r="G1029" i="7"/>
  <c r="G163" i="7"/>
  <c r="H163" i="7" s="1"/>
  <c r="F56" i="7"/>
  <c r="F409" i="7"/>
  <c r="H409" i="7" s="1"/>
  <c r="F219" i="7"/>
  <c r="F149" i="7"/>
  <c r="F559" i="7"/>
  <c r="G1168" i="7"/>
  <c r="G374" i="7"/>
  <c r="G419" i="7"/>
  <c r="G1062" i="7"/>
  <c r="G121" i="7"/>
  <c r="H121" i="7" s="1"/>
  <c r="G1215" i="7"/>
  <c r="G109" i="7"/>
  <c r="G226" i="7"/>
  <c r="G1229" i="7"/>
  <c r="G568" i="7"/>
  <c r="G329" i="7"/>
  <c r="G1191" i="7"/>
  <c r="G495" i="7"/>
  <c r="G1046" i="7"/>
  <c r="G230" i="7"/>
  <c r="G781" i="7"/>
  <c r="G85" i="7"/>
  <c r="G636" i="7"/>
  <c r="G1067" i="7"/>
  <c r="G371" i="7"/>
  <c r="G202" i="7"/>
  <c r="G681" i="7"/>
  <c r="G1064" i="7"/>
  <c r="G224" i="7"/>
  <c r="G679" i="7"/>
  <c r="G990" i="7"/>
  <c r="G1205" i="7"/>
  <c r="G389" i="7"/>
  <c r="G700" i="7"/>
  <c r="G987" i="7"/>
  <c r="G75" i="7"/>
  <c r="G50" i="7"/>
  <c r="G1008" i="7"/>
  <c r="G599" i="7"/>
  <c r="G981" i="7"/>
  <c r="G139" i="7"/>
  <c r="H139" i="7" s="1"/>
  <c r="F80" i="7"/>
  <c r="F88" i="7"/>
  <c r="F433" i="7"/>
  <c r="F243" i="7"/>
  <c r="F173" i="7"/>
  <c r="F1135" i="7"/>
  <c r="G543" i="7"/>
  <c r="G684" i="7"/>
  <c r="G1112" i="7"/>
  <c r="G123" i="7"/>
  <c r="G1210" i="7"/>
  <c r="G1070" i="7"/>
  <c r="G1091" i="7"/>
  <c r="G705" i="7"/>
  <c r="G1038" i="7"/>
  <c r="G593" i="7"/>
  <c r="G1167" i="7"/>
  <c r="G471" i="7"/>
  <c r="G1022" i="7"/>
  <c r="G206" i="7"/>
  <c r="G757" i="7"/>
  <c r="G61" i="7"/>
  <c r="G612" i="7"/>
  <c r="G1043" i="7"/>
  <c r="G347" i="7"/>
  <c r="G154" i="7"/>
  <c r="G633" i="7"/>
  <c r="G1040" i="7"/>
  <c r="G200" i="7"/>
  <c r="G655" i="7"/>
  <c r="G870" i="7"/>
  <c r="G1181" i="7"/>
  <c r="G365" i="7"/>
  <c r="G676" i="7"/>
  <c r="G867" i="7"/>
  <c r="G51" i="7"/>
  <c r="G26" i="7"/>
  <c r="G984" i="7"/>
  <c r="G407" i="7"/>
  <c r="G837" i="7"/>
  <c r="G882" i="7"/>
  <c r="F152" i="7"/>
  <c r="F112" i="7"/>
  <c r="F481" i="7"/>
  <c r="H481" i="7" s="1"/>
  <c r="F267" i="7"/>
  <c r="F269" i="7"/>
  <c r="F1101" i="7"/>
  <c r="G1094" i="7"/>
  <c r="G1115" i="7"/>
  <c r="G727" i="7"/>
  <c r="G338" i="7"/>
  <c r="G41" i="7"/>
  <c r="G805" i="7"/>
  <c r="G1088" i="7"/>
  <c r="G1131" i="7"/>
  <c r="F165" i="7"/>
  <c r="H165" i="7" s="1"/>
  <c r="G952" i="7"/>
  <c r="G400" i="7"/>
  <c r="G1143" i="7"/>
  <c r="G447" i="7"/>
  <c r="G998" i="7"/>
  <c r="G182" i="7"/>
  <c r="G733" i="7"/>
  <c r="G37" i="7"/>
  <c r="G564" i="7"/>
  <c r="G1019" i="7"/>
  <c r="G323" i="7"/>
  <c r="G130" i="7"/>
  <c r="G513" i="7"/>
  <c r="G992" i="7"/>
  <c r="G176" i="7"/>
  <c r="G631" i="7"/>
  <c r="G846" i="7"/>
  <c r="G1157" i="7"/>
  <c r="G341" i="7"/>
  <c r="G652" i="7"/>
  <c r="G843" i="7"/>
  <c r="G27" i="7"/>
  <c r="G1249" i="7"/>
  <c r="G960" i="7"/>
  <c r="G71" i="7"/>
  <c r="G597" i="7"/>
  <c r="G546" i="7"/>
  <c r="F9" i="7"/>
  <c r="F136" i="7"/>
  <c r="H136" i="7" s="1"/>
  <c r="F649" i="7"/>
  <c r="F291" i="7"/>
  <c r="F293" i="7"/>
  <c r="F536" i="7"/>
  <c r="G377" i="7"/>
  <c r="G829" i="7"/>
  <c r="G729" i="7"/>
  <c r="G647" i="7"/>
  <c r="G281" i="7"/>
  <c r="G519" i="7"/>
  <c r="G660" i="7"/>
  <c r="G395" i="7"/>
  <c r="G248" i="7"/>
  <c r="G413" i="7"/>
  <c r="F141" i="7"/>
  <c r="G760" i="7"/>
  <c r="G112" i="7"/>
  <c r="F189" i="7"/>
  <c r="H189" i="7" s="1"/>
  <c r="G785" i="7"/>
  <c r="F43" i="7"/>
  <c r="F213" i="7"/>
  <c r="G1144" i="7"/>
  <c r="G977" i="7"/>
  <c r="G640" i="7"/>
  <c r="G1119" i="7"/>
  <c r="G423" i="7"/>
  <c r="G950" i="7"/>
  <c r="G158" i="7"/>
  <c r="G709" i="7"/>
  <c r="G13" i="7"/>
  <c r="G444" i="7"/>
  <c r="G995" i="7"/>
  <c r="G299" i="7"/>
  <c r="G106" i="7"/>
  <c r="G489" i="7"/>
  <c r="G920" i="7"/>
  <c r="G152" i="7"/>
  <c r="G583" i="7"/>
  <c r="G822" i="7"/>
  <c r="G1133" i="7"/>
  <c r="G317" i="7"/>
  <c r="G628" i="7"/>
  <c r="G819" i="7"/>
  <c r="G1250" i="7"/>
  <c r="G1225" i="7"/>
  <c r="G936" i="7"/>
  <c r="G47" i="7"/>
  <c r="G261" i="7"/>
  <c r="G522" i="7"/>
  <c r="F33" i="7"/>
  <c r="F41" i="7"/>
  <c r="F673" i="7"/>
  <c r="F339" i="7"/>
  <c r="F317" i="7"/>
  <c r="F1112" i="7"/>
  <c r="H81" i="7"/>
  <c r="G730" i="7"/>
  <c r="G474" i="7"/>
  <c r="G472" i="7"/>
  <c r="G1114" i="7"/>
  <c r="G115" i="7"/>
  <c r="G450" i="7"/>
  <c r="G880" i="7"/>
  <c r="G141" i="7"/>
  <c r="G596" i="7"/>
  <c r="G955" i="7"/>
  <c r="G91" i="7"/>
  <c r="H91" i="7" s="1"/>
  <c r="G402" i="7"/>
  <c r="H251" i="7"/>
  <c r="G454" i="7"/>
  <c r="G861" i="7"/>
  <c r="G117" i="7"/>
  <c r="H117" i="7" s="1"/>
  <c r="G572" i="7"/>
  <c r="G931" i="7"/>
  <c r="G67" i="7"/>
  <c r="G306" i="7"/>
  <c r="G69" i="7"/>
  <c r="G548" i="7"/>
  <c r="G883" i="7"/>
  <c r="G19" i="7"/>
  <c r="G282" i="7"/>
  <c r="G289" i="7"/>
  <c r="G840" i="7"/>
  <c r="G120" i="7"/>
  <c r="G575" i="7"/>
  <c r="G1126" i="7"/>
  <c r="G406" i="7"/>
  <c r="G813" i="7"/>
  <c r="G21" i="7"/>
  <c r="H21" i="7" s="1"/>
  <c r="G500" i="7"/>
  <c r="G835" i="7"/>
  <c r="G1146" i="7"/>
  <c r="G258" i="7"/>
  <c r="G265" i="7"/>
  <c r="G816" i="7"/>
  <c r="G1247" i="7"/>
  <c r="G551" i="7"/>
  <c r="G1102" i="7"/>
  <c r="G382" i="7"/>
  <c r="G789" i="7"/>
  <c r="G1244" i="7"/>
  <c r="G380" i="7"/>
  <c r="G787" i="7"/>
  <c r="G1122" i="7"/>
  <c r="G234" i="7"/>
  <c r="G241" i="7"/>
  <c r="G792" i="7"/>
  <c r="G1223" i="7"/>
  <c r="G527" i="7"/>
  <c r="G1078" i="7"/>
  <c r="G358" i="7"/>
  <c r="G765" i="7"/>
  <c r="G1220" i="7"/>
  <c r="G356" i="7"/>
  <c r="G763" i="7"/>
  <c r="G1098" i="7"/>
  <c r="G210" i="7"/>
  <c r="G185" i="7"/>
  <c r="G217" i="7"/>
  <c r="G768" i="7"/>
  <c r="G1199" i="7"/>
  <c r="G503" i="7"/>
  <c r="G1054" i="7"/>
  <c r="G310" i="7"/>
  <c r="G741" i="7"/>
  <c r="G1196" i="7"/>
  <c r="G332" i="7"/>
  <c r="G739" i="7"/>
  <c r="G1074" i="7"/>
  <c r="G186" i="7"/>
  <c r="G689" i="7"/>
  <c r="G193" i="7"/>
  <c r="G744" i="7"/>
  <c r="G1175" i="7"/>
  <c r="G479" i="7"/>
  <c r="G1030" i="7"/>
  <c r="G190" i="7"/>
  <c r="G717" i="7"/>
  <c r="G1172" i="7"/>
  <c r="G308" i="7"/>
  <c r="G715" i="7"/>
  <c r="G1050" i="7"/>
  <c r="G162" i="7"/>
  <c r="G314" i="7"/>
  <c r="H314" i="7" s="1"/>
  <c r="G865" i="7"/>
  <c r="G169" i="7"/>
  <c r="G696" i="7"/>
  <c r="G1151" i="7"/>
  <c r="G455" i="7"/>
  <c r="G1006" i="7"/>
  <c r="G166" i="7"/>
  <c r="H166" i="7" s="1"/>
  <c r="G693" i="7"/>
  <c r="G1148" i="7"/>
  <c r="G284" i="7"/>
  <c r="G691" i="7"/>
  <c r="G1026" i="7"/>
  <c r="G114" i="7"/>
  <c r="G208" i="7"/>
  <c r="G1082" i="7"/>
  <c r="G290" i="7"/>
  <c r="H290" i="7" s="1"/>
  <c r="G841" i="7"/>
  <c r="G145" i="7"/>
  <c r="G576" i="7"/>
  <c r="G1127" i="7"/>
  <c r="G431" i="7"/>
  <c r="G982" i="7"/>
  <c r="G142" i="7"/>
  <c r="H142" i="7" s="1"/>
  <c r="G645" i="7"/>
  <c r="G1124" i="7"/>
  <c r="G260" i="7"/>
  <c r="G667" i="7"/>
  <c r="G978" i="7"/>
  <c r="G448" i="7"/>
  <c r="G496" i="7"/>
  <c r="G160" i="7"/>
  <c r="G904" i="7"/>
  <c r="G18" i="7"/>
  <c r="G594" i="7"/>
  <c r="G1170" i="7"/>
  <c r="G499" i="7"/>
  <c r="G1075" i="7"/>
  <c r="G404" i="7"/>
  <c r="G980" i="7"/>
  <c r="G309" i="7"/>
  <c r="G885" i="7"/>
  <c r="G214" i="7"/>
  <c r="G790" i="7"/>
  <c r="G119" i="7"/>
  <c r="G695" i="7"/>
  <c r="G24" i="7"/>
  <c r="G600" i="7"/>
  <c r="G1176" i="7"/>
  <c r="G505" i="7"/>
  <c r="G1081" i="7"/>
  <c r="G410" i="7"/>
  <c r="G986" i="7"/>
  <c r="G315" i="7"/>
  <c r="G891" i="7"/>
  <c r="G220" i="7"/>
  <c r="H220" i="7" s="1"/>
  <c r="G796" i="7"/>
  <c r="G125" i="7"/>
  <c r="G701" i="7"/>
  <c r="G30" i="7"/>
  <c r="H30" i="7" s="1"/>
  <c r="G606" i="7"/>
  <c r="G1182" i="7"/>
  <c r="G487" i="7"/>
  <c r="G1063" i="7"/>
  <c r="G368" i="7"/>
  <c r="G944" i="7"/>
  <c r="G273" i="7"/>
  <c r="G849" i="7"/>
  <c r="G178" i="7"/>
  <c r="G203" i="7"/>
  <c r="G712" i="7"/>
  <c r="G42" i="7"/>
  <c r="G618" i="7"/>
  <c r="G1194" i="7"/>
  <c r="G523" i="7"/>
  <c r="G1099" i="7"/>
  <c r="G428" i="7"/>
  <c r="G1004" i="7"/>
  <c r="G333" i="7"/>
  <c r="G909" i="7"/>
  <c r="G238" i="7"/>
  <c r="G814" i="7"/>
  <c r="G143" i="7"/>
  <c r="G719" i="7"/>
  <c r="G48" i="7"/>
  <c r="G624" i="7"/>
  <c r="G1200" i="7"/>
  <c r="G529" i="7"/>
  <c r="G1105" i="7"/>
  <c r="G434" i="7"/>
  <c r="G1010" i="7"/>
  <c r="G339" i="7"/>
  <c r="H339" i="7" s="1"/>
  <c r="G915" i="7"/>
  <c r="G244" i="7"/>
  <c r="H244" i="7" s="1"/>
  <c r="G820" i="7"/>
  <c r="G149" i="7"/>
  <c r="G725" i="7"/>
  <c r="G54" i="7"/>
  <c r="H54" i="7" s="1"/>
  <c r="G630" i="7"/>
  <c r="G1206" i="7"/>
  <c r="G511" i="7"/>
  <c r="G1087" i="7"/>
  <c r="G392" i="7"/>
  <c r="G968" i="7"/>
  <c r="G497" i="7"/>
  <c r="G66" i="7"/>
  <c r="G642" i="7"/>
  <c r="G1218" i="7"/>
  <c r="G547" i="7"/>
  <c r="G1123" i="7"/>
  <c r="G452" i="7"/>
  <c r="G1028" i="7"/>
  <c r="G357" i="7"/>
  <c r="G933" i="7"/>
  <c r="G262" i="7"/>
  <c r="G838" i="7"/>
  <c r="G167" i="7"/>
  <c r="G743" i="7"/>
  <c r="G72" i="7"/>
  <c r="G648" i="7"/>
  <c r="G1224" i="7"/>
  <c r="G553" i="7"/>
  <c r="G1129" i="7"/>
  <c r="G458" i="7"/>
  <c r="G1034" i="7"/>
  <c r="G363" i="7"/>
  <c r="G939" i="7"/>
  <c r="G268" i="7"/>
  <c r="H268" i="7" s="1"/>
  <c r="G844" i="7"/>
  <c r="G173" i="7"/>
  <c r="H173" i="7" s="1"/>
  <c r="G749" i="7"/>
  <c r="G78" i="7"/>
  <c r="G654" i="7"/>
  <c r="G1230" i="7"/>
  <c r="G535" i="7"/>
  <c r="G1111" i="7"/>
  <c r="G209" i="7"/>
  <c r="G1072" i="7"/>
  <c r="G90" i="7"/>
  <c r="G666" i="7"/>
  <c r="G1242" i="7"/>
  <c r="G571" i="7"/>
  <c r="G1147" i="7"/>
  <c r="G476" i="7"/>
  <c r="G1052" i="7"/>
  <c r="G381" i="7"/>
  <c r="G957" i="7"/>
  <c r="G286" i="7"/>
  <c r="G862" i="7"/>
  <c r="G191" i="7"/>
  <c r="G767" i="7"/>
  <c r="G96" i="7"/>
  <c r="G672" i="7"/>
  <c r="G1248" i="7"/>
  <c r="G577" i="7"/>
  <c r="G1153" i="7"/>
  <c r="G482" i="7"/>
  <c r="G1058" i="7"/>
  <c r="G387" i="7"/>
  <c r="G963" i="7"/>
  <c r="G292" i="7"/>
  <c r="H292" i="7" s="1"/>
  <c r="G868" i="7"/>
  <c r="G197" i="7"/>
  <c r="H197" i="7" s="1"/>
  <c r="G773" i="7"/>
  <c r="G102" i="7"/>
  <c r="G678" i="7"/>
  <c r="G1254" i="7"/>
  <c r="G559" i="7"/>
  <c r="G1135" i="7"/>
  <c r="G440" i="7"/>
  <c r="G1016" i="7"/>
  <c r="G345" i="7"/>
  <c r="G921" i="7"/>
  <c r="G688" i="7"/>
  <c r="G138" i="7"/>
  <c r="G714" i="7"/>
  <c r="G43" i="7"/>
  <c r="G619" i="7"/>
  <c r="G1195" i="7"/>
  <c r="G524" i="7"/>
  <c r="G1100" i="7"/>
  <c r="G429" i="7"/>
  <c r="G1005" i="7"/>
  <c r="G334" i="7"/>
  <c r="G910" i="7"/>
  <c r="G239" i="7"/>
  <c r="G815" i="7"/>
  <c r="G144" i="7"/>
  <c r="G720" i="7"/>
  <c r="G49" i="7"/>
  <c r="G625" i="7"/>
  <c r="G1201" i="7"/>
  <c r="G530" i="7"/>
  <c r="G1106" i="7"/>
  <c r="G435" i="7"/>
  <c r="G1011" i="7"/>
  <c r="G340" i="7"/>
  <c r="H340" i="7" s="1"/>
  <c r="G916" i="7"/>
  <c r="G245" i="7"/>
  <c r="G821" i="7"/>
  <c r="H821" i="7" s="1"/>
  <c r="G150" i="7"/>
  <c r="G726" i="7"/>
  <c r="G31" i="7"/>
  <c r="G607" i="7"/>
  <c r="G1183" i="7"/>
  <c r="G922" i="7"/>
  <c r="G1120" i="7"/>
  <c r="G521" i="7"/>
  <c r="G161" i="7"/>
  <c r="H161" i="7" s="1"/>
  <c r="G330" i="7"/>
  <c r="G906" i="7"/>
  <c r="G235" i="7"/>
  <c r="G811" i="7"/>
  <c r="G140" i="7"/>
  <c r="H140" i="7" s="1"/>
  <c r="G716" i="7"/>
  <c r="G45" i="7"/>
  <c r="H45" i="7" s="1"/>
  <c r="G621" i="7"/>
  <c r="G1197" i="7"/>
  <c r="G526" i="7"/>
  <c r="G233" i="7"/>
  <c r="G1073" i="7"/>
  <c r="G354" i="7"/>
  <c r="G930" i="7"/>
  <c r="G259" i="7"/>
  <c r="G928" i="7"/>
  <c r="G881" i="7"/>
  <c r="G378" i="7"/>
  <c r="G954" i="7"/>
  <c r="G283" i="7"/>
  <c r="G859" i="7"/>
  <c r="G188" i="7"/>
  <c r="H188" i="7" s="1"/>
  <c r="G764" i="7"/>
  <c r="G93" i="7"/>
  <c r="H93" i="7" s="1"/>
  <c r="G669" i="7"/>
  <c r="G736" i="7"/>
  <c r="G905" i="7"/>
  <c r="G473" i="7"/>
  <c r="G426" i="7"/>
  <c r="G1002" i="7"/>
  <c r="G331" i="7"/>
  <c r="G907" i="7"/>
  <c r="G236" i="7"/>
  <c r="G938" i="7"/>
  <c r="G242" i="7"/>
  <c r="G793" i="7"/>
  <c r="H793" i="7" s="1"/>
  <c r="G97" i="7"/>
  <c r="G528" i="7"/>
  <c r="G1079" i="7"/>
  <c r="G383" i="7"/>
  <c r="G934" i="7"/>
  <c r="G94" i="7"/>
  <c r="H94" i="7" s="1"/>
  <c r="G573" i="7"/>
  <c r="G956" i="7"/>
  <c r="G164" i="7"/>
  <c r="H164" i="7" s="1"/>
  <c r="G595" i="7"/>
  <c r="G858" i="7"/>
  <c r="G857" i="7"/>
  <c r="G898" i="7"/>
  <c r="G544" i="7"/>
  <c r="H43" i="7"/>
  <c r="G914" i="7"/>
  <c r="G218" i="7"/>
  <c r="G769" i="7"/>
  <c r="H769" i="7" s="1"/>
  <c r="G73" i="7"/>
  <c r="G504" i="7"/>
  <c r="G1055" i="7"/>
  <c r="G359" i="7"/>
  <c r="G886" i="7"/>
  <c r="G70" i="7"/>
  <c r="H70" i="7" s="1"/>
  <c r="G549" i="7"/>
  <c r="G932" i="7"/>
  <c r="G116" i="7"/>
  <c r="G475" i="7"/>
  <c r="G834" i="7"/>
  <c r="G1049" i="7"/>
  <c r="G1090" i="7"/>
  <c r="G879" i="7"/>
  <c r="G303" i="7"/>
  <c r="G974" i="7"/>
  <c r="G398" i="7"/>
  <c r="G1069" i="7"/>
  <c r="G493" i="7"/>
  <c r="G1164" i="7"/>
  <c r="G588" i="7"/>
  <c r="G12" i="7"/>
  <c r="G683" i="7"/>
  <c r="G83" i="7"/>
  <c r="H83" i="7" s="1"/>
  <c r="G34" i="7"/>
  <c r="G657" i="7"/>
  <c r="G33" i="7"/>
  <c r="H33" i="7" s="1"/>
  <c r="G632" i="7"/>
  <c r="G6" i="7"/>
  <c r="H6" i="7" s="1"/>
  <c r="G439" i="7"/>
  <c r="G1014" i="7"/>
  <c r="G318" i="7"/>
  <c r="G869" i="7"/>
  <c r="H869" i="7" s="1"/>
  <c r="G53" i="7"/>
  <c r="H53" i="7" s="1"/>
  <c r="G604" i="7"/>
  <c r="G1155" i="7"/>
  <c r="G459" i="7"/>
  <c r="G890" i="7"/>
  <c r="G194" i="7"/>
  <c r="G745" i="7"/>
  <c r="H745" i="7" s="1"/>
  <c r="G25" i="7"/>
  <c r="G480" i="7"/>
  <c r="G1031" i="7"/>
  <c r="G335" i="7"/>
  <c r="G766" i="7"/>
  <c r="G46" i="7"/>
  <c r="G525" i="7"/>
  <c r="G908" i="7"/>
  <c r="G92" i="7"/>
  <c r="H92" i="7" s="1"/>
  <c r="G451" i="7"/>
  <c r="G810" i="7"/>
  <c r="G1241" i="7"/>
  <c r="G866" i="7"/>
  <c r="G170" i="7"/>
  <c r="G721" i="7"/>
  <c r="H721" i="7" s="1"/>
  <c r="G1152" i="7"/>
  <c r="G456" i="7"/>
  <c r="G1007" i="7"/>
  <c r="G311" i="7"/>
  <c r="G742" i="7"/>
  <c r="G22" i="7"/>
  <c r="G501" i="7"/>
  <c r="G884" i="7"/>
  <c r="G68" i="7"/>
  <c r="H68" i="7" s="1"/>
  <c r="G427" i="7"/>
  <c r="G786" i="7"/>
  <c r="G1096" i="7"/>
  <c r="G658" i="7"/>
  <c r="G831" i="7"/>
  <c r="G255" i="7"/>
  <c r="G926" i="7"/>
  <c r="G350" i="7"/>
  <c r="G1021" i="7"/>
  <c r="G445" i="7"/>
  <c r="G1116" i="7"/>
  <c r="G540" i="7"/>
  <c r="G1211" i="7"/>
  <c r="G635" i="7"/>
  <c r="G35" i="7"/>
  <c r="G1233" i="7"/>
  <c r="G609" i="7"/>
  <c r="G1232" i="7"/>
  <c r="G584" i="7"/>
  <c r="G1207" i="7"/>
  <c r="G391" i="7"/>
  <c r="G966" i="7"/>
  <c r="G270" i="7"/>
  <c r="G797" i="7"/>
  <c r="H797" i="7" s="1"/>
  <c r="G1252" i="7"/>
  <c r="G556" i="7"/>
  <c r="G1107" i="7"/>
  <c r="G291" i="7"/>
  <c r="H291" i="7" s="1"/>
  <c r="G842" i="7"/>
  <c r="G146" i="7"/>
  <c r="G697" i="7"/>
  <c r="H697" i="7" s="1"/>
  <c r="G1128" i="7"/>
  <c r="G432" i="7"/>
  <c r="G983" i="7"/>
  <c r="G287" i="7"/>
  <c r="G718" i="7"/>
  <c r="G1245" i="7"/>
  <c r="G477" i="7"/>
  <c r="G860" i="7"/>
  <c r="G44" i="7"/>
  <c r="G403" i="7"/>
  <c r="G762" i="7"/>
  <c r="G617" i="7"/>
  <c r="G634" i="7"/>
  <c r="G850" i="7"/>
  <c r="G137" i="7"/>
  <c r="G807" i="7"/>
  <c r="G231" i="7"/>
  <c r="G902" i="7"/>
  <c r="G326" i="7"/>
  <c r="G997" i="7"/>
  <c r="G421" i="7"/>
  <c r="G1092" i="7"/>
  <c r="G516" i="7"/>
  <c r="G1187" i="7"/>
  <c r="G611" i="7"/>
  <c r="G11" i="7"/>
  <c r="G1209" i="7"/>
  <c r="G585" i="7"/>
  <c r="G1208" i="7"/>
  <c r="G560" i="7"/>
  <c r="G1159" i="7"/>
  <c r="G367" i="7"/>
  <c r="G942" i="7"/>
  <c r="G246" i="7"/>
  <c r="H246" i="7" s="1"/>
  <c r="G677" i="7"/>
  <c r="H677" i="7" s="1"/>
  <c r="G1228" i="7"/>
  <c r="G532" i="7"/>
  <c r="H532" i="7" s="1"/>
  <c r="G1083" i="7"/>
  <c r="G267" i="7"/>
  <c r="H267" i="7" s="1"/>
  <c r="G818" i="7"/>
  <c r="G122" i="7"/>
  <c r="G673" i="7"/>
  <c r="G1104" i="7"/>
  <c r="G408" i="7"/>
  <c r="G959" i="7"/>
  <c r="G263" i="7"/>
  <c r="G694" i="7"/>
  <c r="G1221" i="7"/>
  <c r="G453" i="7"/>
  <c r="G836" i="7"/>
  <c r="G20" i="7"/>
  <c r="H20" i="7" s="1"/>
  <c r="G379" i="7"/>
  <c r="G738" i="7"/>
  <c r="G449" i="7"/>
  <c r="G809" i="7"/>
  <c r="G826" i="7"/>
  <c r="G1042" i="7"/>
  <c r="G425" i="7"/>
  <c r="G783" i="7"/>
  <c r="G207" i="7"/>
  <c r="G878" i="7"/>
  <c r="G302" i="7"/>
  <c r="G973" i="7"/>
  <c r="G397" i="7"/>
  <c r="G1068" i="7"/>
  <c r="G492" i="7"/>
  <c r="G1163" i="7"/>
  <c r="G587" i="7"/>
  <c r="G538" i="7"/>
  <c r="G1185" i="7"/>
  <c r="G561" i="7"/>
  <c r="G1184" i="7"/>
  <c r="G536" i="7"/>
  <c r="G1039" i="7"/>
  <c r="G343" i="7"/>
  <c r="G918" i="7"/>
  <c r="G222" i="7"/>
  <c r="G653" i="7"/>
  <c r="G1204" i="7"/>
  <c r="G508" i="7"/>
  <c r="H508" i="7" s="1"/>
  <c r="G1059" i="7"/>
  <c r="G243" i="7"/>
  <c r="G794" i="7"/>
  <c r="G98" i="7"/>
  <c r="H98" i="7" s="1"/>
  <c r="G649" i="7"/>
  <c r="H649" i="7" s="1"/>
  <c r="G1080" i="7"/>
  <c r="G384" i="7"/>
  <c r="G935" i="7"/>
  <c r="G215" i="7"/>
  <c r="G670" i="7"/>
  <c r="G1173" i="7"/>
  <c r="G405" i="7"/>
  <c r="G812" i="7"/>
  <c r="G1243" i="7"/>
  <c r="G355" i="7"/>
  <c r="G690" i="7"/>
  <c r="G682" i="7"/>
  <c r="G232" i="7"/>
  <c r="G1001" i="7"/>
  <c r="G1018" i="7"/>
  <c r="G1234" i="7"/>
  <c r="G664" i="7"/>
  <c r="G759" i="7"/>
  <c r="G183" i="7"/>
  <c r="G854" i="7"/>
  <c r="G278" i="7"/>
  <c r="G949" i="7"/>
  <c r="G373" i="7"/>
  <c r="G1044" i="7"/>
  <c r="G468" i="7"/>
  <c r="G1139" i="7"/>
  <c r="G563" i="7"/>
  <c r="G514" i="7"/>
  <c r="G1161" i="7"/>
  <c r="G537" i="7"/>
  <c r="G1160" i="7"/>
  <c r="G512" i="7"/>
  <c r="G1015" i="7"/>
  <c r="G319" i="7"/>
  <c r="G894" i="7"/>
  <c r="G198" i="7"/>
  <c r="G629" i="7"/>
  <c r="H629" i="7" s="1"/>
  <c r="G1180" i="7"/>
  <c r="G484" i="7"/>
  <c r="G1035" i="7"/>
  <c r="G219" i="7"/>
  <c r="G770" i="7"/>
  <c r="G74" i="7"/>
  <c r="G601" i="7"/>
  <c r="G1056" i="7"/>
  <c r="G360" i="7"/>
  <c r="G911" i="7"/>
  <c r="G95" i="7"/>
  <c r="G646" i="7"/>
  <c r="G1149" i="7"/>
  <c r="G285" i="7"/>
  <c r="G788" i="7"/>
  <c r="G1219" i="7"/>
  <c r="G307" i="7"/>
  <c r="G570" i="7"/>
  <c r="G874" i="7"/>
  <c r="G520" i="7"/>
  <c r="F1103" i="7"/>
  <c r="F609" i="7"/>
  <c r="F178" i="7"/>
  <c r="F778" i="7"/>
  <c r="H778" i="7" s="1"/>
  <c r="F1122" i="7"/>
  <c r="H1122" i="7" s="1"/>
  <c r="F491" i="7"/>
  <c r="H491" i="7" s="1"/>
  <c r="F951" i="7"/>
  <c r="H951" i="7" s="1"/>
  <c r="F420" i="7"/>
  <c r="H420" i="7" s="1"/>
  <c r="F996" i="7"/>
  <c r="H996" i="7" s="1"/>
  <c r="F277" i="7"/>
  <c r="F853" i="7"/>
  <c r="H853" i="7" s="1"/>
  <c r="F182" i="7"/>
  <c r="H182" i="7" s="1"/>
  <c r="F758" i="7"/>
  <c r="H758" i="7" s="1"/>
  <c r="F231" i="7"/>
  <c r="F807" i="7"/>
  <c r="F424" i="7"/>
  <c r="H424" i="7" s="1"/>
  <c r="F839" i="7"/>
  <c r="H839" i="7" s="1"/>
  <c r="F569" i="7"/>
  <c r="H569" i="7" s="1"/>
  <c r="F1151" i="7"/>
  <c r="H1151" i="7" s="1"/>
  <c r="F594" i="7"/>
  <c r="F1059" i="7"/>
  <c r="F763" i="7"/>
  <c r="H763" i="7" s="1"/>
  <c r="F984" i="7"/>
  <c r="H984" i="7" s="1"/>
  <c r="F692" i="7"/>
  <c r="H692" i="7" s="1"/>
  <c r="F1053" i="7"/>
  <c r="F1007" i="7"/>
  <c r="H1007" i="7" s="1"/>
  <c r="F622" i="7"/>
  <c r="H622" i="7" s="1"/>
  <c r="F23" i="7"/>
  <c r="H23" i="7" s="1"/>
  <c r="F911" i="7"/>
  <c r="F576" i="7"/>
  <c r="F961" i="7"/>
  <c r="H961" i="7" s="1"/>
  <c r="F171" i="7"/>
  <c r="H171" i="7" s="1"/>
  <c r="F126" i="7"/>
  <c r="H126" i="7" s="1"/>
  <c r="F918" i="7"/>
  <c r="F1191" i="7"/>
  <c r="F583" i="7"/>
  <c r="H583" i="7" s="1"/>
  <c r="F1159" i="7"/>
  <c r="F695" i="7"/>
  <c r="F560" i="7"/>
  <c r="F1136" i="7"/>
  <c r="H1136" i="7" s="1"/>
  <c r="F840" i="7"/>
  <c r="F633" i="7"/>
  <c r="H633" i="7" s="1"/>
  <c r="F226" i="7"/>
  <c r="F802" i="7"/>
  <c r="H802" i="7" s="1"/>
  <c r="F861" i="7"/>
  <c r="F515" i="7"/>
  <c r="F1072" i="7"/>
  <c r="F444" i="7"/>
  <c r="F1020" i="7"/>
  <c r="F301" i="7"/>
  <c r="H301" i="7" s="1"/>
  <c r="F877" i="7"/>
  <c r="H877" i="7" s="1"/>
  <c r="F206" i="7"/>
  <c r="F782" i="7"/>
  <c r="H782" i="7" s="1"/>
  <c r="F255" i="7"/>
  <c r="F831" i="7"/>
  <c r="F448" i="7"/>
  <c r="F1199" i="7"/>
  <c r="F593" i="7"/>
  <c r="F1104" i="7"/>
  <c r="F618" i="7"/>
  <c r="F1108" i="7"/>
  <c r="H1108" i="7" s="1"/>
  <c r="F787" i="7"/>
  <c r="F818" i="7"/>
  <c r="H818" i="7" s="1"/>
  <c r="F716" i="7"/>
  <c r="F1174" i="7"/>
  <c r="H1174" i="7" s="1"/>
  <c r="F1032" i="7"/>
  <c r="H1032" i="7" s="1"/>
  <c r="F646" i="7"/>
  <c r="F47" i="7"/>
  <c r="F1224" i="7"/>
  <c r="F600" i="7"/>
  <c r="F985" i="7"/>
  <c r="H985" i="7" s="1"/>
  <c r="F411" i="7"/>
  <c r="H411" i="7" s="1"/>
  <c r="F1209" i="7"/>
  <c r="F150" i="7"/>
  <c r="F942" i="7"/>
  <c r="F1120" i="7"/>
  <c r="F607" i="7"/>
  <c r="F1183" i="7"/>
  <c r="F1223" i="7"/>
  <c r="F584" i="7"/>
  <c r="F1160" i="7"/>
  <c r="F867" i="7"/>
  <c r="H867" i="7" s="1"/>
  <c r="F705" i="7"/>
  <c r="H705" i="7" s="1"/>
  <c r="F250" i="7"/>
  <c r="H250" i="7" s="1"/>
  <c r="F826" i="7"/>
  <c r="F1077" i="7"/>
  <c r="H1077" i="7" s="1"/>
  <c r="F539" i="7"/>
  <c r="H539" i="7" s="1"/>
  <c r="F1240" i="7"/>
  <c r="H1240" i="7" s="1"/>
  <c r="F468" i="7"/>
  <c r="F1044" i="7"/>
  <c r="F325" i="7"/>
  <c r="F901" i="7"/>
  <c r="H901" i="7" s="1"/>
  <c r="F230" i="7"/>
  <c r="H230" i="7" s="1"/>
  <c r="F806" i="7"/>
  <c r="H806" i="7" s="1"/>
  <c r="F279" i="7"/>
  <c r="H279" i="7" s="1"/>
  <c r="F855" i="7"/>
  <c r="H855" i="7" s="1"/>
  <c r="F472" i="7"/>
  <c r="H472" i="7" s="1"/>
  <c r="F1152" i="7"/>
  <c r="F617" i="7"/>
  <c r="F1035" i="7"/>
  <c r="F642" i="7"/>
  <c r="H642" i="7" s="1"/>
  <c r="F235" i="7"/>
  <c r="F811" i="7"/>
  <c r="F1179" i="7"/>
  <c r="F740" i="7"/>
  <c r="F1031" i="7"/>
  <c r="F1082" i="7"/>
  <c r="F670" i="7"/>
  <c r="F95" i="7"/>
  <c r="F1010" i="7"/>
  <c r="F624" i="7"/>
  <c r="H624" i="7" s="1"/>
  <c r="F1009" i="7"/>
  <c r="H1009" i="7" s="1"/>
  <c r="F435" i="7"/>
  <c r="F1162" i="7"/>
  <c r="H1162" i="7" s="1"/>
  <c r="F198" i="7"/>
  <c r="F966" i="7"/>
  <c r="F1073" i="7"/>
  <c r="H1073" i="7" s="1"/>
  <c r="F631" i="7"/>
  <c r="H631" i="7" s="1"/>
  <c r="F1207" i="7"/>
  <c r="H1207" i="7" s="1"/>
  <c r="F146" i="7"/>
  <c r="H146" i="7" s="1"/>
  <c r="F608" i="7"/>
  <c r="H608" i="7" s="1"/>
  <c r="F1208" i="7"/>
  <c r="F1204" i="7"/>
  <c r="F777" i="7"/>
  <c r="H777" i="7" s="1"/>
  <c r="F274" i="7"/>
  <c r="H274" i="7" s="1"/>
  <c r="F850" i="7"/>
  <c r="F1198" i="7"/>
  <c r="H1198" i="7" s="1"/>
  <c r="F563" i="7"/>
  <c r="F1002" i="7"/>
  <c r="F492" i="7"/>
  <c r="F1068" i="7"/>
  <c r="F349" i="7"/>
  <c r="H349" i="7" s="1"/>
  <c r="F925" i="7"/>
  <c r="H925" i="7" s="1"/>
  <c r="F254" i="7"/>
  <c r="F830" i="7"/>
  <c r="H830" i="7" s="1"/>
  <c r="F303" i="7"/>
  <c r="F879" i="7"/>
  <c r="F496" i="7"/>
  <c r="F890" i="7"/>
  <c r="F641" i="7"/>
  <c r="H641" i="7" s="1"/>
  <c r="F1156" i="7"/>
  <c r="F666" i="7"/>
  <c r="F259" i="7"/>
  <c r="F835" i="7"/>
  <c r="F1012" i="7"/>
  <c r="H1012" i="7" s="1"/>
  <c r="F764" i="7"/>
  <c r="F864" i="7"/>
  <c r="H864" i="7" s="1"/>
  <c r="F963" i="7"/>
  <c r="F694" i="7"/>
  <c r="F119" i="7"/>
  <c r="F1227" i="7"/>
  <c r="H1227" i="7" s="1"/>
  <c r="F648" i="7"/>
  <c r="F1033" i="7"/>
  <c r="H1033" i="7" s="1"/>
  <c r="F459" i="7"/>
  <c r="H459" i="7" s="1"/>
  <c r="F1043" i="7"/>
  <c r="F414" i="7"/>
  <c r="F990" i="7"/>
  <c r="H990" i="7" s="1"/>
  <c r="F573" i="7"/>
  <c r="H573" i="7" s="1"/>
  <c r="F655" i="7"/>
  <c r="H655" i="7" s="1"/>
  <c r="F1231" i="7"/>
  <c r="H1231" i="7" s="1"/>
  <c r="F1226" i="7"/>
  <c r="H1226" i="7" s="1"/>
  <c r="F632" i="7"/>
  <c r="F1232" i="7"/>
  <c r="F105" i="7"/>
  <c r="H105" i="7" s="1"/>
  <c r="F897" i="7"/>
  <c r="H897" i="7" s="1"/>
  <c r="F298" i="7"/>
  <c r="H298" i="7" s="1"/>
  <c r="F874" i="7"/>
  <c r="F935" i="7"/>
  <c r="F587" i="7"/>
  <c r="F741" i="7"/>
  <c r="F516" i="7"/>
  <c r="F1212" i="7"/>
  <c r="H1212" i="7" s="1"/>
  <c r="F373" i="7"/>
  <c r="F949" i="7"/>
  <c r="F278" i="7"/>
  <c r="F854" i="7"/>
  <c r="F327" i="7"/>
  <c r="H327" i="7" s="1"/>
  <c r="F1047" i="7"/>
  <c r="H1047" i="7" s="1"/>
  <c r="F520" i="7"/>
  <c r="F820" i="7"/>
  <c r="H820" i="7" s="1"/>
  <c r="F665" i="7"/>
  <c r="F18" i="7"/>
  <c r="H18" i="7" s="1"/>
  <c r="F690" i="7"/>
  <c r="F283" i="7"/>
  <c r="H283" i="7" s="1"/>
  <c r="F859" i="7"/>
  <c r="H859" i="7" s="1"/>
  <c r="F212" i="7"/>
  <c r="H212" i="7" s="1"/>
  <c r="F788" i="7"/>
  <c r="H788" i="7" s="1"/>
  <c r="F914" i="7"/>
  <c r="F22" i="7"/>
  <c r="F718" i="7"/>
  <c r="F215" i="7"/>
  <c r="F964" i="7"/>
  <c r="H964" i="7" s="1"/>
  <c r="F672" i="7"/>
  <c r="H672" i="7" s="1"/>
  <c r="F1057" i="7"/>
  <c r="H1057" i="7" s="1"/>
  <c r="F483" i="7"/>
  <c r="F1163" i="7"/>
  <c r="F438" i="7"/>
  <c r="H438" i="7" s="1"/>
  <c r="F1014" i="7"/>
  <c r="F981" i="7"/>
  <c r="F679" i="7"/>
  <c r="H679" i="7" s="1"/>
  <c r="F1184" i="7"/>
  <c r="F988" i="7"/>
  <c r="H988" i="7" s="1"/>
  <c r="F656" i="7"/>
  <c r="H656" i="7" s="1"/>
  <c r="F753" i="7"/>
  <c r="H753" i="7" s="1"/>
  <c r="F129" i="7"/>
  <c r="F1041" i="7"/>
  <c r="H1041" i="7" s="1"/>
  <c r="F322" i="7"/>
  <c r="H322" i="7" s="1"/>
  <c r="F898" i="7"/>
  <c r="F1247" i="7"/>
  <c r="F611" i="7"/>
  <c r="F1221" i="7"/>
  <c r="F540" i="7"/>
  <c r="F1237" i="7"/>
  <c r="H1237" i="7" s="1"/>
  <c r="F397" i="7"/>
  <c r="F973" i="7"/>
  <c r="F302" i="7"/>
  <c r="F878" i="7"/>
  <c r="F351" i="7"/>
  <c r="H351" i="7" s="1"/>
  <c r="F1096" i="7"/>
  <c r="F544" i="7"/>
  <c r="F17" i="7"/>
  <c r="H17" i="7" s="1"/>
  <c r="F689" i="7"/>
  <c r="H689" i="7" s="1"/>
  <c r="F42" i="7"/>
  <c r="H42" i="7" s="1"/>
  <c r="F714" i="7"/>
  <c r="F307" i="7"/>
  <c r="F883" i="7"/>
  <c r="F236" i="7"/>
  <c r="F812" i="7"/>
  <c r="F1011" i="7"/>
  <c r="F46" i="7"/>
  <c r="F742" i="7"/>
  <c r="H742" i="7" s="1"/>
  <c r="F239" i="7"/>
  <c r="F24" i="7"/>
  <c r="F696" i="7"/>
  <c r="F1081" i="7"/>
  <c r="F507" i="7"/>
  <c r="H507" i="7" s="1"/>
  <c r="F223" i="7"/>
  <c r="H223" i="7" s="1"/>
  <c r="F227" i="7"/>
  <c r="H227" i="7" s="1"/>
  <c r="F143" i="7"/>
  <c r="H143" i="7" s="1"/>
  <c r="F457" i="7"/>
  <c r="H457" i="7" s="1"/>
  <c r="F410" i="7"/>
  <c r="F315" i="7"/>
  <c r="F604" i="7"/>
  <c r="H604" i="7" s="1"/>
  <c r="F365" i="7"/>
  <c r="H365" i="7" s="1"/>
  <c r="F941" i="7"/>
  <c r="H941" i="7" s="1"/>
  <c r="F1164" i="7"/>
  <c r="F462" i="7"/>
  <c r="H462" i="7" s="1"/>
  <c r="F1038" i="7"/>
  <c r="H1038" i="7" s="1"/>
  <c r="F719" i="7"/>
  <c r="H719" i="7" s="1"/>
  <c r="F703" i="7"/>
  <c r="H703" i="7" s="1"/>
  <c r="F729" i="7"/>
  <c r="F8" i="7"/>
  <c r="H8" i="7" s="1"/>
  <c r="F680" i="7"/>
  <c r="H680" i="7" s="1"/>
  <c r="F825" i="7"/>
  <c r="H825" i="7" s="1"/>
  <c r="F153" i="7"/>
  <c r="H153" i="7" s="1"/>
  <c r="F1091" i="7"/>
  <c r="H1091" i="7" s="1"/>
  <c r="F346" i="7"/>
  <c r="F922" i="7"/>
  <c r="H922" i="7" s="1"/>
  <c r="F1128" i="7"/>
  <c r="F635" i="7"/>
  <c r="F767" i="7"/>
  <c r="F564" i="7"/>
  <c r="F1118" i="7"/>
  <c r="H1118" i="7" s="1"/>
  <c r="F421" i="7"/>
  <c r="F997" i="7"/>
  <c r="F326" i="7"/>
  <c r="F902" i="7"/>
  <c r="F375" i="7"/>
  <c r="H375" i="7" s="1"/>
  <c r="F1097" i="7"/>
  <c r="H1097" i="7" s="1"/>
  <c r="F568" i="7"/>
  <c r="H568" i="7" s="1"/>
  <c r="F65" i="7"/>
  <c r="H65" i="7" s="1"/>
  <c r="F713" i="7"/>
  <c r="F66" i="7"/>
  <c r="H66" i="7" s="1"/>
  <c r="F738" i="7"/>
  <c r="F331" i="7"/>
  <c r="F907" i="7"/>
  <c r="F260" i="7"/>
  <c r="F836" i="7"/>
  <c r="F1084" i="7"/>
  <c r="H1084" i="7" s="1"/>
  <c r="F190" i="7"/>
  <c r="F766" i="7"/>
  <c r="F263" i="7"/>
  <c r="H263" i="7" s="1"/>
  <c r="F48" i="7"/>
  <c r="H48" i="7" s="1"/>
  <c r="F720" i="7"/>
  <c r="F1105" i="7"/>
  <c r="H1105" i="7" s="1"/>
  <c r="F531" i="7"/>
  <c r="H531" i="7" s="1"/>
  <c r="F965" i="7"/>
  <c r="H965" i="7" s="1"/>
  <c r="F1093" i="7"/>
  <c r="F486" i="7"/>
  <c r="H486" i="7" s="1"/>
  <c r="F1062" i="7"/>
  <c r="F1175" i="7"/>
  <c r="H1175" i="7" s="1"/>
  <c r="F727" i="7"/>
  <c r="H727" i="7" s="1"/>
  <c r="F801" i="7"/>
  <c r="H801" i="7" s="1"/>
  <c r="F104" i="7"/>
  <c r="H104" i="7" s="1"/>
  <c r="F704" i="7"/>
  <c r="H704" i="7" s="1"/>
  <c r="F945" i="7"/>
  <c r="H945" i="7" s="1"/>
  <c r="F177" i="7"/>
  <c r="H177" i="7" s="1"/>
  <c r="F1092" i="7"/>
  <c r="F370" i="7"/>
  <c r="H370" i="7" s="1"/>
  <c r="F946" i="7"/>
  <c r="F842" i="7"/>
  <c r="F659" i="7"/>
  <c r="H659" i="7" s="1"/>
  <c r="F1080" i="7"/>
  <c r="F588" i="7"/>
  <c r="F903" i="7"/>
  <c r="H903" i="7" s="1"/>
  <c r="F445" i="7"/>
  <c r="F1045" i="7"/>
  <c r="H1045" i="7" s="1"/>
  <c r="F350" i="7"/>
  <c r="F926" i="7"/>
  <c r="F399" i="7"/>
  <c r="H399" i="7" s="1"/>
  <c r="F621" i="7"/>
  <c r="F592" i="7"/>
  <c r="H592" i="7" s="1"/>
  <c r="F89" i="7"/>
  <c r="H89" i="7" s="1"/>
  <c r="F737" i="7"/>
  <c r="H737" i="7" s="1"/>
  <c r="F186" i="7"/>
  <c r="H186" i="7" s="1"/>
  <c r="F762" i="7"/>
  <c r="F355" i="7"/>
  <c r="F931" i="7"/>
  <c r="F284" i="7"/>
  <c r="H284" i="7" s="1"/>
  <c r="F860" i="7"/>
  <c r="F237" i="7"/>
  <c r="F214" i="7"/>
  <c r="F790" i="7"/>
  <c r="F287" i="7"/>
  <c r="F72" i="7"/>
  <c r="F744" i="7"/>
  <c r="H744" i="7" s="1"/>
  <c r="F1129" i="7"/>
  <c r="F555" i="7"/>
  <c r="H555" i="7" s="1"/>
  <c r="F271" i="7"/>
  <c r="H271" i="7" s="1"/>
  <c r="F36" i="7"/>
  <c r="H36" i="7" s="1"/>
  <c r="F191" i="7"/>
  <c r="F505" i="7"/>
  <c r="F458" i="7"/>
  <c r="F363" i="7"/>
  <c r="H363" i="7" s="1"/>
  <c r="F652" i="7"/>
  <c r="H652" i="7" s="1"/>
  <c r="F413" i="7"/>
  <c r="H413" i="7" s="1"/>
  <c r="F989" i="7"/>
  <c r="H989" i="7" s="1"/>
  <c r="F1022" i="7"/>
  <c r="H1022" i="7" s="1"/>
  <c r="F510" i="7"/>
  <c r="H510" i="7" s="1"/>
  <c r="F1086" i="7"/>
  <c r="F915" i="7"/>
  <c r="F751" i="7"/>
  <c r="F921" i="7"/>
  <c r="F128" i="7"/>
  <c r="H128" i="7" s="1"/>
  <c r="F728" i="7"/>
  <c r="F1065" i="7"/>
  <c r="H1065" i="7" s="1"/>
  <c r="F225" i="7"/>
  <c r="H225" i="7" s="1"/>
  <c r="F1165" i="7"/>
  <c r="H1165" i="7" s="1"/>
  <c r="F394" i="7"/>
  <c r="H394" i="7" s="1"/>
  <c r="F970" i="7"/>
  <c r="H970" i="7" s="1"/>
  <c r="F843" i="7"/>
  <c r="H843" i="7" s="1"/>
  <c r="F683" i="7"/>
  <c r="F986" i="7"/>
  <c r="H986" i="7" s="1"/>
  <c r="F612" i="7"/>
  <c r="F1143" i="7"/>
  <c r="H1143" i="7" s="1"/>
  <c r="F469" i="7"/>
  <c r="H469" i="7" s="1"/>
  <c r="F1213" i="7"/>
  <c r="H1213" i="7" s="1"/>
  <c r="F374" i="7"/>
  <c r="H374" i="7" s="1"/>
  <c r="F1142" i="7"/>
  <c r="H1142" i="7" s="1"/>
  <c r="F423" i="7"/>
  <c r="H423" i="7" s="1"/>
  <c r="F815" i="7"/>
  <c r="F616" i="7"/>
  <c r="H616" i="7" s="1"/>
  <c r="F185" i="7"/>
  <c r="H185" i="7" s="1"/>
  <c r="F761" i="7"/>
  <c r="H761" i="7" s="1"/>
  <c r="F210" i="7"/>
  <c r="F786" i="7"/>
  <c r="F379" i="7"/>
  <c r="F955" i="7"/>
  <c r="F308" i="7"/>
  <c r="H308" i="7" s="1"/>
  <c r="F884" i="7"/>
  <c r="H884" i="7" s="1"/>
  <c r="F261" i="7"/>
  <c r="F238" i="7"/>
  <c r="H238" i="7" s="1"/>
  <c r="F814" i="7"/>
  <c r="H814" i="7" s="1"/>
  <c r="F311" i="7"/>
  <c r="F96" i="7"/>
  <c r="F768" i="7"/>
  <c r="F1153" i="7"/>
  <c r="F579" i="7"/>
  <c r="H579" i="7" s="1"/>
  <c r="F295" i="7"/>
  <c r="H295" i="7" s="1"/>
  <c r="F60" i="7"/>
  <c r="H60" i="7" s="1"/>
  <c r="F120" i="7"/>
  <c r="F529" i="7"/>
  <c r="H529" i="7" s="1"/>
  <c r="F482" i="7"/>
  <c r="H482" i="7" s="1"/>
  <c r="F387" i="7"/>
  <c r="H387" i="7" s="1"/>
  <c r="F676" i="7"/>
  <c r="F437" i="7"/>
  <c r="H437" i="7" s="1"/>
  <c r="F1013" i="7"/>
  <c r="H1013" i="7" s="1"/>
  <c r="F1238" i="7"/>
  <c r="H1238" i="7" s="1"/>
  <c r="F534" i="7"/>
  <c r="H534" i="7" s="1"/>
  <c r="F1110" i="7"/>
  <c r="H1110" i="7" s="1"/>
  <c r="F1132" i="7"/>
  <c r="H1132" i="7" s="1"/>
  <c r="F775" i="7"/>
  <c r="H775" i="7" s="1"/>
  <c r="F969" i="7"/>
  <c r="H969" i="7" s="1"/>
  <c r="F176" i="7"/>
  <c r="F752" i="7"/>
  <c r="H752" i="7" s="1"/>
  <c r="F1185" i="7"/>
  <c r="F249" i="7"/>
  <c r="F1070" i="7"/>
  <c r="H1070" i="7" s="1"/>
  <c r="F418" i="7"/>
  <c r="F994" i="7"/>
  <c r="H994" i="7" s="1"/>
  <c r="F1036" i="7"/>
  <c r="H1036" i="7" s="1"/>
  <c r="F707" i="7"/>
  <c r="H707" i="7" s="1"/>
  <c r="F1203" i="7"/>
  <c r="H1203" i="7" s="1"/>
  <c r="F636" i="7"/>
  <c r="H636" i="7" s="1"/>
  <c r="F952" i="7"/>
  <c r="H952" i="7" s="1"/>
  <c r="F493" i="7"/>
  <c r="H493" i="7" s="1"/>
  <c r="F1166" i="7"/>
  <c r="H1166" i="7" s="1"/>
  <c r="F398" i="7"/>
  <c r="F1071" i="7"/>
  <c r="F447" i="7"/>
  <c r="H447" i="7" s="1"/>
  <c r="F1200" i="7"/>
  <c r="H1200" i="7" s="1"/>
  <c r="F640" i="7"/>
  <c r="H640" i="7" s="1"/>
  <c r="F209" i="7"/>
  <c r="H209" i="7" s="1"/>
  <c r="F785" i="7"/>
  <c r="H785" i="7" s="1"/>
  <c r="F234" i="7"/>
  <c r="H234" i="7" s="1"/>
  <c r="F810" i="7"/>
  <c r="F403" i="7"/>
  <c r="F979" i="7"/>
  <c r="H979" i="7" s="1"/>
  <c r="F332" i="7"/>
  <c r="F908" i="7"/>
  <c r="F285" i="7"/>
  <c r="F262" i="7"/>
  <c r="F838" i="7"/>
  <c r="H838" i="7" s="1"/>
  <c r="F335" i="7"/>
  <c r="F216" i="7"/>
  <c r="H216" i="7" s="1"/>
  <c r="F792" i="7"/>
  <c r="F1177" i="7"/>
  <c r="H1177" i="7" s="1"/>
  <c r="F603" i="7"/>
  <c r="H603" i="7" s="1"/>
  <c r="F319" i="7"/>
  <c r="F84" i="7"/>
  <c r="H84" i="7" s="1"/>
  <c r="F144" i="7"/>
  <c r="F553" i="7"/>
  <c r="F506" i="7"/>
  <c r="H506" i="7" s="1"/>
  <c r="F28" i="7"/>
  <c r="H28" i="7" s="1"/>
  <c r="F700" i="7"/>
  <c r="F461" i="7"/>
  <c r="H461" i="7" s="1"/>
  <c r="F1037" i="7"/>
  <c r="H1037" i="7" s="1"/>
  <c r="F1167" i="7"/>
  <c r="F558" i="7"/>
  <c r="H558" i="7" s="1"/>
  <c r="F1134" i="7"/>
  <c r="H1134" i="7" s="1"/>
  <c r="F79" i="7"/>
  <c r="H79" i="7" s="1"/>
  <c r="F799" i="7"/>
  <c r="H799" i="7" s="1"/>
  <c r="F1089" i="7"/>
  <c r="H1089" i="7" s="1"/>
  <c r="F200" i="7"/>
  <c r="H200" i="7" s="1"/>
  <c r="F776" i="7"/>
  <c r="H776" i="7" s="1"/>
  <c r="F1186" i="7"/>
  <c r="H1186" i="7" s="1"/>
  <c r="F273" i="7"/>
  <c r="F1214" i="7"/>
  <c r="H1214" i="7" s="1"/>
  <c r="F442" i="7"/>
  <c r="H442" i="7" s="1"/>
  <c r="F1018" i="7"/>
  <c r="F11" i="7"/>
  <c r="F731" i="7"/>
  <c r="H731" i="7" s="1"/>
  <c r="F916" i="7"/>
  <c r="F660" i="7"/>
  <c r="H660" i="7" s="1"/>
  <c r="F1026" i="7"/>
  <c r="H1026" i="7" s="1"/>
  <c r="F517" i="7"/>
  <c r="F927" i="7"/>
  <c r="H927" i="7" s="1"/>
  <c r="F422" i="7"/>
  <c r="H422" i="7" s="1"/>
  <c r="F976" i="7"/>
  <c r="H976" i="7" s="1"/>
  <c r="F471" i="7"/>
  <c r="H471" i="7" s="1"/>
  <c r="F1058" i="7"/>
  <c r="F664" i="7"/>
  <c r="H664" i="7" s="1"/>
  <c r="F233" i="7"/>
  <c r="F809" i="7"/>
  <c r="F258" i="7"/>
  <c r="H258" i="7" s="1"/>
  <c r="F834" i="7"/>
  <c r="H834" i="7" s="1"/>
  <c r="F427" i="7"/>
  <c r="F1003" i="7"/>
  <c r="H1003" i="7" s="1"/>
  <c r="F356" i="7"/>
  <c r="F932" i="7"/>
  <c r="F309" i="7"/>
  <c r="H309" i="7" s="1"/>
  <c r="F286" i="7"/>
  <c r="F862" i="7"/>
  <c r="H862" i="7" s="1"/>
  <c r="F359" i="7"/>
  <c r="F240" i="7"/>
  <c r="H240" i="7" s="1"/>
  <c r="F816" i="7"/>
  <c r="H816" i="7" s="1"/>
  <c r="F1201" i="7"/>
  <c r="F19" i="7"/>
  <c r="H19" i="7" s="1"/>
  <c r="F1254" i="7"/>
  <c r="H1254" i="7" s="1"/>
  <c r="F108" i="7"/>
  <c r="H108" i="7" s="1"/>
  <c r="F40" i="7"/>
  <c r="H40" i="7" s="1"/>
  <c r="F168" i="7"/>
  <c r="F577" i="7"/>
  <c r="H577" i="7" s="1"/>
  <c r="F530" i="7"/>
  <c r="H530" i="7" s="1"/>
  <c r="F124" i="7"/>
  <c r="H124" i="7" s="1"/>
  <c r="F724" i="7"/>
  <c r="H724" i="7" s="1"/>
  <c r="F485" i="7"/>
  <c r="F1061" i="7"/>
  <c r="H1061" i="7" s="1"/>
  <c r="F1000" i="7"/>
  <c r="H1000" i="7" s="1"/>
  <c r="F582" i="7"/>
  <c r="H582" i="7" s="1"/>
  <c r="F1182" i="7"/>
  <c r="F103" i="7"/>
  <c r="H103" i="7" s="1"/>
  <c r="F823" i="7"/>
  <c r="H823" i="7" s="1"/>
  <c r="F1161" i="7"/>
  <c r="F224" i="7"/>
  <c r="H224" i="7" s="1"/>
  <c r="F800" i="7"/>
  <c r="H800" i="7" s="1"/>
  <c r="F1019" i="7"/>
  <c r="H1019" i="7" s="1"/>
  <c r="F297" i="7"/>
  <c r="F1119" i="7"/>
  <c r="H1119" i="7" s="1"/>
  <c r="F466" i="7"/>
  <c r="H466" i="7" s="1"/>
  <c r="F1042" i="7"/>
  <c r="F35" i="7"/>
  <c r="F755" i="7"/>
  <c r="H755" i="7" s="1"/>
  <c r="F12" i="7"/>
  <c r="H12" i="7" s="1"/>
  <c r="F684" i="7"/>
  <c r="H684" i="7" s="1"/>
  <c r="F669" i="7"/>
  <c r="F541" i="7"/>
  <c r="H541" i="7" s="1"/>
  <c r="F1048" i="7"/>
  <c r="H1048" i="7" s="1"/>
  <c r="F446" i="7"/>
  <c r="H446" i="7" s="1"/>
  <c r="F1145" i="7"/>
  <c r="H1145" i="7" s="1"/>
  <c r="F495" i="7"/>
  <c r="H495" i="7" s="1"/>
  <c r="F172" i="7"/>
  <c r="H172" i="7" s="1"/>
  <c r="F688" i="7"/>
  <c r="H688" i="7" s="1"/>
  <c r="F257" i="7"/>
  <c r="H257" i="7" s="1"/>
  <c r="F833" i="7"/>
  <c r="H833" i="7" s="1"/>
  <c r="F282" i="7"/>
  <c r="H282" i="7" s="1"/>
  <c r="F858" i="7"/>
  <c r="F451" i="7"/>
  <c r="F1027" i="7"/>
  <c r="H1027" i="7" s="1"/>
  <c r="F380" i="7"/>
  <c r="H380" i="7" s="1"/>
  <c r="F956" i="7"/>
  <c r="F333" i="7"/>
  <c r="H333" i="7" s="1"/>
  <c r="F310" i="7"/>
  <c r="H310" i="7" s="1"/>
  <c r="F886" i="7"/>
  <c r="F383" i="7"/>
  <c r="F264" i="7"/>
  <c r="H264" i="7" s="1"/>
  <c r="F1008" i="7"/>
  <c r="H1008" i="7" s="1"/>
  <c r="F1225" i="7"/>
  <c r="F651" i="7"/>
  <c r="H651" i="7" s="1"/>
  <c r="F32" i="7"/>
  <c r="H32" i="7" s="1"/>
  <c r="F13" i="7"/>
  <c r="H13" i="7" s="1"/>
  <c r="F64" i="7"/>
  <c r="H64" i="7" s="1"/>
  <c r="F192" i="7"/>
  <c r="H192" i="7" s="1"/>
  <c r="F625" i="7"/>
  <c r="H625" i="7" s="1"/>
  <c r="F554" i="7"/>
  <c r="H554" i="7" s="1"/>
  <c r="F148" i="7"/>
  <c r="H148" i="7" s="1"/>
  <c r="F748" i="7"/>
  <c r="H748" i="7" s="1"/>
  <c r="F509" i="7"/>
  <c r="H509" i="7" s="1"/>
  <c r="F1085" i="7"/>
  <c r="H1085" i="7" s="1"/>
  <c r="F1192" i="7"/>
  <c r="H1192" i="7" s="1"/>
  <c r="F606" i="7"/>
  <c r="H606" i="7" s="1"/>
  <c r="F1206" i="7"/>
  <c r="F127" i="7"/>
  <c r="F847" i="7"/>
  <c r="H847" i="7" s="1"/>
  <c r="F1210" i="7"/>
  <c r="H1210" i="7" s="1"/>
  <c r="F248" i="7"/>
  <c r="H248" i="7" s="1"/>
  <c r="F824" i="7"/>
  <c r="F1235" i="7"/>
  <c r="F321" i="7"/>
  <c r="H321" i="7" s="1"/>
  <c r="F904" i="7"/>
  <c r="F490" i="7"/>
  <c r="F1066" i="7"/>
  <c r="H1066" i="7" s="1"/>
  <c r="F131" i="7"/>
  <c r="H131" i="7" s="1"/>
  <c r="F779" i="7"/>
  <c r="H779" i="7" s="1"/>
  <c r="F132" i="7"/>
  <c r="H132" i="7" s="1"/>
  <c r="F708" i="7"/>
  <c r="H708" i="7" s="1"/>
  <c r="F1245" i="7"/>
  <c r="F565" i="7"/>
  <c r="H565" i="7" s="1"/>
  <c r="F1121" i="7"/>
  <c r="F470" i="7"/>
  <c r="H470" i="7" s="1"/>
  <c r="F1242" i="7"/>
  <c r="H1242" i="7" s="1"/>
  <c r="F519" i="7"/>
  <c r="F16" i="7"/>
  <c r="H16" i="7" s="1"/>
  <c r="F712" i="7"/>
  <c r="H712" i="7" s="1"/>
  <c r="F281" i="7"/>
  <c r="H281" i="7" s="1"/>
  <c r="F857" i="7"/>
  <c r="F306" i="7"/>
  <c r="H306" i="7" s="1"/>
  <c r="F882" i="7"/>
  <c r="F475" i="7"/>
  <c r="F1051" i="7"/>
  <c r="H1051" i="7" s="1"/>
  <c r="F404" i="7"/>
  <c r="F980" i="7"/>
  <c r="H980" i="7" s="1"/>
  <c r="F357" i="7"/>
  <c r="H357" i="7" s="1"/>
  <c r="F334" i="7"/>
  <c r="H334" i="7" s="1"/>
  <c r="F910" i="7"/>
  <c r="F407" i="7"/>
  <c r="H407" i="7" s="1"/>
  <c r="F288" i="7"/>
  <c r="H288" i="7" s="1"/>
  <c r="F1178" i="7"/>
  <c r="F1249" i="7"/>
  <c r="H1249" i="7" s="1"/>
  <c r="F675" i="7"/>
  <c r="H675" i="7" s="1"/>
  <c r="F1109" i="7"/>
  <c r="H1109" i="7" s="1"/>
  <c r="F1217" i="7"/>
  <c r="H1217" i="7" s="1"/>
  <c r="F630" i="7"/>
  <c r="F681" i="7"/>
  <c r="F151" i="7"/>
  <c r="H151" i="7" s="1"/>
  <c r="F871" i="7"/>
  <c r="H871" i="7" s="1"/>
  <c r="F995" i="7"/>
  <c r="H995" i="7" s="1"/>
  <c r="F272" i="7"/>
  <c r="H272" i="7" s="1"/>
  <c r="F848" i="7"/>
  <c r="H848" i="7" s="1"/>
  <c r="F1236" i="7"/>
  <c r="H1236" i="7" s="1"/>
  <c r="F345" i="7"/>
  <c r="F1216" i="7"/>
  <c r="H1216" i="7" s="1"/>
  <c r="F514" i="7"/>
  <c r="F1090" i="7"/>
  <c r="H1090" i="7" s="1"/>
  <c r="F155" i="7"/>
  <c r="H155" i="7" s="1"/>
  <c r="F803" i="7"/>
  <c r="H803" i="7" s="1"/>
  <c r="F156" i="7"/>
  <c r="H156" i="7" s="1"/>
  <c r="F732" i="7"/>
  <c r="H732" i="7" s="1"/>
  <c r="F887" i="7"/>
  <c r="H887" i="7" s="1"/>
  <c r="F589" i="7"/>
  <c r="H589" i="7" s="1"/>
  <c r="F1244" i="7"/>
  <c r="H1244" i="7" s="1"/>
  <c r="F494" i="7"/>
  <c r="H494" i="7" s="1"/>
  <c r="F693" i="7"/>
  <c r="H693" i="7" s="1"/>
  <c r="F543" i="7"/>
  <c r="H543" i="7" s="1"/>
  <c r="F160" i="7"/>
  <c r="H160" i="7" s="1"/>
  <c r="F736" i="7"/>
  <c r="F305" i="7"/>
  <c r="H305" i="7" s="1"/>
  <c r="F881" i="7"/>
  <c r="H881" i="7" s="1"/>
  <c r="F330" i="7"/>
  <c r="H330" i="7" s="1"/>
  <c r="F906" i="7"/>
  <c r="F499" i="7"/>
  <c r="H499" i="7" s="1"/>
  <c r="F1075" i="7"/>
  <c r="F428" i="7"/>
  <c r="H428" i="7" s="1"/>
  <c r="F1004" i="7"/>
  <c r="H1004" i="7" s="1"/>
  <c r="F381" i="7"/>
  <c r="F358" i="7"/>
  <c r="H358" i="7" s="1"/>
  <c r="F934" i="7"/>
  <c r="H934" i="7" s="1"/>
  <c r="F431" i="7"/>
  <c r="H431" i="7" s="1"/>
  <c r="F312" i="7"/>
  <c r="H312" i="7" s="1"/>
  <c r="F939" i="7"/>
  <c r="F1130" i="7"/>
  <c r="H1130" i="7" s="1"/>
  <c r="F699" i="7"/>
  <c r="H699" i="7" s="1"/>
  <c r="F1133" i="7"/>
  <c r="H1133" i="7" s="1"/>
  <c r="F1218" i="7"/>
  <c r="H1218" i="7" s="1"/>
  <c r="F654" i="7"/>
  <c r="H654" i="7" s="1"/>
  <c r="F873" i="7"/>
  <c r="H873" i="7" s="1"/>
  <c r="F199" i="7"/>
  <c r="H199" i="7" s="1"/>
  <c r="F895" i="7"/>
  <c r="H895" i="7" s="1"/>
  <c r="F1187" i="7"/>
  <c r="F296" i="7"/>
  <c r="H296" i="7" s="1"/>
  <c r="F872" i="7"/>
  <c r="H872" i="7" s="1"/>
  <c r="F1141" i="7"/>
  <c r="H1141" i="7" s="1"/>
  <c r="F369" i="7"/>
  <c r="H369" i="7" s="1"/>
  <c r="F1098" i="7"/>
  <c r="H1098" i="7" s="1"/>
  <c r="F538" i="7"/>
  <c r="F1114" i="7"/>
  <c r="F203" i="7"/>
  <c r="H203" i="7" s="1"/>
  <c r="F827" i="7"/>
  <c r="H827" i="7" s="1"/>
  <c r="F180" i="7"/>
  <c r="H180" i="7" s="1"/>
  <c r="F756" i="7"/>
  <c r="H756" i="7" s="1"/>
  <c r="F1056" i="7"/>
  <c r="F613" i="7"/>
  <c r="H613" i="7" s="1"/>
  <c r="F909" i="7"/>
  <c r="F518" i="7"/>
  <c r="H518" i="7" s="1"/>
  <c r="F791" i="7"/>
  <c r="F567" i="7"/>
  <c r="H567" i="7" s="1"/>
  <c r="F184" i="7"/>
  <c r="H184" i="7" s="1"/>
  <c r="F760" i="7"/>
  <c r="H760" i="7" s="1"/>
  <c r="F329" i="7"/>
  <c r="F905" i="7"/>
  <c r="F354" i="7"/>
  <c r="H354" i="7" s="1"/>
  <c r="F930" i="7"/>
  <c r="F523" i="7"/>
  <c r="F1099" i="7"/>
  <c r="F452" i="7"/>
  <c r="H452" i="7" s="1"/>
  <c r="F1028" i="7"/>
  <c r="H1028" i="7" s="1"/>
  <c r="F405" i="7"/>
  <c r="F382" i="7"/>
  <c r="F958" i="7"/>
  <c r="H958" i="7" s="1"/>
  <c r="F455" i="7"/>
  <c r="H455" i="7" s="1"/>
  <c r="F336" i="7"/>
  <c r="H336" i="7" s="1"/>
  <c r="F25" i="7"/>
  <c r="F868" i="7"/>
  <c r="H868" i="7" s="1"/>
  <c r="F723" i="7"/>
  <c r="H723" i="7" s="1"/>
  <c r="F1157" i="7"/>
  <c r="H1157" i="7" s="1"/>
  <c r="F813" i="7"/>
  <c r="H813" i="7" s="1"/>
  <c r="F678" i="7"/>
  <c r="F1017" i="7"/>
  <c r="F343" i="7"/>
  <c r="F919" i="7"/>
  <c r="H919" i="7" s="1"/>
  <c r="F1140" i="7"/>
  <c r="F320" i="7"/>
  <c r="H320" i="7" s="1"/>
  <c r="F896" i="7"/>
  <c r="H896" i="7" s="1"/>
  <c r="F998" i="7"/>
  <c r="H998" i="7" s="1"/>
  <c r="F393" i="7"/>
  <c r="H393" i="7" s="1"/>
  <c r="F717" i="7"/>
  <c r="H717" i="7" s="1"/>
  <c r="F562" i="7"/>
  <c r="H562" i="7" s="1"/>
  <c r="F1138" i="7"/>
  <c r="H1138" i="7" s="1"/>
  <c r="F275" i="7"/>
  <c r="H275" i="7" s="1"/>
  <c r="F851" i="7"/>
  <c r="H851" i="7" s="1"/>
  <c r="F204" i="7"/>
  <c r="H204" i="7" s="1"/>
  <c r="F780" i="7"/>
  <c r="H780" i="7" s="1"/>
  <c r="F1202" i="7"/>
  <c r="H1202" i="7" s="1"/>
  <c r="F637" i="7"/>
  <c r="H637" i="7" s="1"/>
  <c r="F1102" i="7"/>
  <c r="F542" i="7"/>
  <c r="H542" i="7" s="1"/>
  <c r="F1176" i="7"/>
  <c r="F591" i="7"/>
  <c r="H591" i="7" s="1"/>
  <c r="F208" i="7"/>
  <c r="H208" i="7" s="1"/>
  <c r="F784" i="7"/>
  <c r="F353" i="7"/>
  <c r="H353" i="7" s="1"/>
  <c r="F929" i="7"/>
  <c r="F378" i="7"/>
  <c r="H378" i="7" s="1"/>
  <c r="F954" i="7"/>
  <c r="H954" i="7" s="1"/>
  <c r="F547" i="7"/>
  <c r="H547" i="7" s="1"/>
  <c r="F1123" i="7"/>
  <c r="F476" i="7"/>
  <c r="H476" i="7" s="1"/>
  <c r="F1052" i="7"/>
  <c r="F429" i="7"/>
  <c r="H429" i="7" s="1"/>
  <c r="F406" i="7"/>
  <c r="H406" i="7" s="1"/>
  <c r="F982" i="7"/>
  <c r="F479" i="7"/>
  <c r="H479" i="7" s="1"/>
  <c r="F360" i="7"/>
  <c r="H360" i="7" s="1"/>
  <c r="F49" i="7"/>
  <c r="F50" i="7"/>
  <c r="H50" i="7" s="1"/>
  <c r="F747" i="7"/>
  <c r="F1181" i="7"/>
  <c r="H1181" i="7" s="1"/>
  <c r="F1125" i="7"/>
  <c r="H1125" i="7" s="1"/>
  <c r="F702" i="7"/>
  <c r="H702" i="7" s="1"/>
  <c r="F1113" i="7"/>
  <c r="H1113" i="7" s="1"/>
  <c r="F367" i="7"/>
  <c r="H367" i="7" s="1"/>
  <c r="F943" i="7"/>
  <c r="H943" i="7" s="1"/>
  <c r="F1117" i="7"/>
  <c r="H1117" i="7" s="1"/>
  <c r="F344" i="7"/>
  <c r="H344" i="7" s="1"/>
  <c r="F920" i="7"/>
  <c r="H920" i="7" s="1"/>
  <c r="F999" i="7"/>
  <c r="H999" i="7" s="1"/>
  <c r="F417" i="7"/>
  <c r="H417" i="7" s="1"/>
  <c r="F1197" i="7"/>
  <c r="F586" i="7"/>
  <c r="H586" i="7" s="1"/>
  <c r="F1234" i="7"/>
  <c r="F299" i="7"/>
  <c r="H299" i="7" s="1"/>
  <c r="F875" i="7"/>
  <c r="H875" i="7" s="1"/>
  <c r="F228" i="7"/>
  <c r="H228" i="7" s="1"/>
  <c r="F804" i="7"/>
  <c r="H804" i="7" s="1"/>
  <c r="F1083" i="7"/>
  <c r="F661" i="7"/>
  <c r="H661" i="7" s="1"/>
  <c r="F1127" i="7"/>
  <c r="H1127" i="7" s="1"/>
  <c r="F566" i="7"/>
  <c r="H566" i="7" s="1"/>
  <c r="F1106" i="7"/>
  <c r="F615" i="7"/>
  <c r="H615" i="7" s="1"/>
  <c r="F232" i="7"/>
  <c r="F808" i="7"/>
  <c r="F377" i="7"/>
  <c r="H377" i="7" s="1"/>
  <c r="F953" i="7"/>
  <c r="H953" i="7" s="1"/>
  <c r="F402" i="7"/>
  <c r="H402" i="7" s="1"/>
  <c r="F978" i="7"/>
  <c r="H978" i="7" s="1"/>
  <c r="F571" i="7"/>
  <c r="F1147" i="7"/>
  <c r="H1147" i="7" s="1"/>
  <c r="F500" i="7"/>
  <c r="F1076" i="7"/>
  <c r="F453" i="7"/>
  <c r="F430" i="7"/>
  <c r="H430" i="7" s="1"/>
  <c r="F1006" i="7"/>
  <c r="H1006" i="7" s="1"/>
  <c r="F503" i="7"/>
  <c r="F384" i="7"/>
  <c r="H384" i="7" s="1"/>
  <c r="F73" i="7"/>
  <c r="H73" i="7" s="1"/>
  <c r="F74" i="7"/>
  <c r="H74" i="7" s="1"/>
  <c r="F771" i="7"/>
  <c r="H771" i="7" s="1"/>
  <c r="F1205" i="7"/>
  <c r="H1205" i="7" s="1"/>
  <c r="F1222" i="7"/>
  <c r="H1222" i="7" s="1"/>
  <c r="F726" i="7"/>
  <c r="F1233" i="7"/>
  <c r="F391" i="7"/>
  <c r="H391" i="7" s="1"/>
  <c r="F967" i="7"/>
  <c r="H967" i="7" s="1"/>
  <c r="F974" i="7"/>
  <c r="F368" i="7"/>
  <c r="H368" i="7" s="1"/>
  <c r="F944" i="7"/>
  <c r="F1239" i="7"/>
  <c r="H1239" i="7" s="1"/>
  <c r="F441" i="7"/>
  <c r="H441" i="7" s="1"/>
  <c r="F743" i="7"/>
  <c r="H743" i="7" s="1"/>
  <c r="F610" i="7"/>
  <c r="H610" i="7" s="1"/>
  <c r="F1115" i="7"/>
  <c r="H1115" i="7" s="1"/>
  <c r="F323" i="7"/>
  <c r="H323" i="7" s="1"/>
  <c r="F899" i="7"/>
  <c r="H899" i="7" s="1"/>
  <c r="F252" i="7"/>
  <c r="H252" i="7" s="1"/>
  <c r="F828" i="7"/>
  <c r="H828" i="7" s="1"/>
  <c r="F1252" i="7"/>
  <c r="F685" i="7"/>
  <c r="H685" i="7" s="1"/>
  <c r="F912" i="7"/>
  <c r="H912" i="7" s="1"/>
  <c r="F590" i="7"/>
  <c r="H590" i="7" s="1"/>
  <c r="F1251" i="7"/>
  <c r="H1251" i="7" s="1"/>
  <c r="F639" i="7"/>
  <c r="H639" i="7" s="1"/>
  <c r="F256" i="7"/>
  <c r="H256" i="7" s="1"/>
  <c r="F832" i="7"/>
  <c r="H832" i="7" s="1"/>
  <c r="F401" i="7"/>
  <c r="H401" i="7" s="1"/>
  <c r="F977" i="7"/>
  <c r="H977" i="7" s="1"/>
  <c r="F426" i="7"/>
  <c r="H426" i="7" s="1"/>
  <c r="F1050" i="7"/>
  <c r="H1050" i="7" s="1"/>
  <c r="F595" i="7"/>
  <c r="F1171" i="7"/>
  <c r="H1171" i="7" s="1"/>
  <c r="F524" i="7"/>
  <c r="H524" i="7" s="1"/>
  <c r="F1100" i="7"/>
  <c r="H1100" i="7" s="1"/>
  <c r="F477" i="7"/>
  <c r="H477" i="7" s="1"/>
  <c r="F454" i="7"/>
  <c r="H454" i="7" s="1"/>
  <c r="F1030" i="7"/>
  <c r="H1030" i="7" s="1"/>
  <c r="F527" i="7"/>
  <c r="H527" i="7" s="1"/>
  <c r="F408" i="7"/>
  <c r="H408" i="7" s="1"/>
  <c r="F145" i="7"/>
  <c r="F122" i="7"/>
  <c r="F795" i="7"/>
  <c r="H795" i="7" s="1"/>
  <c r="F222" i="7"/>
  <c r="F57" i="7"/>
  <c r="H57" i="7" s="1"/>
  <c r="F86" i="7"/>
  <c r="H86" i="7" s="1"/>
  <c r="F137" i="7"/>
  <c r="F169" i="7"/>
  <c r="F26" i="7"/>
  <c r="H26" i="7" s="1"/>
  <c r="F698" i="7"/>
  <c r="H698" i="7" s="1"/>
  <c r="F316" i="7"/>
  <c r="F125" i="7"/>
  <c r="F653" i="7"/>
  <c r="H653" i="7" s="1"/>
  <c r="F1229" i="7"/>
  <c r="H1229" i="7" s="1"/>
  <c r="F959" i="7"/>
  <c r="F750" i="7"/>
  <c r="H750" i="7" s="1"/>
  <c r="F971" i="7"/>
  <c r="H971" i="7" s="1"/>
  <c r="F415" i="7"/>
  <c r="H415" i="7" s="1"/>
  <c r="F991" i="7"/>
  <c r="H991" i="7" s="1"/>
  <c r="F975" i="7"/>
  <c r="H975" i="7" s="1"/>
  <c r="F392" i="7"/>
  <c r="H392" i="7" s="1"/>
  <c r="F968" i="7"/>
  <c r="F1168" i="7"/>
  <c r="H1168" i="7" s="1"/>
  <c r="F465" i="7"/>
  <c r="H465" i="7" s="1"/>
  <c r="F1248" i="7"/>
  <c r="H1248" i="7" s="1"/>
  <c r="F634" i="7"/>
  <c r="F1116" i="7"/>
  <c r="F347" i="7"/>
  <c r="H347" i="7" s="1"/>
  <c r="F923" i="7"/>
  <c r="H923" i="7" s="1"/>
  <c r="F276" i="7"/>
  <c r="H276" i="7" s="1"/>
  <c r="F852" i="7"/>
  <c r="H852" i="7" s="1"/>
  <c r="F133" i="7"/>
  <c r="F709" i="7"/>
  <c r="H709" i="7" s="1"/>
  <c r="F1154" i="7"/>
  <c r="H1154" i="7" s="1"/>
  <c r="F614" i="7"/>
  <c r="H614" i="7" s="1"/>
  <c r="F1228" i="7"/>
  <c r="H1228" i="7" s="1"/>
  <c r="F663" i="7"/>
  <c r="F280" i="7"/>
  <c r="H280" i="7" s="1"/>
  <c r="F856" i="7"/>
  <c r="H856" i="7" s="1"/>
  <c r="F425" i="7"/>
  <c r="F1001" i="7"/>
  <c r="F450" i="7"/>
  <c r="H450" i="7" s="1"/>
  <c r="F1146" i="7"/>
  <c r="H1146" i="7" s="1"/>
  <c r="F619" i="7"/>
  <c r="H619" i="7" s="1"/>
  <c r="F1195" i="7"/>
  <c r="H1195" i="7" s="1"/>
  <c r="F548" i="7"/>
  <c r="H548" i="7" s="1"/>
  <c r="F1124" i="7"/>
  <c r="F501" i="7"/>
  <c r="F478" i="7"/>
  <c r="H478" i="7" s="1"/>
  <c r="F1054" i="7"/>
  <c r="F551" i="7"/>
  <c r="F432" i="7"/>
  <c r="F817" i="7"/>
  <c r="F962" i="7"/>
  <c r="H962" i="7" s="1"/>
  <c r="F819" i="7"/>
  <c r="H819" i="7" s="1"/>
  <c r="F1253" i="7"/>
  <c r="H1253" i="7" s="1"/>
  <c r="F960" i="7"/>
  <c r="H960" i="7" s="1"/>
  <c r="F774" i="7"/>
  <c r="H774" i="7" s="1"/>
  <c r="F1139" i="7"/>
  <c r="F439" i="7"/>
  <c r="H439" i="7" s="1"/>
  <c r="F1015" i="7"/>
  <c r="F1215" i="7"/>
  <c r="H1215" i="7" s="1"/>
  <c r="F416" i="7"/>
  <c r="H416" i="7" s="1"/>
  <c r="F992" i="7"/>
  <c r="H992" i="7" s="1"/>
  <c r="F1169" i="7"/>
  <c r="H1169" i="7" s="1"/>
  <c r="F489" i="7"/>
  <c r="H489" i="7" s="1"/>
  <c r="F1034" i="7"/>
  <c r="F658" i="7"/>
  <c r="F1189" i="7"/>
  <c r="H1189" i="7" s="1"/>
  <c r="F371" i="7"/>
  <c r="H371" i="7" s="1"/>
  <c r="F947" i="7"/>
  <c r="H947" i="7" s="1"/>
  <c r="F300" i="7"/>
  <c r="H300" i="7" s="1"/>
  <c r="F876" i="7"/>
  <c r="F157" i="7"/>
  <c r="H157" i="7" s="1"/>
  <c r="F733" i="7"/>
  <c r="H733" i="7" s="1"/>
  <c r="F1131" i="7"/>
  <c r="H1131" i="7" s="1"/>
  <c r="F638" i="7"/>
  <c r="F15" i="7"/>
  <c r="H15" i="7" s="1"/>
  <c r="F687" i="7"/>
  <c r="H687" i="7" s="1"/>
  <c r="F304" i="7"/>
  <c r="F880" i="7"/>
  <c r="H880" i="7" s="1"/>
  <c r="F449" i="7"/>
  <c r="F1025" i="7"/>
  <c r="H1025" i="7" s="1"/>
  <c r="F474" i="7"/>
  <c r="H474" i="7" s="1"/>
  <c r="F933" i="7"/>
  <c r="H933" i="7" s="1"/>
  <c r="F643" i="7"/>
  <c r="H643" i="7" s="1"/>
  <c r="F1219" i="7"/>
  <c r="H1219" i="7" s="1"/>
  <c r="F572" i="7"/>
  <c r="F1148" i="7"/>
  <c r="H1148" i="7" s="1"/>
  <c r="F525" i="7"/>
  <c r="F502" i="7"/>
  <c r="H502" i="7" s="1"/>
  <c r="F1055" i="7"/>
  <c r="F575" i="7"/>
  <c r="H575" i="7" s="1"/>
  <c r="F456" i="7"/>
  <c r="F841" i="7"/>
  <c r="H841" i="7" s="1"/>
  <c r="F987" i="7"/>
  <c r="H987" i="7" s="1"/>
  <c r="F1107" i="7"/>
  <c r="H1107" i="7" s="1"/>
  <c r="F270" i="7"/>
  <c r="H270" i="7" s="1"/>
  <c r="F201" i="7"/>
  <c r="H201" i="7" s="1"/>
  <c r="F134" i="7"/>
  <c r="F90" i="7"/>
  <c r="F217" i="7"/>
  <c r="H217" i="7" s="1"/>
  <c r="F170" i="7"/>
  <c r="H170" i="7" s="1"/>
  <c r="F746" i="7"/>
  <c r="H746" i="7" s="1"/>
  <c r="F364" i="7"/>
  <c r="H364" i="7" s="1"/>
  <c r="F221" i="7"/>
  <c r="H221" i="7" s="1"/>
  <c r="F701" i="7"/>
  <c r="H701" i="7" s="1"/>
  <c r="F1158" i="7"/>
  <c r="H1158" i="7" s="1"/>
  <c r="F866" i="7"/>
  <c r="F798" i="7"/>
  <c r="H798" i="7" s="1"/>
  <c r="F1188" i="7"/>
  <c r="H1188" i="7" s="1"/>
  <c r="F463" i="7"/>
  <c r="H463" i="7" s="1"/>
  <c r="F1039" i="7"/>
  <c r="F1144" i="7"/>
  <c r="H1144" i="7" s="1"/>
  <c r="F440" i="7"/>
  <c r="F1016" i="7"/>
  <c r="F1170" i="7"/>
  <c r="H1170" i="7" s="1"/>
  <c r="F513" i="7"/>
  <c r="H513" i="7" s="1"/>
  <c r="F892" i="7"/>
  <c r="H892" i="7" s="1"/>
  <c r="F682" i="7"/>
  <c r="F950" i="7"/>
  <c r="F395" i="7"/>
  <c r="H395" i="7" s="1"/>
  <c r="F1067" i="7"/>
  <c r="H1067" i="7" s="1"/>
  <c r="F324" i="7"/>
  <c r="F900" i="7"/>
  <c r="H900" i="7" s="1"/>
  <c r="F181" i="7"/>
  <c r="H181" i="7" s="1"/>
  <c r="F757" i="7"/>
  <c r="H757" i="7" s="1"/>
  <c r="F940" i="7"/>
  <c r="H940" i="7" s="1"/>
  <c r="F662" i="7"/>
  <c r="H662" i="7" s="1"/>
  <c r="F39" i="7"/>
  <c r="H39" i="7" s="1"/>
  <c r="F711" i="7"/>
  <c r="H711" i="7" s="1"/>
  <c r="F328" i="7"/>
  <c r="H328" i="7" s="1"/>
  <c r="F1024" i="7"/>
  <c r="H1024" i="7" s="1"/>
  <c r="F473" i="7"/>
  <c r="H473" i="7" s="1"/>
  <c r="F1049" i="7"/>
  <c r="H1049" i="7" s="1"/>
  <c r="F498" i="7"/>
  <c r="F1150" i="7"/>
  <c r="H1150" i="7" s="1"/>
  <c r="F667" i="7"/>
  <c r="F1243" i="7"/>
  <c r="H1243" i="7" s="1"/>
  <c r="F596" i="7"/>
  <c r="F1172" i="7"/>
  <c r="F597" i="7"/>
  <c r="F526" i="7"/>
  <c r="F888" i="7"/>
  <c r="H888" i="7" s="1"/>
  <c r="F599" i="7"/>
  <c r="H599" i="7" s="1"/>
  <c r="F480" i="7"/>
  <c r="H480" i="7" s="1"/>
  <c r="F865" i="7"/>
  <c r="F51" i="7"/>
  <c r="H51" i="7" s="1"/>
  <c r="F52" i="7"/>
  <c r="F294" i="7"/>
  <c r="H294" i="7" s="1"/>
  <c r="F10" i="7"/>
  <c r="H10" i="7" s="1"/>
  <c r="F63" i="7"/>
  <c r="H63" i="7" s="1"/>
  <c r="F114" i="7"/>
  <c r="H114" i="7" s="1"/>
  <c r="F241" i="7"/>
  <c r="H241" i="7" s="1"/>
  <c r="F194" i="7"/>
  <c r="H194" i="7" s="1"/>
  <c r="F770" i="7"/>
  <c r="H770" i="7" s="1"/>
  <c r="F388" i="7"/>
  <c r="H388" i="7" s="1"/>
  <c r="F245" i="7"/>
  <c r="H245" i="7" s="1"/>
  <c r="F725" i="7"/>
  <c r="F1230" i="7"/>
  <c r="H1230" i="7" s="1"/>
  <c r="F891" i="7"/>
  <c r="H891" i="7" s="1"/>
  <c r="F822" i="7"/>
  <c r="H822" i="7" s="1"/>
  <c r="F1069" i="7"/>
  <c r="F487" i="7"/>
  <c r="H487" i="7" s="1"/>
  <c r="F1063" i="7"/>
  <c r="H1063" i="7" s="1"/>
  <c r="F1193" i="7"/>
  <c r="H1193" i="7" s="1"/>
  <c r="F464" i="7"/>
  <c r="F1040" i="7"/>
  <c r="H1040" i="7" s="1"/>
  <c r="F837" i="7"/>
  <c r="F537" i="7"/>
  <c r="F106" i="7"/>
  <c r="H106" i="7" s="1"/>
  <c r="F706" i="7"/>
  <c r="H706" i="7" s="1"/>
  <c r="F1095" i="7"/>
  <c r="H1095" i="7" s="1"/>
  <c r="F419" i="7"/>
  <c r="H419" i="7" s="1"/>
  <c r="F1211" i="7"/>
  <c r="F348" i="7"/>
  <c r="H348" i="7" s="1"/>
  <c r="F924" i="7"/>
  <c r="F205" i="7"/>
  <c r="H205" i="7" s="1"/>
  <c r="F781" i="7"/>
  <c r="H781" i="7" s="1"/>
  <c r="F38" i="7"/>
  <c r="H38" i="7" s="1"/>
  <c r="F686" i="7"/>
  <c r="H686" i="7" s="1"/>
  <c r="F159" i="7"/>
  <c r="H159" i="7" s="1"/>
  <c r="F735" i="7"/>
  <c r="H735" i="7" s="1"/>
  <c r="F352" i="7"/>
  <c r="H352" i="7" s="1"/>
  <c r="F1074" i="7"/>
  <c r="H1074" i="7" s="1"/>
  <c r="F497" i="7"/>
  <c r="H497" i="7" s="1"/>
  <c r="F549" i="7"/>
  <c r="H549" i="7" s="1"/>
  <c r="F522" i="7"/>
  <c r="H522" i="7" s="1"/>
  <c r="F1079" i="7"/>
  <c r="F691" i="7"/>
  <c r="F957" i="7"/>
  <c r="F620" i="7"/>
  <c r="H620" i="7" s="1"/>
  <c r="F1196" i="7"/>
  <c r="H1196" i="7" s="1"/>
  <c r="F885" i="7"/>
  <c r="H885" i="7" s="1"/>
  <c r="F550" i="7"/>
  <c r="H550" i="7" s="1"/>
  <c r="F938" i="7"/>
  <c r="F623" i="7"/>
  <c r="H623" i="7" s="1"/>
  <c r="F504" i="7"/>
  <c r="F889" i="7"/>
  <c r="H889" i="7" s="1"/>
  <c r="F75" i="7"/>
  <c r="H75" i="7" s="1"/>
  <c r="F76" i="7"/>
  <c r="H76" i="7" s="1"/>
  <c r="F318" i="7"/>
  <c r="H318" i="7" s="1"/>
  <c r="F34" i="7"/>
  <c r="F87" i="7"/>
  <c r="H87" i="7" s="1"/>
  <c r="F138" i="7"/>
  <c r="H138" i="7" s="1"/>
  <c r="F265" i="7"/>
  <c r="H265" i="7" s="1"/>
  <c r="F218" i="7"/>
  <c r="H218" i="7" s="1"/>
  <c r="F794" i="7"/>
  <c r="H794" i="7" s="1"/>
  <c r="F412" i="7"/>
  <c r="H412" i="7" s="1"/>
  <c r="F77" i="7"/>
  <c r="H77" i="7" s="1"/>
  <c r="F749" i="7"/>
  <c r="F657" i="7"/>
  <c r="F1180" i="7"/>
  <c r="F846" i="7"/>
  <c r="H846" i="7" s="1"/>
  <c r="F1046" i="7"/>
  <c r="H1046" i="7" s="1"/>
  <c r="F511" i="7"/>
  <c r="H511" i="7" s="1"/>
  <c r="F1087" i="7"/>
  <c r="H1087" i="7" s="1"/>
  <c r="F1194" i="7"/>
  <c r="F488" i="7"/>
  <c r="H488" i="7" s="1"/>
  <c r="F1064" i="7"/>
  <c r="H1064" i="7" s="1"/>
  <c r="F1029" i="7"/>
  <c r="H1029" i="7" s="1"/>
  <c r="F561" i="7"/>
  <c r="F130" i="7"/>
  <c r="H130" i="7" s="1"/>
  <c r="F730" i="7"/>
  <c r="H730" i="7" s="1"/>
  <c r="F928" i="7"/>
  <c r="H928" i="7" s="1"/>
  <c r="F443" i="7"/>
  <c r="H443" i="7" s="1"/>
  <c r="F1021" i="7"/>
  <c r="F372" i="7"/>
  <c r="H372" i="7" s="1"/>
  <c r="F948" i="7"/>
  <c r="H948" i="7" s="1"/>
  <c r="F229" i="7"/>
  <c r="H229" i="7" s="1"/>
  <c r="F805" i="7"/>
  <c r="H805" i="7" s="1"/>
  <c r="F62" i="7"/>
  <c r="H62" i="7" s="1"/>
  <c r="F710" i="7"/>
  <c r="H710" i="7" s="1"/>
  <c r="F183" i="7"/>
  <c r="H183" i="7" s="1"/>
  <c r="F759" i="7"/>
  <c r="F376" i="7"/>
  <c r="H376" i="7" s="1"/>
  <c r="F645" i="7"/>
  <c r="F521" i="7"/>
  <c r="H521" i="7" s="1"/>
  <c r="F1005" i="7"/>
  <c r="H1005" i="7" s="1"/>
  <c r="F546" i="7"/>
  <c r="H546" i="7" s="1"/>
  <c r="F936" i="7"/>
  <c r="H936" i="7" s="1"/>
  <c r="F715" i="7"/>
  <c r="H715" i="7" s="1"/>
  <c r="F1126" i="7"/>
  <c r="H1126" i="7" s="1"/>
  <c r="F644" i="7"/>
  <c r="H644" i="7" s="1"/>
  <c r="F1220" i="7"/>
  <c r="H1220" i="7" s="1"/>
  <c r="F1173" i="7"/>
  <c r="F574" i="7"/>
  <c r="H574" i="7" s="1"/>
  <c r="F1155" i="7"/>
  <c r="H1155" i="7" s="1"/>
  <c r="F647" i="7"/>
  <c r="H647" i="7" s="1"/>
  <c r="F528" i="7"/>
  <c r="H528" i="7" s="1"/>
  <c r="F913" i="7"/>
  <c r="H913" i="7" s="1"/>
  <c r="F99" i="7"/>
  <c r="H99" i="7" s="1"/>
  <c r="F100" i="7"/>
  <c r="H100" i="7" s="1"/>
  <c r="F342" i="7"/>
  <c r="F58" i="7"/>
  <c r="H58" i="7" s="1"/>
  <c r="F111" i="7"/>
  <c r="H111" i="7" s="1"/>
  <c r="F162" i="7"/>
  <c r="H162" i="7" s="1"/>
  <c r="F289" i="7"/>
  <c r="H289" i="7" s="1"/>
  <c r="F242" i="7"/>
  <c r="F27" i="7"/>
  <c r="H27" i="7" s="1"/>
  <c r="F436" i="7"/>
  <c r="H436" i="7" s="1"/>
  <c r="F101" i="7"/>
  <c r="H101" i="7" s="1"/>
  <c r="F773" i="7"/>
  <c r="F849" i="7"/>
  <c r="F78" i="7"/>
  <c r="H78" i="7" s="1"/>
  <c r="F870" i="7"/>
  <c r="H870" i="7" s="1"/>
  <c r="F1190" i="7"/>
  <c r="H1190" i="7" s="1"/>
  <c r="F535" i="7"/>
  <c r="H535" i="7" s="1"/>
  <c r="F1111" i="7"/>
  <c r="H1111" i="7" s="1"/>
  <c r="F789" i="7"/>
  <c r="H789" i="7" s="1"/>
  <c r="F512" i="7"/>
  <c r="F1088" i="7"/>
  <c r="H1088" i="7" s="1"/>
  <c r="F1078" i="7"/>
  <c r="H1078" i="7" s="1"/>
  <c r="F585" i="7"/>
  <c r="F154" i="7"/>
  <c r="H154" i="7" s="1"/>
  <c r="F754" i="7"/>
  <c r="F1241" i="7"/>
  <c r="F467" i="7"/>
  <c r="H467" i="7" s="1"/>
  <c r="F1094" i="7"/>
  <c r="H1094" i="7" s="1"/>
  <c r="F396" i="7"/>
  <c r="H396" i="7" s="1"/>
  <c r="F972" i="7"/>
  <c r="H972" i="7" s="1"/>
  <c r="F253" i="7"/>
  <c r="H253" i="7" s="1"/>
  <c r="F829" i="7"/>
  <c r="H829" i="7" s="1"/>
  <c r="F158" i="7"/>
  <c r="F734" i="7"/>
  <c r="H734" i="7" s="1"/>
  <c r="F207" i="7"/>
  <c r="F783" i="7"/>
  <c r="F400" i="7"/>
  <c r="F1149" i="7"/>
  <c r="H1149" i="7" s="1"/>
  <c r="F545" i="7"/>
  <c r="H545" i="7" s="1"/>
  <c r="F863" i="7"/>
  <c r="H863" i="7" s="1"/>
  <c r="F570" i="7"/>
  <c r="F1250" i="7"/>
  <c r="H1250" i="7" s="1"/>
  <c r="F739" i="7"/>
  <c r="H739" i="7" s="1"/>
  <c r="F983" i="7"/>
  <c r="F668" i="7"/>
  <c r="H668" i="7" s="1"/>
  <c r="F765" i="7"/>
  <c r="H765" i="7" s="1"/>
  <c r="F1246" i="7"/>
  <c r="H1246" i="7" s="1"/>
  <c r="F598" i="7"/>
  <c r="H598" i="7" s="1"/>
  <c r="F1060" i="7"/>
  <c r="H1060" i="7" s="1"/>
  <c r="F671" i="7"/>
  <c r="H671" i="7" s="1"/>
  <c r="F552" i="7"/>
  <c r="H552" i="7" s="1"/>
  <c r="F937" i="7"/>
  <c r="H937" i="7" s="1"/>
  <c r="F123" i="7"/>
  <c r="H123" i="7" s="1"/>
  <c r="F844" i="7"/>
  <c r="H844" i="7" s="1"/>
  <c r="H115" i="7"/>
  <c r="H449" i="7" l="1"/>
  <c r="H1245" i="7"/>
  <c r="H762" i="7"/>
  <c r="H1120" i="7"/>
  <c r="H213" i="7"/>
  <c r="H35" i="7"/>
  <c r="H718" i="7"/>
  <c r="H666" i="7"/>
  <c r="H600" i="7"/>
  <c r="H1160" i="7"/>
  <c r="H503" i="7"/>
  <c r="H122" i="7"/>
  <c r="H453" i="7"/>
  <c r="H383" i="7"/>
  <c r="H1201" i="7"/>
  <c r="H916" i="7"/>
  <c r="H767" i="7"/>
  <c r="H22" i="7"/>
  <c r="H886" i="7"/>
  <c r="H720" i="7"/>
  <c r="H914" i="7"/>
  <c r="H47" i="7"/>
  <c r="H594" i="7"/>
  <c r="H112" i="7"/>
  <c r="H678" i="7"/>
  <c r="H404" i="7"/>
  <c r="H191" i="7"/>
  <c r="H1232" i="7"/>
  <c r="H226" i="7"/>
  <c r="H632" i="7"/>
  <c r="H359" i="7"/>
  <c r="H571" i="7"/>
  <c r="H1056" i="7"/>
  <c r="H475" i="7"/>
  <c r="H1153" i="7"/>
  <c r="H766" i="7"/>
  <c r="H24" i="7"/>
  <c r="H840" i="7"/>
  <c r="H957" i="7"/>
  <c r="H526" i="7"/>
  <c r="H716" i="7"/>
  <c r="H242" i="7"/>
  <c r="H1102" i="7"/>
  <c r="H72" i="7"/>
  <c r="H425" i="7"/>
  <c r="H331" i="7"/>
  <c r="H1043" i="7"/>
  <c r="H1191" i="7"/>
  <c r="H722" i="7"/>
  <c r="H1241" i="7"/>
  <c r="H866" i="7"/>
  <c r="H49" i="7"/>
  <c r="H860" i="7"/>
  <c r="H648" i="7"/>
  <c r="H924" i="7"/>
  <c r="H304" i="7"/>
  <c r="H133" i="7"/>
  <c r="H700" i="7"/>
  <c r="H483" i="7"/>
  <c r="H536" i="7"/>
  <c r="H983" i="7"/>
  <c r="H1052" i="7"/>
  <c r="H1178" i="7"/>
  <c r="H168" i="7"/>
  <c r="H1062" i="7"/>
  <c r="H1137" i="7"/>
  <c r="H1103" i="7"/>
  <c r="H1086" i="7"/>
  <c r="H1071" i="7"/>
  <c r="H676" i="7"/>
  <c r="H1020" i="7"/>
  <c r="H1053" i="7"/>
  <c r="H52" i="7"/>
  <c r="H638" i="7"/>
  <c r="H817" i="7"/>
  <c r="H1225" i="7"/>
  <c r="H517" i="7"/>
  <c r="H1093" i="7"/>
  <c r="H102" i="7"/>
  <c r="H167" i="7"/>
  <c r="H329" i="7"/>
  <c r="H324" i="7"/>
  <c r="H134" i="7"/>
  <c r="H1140" i="7"/>
  <c r="H490" i="7"/>
  <c r="H621" i="7"/>
  <c r="H831" i="7"/>
  <c r="H343" i="7"/>
  <c r="H791" i="7"/>
  <c r="H1042" i="7"/>
  <c r="H1156" i="7"/>
  <c r="H1224" i="7"/>
  <c r="H861" i="7"/>
  <c r="H1059" i="7"/>
  <c r="H434" i="7"/>
  <c r="H837" i="7"/>
  <c r="H950" i="7"/>
  <c r="H876" i="7"/>
  <c r="H145" i="7"/>
  <c r="H1076" i="7"/>
  <c r="H929" i="7"/>
  <c r="H1017" i="7"/>
  <c r="H1235" i="7"/>
  <c r="H966" i="7"/>
  <c r="H556" i="7"/>
  <c r="H141" i="7"/>
  <c r="H56" i="7"/>
  <c r="H602" i="7"/>
  <c r="H500" i="7"/>
  <c r="H909" i="7"/>
  <c r="H824" i="7"/>
  <c r="H890" i="7"/>
  <c r="H325" i="7"/>
  <c r="H646" i="7"/>
  <c r="H673" i="7"/>
  <c r="H784" i="7"/>
  <c r="H297" i="7"/>
  <c r="H612" i="7"/>
  <c r="H317" i="7"/>
  <c r="H993" i="7"/>
  <c r="H400" i="7"/>
  <c r="H464" i="7"/>
  <c r="H597" i="7"/>
  <c r="H456" i="7"/>
  <c r="H956" i="7"/>
  <c r="H346" i="7"/>
  <c r="H1247" i="7"/>
  <c r="H882" i="7"/>
  <c r="H768" i="7"/>
  <c r="H41" i="7"/>
  <c r="H564" i="7"/>
  <c r="H515" i="7"/>
  <c r="H1079" i="7"/>
  <c r="H158" i="7"/>
  <c r="H1055" i="7"/>
  <c r="H1176" i="7"/>
  <c r="H127" i="7"/>
  <c r="H273" i="7"/>
  <c r="H418" i="7"/>
  <c r="H96" i="7"/>
  <c r="H1080" i="7"/>
  <c r="H645" i="7"/>
  <c r="H254" i="7"/>
  <c r="H695" i="7"/>
  <c r="H356" i="7"/>
  <c r="H249" i="7"/>
  <c r="H129" i="7"/>
  <c r="H665" i="7"/>
  <c r="H808" i="7"/>
  <c r="H287" i="7"/>
  <c r="H946" i="7"/>
  <c r="H907" i="7"/>
  <c r="H414" i="7"/>
  <c r="H243" i="7"/>
  <c r="H313" i="7"/>
  <c r="H386" i="7"/>
  <c r="H959" i="7"/>
  <c r="H747" i="7"/>
  <c r="H906" i="7"/>
  <c r="H519" i="7"/>
  <c r="H176" i="7"/>
  <c r="H214" i="7"/>
  <c r="H883" i="7"/>
  <c r="H593" i="7"/>
  <c r="H277" i="7"/>
  <c r="H44" i="7"/>
  <c r="H605" i="7"/>
  <c r="H116" i="7"/>
  <c r="H342" i="7"/>
  <c r="H405" i="7"/>
  <c r="H403" i="7"/>
  <c r="H728" i="7"/>
  <c r="H237" i="7"/>
  <c r="H740" i="7"/>
  <c r="H97" i="7"/>
  <c r="H69" i="7"/>
  <c r="H88" i="7"/>
  <c r="H663" i="7"/>
  <c r="H681" i="7"/>
  <c r="H810" i="7"/>
  <c r="H955" i="7"/>
  <c r="H713" i="7"/>
  <c r="H714" i="7"/>
  <c r="H1179" i="7"/>
  <c r="H219" i="7"/>
  <c r="H337" i="7"/>
  <c r="H498" i="7"/>
  <c r="H1121" i="7"/>
  <c r="H485" i="7"/>
  <c r="H981" i="7"/>
  <c r="H1223" i="7"/>
  <c r="H67" i="7"/>
  <c r="H601" i="7"/>
  <c r="H1101" i="7"/>
  <c r="H754" i="7"/>
  <c r="H316" i="7"/>
  <c r="H736" i="7"/>
  <c r="H1167" i="7"/>
  <c r="H751" i="7"/>
  <c r="H484" i="7"/>
  <c r="H152" i="7"/>
  <c r="H7" i="7"/>
  <c r="H786" i="7"/>
  <c r="H85" i="7"/>
  <c r="H266" i="7"/>
  <c r="H563" i="7"/>
  <c r="H1112" i="7"/>
  <c r="H118" i="7"/>
  <c r="H179" i="7"/>
  <c r="H893" i="7"/>
  <c r="H1180" i="7"/>
  <c r="H335" i="7"/>
  <c r="H190" i="7"/>
  <c r="H239" i="7"/>
  <c r="H362" i="7"/>
  <c r="H80" i="7"/>
  <c r="H460" i="7"/>
  <c r="H25" i="7"/>
  <c r="H857" i="7"/>
  <c r="H451" i="7"/>
  <c r="H932" i="7"/>
  <c r="H262" i="7"/>
  <c r="H1010" i="7"/>
  <c r="H787" i="7"/>
  <c r="H850" i="7"/>
  <c r="H193" i="7"/>
  <c r="H9" i="7"/>
  <c r="H338" i="7"/>
  <c r="H29" i="7"/>
  <c r="H269" i="7"/>
  <c r="H580" i="7"/>
  <c r="H858" i="7"/>
  <c r="H285" i="7"/>
  <c r="H842" i="7"/>
  <c r="H95" i="7"/>
  <c r="H1159" i="7"/>
  <c r="H949" i="7"/>
  <c r="H581" i="7"/>
  <c r="H578" i="7"/>
  <c r="H71" i="7"/>
  <c r="H293" i="7"/>
  <c r="H1039" i="7"/>
  <c r="H1001" i="7"/>
  <c r="H1075" i="7"/>
  <c r="H31" i="7"/>
  <c r="H433" i="7"/>
  <c r="H772" i="7"/>
  <c r="H595" i="7"/>
  <c r="H232" i="7"/>
  <c r="H1182" i="7"/>
  <c r="H427" i="7"/>
  <c r="H332" i="7"/>
  <c r="H261" i="7"/>
  <c r="H790" i="7"/>
  <c r="H729" i="7"/>
  <c r="H626" i="7"/>
  <c r="H109" i="7"/>
  <c r="H1092" i="7"/>
  <c r="H738" i="7"/>
  <c r="H796" i="7"/>
  <c r="H366" i="7"/>
  <c r="H1023" i="7"/>
  <c r="H533" i="7"/>
  <c r="H147" i="7"/>
  <c r="H135" i="7"/>
  <c r="H930" i="7"/>
  <c r="H544" i="7"/>
  <c r="H1035" i="7"/>
  <c r="H206" i="7"/>
  <c r="H385" i="7"/>
  <c r="H917" i="7"/>
  <c r="H202" i="7"/>
  <c r="H61" i="7"/>
  <c r="H389" i="7"/>
  <c r="H137" i="7"/>
  <c r="H905" i="7"/>
  <c r="H669" i="7"/>
  <c r="H315" i="7"/>
  <c r="H741" i="7"/>
  <c r="H764" i="7"/>
  <c r="H1208" i="7"/>
  <c r="H1152" i="7"/>
  <c r="H150" i="7"/>
  <c r="H894" i="7"/>
  <c r="H1135" i="7"/>
  <c r="H628" i="7"/>
  <c r="H341" i="7"/>
  <c r="H815" i="7"/>
  <c r="H1184" i="7"/>
  <c r="H559" i="7"/>
  <c r="H149" i="7"/>
  <c r="H37" i="7"/>
  <c r="H196" i="7"/>
  <c r="H1173" i="7"/>
  <c r="H1123" i="7"/>
  <c r="H553" i="7"/>
  <c r="H302" i="7"/>
  <c r="H935" i="7"/>
  <c r="H835" i="7"/>
  <c r="H444" i="7"/>
  <c r="H570" i="7"/>
  <c r="H1252" i="7"/>
  <c r="H910" i="7"/>
  <c r="H144" i="7"/>
  <c r="H215" i="7"/>
  <c r="H259" i="7"/>
  <c r="H1072" i="7"/>
  <c r="H557" i="7"/>
  <c r="H845" i="7"/>
  <c r="H82" i="7"/>
  <c r="H113" i="7"/>
  <c r="H504" i="7"/>
  <c r="H410" i="7"/>
  <c r="H432" i="7"/>
  <c r="H865" i="7"/>
  <c r="H551" i="7"/>
  <c r="H1197" i="7"/>
  <c r="H538" i="7"/>
  <c r="H1054" i="7"/>
  <c r="H319" i="7"/>
  <c r="H458" i="7"/>
  <c r="H505" i="7"/>
  <c r="H350" i="7"/>
  <c r="H11" i="7"/>
  <c r="H1128" i="7"/>
  <c r="H1081" i="7"/>
  <c r="H1221" i="7"/>
  <c r="H696" i="7"/>
  <c r="H1068" i="7"/>
  <c r="H938" i="7"/>
  <c r="H435" i="7"/>
  <c r="H1139" i="7"/>
  <c r="H286" i="7"/>
  <c r="H1124" i="7"/>
  <c r="H381" i="7"/>
  <c r="H1129" i="7"/>
  <c r="H690" i="7"/>
  <c r="H1194" i="7"/>
  <c r="H1206" i="7"/>
  <c r="H836" i="7"/>
  <c r="H46" i="7"/>
  <c r="H231" i="7"/>
  <c r="H667" i="7"/>
  <c r="H525" i="7"/>
  <c r="H260" i="7"/>
  <c r="H1011" i="7"/>
  <c r="H908" i="7"/>
  <c r="H812" i="7"/>
  <c r="H670" i="7"/>
  <c r="H618" i="7"/>
  <c r="H584" i="7"/>
  <c r="H572" i="7"/>
  <c r="H236" i="7"/>
  <c r="H1183" i="7"/>
  <c r="H382" i="7"/>
  <c r="H1031" i="7"/>
  <c r="H1002" i="7"/>
  <c r="H1199" i="7"/>
  <c r="H1015" i="7"/>
  <c r="H1014" i="7"/>
  <c r="H630" i="7"/>
  <c r="H233" i="7"/>
  <c r="H34" i="7"/>
  <c r="H1099" i="7"/>
  <c r="H931" i="7"/>
  <c r="H560" i="7"/>
  <c r="H523" i="7"/>
  <c r="H355" i="7"/>
  <c r="H373" i="7"/>
  <c r="H694" i="7"/>
  <c r="H911" i="7"/>
  <c r="H169" i="7"/>
  <c r="H1096" i="7"/>
  <c r="H516" i="7"/>
  <c r="H1204" i="7"/>
  <c r="H617" i="7"/>
  <c r="H942" i="7"/>
  <c r="H178" i="7"/>
  <c r="H635" i="7"/>
  <c r="H398" i="7"/>
  <c r="H915" i="7"/>
  <c r="H792" i="7"/>
  <c r="H596" i="7"/>
  <c r="H1211" i="7"/>
  <c r="H974" i="7"/>
  <c r="H773" i="7"/>
  <c r="H849" i="7"/>
  <c r="H496" i="7"/>
  <c r="H585" i="7"/>
  <c r="H540" i="7"/>
  <c r="H303" i="7"/>
  <c r="H90" i="7"/>
  <c r="H682" i="7"/>
  <c r="H1209" i="7"/>
  <c r="H1116" i="7"/>
  <c r="H879" i="7"/>
  <c r="H944" i="7"/>
  <c r="H120" i="7"/>
  <c r="H445" i="7"/>
  <c r="H561" i="7"/>
  <c r="H611" i="7"/>
  <c r="H1021" i="7"/>
  <c r="H963" i="7"/>
  <c r="H874" i="7"/>
  <c r="H512" i="7"/>
  <c r="H1185" i="7"/>
  <c r="H1187" i="7"/>
  <c r="H926" i="7"/>
  <c r="H1058" i="7"/>
  <c r="H537" i="7"/>
  <c r="H587" i="7"/>
  <c r="H691" i="7"/>
  <c r="H1161" i="7"/>
  <c r="H1163" i="7"/>
  <c r="H421" i="7"/>
  <c r="H607" i="7"/>
  <c r="H982" i="7"/>
  <c r="H198" i="7"/>
  <c r="H514" i="7"/>
  <c r="H492" i="7"/>
  <c r="H997" i="7"/>
  <c r="H658" i="7"/>
  <c r="H749" i="7"/>
  <c r="H326" i="7"/>
  <c r="H726" i="7"/>
  <c r="H125" i="7"/>
  <c r="H397" i="7"/>
  <c r="H902" i="7"/>
  <c r="H904" i="7"/>
  <c r="H1114" i="7"/>
  <c r="H468" i="7"/>
  <c r="H973" i="7"/>
  <c r="H898" i="7"/>
  <c r="H968" i="7"/>
  <c r="H1044" i="7"/>
  <c r="H807" i="7"/>
  <c r="H939" i="7"/>
  <c r="H1172" i="7"/>
  <c r="H210" i="7"/>
  <c r="H878" i="7"/>
  <c r="H657" i="7"/>
  <c r="H207" i="7"/>
  <c r="H1083" i="7"/>
  <c r="H921" i="7"/>
  <c r="H1034" i="7"/>
  <c r="H1082" i="7"/>
  <c r="H783" i="7"/>
  <c r="H634" i="7"/>
  <c r="H345" i="7"/>
  <c r="H520" i="7"/>
  <c r="H1104" i="7"/>
  <c r="H854" i="7"/>
  <c r="H501" i="7"/>
  <c r="H683" i="7"/>
  <c r="H1016" i="7"/>
  <c r="H918" i="7"/>
  <c r="H1106" i="7"/>
  <c r="H440" i="7"/>
  <c r="H307" i="7"/>
  <c r="H759" i="7"/>
  <c r="H826" i="7"/>
  <c r="H588" i="7"/>
  <c r="H725" i="7"/>
  <c r="H448" i="7"/>
  <c r="H809" i="7"/>
  <c r="H609" i="7"/>
  <c r="H311" i="7"/>
  <c r="H1164" i="7"/>
  <c r="H379" i="7"/>
  <c r="H278" i="7"/>
  <c r="H811" i="7"/>
  <c r="H1234" i="7"/>
  <c r="H1233" i="7"/>
  <c r="H119" i="7"/>
  <c r="H235" i="7"/>
  <c r="H255" i="7"/>
  <c r="H576" i="7"/>
  <c r="H1018" i="7"/>
  <c r="H222" i="7"/>
  <c r="H1069" i="7"/>
  <c r="H1255" i="7" l="1"/>
  <c r="S8" i="7"/>
  <c r="T9" i="7" s="1"/>
  <c r="R8" i="7"/>
  <c r="T8" i="7" l="1"/>
  <c r="T10" i="7" s="1"/>
  <c r="F12" i="3" s="1"/>
  <c r="F10" i="3" l="1"/>
  <c r="F23" i="3" s="1"/>
  <c r="E15" i="15" l="1"/>
  <c r="K77" i="15" l="1"/>
  <c r="P82" i="15"/>
  <c r="P83" i="15" s="1"/>
  <c r="L77" i="15"/>
  <c r="O77" i="15"/>
  <c r="M77" i="15"/>
  <c r="N77" i="15"/>
  <c r="P77" i="15"/>
  <c r="P84" i="15" l="1"/>
  <c r="P87" i="15" s="1"/>
  <c r="P91" i="15" s="1"/>
  <c r="I4" i="15" s="1"/>
  <c r="I6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0" authorId="0" shapeId="0" xr:uid="{24F3379C-FFC9-459B-8B46-E95CBE5F83A7}">
      <text>
        <r>
          <rPr>
            <sz val="9"/>
            <color indexed="81"/>
            <rFont val="Tahoma"/>
            <family val="2"/>
            <charset val="238"/>
          </rPr>
          <t>Uwzględniając: Należności z tytułu podatku dochodowego</t>
        </r>
      </text>
    </comment>
    <comment ref="B10" authorId="0" shapeId="0" xr:uid="{3747FC54-26B2-435B-B9A3-F68E126DC195}">
      <text>
        <r>
          <rPr>
            <sz val="9"/>
            <color indexed="81"/>
            <rFont val="Tahoma"/>
            <family val="2"/>
            <charset val="238"/>
          </rPr>
          <t>Including: Income tax receivables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7" authorId="0" shapeId="0" xr:uid="{00000000-0006-0000-0100-000001000000}">
      <text>
        <r>
          <rPr>
            <sz val="9"/>
            <color indexed="81"/>
            <rFont val="Tahoma"/>
            <family val="2"/>
            <charset val="238"/>
          </rPr>
          <t>not adjusted for one-offs related to the IPO (PLN 7.5m)</t>
        </r>
      </text>
    </comment>
    <comment ref="F7" authorId="0" shapeId="0" xr:uid="{00000000-0006-0000-0100-000002000000}">
      <text>
        <r>
          <rPr>
            <sz val="9"/>
            <color indexed="81"/>
            <rFont val="Tahoma"/>
            <family val="2"/>
            <charset val="238"/>
          </rPr>
          <t>not adjusted for one-offs related to the IPO (PLN 12.272m)</t>
        </r>
      </text>
    </comment>
    <comment ref="N7" authorId="0" shapeId="0" xr:uid="{00000000-0006-0000-0100-000003000000}">
      <text>
        <r>
          <rPr>
            <sz val="9"/>
            <color indexed="81"/>
            <rFont val="Tahoma"/>
            <family val="2"/>
            <charset val="238"/>
          </rPr>
          <t>not adjusted for one-offs related to the IPO (PLN 1.1m)</t>
        </r>
      </text>
    </comment>
    <comment ref="O7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38"/>
          </rPr>
          <t>not adjusted for one-offs related to the IPO (PLN 2.7m)</t>
        </r>
      </text>
    </comment>
    <comment ref="P7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38"/>
          </rPr>
          <t>not adjusted for one-offs related to the IPO (PLN 3.7m)</t>
        </r>
      </text>
    </comment>
    <comment ref="Q7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38"/>
          </rPr>
          <t>not adjusted for one-offs related to the IPO (PLN 3.0m)</t>
        </r>
      </text>
    </comment>
    <comment ref="R7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38"/>
          </rPr>
          <t>not adjusted for one-offs related to the IPO (PLN 9.3m, of which PLN 7.5m non-cash)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F4E051-9F14-459B-8B56-5AE0E4928209}" keepAlive="1" name="Zapytanie — dnp_d" description="Połączenie z zapytaniem „dnp_d” w skoroszycie." type="5" refreshedVersion="8" background="1" saveData="1">
    <dbPr connection="Provider=Microsoft.Mashup.OleDb.1;Data Source=$Workbook$;Location=dnp_d;Extended Properties=&quot;&quot;" command="SELECT * FROM [dnp_d]"/>
  </connection>
  <connection id="2" xr16:uid="{EE1A9CCA-BF6A-4EF4-877C-B8EB180E1F41}" keepAlive="1" name="Zapytanie — wig20_d" description="Połączenie z zapytaniem „wig20_d” w skoroszycie." type="5" refreshedVersion="8" background="1" saveData="1">
    <dbPr connection="Provider=Microsoft.Mashup.OleDb.1;Data Source=$Workbook$;Location=wig20_d;Extended Properties=&quot;&quot;" command="SELECT * FROM [wig20_d]"/>
  </connection>
</connections>
</file>

<file path=xl/sharedStrings.xml><?xml version="1.0" encoding="utf-8"?>
<sst xmlns="http://schemas.openxmlformats.org/spreadsheetml/2006/main" count="5705" uniqueCount="5000">
  <si>
    <t>Ticker</t>
  </si>
  <si>
    <t>Assumptions</t>
  </si>
  <si>
    <t>Income Statment</t>
  </si>
  <si>
    <t>Revenue</t>
  </si>
  <si>
    <t>% growth</t>
  </si>
  <si>
    <t>EBIT</t>
  </si>
  <si>
    <t>DINO POLSKA DCF</t>
  </si>
  <si>
    <t>DINOPL</t>
  </si>
  <si>
    <t>% of revenue</t>
  </si>
  <si>
    <t>Cash Flow Items</t>
  </si>
  <si>
    <t>D&amp;A</t>
  </si>
  <si>
    <t>% of CapEx</t>
  </si>
  <si>
    <t>Capital Expenditures</t>
  </si>
  <si>
    <t>Change in NWC</t>
  </si>
  <si>
    <t>% of change in revenue</t>
  </si>
  <si>
    <t>DCF</t>
  </si>
  <si>
    <t>Taxes</t>
  </si>
  <si>
    <t>% of EBIT</t>
  </si>
  <si>
    <t>WACC</t>
  </si>
  <si>
    <t>EBIAT</t>
  </si>
  <si>
    <t>Date</t>
  </si>
  <si>
    <t>Conservative Case</t>
  </si>
  <si>
    <t>Street Case</t>
  </si>
  <si>
    <t>Optimistic Case</t>
  </si>
  <si>
    <t>% of sales</t>
  </si>
  <si>
    <t>CapEx</t>
  </si>
  <si>
    <t>Unlevered FCF</t>
  </si>
  <si>
    <t>Present Value of FCF</t>
  </si>
  <si>
    <t>Switches</t>
  </si>
  <si>
    <t>TGR</t>
  </si>
  <si>
    <t>Zapasy</t>
  </si>
  <si>
    <t>Period</t>
  </si>
  <si>
    <t>Discount Period</t>
  </si>
  <si>
    <t>Year-End</t>
  </si>
  <si>
    <t>WACC = % of equity x cost of equity + % of debt x cost of debt x (1 - Tax Rate)</t>
  </si>
  <si>
    <t>Cost of equity = Risk free rate + Beta x Market Risk Premium</t>
  </si>
  <si>
    <t>x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</si>
  <si>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</si>
  <si>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</si>
  <si>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</si>
  <si>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</si>
  <si>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</si>
  <si>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</si>
  <si>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</si>
  <si>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</si>
  <si>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</si>
  <si>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</si>
  <si>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</si>
  <si>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>Profit attributable to equity holders of the parent entity</t>
  </si>
  <si>
    <t>Zysk przypadający akcjonariuszom jednostki dominującej</t>
  </si>
  <si>
    <t>Net profit for the year</t>
  </si>
  <si>
    <t>Zysk netto za rok obrotowy</t>
  </si>
  <si>
    <t>Income tax</t>
  </si>
  <si>
    <t>Podatek dochodowy</t>
  </si>
  <si>
    <t>Profit before tax</t>
  </si>
  <si>
    <t>Zysk brutto</t>
  </si>
  <si>
    <t>Financial expenses</t>
  </si>
  <si>
    <t xml:space="preserve">Koszty finansowe </t>
  </si>
  <si>
    <t>Financial income</t>
  </si>
  <si>
    <t>Przychody finansowe</t>
  </si>
  <si>
    <t>Operating profit</t>
  </si>
  <si>
    <t>Zysk z działalności operacyjnej</t>
  </si>
  <si>
    <t>Other operating expenses</t>
  </si>
  <si>
    <t>Pozostałe koszty operacyjne</t>
  </si>
  <si>
    <t>Administrative expenses and general overheads</t>
  </si>
  <si>
    <t>Koszty ogólnego zarządu</t>
  </si>
  <si>
    <t>Selling and marketing costs</t>
  </si>
  <si>
    <t>Koszty sprzedaży i marketingu</t>
  </si>
  <si>
    <t>Other operating income</t>
  </si>
  <si>
    <t>Pozostałe przychody operacyjne</t>
  </si>
  <si>
    <t>Gross profit</t>
  </si>
  <si>
    <t>Zysk brutto ze sprzedaży</t>
  </si>
  <si>
    <t>Cost of sales</t>
  </si>
  <si>
    <t>Koszt własny sprzedaży</t>
  </si>
  <si>
    <t>Sales</t>
  </si>
  <si>
    <t>Przychody ze sprzedaży</t>
  </si>
  <si>
    <t>Q2 2023</t>
  </si>
  <si>
    <t>Q1 2023</t>
  </si>
  <si>
    <t>Q4 2022</t>
  </si>
  <si>
    <t>Q3 2022</t>
  </si>
  <si>
    <t>Q2 2022</t>
  </si>
  <si>
    <t>Q1 2022</t>
  </si>
  <si>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</si>
  <si>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</si>
  <si>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</si>
  <si>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</si>
  <si>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</si>
  <si>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</si>
  <si>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</si>
  <si>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</si>
  <si>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</si>
  <si>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</si>
  <si>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</si>
  <si>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</si>
  <si>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</si>
  <si>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</si>
  <si>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</si>
  <si>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</si>
  <si>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</si>
  <si>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</si>
  <si>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</si>
  <si>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</si>
  <si>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</si>
  <si>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</si>
  <si>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</si>
  <si>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</si>
  <si>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EN ('000 PLN)</t>
  </si>
  <si>
    <t>PL (tys. zł)</t>
  </si>
  <si>
    <t>Cash and cash equivalents at the end of the period</t>
  </si>
  <si>
    <t>Środki pieniężne na koniec okresu</t>
  </si>
  <si>
    <t>Cash and cash equivalents at the beginning of the period</t>
  </si>
  <si>
    <t>Środki pieniężne na początek okresu</t>
  </si>
  <si>
    <t xml:space="preserve">Net increase/(decrease) in cash and cash equivalents </t>
  </si>
  <si>
    <t xml:space="preserve">Zwiększenie netto stanu środków pieniężnych i ich ekwiwalentów </t>
  </si>
  <si>
    <t>Net cash flows from financing activities</t>
  </si>
  <si>
    <t>Środki pieniężne netto z działalności finansowej</t>
  </si>
  <si>
    <t>Interest paid</t>
  </si>
  <si>
    <t>Odsetki zapłacone</t>
  </si>
  <si>
    <t>Redemption of debt securities</t>
  </si>
  <si>
    <t>Wykup dłużnych papierów wartościowych</t>
  </si>
  <si>
    <t>Debt securities issuance</t>
  </si>
  <si>
    <t>Emisja dłużnych papierów wartościowych</t>
  </si>
  <si>
    <t>Repayment of loans and borrowings</t>
  </si>
  <si>
    <t>Spłata pożyczek/ kredytów</t>
  </si>
  <si>
    <t>Proceeds from loans and borrowings</t>
  </si>
  <si>
    <t>Wpływy z tytułu zaciągnięcia pożyczek/ kredytów</t>
  </si>
  <si>
    <t>Payment of lease liabilities</t>
  </si>
  <si>
    <t xml:space="preserve">Płatności zobowiązań z tytułu leasingu </t>
  </si>
  <si>
    <t>Cash flows from financing activities</t>
  </si>
  <si>
    <t>Przepływy środków pieniężnych z działalności finansowej</t>
  </si>
  <si>
    <t>Net cash flows from investing activities</t>
  </si>
  <si>
    <t>Środki pieniężne netto z działalności inwestycyjnej</t>
  </si>
  <si>
    <t>Granting of loans</t>
  </si>
  <si>
    <t>Udzielenie pożyczek</t>
  </si>
  <si>
    <t>Repayment of extended borrowings</t>
  </si>
  <si>
    <t>Spłata udzielonych pożyczek</t>
  </si>
  <si>
    <t>Interest received</t>
  </si>
  <si>
    <t>Odsetki otrzymane</t>
  </si>
  <si>
    <t>Purchase of property, plant and equipment and intangibles</t>
  </si>
  <si>
    <t>Nabycie rzeczowych aktywów trwałych i aktywów niematerialnych</t>
  </si>
  <si>
    <t>Proceeds from sale of property, plant and equipment and intangibles</t>
  </si>
  <si>
    <t>Sprzedaż rzeczowych aktywów trwałych i aktywów niematerialnych</t>
  </si>
  <si>
    <t>Cash flows from investing activities</t>
  </si>
  <si>
    <t>Przepływy środków pieniężnych z działalności inwestycyjnej</t>
  </si>
  <si>
    <t xml:space="preserve">Net cash flows from operating activities </t>
  </si>
  <si>
    <t xml:space="preserve">Środki pieniężne netto z działalności operacyjnej </t>
  </si>
  <si>
    <t>Other</t>
  </si>
  <si>
    <t>Pozostałe</t>
  </si>
  <si>
    <t>Income tax paid</t>
  </si>
  <si>
    <t>Podatek dochodowy zapłacony</t>
  </si>
  <si>
    <t>Change in the balance of provisions</t>
  </si>
  <si>
    <t>Zmiana stanu rezerw</t>
  </si>
  <si>
    <t>Change in the balance of accruals</t>
  </si>
  <si>
    <t>Zmiana stanu rozliczeń międzyokresowych</t>
  </si>
  <si>
    <t>Interest expenses</t>
  </si>
  <si>
    <t>Koszty z tytułu odsetek</t>
  </si>
  <si>
    <t>Interest income</t>
  </si>
  <si>
    <t>Przychody z tytułu odsetek</t>
  </si>
  <si>
    <t>Change in the balance of payables except loans and borrowings</t>
  </si>
  <si>
    <t>Zmiana stanu zobowiązań z wyjątkiem kredytów i pożyczek</t>
  </si>
  <si>
    <t>Change in the balance of inventories</t>
  </si>
  <si>
    <t>Zmiana stanu zapasów</t>
  </si>
  <si>
    <t>Change in the balance of receivables</t>
  </si>
  <si>
    <t>Zmiana stanu należności</t>
  </si>
  <si>
    <t>Gain/(loss) from investing activities</t>
  </si>
  <si>
    <t>(Zysk)/strata na działalności inwestycyjnej</t>
  </si>
  <si>
    <t>Depreciation and amortization</t>
  </si>
  <si>
    <t>Amortyzacja</t>
  </si>
  <si>
    <t>Adjustments for:</t>
  </si>
  <si>
    <t>Korekty o pozycje:</t>
  </si>
  <si>
    <t>Profit  before tax</t>
  </si>
  <si>
    <t>Cash flows from operating activities</t>
  </si>
  <si>
    <t>Przepływy środków pieniężnych z działalności operacyjnej</t>
  </si>
  <si>
    <t>TOTAL EQUITY AND LIABILITIES</t>
  </si>
  <si>
    <t>SUMA PASYWÓW</t>
  </si>
  <si>
    <t>Total liabilities</t>
  </si>
  <si>
    <t>Zobowiązania razem</t>
  </si>
  <si>
    <t>Total current liabilities</t>
  </si>
  <si>
    <t>Zobowiązania krótkoterminowe razem</t>
  </si>
  <si>
    <t>Provisions for employee benefits</t>
  </si>
  <si>
    <t>Rezerwy na świadczenia pracownicze</t>
  </si>
  <si>
    <t>Accruals</t>
  </si>
  <si>
    <t>Rozliczenia międzyokresowe</t>
  </si>
  <si>
    <t>Income tax liabilities</t>
  </si>
  <si>
    <t>Zobowiązania z tytułu podatku dochodowego</t>
  </si>
  <si>
    <t>Liabilities under debt securities issued</t>
  </si>
  <si>
    <t>Zobowiązania z tytułu wyemitowanych papierów wartościowych</t>
  </si>
  <si>
    <t>Lease liabilities</t>
  </si>
  <si>
    <t xml:space="preserve">Zobowiązania z tytułu leasingu </t>
  </si>
  <si>
    <t>Current portion of interest-bearing loans</t>
  </si>
  <si>
    <t>Bieżąca część oprocentowanych kredytów i pożyczek</t>
  </si>
  <si>
    <t>Trade and other payables</t>
  </si>
  <si>
    <t>Zobowiązania z tytułu dostaw i usług oraz pozostałe zobowiązania</t>
  </si>
  <si>
    <t>Total long-term liabilities</t>
  </si>
  <si>
    <t xml:space="preserve">Zobowiązania długoterminowe razem </t>
  </si>
  <si>
    <t>Deferred tax liabilities</t>
  </si>
  <si>
    <t>Rezerwa z tytułu odroczonego podatku dochodowego</t>
  </si>
  <si>
    <t>Other liabilities</t>
  </si>
  <si>
    <t>Pozostałe zobowiązania</t>
  </si>
  <si>
    <t>Zobowiązania z tytułu leasingu</t>
  </si>
  <si>
    <t>Interest-bearing loans and borrowings</t>
  </si>
  <si>
    <t>Oprocentowane kredyty i pożyczki</t>
  </si>
  <si>
    <t>Total equity</t>
  </si>
  <si>
    <t>Kapitał własny ogółem</t>
  </si>
  <si>
    <t>Non-controlling interests</t>
  </si>
  <si>
    <t>Udziały niekontrolujące</t>
  </si>
  <si>
    <t>Other equity components</t>
  </si>
  <si>
    <t>Pozostałe kapitały własne</t>
  </si>
  <si>
    <t>Retained earnings</t>
  </si>
  <si>
    <t>Zyski zatrzymane</t>
  </si>
  <si>
    <t>Reserve capital</t>
  </si>
  <si>
    <t>Kapitał zapasowy</t>
  </si>
  <si>
    <t>Share capital</t>
  </si>
  <si>
    <t>Kapitał podstawowy</t>
  </si>
  <si>
    <t>Equity (attributable to the equity holders of the parent entity)</t>
  </si>
  <si>
    <t>Kapitał własny (przypadający akcjonariuszom jednostki dominującej)</t>
  </si>
  <si>
    <t>EQUITY AND LIABILITIES</t>
  </si>
  <si>
    <t>PASYWA</t>
  </si>
  <si>
    <t>TOTAL ASSETS</t>
  </si>
  <si>
    <t>SUMA AKTYWÓW</t>
  </si>
  <si>
    <t>Total current assets</t>
  </si>
  <si>
    <t>Aktywa obrotowe razem</t>
  </si>
  <si>
    <t>Cash and cash equivalents</t>
  </si>
  <si>
    <t>Środki pieniężne i ich ekwiwalenty</t>
  </si>
  <si>
    <t>Other financial assets</t>
  </si>
  <si>
    <t>Pozostałe aktywa finansowe</t>
  </si>
  <si>
    <t>Other non-financial assets</t>
  </si>
  <si>
    <t xml:space="preserve">Pozostałe aktywa niefinansowe </t>
  </si>
  <si>
    <t>Trade receivables and other receivables</t>
  </si>
  <si>
    <t>Należności z tytułu dostaw i usług oraz pozostałe należności</t>
  </si>
  <si>
    <t>Inventories</t>
  </si>
  <si>
    <t>Total non-current assets</t>
  </si>
  <si>
    <t>Aktywa trwałe razem</t>
  </si>
  <si>
    <t>Deferred tax assets</t>
  </si>
  <si>
    <t>Aktywa z tytułu podatku odroczonego</t>
  </si>
  <si>
    <t>Other non-financial assets (long term)</t>
  </si>
  <si>
    <t>Pozostałe aktywa niefinansowe (długoterminowe)</t>
  </si>
  <si>
    <t>Intangible assets</t>
  </si>
  <si>
    <t>Aktywa niematerialne</t>
  </si>
  <si>
    <t>Right-of-use assets</t>
  </si>
  <si>
    <t>Aktywa z tytułu prawa do użytkowania</t>
  </si>
  <si>
    <t>Property, plant and equipment</t>
  </si>
  <si>
    <t>Rzeczowe aktywa trwałe</t>
  </si>
  <si>
    <t>ASSETS</t>
  </si>
  <si>
    <t>AKTYWA</t>
  </si>
  <si>
    <t>Terminal Value</t>
  </si>
  <si>
    <t>Present Value of Terminal Value</t>
  </si>
  <si>
    <t>Enterprise Value</t>
  </si>
  <si>
    <t>(+) Cash</t>
  </si>
  <si>
    <t>(-) Debt</t>
  </si>
  <si>
    <t>Equity Value</t>
  </si>
  <si>
    <t>Diluted Shares</t>
  </si>
  <si>
    <t>Implied Stock Pries</t>
  </si>
  <si>
    <t>Conservative</t>
  </si>
  <si>
    <t>Street/ Base</t>
  </si>
  <si>
    <t>Optimistic</t>
  </si>
  <si>
    <t>Implied Share Price</t>
  </si>
  <si>
    <t>Current Share Price</t>
  </si>
  <si>
    <t>Data</t>
  </si>
  <si>
    <t>Otwarcie</t>
  </si>
  <si>
    <t>Najwyzszy</t>
  </si>
  <si>
    <t>Najnizszy</t>
  </si>
  <si>
    <t>Zamkniecie</t>
  </si>
  <si>
    <t>95</t>
  </si>
  <si>
    <t>101</t>
  </si>
  <si>
    <t>97</t>
  </si>
  <si>
    <t>98</t>
  </si>
  <si>
    <t>100</t>
  </si>
  <si>
    <t>102</t>
  </si>
  <si>
    <t>104</t>
  </si>
  <si>
    <t>103</t>
  </si>
  <si>
    <t>108</t>
  </si>
  <si>
    <t>107</t>
  </si>
  <si>
    <t>110</t>
  </si>
  <si>
    <t>109</t>
  </si>
  <si>
    <t>113</t>
  </si>
  <si>
    <t>112</t>
  </si>
  <si>
    <t>116</t>
  </si>
  <si>
    <t>124</t>
  </si>
  <si>
    <t>123</t>
  </si>
  <si>
    <t>121</t>
  </si>
  <si>
    <t>132</t>
  </si>
  <si>
    <t>126</t>
  </si>
  <si>
    <t>127</t>
  </si>
  <si>
    <t>131</t>
  </si>
  <si>
    <t>125</t>
  </si>
  <si>
    <t>122</t>
  </si>
  <si>
    <t>136</t>
  </si>
  <si>
    <t>139</t>
  </si>
  <si>
    <t>138</t>
  </si>
  <si>
    <t>141</t>
  </si>
  <si>
    <t>146</t>
  </si>
  <si>
    <t>145</t>
  </si>
  <si>
    <t>149</t>
  </si>
  <si>
    <t>143</t>
  </si>
  <si>
    <t>148</t>
  </si>
  <si>
    <t>142</t>
  </si>
  <si>
    <t>144</t>
  </si>
  <si>
    <t>158</t>
  </si>
  <si>
    <t>159</t>
  </si>
  <si>
    <t>152</t>
  </si>
  <si>
    <t>160</t>
  </si>
  <si>
    <t>154</t>
  </si>
  <si>
    <t>155</t>
  </si>
  <si>
    <t>157</t>
  </si>
  <si>
    <t>156</t>
  </si>
  <si>
    <t>140</t>
  </si>
  <si>
    <t>134</t>
  </si>
  <si>
    <t>166</t>
  </si>
  <si>
    <t>168</t>
  </si>
  <si>
    <t>169</t>
  </si>
  <si>
    <t>167</t>
  </si>
  <si>
    <t>162</t>
  </si>
  <si>
    <t>170</t>
  </si>
  <si>
    <t>186</t>
  </si>
  <si>
    <t>184</t>
  </si>
  <si>
    <t>175</t>
  </si>
  <si>
    <t>178</t>
  </si>
  <si>
    <t>195</t>
  </si>
  <si>
    <t>202</t>
  </si>
  <si>
    <t>199</t>
  </si>
  <si>
    <t>201</t>
  </si>
  <si>
    <t>200</t>
  </si>
  <si>
    <t>198</t>
  </si>
  <si>
    <t>203</t>
  </si>
  <si>
    <t>227</t>
  </si>
  <si>
    <t>229</t>
  </si>
  <si>
    <t>219</t>
  </si>
  <si>
    <t>220</t>
  </si>
  <si>
    <t>216</t>
  </si>
  <si>
    <t>230</t>
  </si>
  <si>
    <t>238</t>
  </si>
  <si>
    <t>242</t>
  </si>
  <si>
    <t>231</t>
  </si>
  <si>
    <t>224</t>
  </si>
  <si>
    <t>218</t>
  </si>
  <si>
    <t>223</t>
  </si>
  <si>
    <t>221</t>
  </si>
  <si>
    <t>233</t>
  </si>
  <si>
    <t>217</t>
  </si>
  <si>
    <t>246</t>
  </si>
  <si>
    <t>251</t>
  </si>
  <si>
    <t>275</t>
  </si>
  <si>
    <t>258</t>
  </si>
  <si>
    <t>260</t>
  </si>
  <si>
    <t>261</t>
  </si>
  <si>
    <t>266</t>
  </si>
  <si>
    <t>259</t>
  </si>
  <si>
    <t>271</t>
  </si>
  <si>
    <t>268</t>
  </si>
  <si>
    <t>267</t>
  </si>
  <si>
    <t>265</t>
  </si>
  <si>
    <t>263</t>
  </si>
  <si>
    <t>255</t>
  </si>
  <si>
    <t>257</t>
  </si>
  <si>
    <t>256</t>
  </si>
  <si>
    <t>249</t>
  </si>
  <si>
    <t>269</t>
  </si>
  <si>
    <t>262</t>
  </si>
  <si>
    <t>274</t>
  </si>
  <si>
    <t>287</t>
  </si>
  <si>
    <t>285</t>
  </si>
  <si>
    <t>277</t>
  </si>
  <si>
    <t>282</t>
  </si>
  <si>
    <t>284</t>
  </si>
  <si>
    <t>292</t>
  </si>
  <si>
    <t>293</t>
  </si>
  <si>
    <t>270</t>
  </si>
  <si>
    <t>253</t>
  </si>
  <si>
    <t>241</t>
  </si>
  <si>
    <t>272</t>
  </si>
  <si>
    <t>286</t>
  </si>
  <si>
    <t>289</t>
  </si>
  <si>
    <t>278</t>
  </si>
  <si>
    <t>290</t>
  </si>
  <si>
    <t>299</t>
  </si>
  <si>
    <t>306</t>
  </si>
  <si>
    <t>303</t>
  </si>
  <si>
    <t>304</t>
  </si>
  <si>
    <t>300</t>
  </si>
  <si>
    <t>296</t>
  </si>
  <si>
    <t>305</t>
  </si>
  <si>
    <t>298</t>
  </si>
  <si>
    <t>310</t>
  </si>
  <si>
    <t>322</t>
  </si>
  <si>
    <t>339</t>
  </si>
  <si>
    <t>320</t>
  </si>
  <si>
    <t>335</t>
  </si>
  <si>
    <t>332</t>
  </si>
  <si>
    <t>340</t>
  </si>
  <si>
    <t>334</t>
  </si>
  <si>
    <t>330</t>
  </si>
  <si>
    <t>316</t>
  </si>
  <si>
    <t>326</t>
  </si>
  <si>
    <t>323</t>
  </si>
  <si>
    <t>338</t>
  </si>
  <si>
    <t>342</t>
  </si>
  <si>
    <t>345</t>
  </si>
  <si>
    <t>347</t>
  </si>
  <si>
    <t>327</t>
  </si>
  <si>
    <t>333</t>
  </si>
  <si>
    <t>355</t>
  </si>
  <si>
    <t>365</t>
  </si>
  <si>
    <t>360</t>
  </si>
  <si>
    <t>370</t>
  </si>
  <si>
    <t>364</t>
  </si>
  <si>
    <t>368</t>
  </si>
  <si>
    <t>374</t>
  </si>
  <si>
    <t>375</t>
  </si>
  <si>
    <t>357</t>
  </si>
  <si>
    <t>358</t>
  </si>
  <si>
    <t>336</t>
  </si>
  <si>
    <t>337</t>
  </si>
  <si>
    <t>341</t>
  </si>
  <si>
    <t>344</t>
  </si>
  <si>
    <t>359</t>
  </si>
  <si>
    <t>363</t>
  </si>
  <si>
    <t>314</t>
  </si>
  <si>
    <t>315</t>
  </si>
  <si>
    <t>325</t>
  </si>
  <si>
    <t>319</t>
  </si>
  <si>
    <t>366</t>
  </si>
  <si>
    <t>372</t>
  </si>
  <si>
    <t>350</t>
  </si>
  <si>
    <t>354</t>
  </si>
  <si>
    <t>382</t>
  </si>
  <si>
    <t>378</t>
  </si>
  <si>
    <t>371</t>
  </si>
  <si>
    <t>343</t>
  </si>
  <si>
    <t>302</t>
  </si>
  <si>
    <t>369</t>
  </si>
  <si>
    <t>380</t>
  </si>
  <si>
    <t>376</t>
  </si>
  <si>
    <t>373</t>
  </si>
  <si>
    <t>388</t>
  </si>
  <si>
    <t>405</t>
  </si>
  <si>
    <t>402</t>
  </si>
  <si>
    <t>395</t>
  </si>
  <si>
    <t>420</t>
  </si>
  <si>
    <t>422</t>
  </si>
  <si>
    <t>421</t>
  </si>
  <si>
    <t>442</t>
  </si>
  <si>
    <t>459</t>
  </si>
  <si>
    <t>458</t>
  </si>
  <si>
    <t>466</t>
  </si>
  <si>
    <t>462</t>
  </si>
  <si>
    <t>470</t>
  </si>
  <si>
    <t>474</t>
  </si>
  <si>
    <t>475</t>
  </si>
  <si>
    <t>480</t>
  </si>
  <si>
    <t>476</t>
  </si>
  <si>
    <t>444</t>
  </si>
  <si>
    <t>Kolumna1</t>
  </si>
  <si>
    <t>Kolumna2</t>
  </si>
  <si>
    <t>Kolumna3</t>
  </si>
  <si>
    <t>Kolumna4</t>
  </si>
  <si>
    <t>2132</t>
  </si>
  <si>
    <t>2151.88</t>
  </si>
  <si>
    <t>2169.62</t>
  </si>
  <si>
    <t>2208.49</t>
  </si>
  <si>
    <t>2197.68</t>
  </si>
  <si>
    <t>2196.65</t>
  </si>
  <si>
    <t>2234.79</t>
  </si>
  <si>
    <t>2188.99</t>
  </si>
  <si>
    <t>2233.74</t>
  </si>
  <si>
    <t>2237.84</t>
  </si>
  <si>
    <t>2239.2</t>
  </si>
  <si>
    <t>2214.47</t>
  </si>
  <si>
    <t>2230.34</t>
  </si>
  <si>
    <t>2227.66</t>
  </si>
  <si>
    <t>2282.59</t>
  </si>
  <si>
    <t>2227.53</t>
  </si>
  <si>
    <t>2276.65</t>
  </si>
  <si>
    <t>2280.1</t>
  </si>
  <si>
    <t>2294.15</t>
  </si>
  <si>
    <t>2258.19</t>
  </si>
  <si>
    <t>2262.84</t>
  </si>
  <si>
    <t>2259.66</t>
  </si>
  <si>
    <t>2223.95</t>
  </si>
  <si>
    <t>2232.25</t>
  </si>
  <si>
    <t>2230.91</t>
  </si>
  <si>
    <t>2242.91</t>
  </si>
  <si>
    <t>2209.34</t>
  </si>
  <si>
    <t>2217.97</t>
  </si>
  <si>
    <t>2206.38</t>
  </si>
  <si>
    <t>2243.42</t>
  </si>
  <si>
    <t>2191.98</t>
  </si>
  <si>
    <t>2231.9</t>
  </si>
  <si>
    <t>2237.44</t>
  </si>
  <si>
    <t>2254.49</t>
  </si>
  <si>
    <t>2202.91</t>
  </si>
  <si>
    <t>2208.77</t>
  </si>
  <si>
    <t>2221.69</t>
  </si>
  <si>
    <t>2137.46</t>
  </si>
  <si>
    <t>2165.46</t>
  </si>
  <si>
    <t>2173.2</t>
  </si>
  <si>
    <t>2189.73</t>
  </si>
  <si>
    <t>2152.58</t>
  </si>
  <si>
    <t>2181.11</t>
  </si>
  <si>
    <t>2195.17</t>
  </si>
  <si>
    <t>2150.91</t>
  </si>
  <si>
    <t>2160.57</t>
  </si>
  <si>
    <t>2167.92</t>
  </si>
  <si>
    <t>2220.2</t>
  </si>
  <si>
    <t>2219.62</t>
  </si>
  <si>
    <t>2218.09</t>
  </si>
  <si>
    <t>2241.04</t>
  </si>
  <si>
    <t>2207.02</t>
  </si>
  <si>
    <t>2236.35</t>
  </si>
  <si>
    <t>2234.74</t>
  </si>
  <si>
    <t>2238.44</t>
  </si>
  <si>
    <t>2209.33</t>
  </si>
  <si>
    <t>2225.39</t>
  </si>
  <si>
    <t>2229.64</t>
  </si>
  <si>
    <t>2245.08</t>
  </si>
  <si>
    <t>2202.37</t>
  </si>
  <si>
    <t>2213.57</t>
  </si>
  <si>
    <t>2215.58</t>
  </si>
  <si>
    <t>2227.11</t>
  </si>
  <si>
    <t>2202.99</t>
  </si>
  <si>
    <t>2222.85</t>
  </si>
  <si>
    <t>2222.61</t>
  </si>
  <si>
    <t>2268.14</t>
  </si>
  <si>
    <t>2264.51</t>
  </si>
  <si>
    <t>2273.83</t>
  </si>
  <si>
    <t>2303.37</t>
  </si>
  <si>
    <t>2300.37</t>
  </si>
  <si>
    <t>2267.95</t>
  </si>
  <si>
    <t>2291.08</t>
  </si>
  <si>
    <t>2310.75</t>
  </si>
  <si>
    <t>2334.22</t>
  </si>
  <si>
    <t>2329.37</t>
  </si>
  <si>
    <t>2322.24</t>
  </si>
  <si>
    <t>2344.91</t>
  </si>
  <si>
    <t>2311.83</t>
  </si>
  <si>
    <t>2319.32</t>
  </si>
  <si>
    <t>2355.29</t>
  </si>
  <si>
    <t>2296.26</t>
  </si>
  <si>
    <t>2354.54</t>
  </si>
  <si>
    <t>2335.28</t>
  </si>
  <si>
    <t>2290.52</t>
  </si>
  <si>
    <t>2294.34</t>
  </si>
  <si>
    <t>2300.79</t>
  </si>
  <si>
    <t>2320.4</t>
  </si>
  <si>
    <t>2273.31</t>
  </si>
  <si>
    <t>2281.54</t>
  </si>
  <si>
    <t>2274.51</t>
  </si>
  <si>
    <t>2282.05</t>
  </si>
  <si>
    <t>2241.91</t>
  </si>
  <si>
    <t>2242.1</t>
  </si>
  <si>
    <t>2252.7</t>
  </si>
  <si>
    <t>2264.54</t>
  </si>
  <si>
    <t>2221.37</t>
  </si>
  <si>
    <t>2228.58</t>
  </si>
  <si>
    <t>2275.19</t>
  </si>
  <si>
    <t>2227.89</t>
  </si>
  <si>
    <t>2275.15</t>
  </si>
  <si>
    <t>2282.77</t>
  </si>
  <si>
    <t>2314.09</t>
  </si>
  <si>
    <t>2267.53</t>
  </si>
  <si>
    <t>2310.66</t>
  </si>
  <si>
    <t>2297.17</t>
  </si>
  <si>
    <t>2314.12</t>
  </si>
  <si>
    <t>2282.43</t>
  </si>
  <si>
    <t>2303.41</t>
  </si>
  <si>
    <t>2296.79</t>
  </si>
  <si>
    <t>2308.55</t>
  </si>
  <si>
    <t>2281.45</t>
  </si>
  <si>
    <t>2281.87</t>
  </si>
  <si>
    <t>2273.02</t>
  </si>
  <si>
    <t>2317.59</t>
  </si>
  <si>
    <t>2264.35</t>
  </si>
  <si>
    <t>2315.18</t>
  </si>
  <si>
    <t>2312.49</t>
  </si>
  <si>
    <t>2344.11</t>
  </si>
  <si>
    <t>2309.47</t>
  </si>
  <si>
    <t>2342.81</t>
  </si>
  <si>
    <t>2327.49</t>
  </si>
  <si>
    <t>2295.4</t>
  </si>
  <si>
    <t>2306.68</t>
  </si>
  <si>
    <t>2303.95</t>
  </si>
  <si>
    <t>2307</t>
  </si>
  <si>
    <t>2226.52</t>
  </si>
  <si>
    <t>2259.77</t>
  </si>
  <si>
    <t>2279.04</t>
  </si>
  <si>
    <t>2288.31</t>
  </si>
  <si>
    <t>2248.23</t>
  </si>
  <si>
    <t>2251.38</t>
  </si>
  <si>
    <t>2253.05</t>
  </si>
  <si>
    <t>2281.37</t>
  </si>
  <si>
    <t>2276.63</t>
  </si>
  <si>
    <t>2275.35</t>
  </si>
  <si>
    <t>2303.24</t>
  </si>
  <si>
    <t>2243.92</t>
  </si>
  <si>
    <t>2301.62</t>
  </si>
  <si>
    <t>2293.47</t>
  </si>
  <si>
    <t>2243.05</t>
  </si>
  <si>
    <t>2247.22</t>
  </si>
  <si>
    <t>2257.4</t>
  </si>
  <si>
    <t>2289.19</t>
  </si>
  <si>
    <t>2284.95</t>
  </si>
  <si>
    <t>2292.76</t>
  </si>
  <si>
    <t>2331.45</t>
  </si>
  <si>
    <t>2330.42</t>
  </si>
  <si>
    <t>2303.05</t>
  </si>
  <si>
    <t>2325.19</t>
  </si>
  <si>
    <t>2329.09</t>
  </si>
  <si>
    <t>2341.84</t>
  </si>
  <si>
    <t>2321.96</t>
  </si>
  <si>
    <t>2331.87</t>
  </si>
  <si>
    <t>2335.6</t>
  </si>
  <si>
    <t>2305.97</t>
  </si>
  <si>
    <t>2335.31</t>
  </si>
  <si>
    <t>2343.73</t>
  </si>
  <si>
    <t>2364.28</t>
  </si>
  <si>
    <t>2322.14</t>
  </si>
  <si>
    <t>2335.1</t>
  </si>
  <si>
    <t>2326.24</t>
  </si>
  <si>
    <t>2334.3</t>
  </si>
  <si>
    <t>2310.84</t>
  </si>
  <si>
    <t>2327.66</t>
  </si>
  <si>
    <t>2336.51</t>
  </si>
  <si>
    <t>2350.86</t>
  </si>
  <si>
    <t>2323.57</t>
  </si>
  <si>
    <t>2344.56</t>
  </si>
  <si>
    <t>2349.89</t>
  </si>
  <si>
    <t>2364.17</t>
  </si>
  <si>
    <t>2340.33</t>
  </si>
  <si>
    <t>2358.94</t>
  </si>
  <si>
    <t>2372.09</t>
  </si>
  <si>
    <t>2351.72</t>
  </si>
  <si>
    <t>2358.97</t>
  </si>
  <si>
    <t>2366.69</t>
  </si>
  <si>
    <t>2380.73</t>
  </si>
  <si>
    <t>2357.34</t>
  </si>
  <si>
    <t>2377.87</t>
  </si>
  <si>
    <t>2379.21</t>
  </si>
  <si>
    <t>2349.47</t>
  </si>
  <si>
    <t>2358.3</t>
  </si>
  <si>
    <t>2349.91</t>
  </si>
  <si>
    <t>2369.68</t>
  </si>
  <si>
    <t>2344.35</t>
  </si>
  <si>
    <t>2359.23</t>
  </si>
  <si>
    <t>2360.17</t>
  </si>
  <si>
    <t>2415.67</t>
  </si>
  <si>
    <t>2353.25</t>
  </si>
  <si>
    <t>2407.09</t>
  </si>
  <si>
    <t>2410.22</t>
  </si>
  <si>
    <t>2420.94</t>
  </si>
  <si>
    <t>2388.59</t>
  </si>
  <si>
    <t>2406.38</t>
  </si>
  <si>
    <t>2413.12</t>
  </si>
  <si>
    <t>2418.41</t>
  </si>
  <si>
    <t>2390.85</t>
  </si>
  <si>
    <t>2398.74</t>
  </si>
  <si>
    <t>2399.77</t>
  </si>
  <si>
    <t>2400.76</t>
  </si>
  <si>
    <t>2354.8</t>
  </si>
  <si>
    <t>2370.62</t>
  </si>
  <si>
    <t>2370.79</t>
  </si>
  <si>
    <t>2357.21</t>
  </si>
  <si>
    <t>2373.3</t>
  </si>
  <si>
    <t>2374.69</t>
  </si>
  <si>
    <t>2378.83</t>
  </si>
  <si>
    <t>2348.33</t>
  </si>
  <si>
    <t>2357.79</t>
  </si>
  <si>
    <t>2367.75</t>
  </si>
  <si>
    <t>2389.76</t>
  </si>
  <si>
    <t>2364.08</t>
  </si>
  <si>
    <t>2380.11</t>
  </si>
  <si>
    <t>2380.44</t>
  </si>
  <si>
    <t>2393.43</t>
  </si>
  <si>
    <t>2373.14</t>
  </si>
  <si>
    <t>2392.16</t>
  </si>
  <si>
    <t>2410.9</t>
  </si>
  <si>
    <t>2380.23</t>
  </si>
  <si>
    <t>2390.46</t>
  </si>
  <si>
    <t>2411.99</t>
  </si>
  <si>
    <t>2383.96</t>
  </si>
  <si>
    <t>2409.32</t>
  </si>
  <si>
    <t>2409.89</t>
  </si>
  <si>
    <t>2420.4</t>
  </si>
  <si>
    <t>2403.68</t>
  </si>
  <si>
    <t>2414.41</t>
  </si>
  <si>
    <t>2407.95</t>
  </si>
  <si>
    <t>2367.18</t>
  </si>
  <si>
    <t>2371.33</t>
  </si>
  <si>
    <t>2365.88</t>
  </si>
  <si>
    <t>2368.32</t>
  </si>
  <si>
    <t>2354.11</t>
  </si>
  <si>
    <t>2359.1</t>
  </si>
  <si>
    <t>2378.19</t>
  </si>
  <si>
    <t>2354.28</t>
  </si>
  <si>
    <t>2362.03</t>
  </si>
  <si>
    <t>2377.01</t>
  </si>
  <si>
    <t>2356.36</t>
  </si>
  <si>
    <t>2370.99</t>
  </si>
  <si>
    <t>2374.44</t>
  </si>
  <si>
    <t>2380.53</t>
  </si>
  <si>
    <t>2334.87</t>
  </si>
  <si>
    <t>2346.39</t>
  </si>
  <si>
    <t>2346.67</t>
  </si>
  <si>
    <t>2352.35</t>
  </si>
  <si>
    <t>2316.81</t>
  </si>
  <si>
    <t>2319.92</t>
  </si>
  <si>
    <t>2316.99</t>
  </si>
  <si>
    <t>2346.99</t>
  </si>
  <si>
    <t>2314</t>
  </si>
  <si>
    <t>2338.2</t>
  </si>
  <si>
    <t>2340.2</t>
  </si>
  <si>
    <t>2345.5</t>
  </si>
  <si>
    <t>2319.46</t>
  </si>
  <si>
    <t>2325.67</t>
  </si>
  <si>
    <t>2324.68</t>
  </si>
  <si>
    <t>2337.54</t>
  </si>
  <si>
    <t>2313.83</t>
  </si>
  <si>
    <t>2322.41</t>
  </si>
  <si>
    <t>2327.23</t>
  </si>
  <si>
    <t>2369.7</t>
  </si>
  <si>
    <t>2366.6</t>
  </si>
  <si>
    <t>2375.39</t>
  </si>
  <si>
    <t>2330.01</t>
  </si>
  <si>
    <t>2339.85</t>
  </si>
  <si>
    <t>2338.21</t>
  </si>
  <si>
    <t>2372.82</t>
  </si>
  <si>
    <t>2355.77</t>
  </si>
  <si>
    <t>2358.78</t>
  </si>
  <si>
    <t>2376.05</t>
  </si>
  <si>
    <t>2348.42</t>
  </si>
  <si>
    <t>2371.69</t>
  </si>
  <si>
    <t>2370.55</t>
  </si>
  <si>
    <t>2355.92</t>
  </si>
  <si>
    <t>2365.93</t>
  </si>
  <si>
    <t>2364.42</t>
  </si>
  <si>
    <t>2368.09</t>
  </si>
  <si>
    <t>2331.93</t>
  </si>
  <si>
    <t>2333.81</t>
  </si>
  <si>
    <t>2336.82</t>
  </si>
  <si>
    <t>2346.44</t>
  </si>
  <si>
    <t>2332.23</t>
  </si>
  <si>
    <t>2339.97</t>
  </si>
  <si>
    <t>2349.46</t>
  </si>
  <si>
    <t>2330.85</t>
  </si>
  <si>
    <t>2333.11</t>
  </si>
  <si>
    <t>2341.55</t>
  </si>
  <si>
    <t>2349.08</t>
  </si>
  <si>
    <t>2321.71</t>
  </si>
  <si>
    <t>2328.05</t>
  </si>
  <si>
    <t>2325.8</t>
  </si>
  <si>
    <t>2338.74</t>
  </si>
  <si>
    <t>2318.81</t>
  </si>
  <si>
    <t>2321.32</t>
  </si>
  <si>
    <t>2325.09</t>
  </si>
  <si>
    <t>2329.4</t>
  </si>
  <si>
    <t>2317</t>
  </si>
  <si>
    <t>2327.16</t>
  </si>
  <si>
    <t>2326.78</t>
  </si>
  <si>
    <t>2335.46</t>
  </si>
  <si>
    <t>2305.25</t>
  </si>
  <si>
    <t>2308.48</t>
  </si>
  <si>
    <t>2305.19</t>
  </si>
  <si>
    <t>2286.94</t>
  </si>
  <si>
    <t>2298.97</t>
  </si>
  <si>
    <t>2303.15</t>
  </si>
  <si>
    <t>2313.54</t>
  </si>
  <si>
    <t>2297.59</t>
  </si>
  <si>
    <t>2300.22</t>
  </si>
  <si>
    <t>2312.75</t>
  </si>
  <si>
    <t>2319.74</t>
  </si>
  <si>
    <t>2298.8</t>
  </si>
  <si>
    <t>2310.1</t>
  </si>
  <si>
    <t>2306.15</t>
  </si>
  <si>
    <t>2316.63</t>
  </si>
  <si>
    <t>2301.22</t>
  </si>
  <si>
    <t>2314.79</t>
  </si>
  <si>
    <t>2323.52</t>
  </si>
  <si>
    <t>2310.25</t>
  </si>
  <si>
    <t>2319.28</t>
  </si>
  <si>
    <t>2323.39</t>
  </si>
  <si>
    <t>2360.92</t>
  </si>
  <si>
    <t>2317.73</t>
  </si>
  <si>
    <t>2346.25</t>
  </si>
  <si>
    <t>2351.02</t>
  </si>
  <si>
    <t>2358.84</t>
  </si>
  <si>
    <t>2342.69</t>
  </si>
  <si>
    <t>2345.84</t>
  </si>
  <si>
    <t>2346.73</t>
  </si>
  <si>
    <t>2365.96</t>
  </si>
  <si>
    <t>2352.42</t>
  </si>
  <si>
    <t>2353.1</t>
  </si>
  <si>
    <t>2357.16</t>
  </si>
  <si>
    <t>2344.13</t>
  </si>
  <si>
    <t>2351.83</t>
  </si>
  <si>
    <t>2352.81</t>
  </si>
  <si>
    <t>2359.36</t>
  </si>
  <si>
    <t>2344.94</t>
  </si>
  <si>
    <t>2359.02</t>
  </si>
  <si>
    <t>2358.11</t>
  </si>
  <si>
    <t>2361.06</t>
  </si>
  <si>
    <t>2319.1</t>
  </si>
  <si>
    <t>2314.98</t>
  </si>
  <si>
    <t>2320.57</t>
  </si>
  <si>
    <t>2304.66</t>
  </si>
  <si>
    <t>2312.79</t>
  </si>
  <si>
    <t>2325.05</t>
  </si>
  <si>
    <t>2312.43</t>
  </si>
  <si>
    <t>2324.91</t>
  </si>
  <si>
    <t>2326.64</t>
  </si>
  <si>
    <t>2331.21</t>
  </si>
  <si>
    <t>2315.17</t>
  </si>
  <si>
    <t>2315.21</t>
  </si>
  <si>
    <t>2325.26</t>
  </si>
  <si>
    <t>2310.92</t>
  </si>
  <si>
    <t>2313.77</t>
  </si>
  <si>
    <t>2318.66</t>
  </si>
  <si>
    <t>2330.52</t>
  </si>
  <si>
    <t>2304.77</t>
  </si>
  <si>
    <t>2312.09</t>
  </si>
  <si>
    <t>2325.38</t>
  </si>
  <si>
    <t>2347.72</t>
  </si>
  <si>
    <t>2340.74</t>
  </si>
  <si>
    <t>2342.08</t>
  </si>
  <si>
    <t>2382.89</t>
  </si>
  <si>
    <t>2371.14</t>
  </si>
  <si>
    <t>2381.44</t>
  </si>
  <si>
    <t>2408.37</t>
  </si>
  <si>
    <t>2407.63</t>
  </si>
  <si>
    <t>2404.61</t>
  </si>
  <si>
    <t>2413.5</t>
  </si>
  <si>
    <t>2386.49</t>
  </si>
  <si>
    <t>2388.47</t>
  </si>
  <si>
    <t>2408.44</t>
  </si>
  <si>
    <t>2351.08</t>
  </si>
  <si>
    <t>2356.5</t>
  </si>
  <si>
    <t>2362.51</t>
  </si>
  <si>
    <t>2349.48</t>
  </si>
  <si>
    <t>2359.52</t>
  </si>
  <si>
    <t>2364.84</t>
  </si>
  <si>
    <t>2377.22</t>
  </si>
  <si>
    <t>2357.72</t>
  </si>
  <si>
    <t>2367.84</t>
  </si>
  <si>
    <t>2368.97</t>
  </si>
  <si>
    <t>2391.8</t>
  </si>
  <si>
    <t>2366.48</t>
  </si>
  <si>
    <t>2393.53</t>
  </si>
  <si>
    <t>2396.5</t>
  </si>
  <si>
    <t>2371.04</t>
  </si>
  <si>
    <t>2374.97</t>
  </si>
  <si>
    <t>2381.56</t>
  </si>
  <si>
    <t>2385.27</t>
  </si>
  <si>
    <t>2364.83</t>
  </si>
  <si>
    <t>2366.71</t>
  </si>
  <si>
    <t>2364.12</t>
  </si>
  <si>
    <t>2372.85</t>
  </si>
  <si>
    <t>2351.38</t>
  </si>
  <si>
    <t>2358.19</t>
  </si>
  <si>
    <t>2361.43</t>
  </si>
  <si>
    <t>2372.18</t>
  </si>
  <si>
    <t>2357.56</t>
  </si>
  <si>
    <t>2374.7</t>
  </si>
  <si>
    <t>2396.84</t>
  </si>
  <si>
    <t>2371.3</t>
  </si>
  <si>
    <t>2378.31</t>
  </si>
  <si>
    <t>2375.24</t>
  </si>
  <si>
    <t>2352.73</t>
  </si>
  <si>
    <t>2365.36</t>
  </si>
  <si>
    <t>2367.82</t>
  </si>
  <si>
    <t>2374.48</t>
  </si>
  <si>
    <t>2361.02</t>
  </si>
  <si>
    <t>2370.63</t>
  </si>
  <si>
    <t>2371.11</t>
  </si>
  <si>
    <t>2377.73</t>
  </si>
  <si>
    <t>2372.33</t>
  </si>
  <si>
    <t>2372.75</t>
  </si>
  <si>
    <t>2347.21</t>
  </si>
  <si>
    <t>2358.76</t>
  </si>
  <si>
    <t>2354.41</t>
  </si>
  <si>
    <t>2372.25</t>
  </si>
  <si>
    <t>2352.05</t>
  </si>
  <si>
    <t>2377.34</t>
  </si>
  <si>
    <t>2378.36</t>
  </si>
  <si>
    <t>2354.99</t>
  </si>
  <si>
    <t>2368.08</t>
  </si>
  <si>
    <t>2357.54</t>
  </si>
  <si>
    <t>2360.26</t>
  </si>
  <si>
    <t>2323.73</t>
  </si>
  <si>
    <t>2334.21</t>
  </si>
  <si>
    <t>2337.12</t>
  </si>
  <si>
    <t>2317.5</t>
  </si>
  <si>
    <t>2319.08</t>
  </si>
  <si>
    <t>2301.78</t>
  </si>
  <si>
    <t>2303.7</t>
  </si>
  <si>
    <t>2278.96</t>
  </si>
  <si>
    <t>2290.13</t>
  </si>
  <si>
    <t>2292.05</t>
  </si>
  <si>
    <t>2293.95</t>
  </si>
  <si>
    <t>2233.57</t>
  </si>
  <si>
    <t>2233.8</t>
  </si>
  <si>
    <t>2236.63</t>
  </si>
  <si>
    <t>2250.19</t>
  </si>
  <si>
    <t>2217.31</t>
  </si>
  <si>
    <t>2221.82</t>
  </si>
  <si>
    <t>2218.05</t>
  </si>
  <si>
    <t>2227.52</t>
  </si>
  <si>
    <t>2177.76</t>
  </si>
  <si>
    <t>2179.4</t>
  </si>
  <si>
    <t>2191.75</t>
  </si>
  <si>
    <t>2210.31</t>
  </si>
  <si>
    <t>2184.33</t>
  </si>
  <si>
    <t>2191.91</t>
  </si>
  <si>
    <t>2194.7</t>
  </si>
  <si>
    <t>2199.9</t>
  </si>
  <si>
    <t>2153.7</t>
  </si>
  <si>
    <t>2172.97</t>
  </si>
  <si>
    <t>2184.39</t>
  </si>
  <si>
    <t>2192.53</t>
  </si>
  <si>
    <t>2162.4</t>
  </si>
  <si>
    <t>2163.94</t>
  </si>
  <si>
    <t>2176.3</t>
  </si>
  <si>
    <t>2181.49</t>
  </si>
  <si>
    <t>2152.99</t>
  </si>
  <si>
    <t>2169.18</t>
  </si>
  <si>
    <t>2174.1</t>
  </si>
  <si>
    <t>2193.89</t>
  </si>
  <si>
    <t>2162.46</t>
  </si>
  <si>
    <t>2188.43</t>
  </si>
  <si>
    <t>2187.18</t>
  </si>
  <si>
    <t>2165.97</t>
  </si>
  <si>
    <t>2184.35</t>
  </si>
  <si>
    <t>2186.97</t>
  </si>
  <si>
    <t>2189.1</t>
  </si>
  <si>
    <t>2159.78</t>
  </si>
  <si>
    <t>2175.51</t>
  </si>
  <si>
    <t>2178.92</t>
  </si>
  <si>
    <t>2191.28</t>
  </si>
  <si>
    <t>2173.74</t>
  </si>
  <si>
    <t>2190.93</t>
  </si>
  <si>
    <t>2193.78</t>
  </si>
  <si>
    <t>2225.3</t>
  </si>
  <si>
    <t>2181.14</t>
  </si>
  <si>
    <t>2214.36</t>
  </si>
  <si>
    <t>2212.6</t>
  </si>
  <si>
    <t>2172.96</t>
  </si>
  <si>
    <t>2173.09</t>
  </si>
  <si>
    <t>2178.44</t>
  </si>
  <si>
    <t>2193.7</t>
  </si>
  <si>
    <t>2175.03</t>
  </si>
  <si>
    <t>2188.2</t>
  </si>
  <si>
    <t>2191.26</t>
  </si>
  <si>
    <t>2199.3</t>
  </si>
  <si>
    <t>2177.84</t>
  </si>
  <si>
    <t>2189.66</t>
  </si>
  <si>
    <t>2191.17</t>
  </si>
  <si>
    <t>2215.33</t>
  </si>
  <si>
    <t>2184.7</t>
  </si>
  <si>
    <t>2192.87</t>
  </si>
  <si>
    <t>2179.87</t>
  </si>
  <si>
    <t>2187.54</t>
  </si>
  <si>
    <t>2187.45</t>
  </si>
  <si>
    <t>2190.88</t>
  </si>
  <si>
    <t>2228.81</t>
  </si>
  <si>
    <t>2221.56</t>
  </si>
  <si>
    <t>2208.43</t>
  </si>
  <si>
    <t>2239.31</t>
  </si>
  <si>
    <t>2194.96</t>
  </si>
  <si>
    <t>2239.12</t>
  </si>
  <si>
    <t>2248.09</t>
  </si>
  <si>
    <t>2237.71</t>
  </si>
  <si>
    <t>2237.74</t>
  </si>
  <si>
    <t>2242.52</t>
  </si>
  <si>
    <t>2222.32</t>
  </si>
  <si>
    <t>2233.75</t>
  </si>
  <si>
    <t>2237.23</t>
  </si>
  <si>
    <t>2242.22</t>
  </si>
  <si>
    <t>2219.94</t>
  </si>
  <si>
    <t>2223.27</t>
  </si>
  <si>
    <t>2224.2</t>
  </si>
  <si>
    <t>2272.07</t>
  </si>
  <si>
    <t>2222.81</t>
  </si>
  <si>
    <t>2260.94</t>
  </si>
  <si>
    <t>2260.52</t>
  </si>
  <si>
    <t>2287.39</t>
  </si>
  <si>
    <t>2280.6</t>
  </si>
  <si>
    <t>2290.4</t>
  </si>
  <si>
    <t>2296.33</t>
  </si>
  <si>
    <t>2271.09</t>
  </si>
  <si>
    <t>2282.51</t>
  </si>
  <si>
    <t>2283.9</t>
  </si>
  <si>
    <t>2300.92</t>
  </si>
  <si>
    <t>2275.67</t>
  </si>
  <si>
    <t>2295.6</t>
  </si>
  <si>
    <t>2290.75</t>
  </si>
  <si>
    <t>2292.41</t>
  </si>
  <si>
    <t>2263.68</t>
  </si>
  <si>
    <t>2282.8</t>
  </si>
  <si>
    <t>2282.72</t>
  </si>
  <si>
    <t>2277.12</t>
  </si>
  <si>
    <t>2300.2</t>
  </si>
  <si>
    <t>2299.03</t>
  </si>
  <si>
    <t>2299.09</t>
  </si>
  <si>
    <t>2283.94</t>
  </si>
  <si>
    <t>2286.46</t>
  </si>
  <si>
    <t>2286.57</t>
  </si>
  <si>
    <t>2290.79</t>
  </si>
  <si>
    <t>2269.87</t>
  </si>
  <si>
    <t>2276.6</t>
  </si>
  <si>
    <t>2277.52</t>
  </si>
  <si>
    <t>2325.16</t>
  </si>
  <si>
    <t>2272.26</t>
  </si>
  <si>
    <t>2326.56</t>
  </si>
  <si>
    <t>2327.46</t>
  </si>
  <si>
    <t>2316.84</t>
  </si>
  <si>
    <t>2319.71</t>
  </si>
  <si>
    <t>2324.16</t>
  </si>
  <si>
    <t>2343.66</t>
  </si>
  <si>
    <t>2302.71</t>
  </si>
  <si>
    <t>2308.32</t>
  </si>
  <si>
    <t>2315.79</t>
  </si>
  <si>
    <t>2332.8</t>
  </si>
  <si>
    <t>2311.55</t>
  </si>
  <si>
    <t>2331.08</t>
  </si>
  <si>
    <t>2328.99</t>
  </si>
  <si>
    <t>2296.97</t>
  </si>
  <si>
    <t>2303.31</t>
  </si>
  <si>
    <t>2308.98</t>
  </si>
  <si>
    <t>2318.68</t>
  </si>
  <si>
    <t>2300.51</t>
  </si>
  <si>
    <t>2317.17</t>
  </si>
  <si>
    <t>2315.73</t>
  </si>
  <si>
    <t>2347.62</t>
  </si>
  <si>
    <t>2335.13</t>
  </si>
  <si>
    <t>2332.63</t>
  </si>
  <si>
    <t>2335.26</t>
  </si>
  <si>
    <t>2323.55</t>
  </si>
  <si>
    <t>2327.67</t>
  </si>
  <si>
    <t>2338.98</t>
  </si>
  <si>
    <t>2363.21</t>
  </si>
  <si>
    <t>2326.49</t>
  </si>
  <si>
    <t>2329.74</t>
  </si>
  <si>
    <t>2334.6</t>
  </si>
  <si>
    <t>2341.09</t>
  </si>
  <si>
    <t>2310.49</t>
  </si>
  <si>
    <t>2338.73</t>
  </si>
  <si>
    <t>2349.15</t>
  </si>
  <si>
    <t>2330.53</t>
  </si>
  <si>
    <t>2345.56</t>
  </si>
  <si>
    <t>2350.47</t>
  </si>
  <si>
    <t>2357.89</t>
  </si>
  <si>
    <t>2338.9</t>
  </si>
  <si>
    <t>2356.49</t>
  </si>
  <si>
    <t>2359.39</t>
  </si>
  <si>
    <t>2334.27</t>
  </si>
  <si>
    <t>2342.01</t>
  </si>
  <si>
    <t>2337.67</t>
  </si>
  <si>
    <t>2349.35</t>
  </si>
  <si>
    <t>2326.33</t>
  </si>
  <si>
    <t>2339.07</t>
  </si>
  <si>
    <t>2325.9</t>
  </si>
  <si>
    <t>2327.02</t>
  </si>
  <si>
    <t>2303.2</t>
  </si>
  <si>
    <t>2312.63</t>
  </si>
  <si>
    <t>2312.32</t>
  </si>
  <si>
    <t>2340.95</t>
  </si>
  <si>
    <t>2305.66</t>
  </si>
  <si>
    <t>2312.77</t>
  </si>
  <si>
    <t>2322.18</t>
  </si>
  <si>
    <t>2338.33</t>
  </si>
  <si>
    <t>2308.2</t>
  </si>
  <si>
    <t>2316.95</t>
  </si>
  <si>
    <t>2323.61</t>
  </si>
  <si>
    <t>2314.42</t>
  </si>
  <si>
    <t>2315.36</t>
  </si>
  <si>
    <t>2318.56</t>
  </si>
  <si>
    <t>2334.1</t>
  </si>
  <si>
    <t>2316.89</t>
  </si>
  <si>
    <t>2324.21</t>
  </si>
  <si>
    <t>2330.5</t>
  </si>
  <si>
    <t>2317.18</t>
  </si>
  <si>
    <t>2321.52</t>
  </si>
  <si>
    <t>2317.45</t>
  </si>
  <si>
    <t>2320.49</t>
  </si>
  <si>
    <t>2301.63</t>
  </si>
  <si>
    <t>2306.67</t>
  </si>
  <si>
    <t>2300.65</t>
  </si>
  <si>
    <t>2324.71</t>
  </si>
  <si>
    <t>2291.66</t>
  </si>
  <si>
    <t>2321.41</t>
  </si>
  <si>
    <t>2348.86</t>
  </si>
  <si>
    <t>2344.03</t>
  </si>
  <si>
    <t>2345.61</t>
  </si>
  <si>
    <t>2350.82</t>
  </si>
  <si>
    <t>2335.3</t>
  </si>
  <si>
    <t>2342.51</t>
  </si>
  <si>
    <t>2345.76</t>
  </si>
  <si>
    <t>2348.43</t>
  </si>
  <si>
    <t>2332.5</t>
  </si>
  <si>
    <t>2335.86</t>
  </si>
  <si>
    <t>2336.68</t>
  </si>
  <si>
    <t>2338.95</t>
  </si>
  <si>
    <t>2335.41</t>
  </si>
  <si>
    <t>2341.04</t>
  </si>
  <si>
    <t>2344.39</t>
  </si>
  <si>
    <t>2310.31</t>
  </si>
  <si>
    <t>2311.51</t>
  </si>
  <si>
    <t>2314.19</t>
  </si>
  <si>
    <t>2299.39</t>
  </si>
  <si>
    <t>2305.79</t>
  </si>
  <si>
    <t>2307.08</t>
  </si>
  <si>
    <t>2309.53</t>
  </si>
  <si>
    <t>2282.08</t>
  </si>
  <si>
    <t>2285.93</t>
  </si>
  <si>
    <t>2273.72</t>
  </si>
  <si>
    <t>2282.3</t>
  </si>
  <si>
    <t>2263.92</t>
  </si>
  <si>
    <t>2264.64</t>
  </si>
  <si>
    <t>2285.25</t>
  </si>
  <si>
    <t>2263.61</t>
  </si>
  <si>
    <t>2277.37</t>
  </si>
  <si>
    <t>2273.24</t>
  </si>
  <si>
    <t>2280.8</t>
  </si>
  <si>
    <t>2236.98</t>
  </si>
  <si>
    <t>2240.78</t>
  </si>
  <si>
    <t>2232.92</t>
  </si>
  <si>
    <t>2233.03</t>
  </si>
  <si>
    <t>2216.51</t>
  </si>
  <si>
    <t>2211.89</t>
  </si>
  <si>
    <t>2164.06</t>
  </si>
  <si>
    <t>2164.14</t>
  </si>
  <si>
    <t>2169.08</t>
  </si>
  <si>
    <t>2182.2</t>
  </si>
  <si>
    <t>2155.33</t>
  </si>
  <si>
    <t>2156.23</t>
  </si>
  <si>
    <t>2163.21</t>
  </si>
  <si>
    <t>2173.56</t>
  </si>
  <si>
    <t>2124.85</t>
  </si>
  <si>
    <t>2138.23</t>
  </si>
  <si>
    <t>2153.17</t>
  </si>
  <si>
    <t>2169.27</t>
  </si>
  <si>
    <t>2152.26</t>
  </si>
  <si>
    <t>2158.88</t>
  </si>
  <si>
    <t>2165.34</t>
  </si>
  <si>
    <t>2165.83</t>
  </si>
  <si>
    <t>2119.89</t>
  </si>
  <si>
    <t>2127.61</t>
  </si>
  <si>
    <t>2134.55</t>
  </si>
  <si>
    <t>2140.84</t>
  </si>
  <si>
    <t>2104.12</t>
  </si>
  <si>
    <t>2109.73</t>
  </si>
  <si>
    <t>2095.17</t>
  </si>
  <si>
    <t>2153.16</t>
  </si>
  <si>
    <t>2085.61</t>
  </si>
  <si>
    <t>2140.19</t>
  </si>
  <si>
    <t>2134.28</t>
  </si>
  <si>
    <t>2134.48</t>
  </si>
  <si>
    <t>2078.39</t>
  </si>
  <si>
    <t>2085.34</t>
  </si>
  <si>
    <t>2096.94</t>
  </si>
  <si>
    <t>2055.7</t>
  </si>
  <si>
    <t>2064.12</t>
  </si>
  <si>
    <t>2078.8</t>
  </si>
  <si>
    <t>2110.19</t>
  </si>
  <si>
    <t>2102.23</t>
  </si>
  <si>
    <t>2104.97</t>
  </si>
  <si>
    <t>2116.59</t>
  </si>
  <si>
    <t>2087.21</t>
  </si>
  <si>
    <t>2110.11</t>
  </si>
  <si>
    <t>2108.37</t>
  </si>
  <si>
    <t>2129.57</t>
  </si>
  <si>
    <t>2103.87</t>
  </si>
  <si>
    <t>2105.88</t>
  </si>
  <si>
    <t>2108.88</t>
  </si>
  <si>
    <t>2126.87</t>
  </si>
  <si>
    <t>2097</t>
  </si>
  <si>
    <t>2108.05</t>
  </si>
  <si>
    <t>2115.16</t>
  </si>
  <si>
    <t>2128.1</t>
  </si>
  <si>
    <t>2081.07</t>
  </si>
  <si>
    <t>2103.68</t>
  </si>
  <si>
    <t>2092.33</t>
  </si>
  <si>
    <t>2109.42</t>
  </si>
  <si>
    <t>2077.82</t>
  </si>
  <si>
    <t>2098.41</t>
  </si>
  <si>
    <t>2101.19</t>
  </si>
  <si>
    <t>2107</t>
  </si>
  <si>
    <t>2076.51</t>
  </si>
  <si>
    <t>2095.45</t>
  </si>
  <si>
    <t>2098.88</t>
  </si>
  <si>
    <t>2107.28</t>
  </si>
  <si>
    <t>2044.86</t>
  </si>
  <si>
    <t>2051.44</t>
  </si>
  <si>
    <t>2050.87</t>
  </si>
  <si>
    <t>2075.4</t>
  </si>
  <si>
    <t>2047.94</t>
  </si>
  <si>
    <t>2069.33</t>
  </si>
  <si>
    <t>2072.65</t>
  </si>
  <si>
    <t>2136.79</t>
  </si>
  <si>
    <t>2069.86</t>
  </si>
  <si>
    <t>2135.25</t>
  </si>
  <si>
    <t>2138.35</t>
  </si>
  <si>
    <t>2147.13</t>
  </si>
  <si>
    <t>2131.32</t>
  </si>
  <si>
    <t>2144.48</t>
  </si>
  <si>
    <t>2140.74</t>
  </si>
  <si>
    <t>2097.66</t>
  </si>
  <si>
    <t>2107.16</t>
  </si>
  <si>
    <t>2122.06</t>
  </si>
  <si>
    <t>2136.41</t>
  </si>
  <si>
    <t>2102.36</t>
  </si>
  <si>
    <t>2102.73</t>
  </si>
  <si>
    <t>2111.47</t>
  </si>
  <si>
    <t>2122.76</t>
  </si>
  <si>
    <t>2088.88</t>
  </si>
  <si>
    <t>2106.89</t>
  </si>
  <si>
    <t>2111.05</t>
  </si>
  <si>
    <t>2129.97</t>
  </si>
  <si>
    <t>2108.64</t>
  </si>
  <si>
    <t>2122.6</t>
  </si>
  <si>
    <t>2124.96</t>
  </si>
  <si>
    <t>2174.41</t>
  </si>
  <si>
    <t>2173.79</t>
  </si>
  <si>
    <t>2189.02</t>
  </si>
  <si>
    <t>2168.72</t>
  </si>
  <si>
    <t>2187.8</t>
  </si>
  <si>
    <t>2186.08</t>
  </si>
  <si>
    <t>2202.44</t>
  </si>
  <si>
    <t>2179</t>
  </si>
  <si>
    <t>2189.21</t>
  </si>
  <si>
    <t>2191.97</t>
  </si>
  <si>
    <t>2205.99</t>
  </si>
  <si>
    <t>2174.51</t>
  </si>
  <si>
    <t>2189.07</t>
  </si>
  <si>
    <t>2188.73</t>
  </si>
  <si>
    <t>2210.7</t>
  </si>
  <si>
    <t>2187.43</t>
  </si>
  <si>
    <t>2200.95</t>
  </si>
  <si>
    <t>2198.63</t>
  </si>
  <si>
    <t>2217.84</t>
  </si>
  <si>
    <t>2188.3</t>
  </si>
  <si>
    <t>2212.71</t>
  </si>
  <si>
    <t>2214.48</t>
  </si>
  <si>
    <t>2184.9</t>
  </si>
  <si>
    <t>2192.71</t>
  </si>
  <si>
    <t>2192.83</t>
  </si>
  <si>
    <t>2206.8</t>
  </si>
  <si>
    <t>2186.03</t>
  </si>
  <si>
    <t>2205.02</t>
  </si>
  <si>
    <t>2200.07</t>
  </si>
  <si>
    <t>2184.93</t>
  </si>
  <si>
    <t>2191.61</t>
  </si>
  <si>
    <t>2190</t>
  </si>
  <si>
    <t>2198.29</t>
  </si>
  <si>
    <t>2164.13</t>
  </si>
  <si>
    <t>2171.75</t>
  </si>
  <si>
    <t>2167.32</t>
  </si>
  <si>
    <t>2171.39</t>
  </si>
  <si>
    <t>2139.34</t>
  </si>
  <si>
    <t>2147.32</t>
  </si>
  <si>
    <t>2153.62</t>
  </si>
  <si>
    <t>2183.13</t>
  </si>
  <si>
    <t>2150.85</t>
  </si>
  <si>
    <t>2175.24</t>
  </si>
  <si>
    <t>2170.22</t>
  </si>
  <si>
    <t>2144.63</t>
  </si>
  <si>
    <t>2159.68</t>
  </si>
  <si>
    <t>2161.97</t>
  </si>
  <si>
    <t>2177.07</t>
  </si>
  <si>
    <t>2172.47</t>
  </si>
  <si>
    <t>2175.46</t>
  </si>
  <si>
    <t>2190.53</t>
  </si>
  <si>
    <t>2170.54</t>
  </si>
  <si>
    <t>2186.31</t>
  </si>
  <si>
    <t>2188.31</t>
  </si>
  <si>
    <t>2188.77</t>
  </si>
  <si>
    <t>2162.2</t>
  </si>
  <si>
    <t>2173.29</t>
  </si>
  <si>
    <t>2175.98</t>
  </si>
  <si>
    <t>2148.55</t>
  </si>
  <si>
    <t>2152.5</t>
  </si>
  <si>
    <t>2148.62</t>
  </si>
  <si>
    <t>2098.28</t>
  </si>
  <si>
    <t>2091.15</t>
  </si>
  <si>
    <t>2129.53</t>
  </si>
  <si>
    <t>2076.45</t>
  </si>
  <si>
    <t>2099.3</t>
  </si>
  <si>
    <t>2101.64</t>
  </si>
  <si>
    <t>2124.78</t>
  </si>
  <si>
    <t>2121.16</t>
  </si>
  <si>
    <t>2126.9</t>
  </si>
  <si>
    <t>2121.87</t>
  </si>
  <si>
    <t>2121.85</t>
  </si>
  <si>
    <t>2135.75</t>
  </si>
  <si>
    <t>2113.93</t>
  </si>
  <si>
    <t>2131.83</t>
  </si>
  <si>
    <t>2136.45</t>
  </si>
  <si>
    <t>2142.51</t>
  </si>
  <si>
    <t>2126.6</t>
  </si>
  <si>
    <t>2134.37</t>
  </si>
  <si>
    <t>2134.52</t>
  </si>
  <si>
    <t>2136.96</t>
  </si>
  <si>
    <t>2113.87</t>
  </si>
  <si>
    <t>2122.99</t>
  </si>
  <si>
    <t>2126.11</t>
  </si>
  <si>
    <t>2160.85</t>
  </si>
  <si>
    <t>2125.66</t>
  </si>
  <si>
    <t>2159.91</t>
  </si>
  <si>
    <t>2162.23</t>
  </si>
  <si>
    <t>2163.42</t>
  </si>
  <si>
    <t>2143.33</t>
  </si>
  <si>
    <t>2148.53</t>
  </si>
  <si>
    <t>2156.95</t>
  </si>
  <si>
    <t>2161.73</t>
  </si>
  <si>
    <t>2146.79</t>
  </si>
  <si>
    <t>2154.8</t>
  </si>
  <si>
    <t>2153.26</t>
  </si>
  <si>
    <t>2167.1</t>
  </si>
  <si>
    <t>2151.57</t>
  </si>
  <si>
    <t>2156.06</t>
  </si>
  <si>
    <t>2160.43</t>
  </si>
  <si>
    <t>2181.94</t>
  </si>
  <si>
    <t>2154.17</t>
  </si>
  <si>
    <t>2173.75</t>
  </si>
  <si>
    <t>2167.19</t>
  </si>
  <si>
    <t>2168.49</t>
  </si>
  <si>
    <t>2149.61</t>
  </si>
  <si>
    <t>2164.75</t>
  </si>
  <si>
    <t>2164.82</t>
  </si>
  <si>
    <t>2184.64</t>
  </si>
  <si>
    <t>2160.39</t>
  </si>
  <si>
    <t>2183.25</t>
  </si>
  <si>
    <t>2184</t>
  </si>
  <si>
    <t>2212.19</t>
  </si>
  <si>
    <t>2177.25</t>
  </si>
  <si>
    <t>2212.15</t>
  </si>
  <si>
    <t>2206.89</t>
  </si>
  <si>
    <t>2209.58</t>
  </si>
  <si>
    <t>2198.75</t>
  </si>
  <si>
    <t>2208.54</t>
  </si>
  <si>
    <t>2206.18</t>
  </si>
  <si>
    <t>2216.33</t>
  </si>
  <si>
    <t>2195.82</t>
  </si>
  <si>
    <t>2208.36</t>
  </si>
  <si>
    <t>2206.68</t>
  </si>
  <si>
    <t>2172.44</t>
  </si>
  <si>
    <t>2175.27</t>
  </si>
  <si>
    <t>2175.3</t>
  </si>
  <si>
    <t>2215.02</t>
  </si>
  <si>
    <t>2211.8</t>
  </si>
  <si>
    <t>2210.54</t>
  </si>
  <si>
    <t>2228.28</t>
  </si>
  <si>
    <t>2203.17</t>
  </si>
  <si>
    <t>2227.93</t>
  </si>
  <si>
    <t>2227.02</t>
  </si>
  <si>
    <t>2230.72</t>
  </si>
  <si>
    <t>2219.18</t>
  </si>
  <si>
    <t>2227.38</t>
  </si>
  <si>
    <t>2235.68</t>
  </si>
  <si>
    <t>2236.95</t>
  </si>
  <si>
    <t>2194.1</t>
  </si>
  <si>
    <t>2208.61</t>
  </si>
  <si>
    <t>2264.06</t>
  </si>
  <si>
    <t>2263.6</t>
  </si>
  <si>
    <t>2279.64</t>
  </si>
  <si>
    <t>2257.69</t>
  </si>
  <si>
    <t>2272.45</t>
  </si>
  <si>
    <t>2269.98</t>
  </si>
  <si>
    <t>2255.34</t>
  </si>
  <si>
    <t>2260.78</t>
  </si>
  <si>
    <t>2277.18</t>
  </si>
  <si>
    <t>2272.17</t>
  </si>
  <si>
    <t>2269.51</t>
  </si>
  <si>
    <t>2252.85</t>
  </si>
  <si>
    <t>2255.46</t>
  </si>
  <si>
    <t>2259.75</t>
  </si>
  <si>
    <t>2266.23</t>
  </si>
  <si>
    <t>2245.4</t>
  </si>
  <si>
    <t>2248.81</t>
  </si>
  <si>
    <t>2250.07</t>
  </si>
  <si>
    <t>2250.31</t>
  </si>
  <si>
    <t>2228.03</t>
  </si>
  <si>
    <t>2235.52</t>
  </si>
  <si>
    <t>2235.67</t>
  </si>
  <si>
    <t>2245.84</t>
  </si>
  <si>
    <t>2223.56</t>
  </si>
  <si>
    <t>2226.15</t>
  </si>
  <si>
    <t>2225.99</t>
  </si>
  <si>
    <t>2238.11</t>
  </si>
  <si>
    <t>2225.77</t>
  </si>
  <si>
    <t>2233.87</t>
  </si>
  <si>
    <t>2239.37</t>
  </si>
  <si>
    <t>2244.64</t>
  </si>
  <si>
    <t>2220.25</t>
  </si>
  <si>
    <t>2229.92</t>
  </si>
  <si>
    <t>2230.15</t>
  </si>
  <si>
    <t>2232.47</t>
  </si>
  <si>
    <t>2201.64</t>
  </si>
  <si>
    <t>2207.25</t>
  </si>
  <si>
    <t>2204.41</t>
  </si>
  <si>
    <t>2175.68</t>
  </si>
  <si>
    <t>2194.58</t>
  </si>
  <si>
    <t>2192.19</t>
  </si>
  <si>
    <t>2164.04</t>
  </si>
  <si>
    <t>2179.53</t>
  </si>
  <si>
    <t>2179.44</t>
  </si>
  <si>
    <t>2198.56</t>
  </si>
  <si>
    <t>2176.33</t>
  </si>
  <si>
    <t>2188.24</t>
  </si>
  <si>
    <t>2191.79</t>
  </si>
  <si>
    <t>2204.09</t>
  </si>
  <si>
    <t>2197.54</t>
  </si>
  <si>
    <t>2199.69</t>
  </si>
  <si>
    <t>2177.73</t>
  </si>
  <si>
    <t>2190.58</t>
  </si>
  <si>
    <t>2192.17</t>
  </si>
  <si>
    <t>2196.5</t>
  </si>
  <si>
    <t>2175.07</t>
  </si>
  <si>
    <t>2181.33</t>
  </si>
  <si>
    <t>2178.33</t>
  </si>
  <si>
    <t>2159.9</t>
  </si>
  <si>
    <t>2169.09</t>
  </si>
  <si>
    <t>2164.72</t>
  </si>
  <si>
    <t>2170.47</t>
  </si>
  <si>
    <t>2154.94</t>
  </si>
  <si>
    <t>2158.94</t>
  </si>
  <si>
    <t>2163.48</t>
  </si>
  <si>
    <t>2168.85</t>
  </si>
  <si>
    <t>2122.3</t>
  </si>
  <si>
    <t>2122.97</t>
  </si>
  <si>
    <t>2123.47</t>
  </si>
  <si>
    <t>2088.77</t>
  </si>
  <si>
    <t>2089.92</t>
  </si>
  <si>
    <t>2093.25</t>
  </si>
  <si>
    <t>2113.13</t>
  </si>
  <si>
    <t>2078.1</t>
  </si>
  <si>
    <t>2081.89</t>
  </si>
  <si>
    <t>2088</t>
  </si>
  <si>
    <t>2103.69</t>
  </si>
  <si>
    <t>2078.98</t>
  </si>
  <si>
    <t>2092.12</t>
  </si>
  <si>
    <t>2087.82</t>
  </si>
  <si>
    <t>2088.62</t>
  </si>
  <si>
    <t>2055.68</t>
  </si>
  <si>
    <t>2073.11</t>
  </si>
  <si>
    <t>2073.42</t>
  </si>
  <si>
    <t>2051.04</t>
  </si>
  <si>
    <t>2066.55</t>
  </si>
  <si>
    <t>2066.43</t>
  </si>
  <si>
    <t>2070.22</t>
  </si>
  <si>
    <t>2040.78</t>
  </si>
  <si>
    <t>2054.11</t>
  </si>
  <si>
    <t>2056.17</t>
  </si>
  <si>
    <t>2064.5</t>
  </si>
  <si>
    <t>2034.48</t>
  </si>
  <si>
    <t>2047.34</t>
  </si>
  <si>
    <t>2056.35</t>
  </si>
  <si>
    <t>2102.19</t>
  </si>
  <si>
    <t>2055.54</t>
  </si>
  <si>
    <t>2112.27</t>
  </si>
  <si>
    <t>2123.34</t>
  </si>
  <si>
    <t>2103.58</t>
  </si>
  <si>
    <t>2106.51</t>
  </si>
  <si>
    <t>2107.39</t>
  </si>
  <si>
    <t>2120.23</t>
  </si>
  <si>
    <t>2104.16</t>
  </si>
  <si>
    <t>2112.93</t>
  </si>
  <si>
    <t>2115.87</t>
  </si>
  <si>
    <t>2139.47</t>
  </si>
  <si>
    <t>2114.19</t>
  </si>
  <si>
    <t>2132.25</t>
  </si>
  <si>
    <t>2137.7</t>
  </si>
  <si>
    <t>2112.21</t>
  </si>
  <si>
    <t>2131.85</t>
  </si>
  <si>
    <t>2132.53</t>
  </si>
  <si>
    <t>2134.36</t>
  </si>
  <si>
    <t>2123.81</t>
  </si>
  <si>
    <t>2133.72</t>
  </si>
  <si>
    <t>2131.61</t>
  </si>
  <si>
    <t>2138.37</t>
  </si>
  <si>
    <t>2123.99</t>
  </si>
  <si>
    <t>2128.04</t>
  </si>
  <si>
    <t>2128.71</t>
  </si>
  <si>
    <t>2142.91</t>
  </si>
  <si>
    <t>2124.87</t>
  </si>
  <si>
    <t>2142.54</t>
  </si>
  <si>
    <t>2145.77</t>
  </si>
  <si>
    <t>2167.47</t>
  </si>
  <si>
    <t>2151.74</t>
  </si>
  <si>
    <t>2151.48</t>
  </si>
  <si>
    <t>2160.23</t>
  </si>
  <si>
    <t>2147.58</t>
  </si>
  <si>
    <t>2150.09</t>
  </si>
  <si>
    <t>2161.55</t>
  </si>
  <si>
    <t>2200.57</t>
  </si>
  <si>
    <t>2161.42</t>
  </si>
  <si>
    <t>2200.1</t>
  </si>
  <si>
    <t>2192.31</t>
  </si>
  <si>
    <t>2159.03</t>
  </si>
  <si>
    <t>2173.97</t>
  </si>
  <si>
    <t>2171.72</t>
  </si>
  <si>
    <t>2176.8</t>
  </si>
  <si>
    <t>2143.11</t>
  </si>
  <si>
    <t>2145.01</t>
  </si>
  <si>
    <t>2140.29</t>
  </si>
  <si>
    <t>2114.24</t>
  </si>
  <si>
    <t>2115.99</t>
  </si>
  <si>
    <t>2132.02</t>
  </si>
  <si>
    <t>2157.61</t>
  </si>
  <si>
    <t>2161.6</t>
  </si>
  <si>
    <t>2167.91</t>
  </si>
  <si>
    <t>2150.83</t>
  </si>
  <si>
    <t>2170.86</t>
  </si>
  <si>
    <t>2194.42</t>
  </si>
  <si>
    <t>2167.33</t>
  </si>
  <si>
    <t>2194.88</t>
  </si>
  <si>
    <t>2174.44</t>
  </si>
  <si>
    <t>2182.96</t>
  </si>
  <si>
    <t>2180.55</t>
  </si>
  <si>
    <t>2183.85</t>
  </si>
  <si>
    <t>2158.36</t>
  </si>
  <si>
    <t>2165.08</t>
  </si>
  <si>
    <t>2170.39</t>
  </si>
  <si>
    <t>2179.43</t>
  </si>
  <si>
    <t>2163.83</t>
  </si>
  <si>
    <t>2172.14</t>
  </si>
  <si>
    <t>2181.62</t>
  </si>
  <si>
    <t>2147.94</t>
  </si>
  <si>
    <t>2175.95</t>
  </si>
  <si>
    <t>2178.31</t>
  </si>
  <si>
    <t>2183.84</t>
  </si>
  <si>
    <t>2173.92</t>
  </si>
  <si>
    <t>2178.06</t>
  </si>
  <si>
    <t>2174.93</t>
  </si>
  <si>
    <t>2152.62</t>
  </si>
  <si>
    <t>2158.04</t>
  </si>
  <si>
    <t>2168.44</t>
  </si>
  <si>
    <t>2172.76</t>
  </si>
  <si>
    <t>2144.68</t>
  </si>
  <si>
    <t>2146.56</t>
  </si>
  <si>
    <t>2144.56</t>
  </si>
  <si>
    <t>2159.55</t>
  </si>
  <si>
    <t>2141.62</t>
  </si>
  <si>
    <t>2148.41</t>
  </si>
  <si>
    <t>2150.57</t>
  </si>
  <si>
    <t>2166.31</t>
  </si>
  <si>
    <t>2154.28</t>
  </si>
  <si>
    <t>2141.68</t>
  </si>
  <si>
    <t>2083.69</t>
  </si>
  <si>
    <t>2083.79</t>
  </si>
  <si>
    <t>2089.16</t>
  </si>
  <si>
    <t>2105.76</t>
  </si>
  <si>
    <t>2083.54</t>
  </si>
  <si>
    <t>2098.04</t>
  </si>
  <si>
    <t>2114.31</t>
  </si>
  <si>
    <t>2090.41</t>
  </si>
  <si>
    <t>2098.18</t>
  </si>
  <si>
    <t>2078.74</t>
  </si>
  <si>
    <t>2093.68</t>
  </si>
  <si>
    <t>2064.09</t>
  </si>
  <si>
    <t>2079.98</t>
  </si>
  <si>
    <t>2085.41</t>
  </si>
  <si>
    <t>2087.93</t>
  </si>
  <si>
    <t>2052.68</t>
  </si>
  <si>
    <t>2065.9</t>
  </si>
  <si>
    <t>2062.33</t>
  </si>
  <si>
    <t>2077.58</t>
  </si>
  <si>
    <t>2050.91</t>
  </si>
  <si>
    <t>2072.88</t>
  </si>
  <si>
    <t>2082.19</t>
  </si>
  <si>
    <t>2115.25</t>
  </si>
  <si>
    <t>2081.81</t>
  </si>
  <si>
    <t>2106.63</t>
  </si>
  <si>
    <t>2106.64</t>
  </si>
  <si>
    <t>2133.91</t>
  </si>
  <si>
    <t>2102.45</t>
  </si>
  <si>
    <t>2122.91</t>
  </si>
  <si>
    <t>2128.24</t>
  </si>
  <si>
    <t>2138.87</t>
  </si>
  <si>
    <t>2105.59</t>
  </si>
  <si>
    <t>2111.76</t>
  </si>
  <si>
    <t>2107.43</t>
  </si>
  <si>
    <t>2110.2</t>
  </si>
  <si>
    <t>2092.36</t>
  </si>
  <si>
    <t>2108.67</t>
  </si>
  <si>
    <t>2112.78</t>
  </si>
  <si>
    <t>2087.72</t>
  </si>
  <si>
    <t>2092.89</t>
  </si>
  <si>
    <t>2099.2</t>
  </si>
  <si>
    <t>2114.89</t>
  </si>
  <si>
    <t>2094.39</t>
  </si>
  <si>
    <t>2107.4</t>
  </si>
  <si>
    <t>2120.01</t>
  </si>
  <si>
    <t>2132.78</t>
  </si>
  <si>
    <t>2115.92</t>
  </si>
  <si>
    <t>2126.31</t>
  </si>
  <si>
    <t>2125.22</t>
  </si>
  <si>
    <t>2096.14</t>
  </si>
  <si>
    <t>2120.07</t>
  </si>
  <si>
    <t>2126.64</t>
  </si>
  <si>
    <t>2131.28</t>
  </si>
  <si>
    <t>2111.22</t>
  </si>
  <si>
    <t>2115.29</t>
  </si>
  <si>
    <t>2125.14</t>
  </si>
  <si>
    <t>2131.6</t>
  </si>
  <si>
    <t>2117.45</t>
  </si>
  <si>
    <t>2121.14</t>
  </si>
  <si>
    <t>2112.15</t>
  </si>
  <si>
    <t>2118.48</t>
  </si>
  <si>
    <t>2103.76</t>
  </si>
  <si>
    <t>2113.49</t>
  </si>
  <si>
    <t>2116.32</t>
  </si>
  <si>
    <t>2122.67</t>
  </si>
  <si>
    <t>2097.07</t>
  </si>
  <si>
    <t>2115.18</t>
  </si>
  <si>
    <t>2115.39</t>
  </si>
  <si>
    <t>2116.08</t>
  </si>
  <si>
    <t>2098.12</t>
  </si>
  <si>
    <t>2099.88</t>
  </si>
  <si>
    <t>2095.8</t>
  </si>
  <si>
    <t>2106.18</t>
  </si>
  <si>
    <t>2084.55</t>
  </si>
  <si>
    <t>2088.53</t>
  </si>
  <si>
    <t>2070.66</t>
  </si>
  <si>
    <t>1997.84</t>
  </si>
  <si>
    <t>2000.9</t>
  </si>
  <si>
    <t>2000.65</t>
  </si>
  <si>
    <t>2007.34</t>
  </si>
  <si>
    <t>1945.71</t>
  </si>
  <si>
    <t>1942.66</t>
  </si>
  <si>
    <t>1957.64</t>
  </si>
  <si>
    <t>1906.06</t>
  </si>
  <si>
    <t>1933.51</t>
  </si>
  <si>
    <t>1926.15</t>
  </si>
  <si>
    <t>1927.44</t>
  </si>
  <si>
    <t>1833.92</t>
  </si>
  <si>
    <t>1850.61</t>
  </si>
  <si>
    <t>1817.79</t>
  </si>
  <si>
    <t>1735.37</t>
  </si>
  <si>
    <t>1768.91</t>
  </si>
  <si>
    <t>1807.25</t>
  </si>
  <si>
    <t>1840.57</t>
  </si>
  <si>
    <t>1765.43</t>
  </si>
  <si>
    <t>1807.7</t>
  </si>
  <si>
    <t>1827.36</t>
  </si>
  <si>
    <t>1906.87</t>
  </si>
  <si>
    <t>1889.67</t>
  </si>
  <si>
    <t>1882.71</t>
  </si>
  <si>
    <t>1894.23</t>
  </si>
  <si>
    <t>1857.9</t>
  </si>
  <si>
    <t>1860.95</t>
  </si>
  <si>
    <t>1879.11</t>
  </si>
  <si>
    <t>1893.88</t>
  </si>
  <si>
    <t>1822.76</t>
  </si>
  <si>
    <t>1822.85</t>
  </si>
  <si>
    <t>1808.36</t>
  </si>
  <si>
    <t>1749.7</t>
  </si>
  <si>
    <t>1764.81</t>
  </si>
  <si>
    <t>1685.28</t>
  </si>
  <si>
    <t>1697.38</t>
  </si>
  <si>
    <t>1609.08</t>
  </si>
  <si>
    <t>1625.99</t>
  </si>
  <si>
    <t>1643.34</t>
  </si>
  <si>
    <t>1657.09</t>
  </si>
  <si>
    <t>1594.07</t>
  </si>
  <si>
    <t>1599.48</t>
  </si>
  <si>
    <t>1607.3</t>
  </si>
  <si>
    <t>1616.03</t>
  </si>
  <si>
    <t>1495.87</t>
  </si>
  <si>
    <t>1505.64</t>
  </si>
  <si>
    <t>1450.71</t>
  </si>
  <si>
    <t>1305.73</t>
  </si>
  <si>
    <t>1334.37</t>
  </si>
  <si>
    <t>1442.72</t>
  </si>
  <si>
    <t>1315.96</t>
  </si>
  <si>
    <t>1365.97</t>
  </si>
  <si>
    <t>1342.4</t>
  </si>
  <si>
    <t>1356.01</t>
  </si>
  <si>
    <t>1248.77</t>
  </si>
  <si>
    <t>1341.54</t>
  </si>
  <si>
    <t>1370.79</t>
  </si>
  <si>
    <t>1446.74</t>
  </si>
  <si>
    <t>1355.07</t>
  </si>
  <si>
    <t>1429.28</t>
  </si>
  <si>
    <t>1425.27</t>
  </si>
  <si>
    <t>1465.58</t>
  </si>
  <si>
    <t>1376.75</t>
  </si>
  <si>
    <t>1401.29</t>
  </si>
  <si>
    <t>1406.71</t>
  </si>
  <si>
    <t>1469.43</t>
  </si>
  <si>
    <t>1386.83</t>
  </si>
  <si>
    <t>1502.14</t>
  </si>
  <si>
    <t>1547.74</t>
  </si>
  <si>
    <t>1476.65</t>
  </si>
  <si>
    <t>1488.42</t>
  </si>
  <si>
    <t>1461.22</t>
  </si>
  <si>
    <t>1463.93</t>
  </si>
  <si>
    <t>1400.71</t>
  </si>
  <si>
    <t>1405.45</t>
  </si>
  <si>
    <t>1449.34</t>
  </si>
  <si>
    <t>1473.02</t>
  </si>
  <si>
    <t>1424.14</t>
  </si>
  <si>
    <t>1451.02</t>
  </si>
  <si>
    <t>1487.75</t>
  </si>
  <si>
    <t>1505.79</t>
  </si>
  <si>
    <t>1413.22</t>
  </si>
  <si>
    <t>1441.83</t>
  </si>
  <si>
    <t>1431.53</t>
  </si>
  <si>
    <t>1492.87</t>
  </si>
  <si>
    <t>1410.91</t>
  </si>
  <si>
    <t>1492.01</t>
  </si>
  <si>
    <t>1494.31</t>
  </si>
  <si>
    <t>1499.62</t>
  </si>
  <si>
    <t>1465.48</t>
  </si>
  <si>
    <t>1475.9</t>
  </si>
  <si>
    <t>1482.1</t>
  </si>
  <si>
    <t>1484.62</t>
  </si>
  <si>
    <t>1443.16</t>
  </si>
  <si>
    <t>1477.65</t>
  </si>
  <si>
    <t>1486.89</t>
  </si>
  <si>
    <t>1523.49</t>
  </si>
  <si>
    <t>1484.33</t>
  </si>
  <si>
    <t>1512.84</t>
  </si>
  <si>
    <t>1495.43</t>
  </si>
  <si>
    <t>1500.43</t>
  </si>
  <si>
    <t>1473.64</t>
  </si>
  <si>
    <t>1482.42</t>
  </si>
  <si>
    <t>1490.41</t>
  </si>
  <si>
    <t>1501.33</t>
  </si>
  <si>
    <t>1464.86</t>
  </si>
  <si>
    <t>1491.55</t>
  </si>
  <si>
    <t>1492.1</t>
  </si>
  <si>
    <t>1509.07</t>
  </si>
  <si>
    <t>1474.44</t>
  </si>
  <si>
    <t>1506.48</t>
  </si>
  <si>
    <t>1534.81</t>
  </si>
  <si>
    <t>1585.04</t>
  </si>
  <si>
    <t>1581.05</t>
  </si>
  <si>
    <t>1602.14</t>
  </si>
  <si>
    <t>1655.29</t>
  </si>
  <si>
    <t>1603.5</t>
  </si>
  <si>
    <t>1602.33</t>
  </si>
  <si>
    <t>1619.63</t>
  </si>
  <si>
    <t>1567.84</t>
  </si>
  <si>
    <t>1579.18</t>
  </si>
  <si>
    <t>1596.79</t>
  </si>
  <si>
    <t>1619.77</t>
  </si>
  <si>
    <t>1579.72</t>
  </si>
  <si>
    <t>1615.72</t>
  </si>
  <si>
    <t>1631.5</t>
  </si>
  <si>
    <t>1664.53</t>
  </si>
  <si>
    <t>1625.89</t>
  </si>
  <si>
    <t>1662.4</t>
  </si>
  <si>
    <t>1669.23</t>
  </si>
  <si>
    <t>1673.58</t>
  </si>
  <si>
    <t>1602.31</t>
  </si>
  <si>
    <t>1606.21</t>
  </si>
  <si>
    <t>1610.81</t>
  </si>
  <si>
    <t>1617.55</t>
  </si>
  <si>
    <t>1589.83</t>
  </si>
  <si>
    <t>1597.9</t>
  </si>
  <si>
    <t>1618.42</t>
  </si>
  <si>
    <t>1633.53</t>
  </si>
  <si>
    <t>1612.01</t>
  </si>
  <si>
    <t>1625.59</t>
  </si>
  <si>
    <t>1629.69</t>
  </si>
  <si>
    <t>1643.87</t>
  </si>
  <si>
    <t>1604.98</t>
  </si>
  <si>
    <t>1640.06</t>
  </si>
  <si>
    <t>1631.4</t>
  </si>
  <si>
    <t>1572.05</t>
  </si>
  <si>
    <t>1573.44</t>
  </si>
  <si>
    <t>1574.07</t>
  </si>
  <si>
    <t>1609.82</t>
  </si>
  <si>
    <t>1554.34</t>
  </si>
  <si>
    <t>1605.12</t>
  </si>
  <si>
    <t>1609.41</t>
  </si>
  <si>
    <t>1626.82</t>
  </si>
  <si>
    <t>1589.64</t>
  </si>
  <si>
    <t>1626.1</t>
  </si>
  <si>
    <t>1617.91</t>
  </si>
  <si>
    <t>1627.49</t>
  </si>
  <si>
    <t>1601.91</t>
  </si>
  <si>
    <t>1614.29</t>
  </si>
  <si>
    <t>1624.69</t>
  </si>
  <si>
    <t>1580.48</t>
  </si>
  <si>
    <t>1591.97</t>
  </si>
  <si>
    <t>1590.34</t>
  </si>
  <si>
    <t>1622.8</t>
  </si>
  <si>
    <t>1579.94</t>
  </si>
  <si>
    <t>1594.25</t>
  </si>
  <si>
    <t>1601.65</t>
  </si>
  <si>
    <t>1656.4</t>
  </si>
  <si>
    <t>1600.78</t>
  </si>
  <si>
    <t>1651.33</t>
  </si>
  <si>
    <t>1661.23</t>
  </si>
  <si>
    <t>1682.13</t>
  </si>
  <si>
    <t>1636.35</t>
  </si>
  <si>
    <t>1648.68</t>
  </si>
  <si>
    <t>1630.24</t>
  </si>
  <si>
    <t>1597.7</t>
  </si>
  <si>
    <t>1600.65</t>
  </si>
  <si>
    <t>1609.04</t>
  </si>
  <si>
    <t>1616.34</t>
  </si>
  <si>
    <t>1591.58</t>
  </si>
  <si>
    <t>1598.84</t>
  </si>
  <si>
    <t>1604.6</t>
  </si>
  <si>
    <t>1606.44</t>
  </si>
  <si>
    <t>1565.07</t>
  </si>
  <si>
    <t>1567.98</t>
  </si>
  <si>
    <t>1572.16</t>
  </si>
  <si>
    <t>1602.76</t>
  </si>
  <si>
    <t>1559.06</t>
  </si>
  <si>
    <t>1587.35</t>
  </si>
  <si>
    <t>1600.54</t>
  </si>
  <si>
    <t>1614.18</t>
  </si>
  <si>
    <t>1599.51</t>
  </si>
  <si>
    <t>1606.5</t>
  </si>
  <si>
    <t>1614.21</t>
  </si>
  <si>
    <t>1619.36</t>
  </si>
  <si>
    <t>1581.5</t>
  </si>
  <si>
    <t>1587.31</t>
  </si>
  <si>
    <t>1589.69</t>
  </si>
  <si>
    <t>1624.52</t>
  </si>
  <si>
    <t>1584.01</t>
  </si>
  <si>
    <t>1622.51</t>
  </si>
  <si>
    <t>1615.9</t>
  </si>
  <si>
    <t>1634.77</t>
  </si>
  <si>
    <t>1607</t>
  </si>
  <si>
    <t>1614.32</t>
  </si>
  <si>
    <t>1605.68</t>
  </si>
  <si>
    <t>1559.52</t>
  </si>
  <si>
    <t>1579.16</t>
  </si>
  <si>
    <t>1585.51</t>
  </si>
  <si>
    <t>1597.04</t>
  </si>
  <si>
    <t>1568.38</t>
  </si>
  <si>
    <t>1572.55</t>
  </si>
  <si>
    <t>1585.92</t>
  </si>
  <si>
    <t>1639.08</t>
  </si>
  <si>
    <t>1651.08</t>
  </si>
  <si>
    <t>1658.34</t>
  </si>
  <si>
    <t>1629.29</t>
  </si>
  <si>
    <t>1640.18</t>
  </si>
  <si>
    <t>1640.26</t>
  </si>
  <si>
    <t>1662.2</t>
  </si>
  <si>
    <t>1634.44</t>
  </si>
  <si>
    <t>1652.64</t>
  </si>
  <si>
    <t>1651.03</t>
  </si>
  <si>
    <t>1653.92</t>
  </si>
  <si>
    <t>1636.24</t>
  </si>
  <si>
    <t>1637.84</t>
  </si>
  <si>
    <t>1632.27</t>
  </si>
  <si>
    <t>1635.98</t>
  </si>
  <si>
    <t>1617.76</t>
  </si>
  <si>
    <t>1630.44</t>
  </si>
  <si>
    <t>1639.26</t>
  </si>
  <si>
    <t>1650.39</t>
  </si>
  <si>
    <t>1634.34</t>
  </si>
  <si>
    <t>1644.74</t>
  </si>
  <si>
    <t>1657.26</t>
  </si>
  <si>
    <t>1712.64</t>
  </si>
  <si>
    <t>1709.71</t>
  </si>
  <si>
    <t>1713.73</t>
  </si>
  <si>
    <t>1763.02</t>
  </si>
  <si>
    <t>1705.09</t>
  </si>
  <si>
    <t>1707.59</t>
  </si>
  <si>
    <t>1722.43</t>
  </si>
  <si>
    <t>1757.78</t>
  </si>
  <si>
    <t>1694.6</t>
  </si>
  <si>
    <t>1718.45</t>
  </si>
  <si>
    <t>1718.19</t>
  </si>
  <si>
    <t>1722.65</t>
  </si>
  <si>
    <t>1699.32</t>
  </si>
  <si>
    <t>1733.13</t>
  </si>
  <si>
    <t>1749.58</t>
  </si>
  <si>
    <t>1722.77</t>
  </si>
  <si>
    <t>1733.52</t>
  </si>
  <si>
    <t>1735.86</t>
  </si>
  <si>
    <t>1739.48</t>
  </si>
  <si>
    <t>1722.5</t>
  </si>
  <si>
    <t>1736.36</t>
  </si>
  <si>
    <t>1741.91</t>
  </si>
  <si>
    <t>1780.86</t>
  </si>
  <si>
    <t>1741.36</t>
  </si>
  <si>
    <t>1766.85</t>
  </si>
  <si>
    <t>1765.6</t>
  </si>
  <si>
    <t>1786.58</t>
  </si>
  <si>
    <t>1755.73</t>
  </si>
  <si>
    <t>1794.38</t>
  </si>
  <si>
    <t>1847.95</t>
  </si>
  <si>
    <t>1842.47</t>
  </si>
  <si>
    <t>1842.22</t>
  </si>
  <si>
    <t>1852.69</t>
  </si>
  <si>
    <t>1813.02</t>
  </si>
  <si>
    <t>1841.25</t>
  </si>
  <si>
    <t>1848.11</t>
  </si>
  <si>
    <t>1856.66</t>
  </si>
  <si>
    <t>1811.96</t>
  </si>
  <si>
    <t>1835.59</t>
  </si>
  <si>
    <t>1840.1</t>
  </si>
  <si>
    <t>1846.29</t>
  </si>
  <si>
    <t>1817.06</t>
  </si>
  <si>
    <t>1841.18</t>
  </si>
  <si>
    <t>1792.35</t>
  </si>
  <si>
    <t>1812.33</t>
  </si>
  <si>
    <t>1754.16</t>
  </si>
  <si>
    <t>1788.83</t>
  </si>
  <si>
    <t>1767.35</t>
  </si>
  <si>
    <t>1735.27</t>
  </si>
  <si>
    <t>1741.47</t>
  </si>
  <si>
    <t>1765.17</t>
  </si>
  <si>
    <t>1811.7</t>
  </si>
  <si>
    <t>1798</t>
  </si>
  <si>
    <t>1807.91</t>
  </si>
  <si>
    <t>1812.65</t>
  </si>
  <si>
    <t>1780.94</t>
  </si>
  <si>
    <t>1787.81</t>
  </si>
  <si>
    <t>1787.9</t>
  </si>
  <si>
    <t>1804.13</t>
  </si>
  <si>
    <t>1780.45</t>
  </si>
  <si>
    <t>1795.86</t>
  </si>
  <si>
    <t>1791.68</t>
  </si>
  <si>
    <t>1809.23</t>
  </si>
  <si>
    <t>1807.85</t>
  </si>
  <si>
    <t>1805.25</t>
  </si>
  <si>
    <t>1807.19</t>
  </si>
  <si>
    <t>1786.99</t>
  </si>
  <si>
    <t>1797.05</t>
  </si>
  <si>
    <t>1807.1</t>
  </si>
  <si>
    <t>1847.33</t>
  </si>
  <si>
    <t>1806.21</t>
  </si>
  <si>
    <t>1825.99</t>
  </si>
  <si>
    <t>1830.39</t>
  </si>
  <si>
    <t>1836.89</t>
  </si>
  <si>
    <t>1784.23</t>
  </si>
  <si>
    <t>1781.84</t>
  </si>
  <si>
    <t>1798.8</t>
  </si>
  <si>
    <t>1759.21</t>
  </si>
  <si>
    <t>1793.36</t>
  </si>
  <si>
    <t>1799.33</t>
  </si>
  <si>
    <t>1800.49</t>
  </si>
  <si>
    <t>1759.37</t>
  </si>
  <si>
    <t>1759.43</t>
  </si>
  <si>
    <t>1758.46</t>
  </si>
  <si>
    <t>1771.21</t>
  </si>
  <si>
    <t>1750.91</t>
  </si>
  <si>
    <t>1769.47</t>
  </si>
  <si>
    <t>1770.24</t>
  </si>
  <si>
    <t>1777.07</t>
  </si>
  <si>
    <t>1754.41</t>
  </si>
  <si>
    <t>1758.82</t>
  </si>
  <si>
    <t>1760.72</t>
  </si>
  <si>
    <t>1774.79</t>
  </si>
  <si>
    <t>1739.93</t>
  </si>
  <si>
    <t>1772.38</t>
  </si>
  <si>
    <t>1778.45</t>
  </si>
  <si>
    <t>1809.74</t>
  </si>
  <si>
    <t>1804.01</t>
  </si>
  <si>
    <t>1811.07</t>
  </si>
  <si>
    <t>1812.22</t>
  </si>
  <si>
    <t>1796.23</t>
  </si>
  <si>
    <t>1800.96</t>
  </si>
  <si>
    <t>1820.81</t>
  </si>
  <si>
    <t>1833.77</t>
  </si>
  <si>
    <t>1808.34</t>
  </si>
  <si>
    <t>1818.55</t>
  </si>
  <si>
    <t>1816.46</t>
  </si>
  <si>
    <t>1794.61</t>
  </si>
  <si>
    <t>1800.93</t>
  </si>
  <si>
    <t>1797.88</t>
  </si>
  <si>
    <t>1780.87</t>
  </si>
  <si>
    <t>1788.22</t>
  </si>
  <si>
    <t>1802.31</t>
  </si>
  <si>
    <t>1789.08</t>
  </si>
  <si>
    <t>1797.27</t>
  </si>
  <si>
    <t>1772.5</t>
  </si>
  <si>
    <t>1806.55</t>
  </si>
  <si>
    <t>1814.47</t>
  </si>
  <si>
    <t>1799.91</t>
  </si>
  <si>
    <t>1801.64</t>
  </si>
  <si>
    <t>1797.85</t>
  </si>
  <si>
    <t>1798.4</t>
  </si>
  <si>
    <t>1763.64</t>
  </si>
  <si>
    <t>1771.7</t>
  </si>
  <si>
    <t>1783.18</t>
  </si>
  <si>
    <t>1798.58</t>
  </si>
  <si>
    <t>1779.98</t>
  </si>
  <si>
    <t>1794.78</t>
  </si>
  <si>
    <t>1791.04</t>
  </si>
  <si>
    <t>1799.18</t>
  </si>
  <si>
    <t>1780.17</t>
  </si>
  <si>
    <t>1799.08</t>
  </si>
  <si>
    <t>1800.7</t>
  </si>
  <si>
    <t>1785.44</t>
  </si>
  <si>
    <t>1796.04</t>
  </si>
  <si>
    <t>1795.09</t>
  </si>
  <si>
    <t>1840.6</t>
  </si>
  <si>
    <t>1789.04</t>
  </si>
  <si>
    <t>1852.56</t>
  </si>
  <si>
    <t>1884.22</t>
  </si>
  <si>
    <t>1840.87</t>
  </si>
  <si>
    <t>1845.34</t>
  </si>
  <si>
    <t>1844.74</t>
  </si>
  <si>
    <t>1847</t>
  </si>
  <si>
    <t>1830.61</t>
  </si>
  <si>
    <t>1837.64</t>
  </si>
  <si>
    <t>1842.84</t>
  </si>
  <si>
    <t>1817.78</t>
  </si>
  <si>
    <t>1820.25</t>
  </si>
  <si>
    <t>1809.5</t>
  </si>
  <si>
    <t>1810.65</t>
  </si>
  <si>
    <t>1790.53</t>
  </si>
  <si>
    <t>1810.33</t>
  </si>
  <si>
    <t>1811.4</t>
  </si>
  <si>
    <t>1833.8</t>
  </si>
  <si>
    <t>1805.84</t>
  </si>
  <si>
    <t>1830.87</t>
  </si>
  <si>
    <t>1831.03</t>
  </si>
  <si>
    <t>1841.46</t>
  </si>
  <si>
    <t>1806.06</t>
  </si>
  <si>
    <t>1823.52</t>
  </si>
  <si>
    <t>1819.4</t>
  </si>
  <si>
    <t>1828.24</t>
  </si>
  <si>
    <t>1804.21</t>
  </si>
  <si>
    <t>1824.53</t>
  </si>
  <si>
    <t>1827.17</t>
  </si>
  <si>
    <t>1762.74</t>
  </si>
  <si>
    <t>1763.22</t>
  </si>
  <si>
    <t>1767.31</t>
  </si>
  <si>
    <t>1793.13</t>
  </si>
  <si>
    <t>1765.42</t>
  </si>
  <si>
    <t>1767.54</t>
  </si>
  <si>
    <t>1769.31</t>
  </si>
  <si>
    <t>1815.5</t>
  </si>
  <si>
    <t>1768.56</t>
  </si>
  <si>
    <t>1804.38</t>
  </si>
  <si>
    <t>1813.7</t>
  </si>
  <si>
    <t>1831.17</t>
  </si>
  <si>
    <t>1804.3</t>
  </si>
  <si>
    <t>1811.46</t>
  </si>
  <si>
    <t>1819.96</t>
  </si>
  <si>
    <t>1844.2</t>
  </si>
  <si>
    <t>1833.2</t>
  </si>
  <si>
    <t>1834.67</t>
  </si>
  <si>
    <t>1841.68</t>
  </si>
  <si>
    <t>1810.63</t>
  </si>
  <si>
    <t>1818.64</t>
  </si>
  <si>
    <t>1818.62</t>
  </si>
  <si>
    <t>1824.29</t>
  </si>
  <si>
    <t>1809.07</t>
  </si>
  <si>
    <t>1817.23</t>
  </si>
  <si>
    <t>1822.48</t>
  </si>
  <si>
    <t>1832.65</t>
  </si>
  <si>
    <t>1812.95</t>
  </si>
  <si>
    <t>1823.15</t>
  </si>
  <si>
    <t>1830.21</t>
  </si>
  <si>
    <t>1857.95</t>
  </si>
  <si>
    <t>1822.13</t>
  </si>
  <si>
    <t>1847.73</t>
  </si>
  <si>
    <t>1848.54</t>
  </si>
  <si>
    <t>1856.84</t>
  </si>
  <si>
    <t>1839.14</t>
  </si>
  <si>
    <t>1855.86</t>
  </si>
  <si>
    <t>1856.65</t>
  </si>
  <si>
    <t>1881.46</t>
  </si>
  <si>
    <t>1854.78</t>
  </si>
  <si>
    <t>1858.35</t>
  </si>
  <si>
    <t>1857.47</t>
  </si>
  <si>
    <t>1840.77</t>
  </si>
  <si>
    <t>1856.56</t>
  </si>
  <si>
    <t>1856.46</t>
  </si>
  <si>
    <t>1865.94</t>
  </si>
  <si>
    <t>1844.3</t>
  </si>
  <si>
    <t>1862.12</t>
  </si>
  <si>
    <t>1859.11</t>
  </si>
  <si>
    <t>1837.2</t>
  </si>
  <si>
    <t>1840.33</t>
  </si>
  <si>
    <t>1838.62</t>
  </si>
  <si>
    <t>1847.84</t>
  </si>
  <si>
    <t>1831.01</t>
  </si>
  <si>
    <t>1833.22</t>
  </si>
  <si>
    <t>1829.52</t>
  </si>
  <si>
    <t>1811.88</t>
  </si>
  <si>
    <t>1815.03</t>
  </si>
  <si>
    <t>1824.52</t>
  </si>
  <si>
    <t>1831.28</t>
  </si>
  <si>
    <t>1813.79</t>
  </si>
  <si>
    <t>1820.6</t>
  </si>
  <si>
    <t>1830.14</t>
  </si>
  <si>
    <t>1843.75</t>
  </si>
  <si>
    <t>1827.39</t>
  </si>
  <si>
    <t>1847.98</t>
  </si>
  <si>
    <t>1858.14</t>
  </si>
  <si>
    <t>1820.34</t>
  </si>
  <si>
    <t>1821.29</t>
  </si>
  <si>
    <t>1817.91</t>
  </si>
  <si>
    <t>1848.77</t>
  </si>
  <si>
    <t>1815.16</t>
  </si>
  <si>
    <t>1848.35</t>
  </si>
  <si>
    <t>1846.42</t>
  </si>
  <si>
    <t>1854.84</t>
  </si>
  <si>
    <t>1833.9</t>
  </si>
  <si>
    <t>1846.5</t>
  </si>
  <si>
    <t>1842.36</t>
  </si>
  <si>
    <t>1850.46</t>
  </si>
  <si>
    <t>1826.96</t>
  </si>
  <si>
    <t>1829.79</t>
  </si>
  <si>
    <t>1832.66</t>
  </si>
  <si>
    <t>1839.06</t>
  </si>
  <si>
    <t>1793.96</t>
  </si>
  <si>
    <t>1800.21</t>
  </si>
  <si>
    <t>1803.77</t>
  </si>
  <si>
    <t>1807.77</t>
  </si>
  <si>
    <t>1768.12</t>
  </si>
  <si>
    <t>1772.61</t>
  </si>
  <si>
    <t>1777.15</t>
  </si>
  <si>
    <t>1796.8</t>
  </si>
  <si>
    <t>1787.62</t>
  </si>
  <si>
    <t>1805.22</t>
  </si>
  <si>
    <t>1764.04</t>
  </si>
  <si>
    <t>1769.19</t>
  </si>
  <si>
    <t>1754.65</t>
  </si>
  <si>
    <t>1773.65</t>
  </si>
  <si>
    <t>1743.89</t>
  </si>
  <si>
    <t>1758.11</t>
  </si>
  <si>
    <t>1765.37</t>
  </si>
  <si>
    <t>1780.44</t>
  </si>
  <si>
    <t>1761.96</t>
  </si>
  <si>
    <t>1772.85</t>
  </si>
  <si>
    <t>1778.86</t>
  </si>
  <si>
    <t>1781.04</t>
  </si>
  <si>
    <t>1720.07</t>
  </si>
  <si>
    <t>1733.88</t>
  </si>
  <si>
    <t>1735.58</t>
  </si>
  <si>
    <t>1775.98</t>
  </si>
  <si>
    <t>1773.37</t>
  </si>
  <si>
    <t>1776.48</t>
  </si>
  <si>
    <t>1783.39</t>
  </si>
  <si>
    <t>1751.06</t>
  </si>
  <si>
    <t>1764.86</t>
  </si>
  <si>
    <t>1767.42</t>
  </si>
  <si>
    <t>1777.91</t>
  </si>
  <si>
    <t>1764.66</t>
  </si>
  <si>
    <t>1772.89</t>
  </si>
  <si>
    <t>1783.55</t>
  </si>
  <si>
    <t>1757.93</t>
  </si>
  <si>
    <t>1758.65</t>
  </si>
  <si>
    <t>1760.55</t>
  </si>
  <si>
    <t>1764.38</t>
  </si>
  <si>
    <t>1737.55</t>
  </si>
  <si>
    <t>1743.93</t>
  </si>
  <si>
    <t>1746.94</t>
  </si>
  <si>
    <t>1750.73</t>
  </si>
  <si>
    <t>1731.28</t>
  </si>
  <si>
    <t>1738.1</t>
  </si>
  <si>
    <t>1736.81</t>
  </si>
  <si>
    <t>1745.87</t>
  </si>
  <si>
    <t>1714.95</t>
  </si>
  <si>
    <t>1745.73</t>
  </si>
  <si>
    <t>1745.91</t>
  </si>
  <si>
    <t>1751.25</t>
  </si>
  <si>
    <t>1729.3</t>
  </si>
  <si>
    <t>1731.76</t>
  </si>
  <si>
    <t>1724.89</t>
  </si>
  <si>
    <t>1753.5</t>
  </si>
  <si>
    <t>1682.26</t>
  </si>
  <si>
    <t>1689.6</t>
  </si>
  <si>
    <t>1704.4</t>
  </si>
  <si>
    <t>1682.55</t>
  </si>
  <si>
    <t>1693.09</t>
  </si>
  <si>
    <t>1701.26</t>
  </si>
  <si>
    <t>1712.27</t>
  </si>
  <si>
    <t>1684.92</t>
  </si>
  <si>
    <t>1685.4</t>
  </si>
  <si>
    <t>1677.73</t>
  </si>
  <si>
    <t>1679.59</t>
  </si>
  <si>
    <t>1657.57</t>
  </si>
  <si>
    <t>1665.96</t>
  </si>
  <si>
    <t>1666.65</t>
  </si>
  <si>
    <t>1678.51</t>
  </si>
  <si>
    <t>1658.33</t>
  </si>
  <si>
    <t>1674.14</t>
  </si>
  <si>
    <t>1686.57</t>
  </si>
  <si>
    <t>1738.44</t>
  </si>
  <si>
    <t>1737.48</t>
  </si>
  <si>
    <t>1718.21</t>
  </si>
  <si>
    <t>1713.01</t>
  </si>
  <si>
    <t>1719.15</t>
  </si>
  <si>
    <t>1700.49</t>
  </si>
  <si>
    <t>1712.73</t>
  </si>
  <si>
    <t>1719.55</t>
  </si>
  <si>
    <t>1723.85</t>
  </si>
  <si>
    <t>1687.54</t>
  </si>
  <si>
    <t>1694.18</t>
  </si>
  <si>
    <t>1690.04</t>
  </si>
  <si>
    <t>1704.58</t>
  </si>
  <si>
    <t>1675.2</t>
  </si>
  <si>
    <t>1697.39</t>
  </si>
  <si>
    <t>1710.14</t>
  </si>
  <si>
    <t>1739.17</t>
  </si>
  <si>
    <t>1731.85</t>
  </si>
  <si>
    <t>1739.86</t>
  </si>
  <si>
    <t>1749.28</t>
  </si>
  <si>
    <t>1733.17</t>
  </si>
  <si>
    <t>1735.45</t>
  </si>
  <si>
    <t>1736.62</t>
  </si>
  <si>
    <t>1741.18</t>
  </si>
  <si>
    <t>1715.75</t>
  </si>
  <si>
    <t>1736.61</t>
  </si>
  <si>
    <t>1742.29</t>
  </si>
  <si>
    <t>1746.68</t>
  </si>
  <si>
    <t>1711.56</t>
  </si>
  <si>
    <t>1719.91</t>
  </si>
  <si>
    <t>1679.01</t>
  </si>
  <si>
    <t>1698.91</t>
  </si>
  <si>
    <t>1701.76</t>
  </si>
  <si>
    <t>1707.3</t>
  </si>
  <si>
    <t>1681.87</t>
  </si>
  <si>
    <t>1683.21</t>
  </si>
  <si>
    <t>1685.25</t>
  </si>
  <si>
    <t>1659.1</t>
  </si>
  <si>
    <t>1660.12</t>
  </si>
  <si>
    <t>1658.04</t>
  </si>
  <si>
    <t>1691.64</t>
  </si>
  <si>
    <t>1657.9</t>
  </si>
  <si>
    <t>1670.26</t>
  </si>
  <si>
    <t>1660.64</t>
  </si>
  <si>
    <t>1625.1</t>
  </si>
  <si>
    <t>1627.59</t>
  </si>
  <si>
    <t>1635.02</t>
  </si>
  <si>
    <t>1665.8</t>
  </si>
  <si>
    <t>1655.36</t>
  </si>
  <si>
    <t>1663.75</t>
  </si>
  <si>
    <t>1681.74</t>
  </si>
  <si>
    <t>1640.82</t>
  </si>
  <si>
    <t>1648.11</t>
  </si>
  <si>
    <t>1647.95</t>
  </si>
  <si>
    <t>1667.16</t>
  </si>
  <si>
    <t>1638.2</t>
  </si>
  <si>
    <t>1656.34</t>
  </si>
  <si>
    <t>1656.97</t>
  </si>
  <si>
    <t>1663.23</t>
  </si>
  <si>
    <t>1634.28</t>
  </si>
  <si>
    <t>1641.42</t>
  </si>
  <si>
    <t>1634.69</t>
  </si>
  <si>
    <t>1664.37</t>
  </si>
  <si>
    <t>1627.13</t>
  </si>
  <si>
    <t>1642.7</t>
  </si>
  <si>
    <t>1661.16</t>
  </si>
  <si>
    <t>1638.76</t>
  </si>
  <si>
    <t>1645.32</t>
  </si>
  <si>
    <t>1635.49</t>
  </si>
  <si>
    <t>1645.46</t>
  </si>
  <si>
    <t>1627.61</t>
  </si>
  <si>
    <t>1631.66</t>
  </si>
  <si>
    <t>1635.42</t>
  </si>
  <si>
    <t>1653.11</t>
  </si>
  <si>
    <t>1612.59</t>
  </si>
  <si>
    <t>1625.54</t>
  </si>
  <si>
    <t>1605.43</t>
  </si>
  <si>
    <t>1610.05</t>
  </si>
  <si>
    <t>1534.87</t>
  </si>
  <si>
    <t>1549.74</t>
  </si>
  <si>
    <t>1557.47</t>
  </si>
  <si>
    <t>1567.72</t>
  </si>
  <si>
    <t>1529.15</t>
  </si>
  <si>
    <t>1542.76</t>
  </si>
  <si>
    <t>1528.78</t>
  </si>
  <si>
    <t>1535.27</t>
  </si>
  <si>
    <t>1496.76</t>
  </si>
  <si>
    <t>1515.97</t>
  </si>
  <si>
    <t>1526.2</t>
  </si>
  <si>
    <t>1563.93</t>
  </si>
  <si>
    <t>1556.14</t>
  </si>
  <si>
    <t>1564.86</t>
  </si>
  <si>
    <t>1636.9</t>
  </si>
  <si>
    <t>1564.75</t>
  </si>
  <si>
    <t>1636.28</t>
  </si>
  <si>
    <t>1622.29</t>
  </si>
  <si>
    <t>1641.78</t>
  </si>
  <si>
    <t>1590.72</t>
  </si>
  <si>
    <t>1640.94</t>
  </si>
  <si>
    <t>1654.61</t>
  </si>
  <si>
    <t>1678.4</t>
  </si>
  <si>
    <t>1649.07</t>
  </si>
  <si>
    <t>1670.43</t>
  </si>
  <si>
    <t>1665.72</t>
  </si>
  <si>
    <t>1702.98</t>
  </si>
  <si>
    <t>1654.6</t>
  </si>
  <si>
    <t>1697.49</t>
  </si>
  <si>
    <t>1707.52</t>
  </si>
  <si>
    <t>1788.27</t>
  </si>
  <si>
    <t>1697.78</t>
  </si>
  <si>
    <t>1765.71</t>
  </si>
  <si>
    <t>1768.9</t>
  </si>
  <si>
    <t>1794.79</t>
  </si>
  <si>
    <t>1741.62</t>
  </si>
  <si>
    <t>1779.34</t>
  </si>
  <si>
    <t>1777.24</t>
  </si>
  <si>
    <t>1791.08</t>
  </si>
  <si>
    <t>1761.91</t>
  </si>
  <si>
    <t>1771.49</t>
  </si>
  <si>
    <t>1768.19</t>
  </si>
  <si>
    <t>1768.51</t>
  </si>
  <si>
    <t>1743.81</t>
  </si>
  <si>
    <t>1749.41</t>
  </si>
  <si>
    <t>1764.1</t>
  </si>
  <si>
    <t>1799.36</t>
  </si>
  <si>
    <t>1799.02</t>
  </si>
  <si>
    <t>1797.57</t>
  </si>
  <si>
    <t>1801.73</t>
  </si>
  <si>
    <t>1775.91</t>
  </si>
  <si>
    <t>1793.56</t>
  </si>
  <si>
    <t>1792.17</t>
  </si>
  <si>
    <t>1812.8</t>
  </si>
  <si>
    <t>1787.08</t>
  </si>
  <si>
    <t>1810.43</t>
  </si>
  <si>
    <t>1803.49</t>
  </si>
  <si>
    <t>1806.98</t>
  </si>
  <si>
    <t>1782.02</t>
  </si>
  <si>
    <t>1789.79</t>
  </si>
  <si>
    <t>1788.48</t>
  </si>
  <si>
    <t>1821.3</t>
  </si>
  <si>
    <t>1780.11</t>
  </si>
  <si>
    <t>1820.85</t>
  </si>
  <si>
    <t>1835.53</t>
  </si>
  <si>
    <t>1860.73</t>
  </si>
  <si>
    <t>1823.32</t>
  </si>
  <si>
    <t>1832.04</t>
  </si>
  <si>
    <t>1841.11</t>
  </si>
  <si>
    <t>1861.39</t>
  </si>
  <si>
    <t>1831.12</t>
  </si>
  <si>
    <t>1859.42</t>
  </si>
  <si>
    <t>1866.15</t>
  </si>
  <si>
    <t>1840.63</t>
  </si>
  <si>
    <t>1860.15</t>
  </si>
  <si>
    <t>1865.67</t>
  </si>
  <si>
    <t>1873.96</t>
  </si>
  <si>
    <t>1844.11</t>
  </si>
  <si>
    <t>1849.57</t>
  </si>
  <si>
    <t>1846.73</t>
  </si>
  <si>
    <t>1853.78</t>
  </si>
  <si>
    <t>1834.69</t>
  </si>
  <si>
    <t>1845.96</t>
  </si>
  <si>
    <t>1851.37</t>
  </si>
  <si>
    <t>1817.83</t>
  </si>
  <si>
    <t>1830.04</t>
  </si>
  <si>
    <t>1844.33</t>
  </si>
  <si>
    <t>1871.17</t>
  </si>
  <si>
    <t>1853.38</t>
  </si>
  <si>
    <t>1855.33</t>
  </si>
  <si>
    <t>1899.37</t>
  </si>
  <si>
    <t>1845.44</t>
  </si>
  <si>
    <t>1897.97</t>
  </si>
  <si>
    <t>1900.94</t>
  </si>
  <si>
    <t>1903.32</t>
  </si>
  <si>
    <t>1880.22</t>
  </si>
  <si>
    <t>1890.11</t>
  </si>
  <si>
    <t>1894.4</t>
  </si>
  <si>
    <t>1952.28</t>
  </si>
  <si>
    <t>1894.35</t>
  </si>
  <si>
    <t>1947.68</t>
  </si>
  <si>
    <t>1949.61</t>
  </si>
  <si>
    <t>1965.92</t>
  </si>
  <si>
    <t>1926.87</t>
  </si>
  <si>
    <t>1958.53</t>
  </si>
  <si>
    <t>1941.14</t>
  </si>
  <si>
    <t>1970.27</t>
  </si>
  <si>
    <t>1933.68</t>
  </si>
  <si>
    <t>1976.65</t>
  </si>
  <si>
    <t>2023.91</t>
  </si>
  <si>
    <t>1994.12</t>
  </si>
  <si>
    <t>1995.63</t>
  </si>
  <si>
    <t>2008.96</t>
  </si>
  <si>
    <t>1975.26</t>
  </si>
  <si>
    <t>1984</t>
  </si>
  <si>
    <t>1985.51</t>
  </si>
  <si>
    <t>1992.09</t>
  </si>
  <si>
    <t>1927.53</t>
  </si>
  <si>
    <t>1950.85</t>
  </si>
  <si>
    <t>1956.48</t>
  </si>
  <si>
    <t>1961.77</t>
  </si>
  <si>
    <t>1916.03</t>
  </si>
  <si>
    <t>1939.07</t>
  </si>
  <si>
    <t>1938.79</t>
  </si>
  <si>
    <t>1963.56</t>
  </si>
  <si>
    <t>1933.23</t>
  </si>
  <si>
    <t>1955.69</t>
  </si>
  <si>
    <t>1963.84</t>
  </si>
  <si>
    <t>1996.4</t>
  </si>
  <si>
    <t>1985.26</t>
  </si>
  <si>
    <t>1997.91</t>
  </si>
  <si>
    <t>2014.44</t>
  </si>
  <si>
    <t>1949.99</t>
  </si>
  <si>
    <t>1975.76</t>
  </si>
  <si>
    <t>1981.62</t>
  </si>
  <si>
    <t>1983.94</t>
  </si>
  <si>
    <t>1947.14</t>
  </si>
  <si>
    <t>1952.54</t>
  </si>
  <si>
    <t>1929.14</t>
  </si>
  <si>
    <t>1935.22</t>
  </si>
  <si>
    <t>1851.23</t>
  </si>
  <si>
    <t>1888.8</t>
  </si>
  <si>
    <t>1896.48</t>
  </si>
  <si>
    <t>1931.66</t>
  </si>
  <si>
    <t>1896.29</t>
  </si>
  <si>
    <t>1928.4</t>
  </si>
  <si>
    <t>1934.03</t>
  </si>
  <si>
    <t>1958.16</t>
  </si>
  <si>
    <t>1927.07</t>
  </si>
  <si>
    <t>1955.84</t>
  </si>
  <si>
    <t>1969.45</t>
  </si>
  <si>
    <t>2005.62</t>
  </si>
  <si>
    <t>2004.41</t>
  </si>
  <si>
    <t>2015.02</t>
  </si>
  <si>
    <t>2033.03</t>
  </si>
  <si>
    <t>2002.58</t>
  </si>
  <si>
    <t>2016.01</t>
  </si>
  <si>
    <t>2019.48</t>
  </si>
  <si>
    <t>1982.15</t>
  </si>
  <si>
    <t>1983.98</t>
  </si>
  <si>
    <t>1994.28</t>
  </si>
  <si>
    <t>2020.04</t>
  </si>
  <si>
    <t>1991.46</t>
  </si>
  <si>
    <t>2008.75</t>
  </si>
  <si>
    <t>2004.64</t>
  </si>
  <si>
    <t>2031.72</t>
  </si>
  <si>
    <t>1994.13</t>
  </si>
  <si>
    <t>2009.12</t>
  </si>
  <si>
    <t>2040.48</t>
  </si>
  <si>
    <t>2074.11</t>
  </si>
  <si>
    <t>2028.43</t>
  </si>
  <si>
    <t>2080.5</t>
  </si>
  <si>
    <t>2095.67</t>
  </si>
  <si>
    <t>2060.2</t>
  </si>
  <si>
    <t>2072.74</t>
  </si>
  <si>
    <t>2067.33</t>
  </si>
  <si>
    <t>2100.33</t>
  </si>
  <si>
    <t>2043.05</t>
  </si>
  <si>
    <t>2066.97</t>
  </si>
  <si>
    <t>2073.81</t>
  </si>
  <si>
    <t>2086.11</t>
  </si>
  <si>
    <t>2026.96</t>
  </si>
  <si>
    <t>2043.73</t>
  </si>
  <si>
    <t>2050.24</t>
  </si>
  <si>
    <t>2058.87</t>
  </si>
  <si>
    <t>2009.42</t>
  </si>
  <si>
    <t>2023.36</t>
  </si>
  <si>
    <t>2023.83</t>
  </si>
  <si>
    <t>2037.57</t>
  </si>
  <si>
    <t>2019.66</t>
  </si>
  <si>
    <t>2031.71</t>
  </si>
  <si>
    <t>2026.35</t>
  </si>
  <si>
    <t>2031.08</t>
  </si>
  <si>
    <t>1969.41</t>
  </si>
  <si>
    <t>1985.68</t>
  </si>
  <si>
    <t>1985.59</t>
  </si>
  <si>
    <t>2023.74</t>
  </si>
  <si>
    <t>1970.06</t>
  </si>
  <si>
    <t>2034.26</t>
  </si>
  <si>
    <t>2047.11</t>
  </si>
  <si>
    <t>1980.12</t>
  </si>
  <si>
    <t>1983.49</t>
  </si>
  <si>
    <t>1998.43</t>
  </si>
  <si>
    <t>1960.82</t>
  </si>
  <si>
    <t>1986.09</t>
  </si>
  <si>
    <t>1997.58</t>
  </si>
  <si>
    <t>2007.64</t>
  </si>
  <si>
    <t>1948.97</t>
  </si>
  <si>
    <t>1953.49</t>
  </si>
  <si>
    <t>1945.01</t>
  </si>
  <si>
    <t>1965.14</t>
  </si>
  <si>
    <t>1934.61</t>
  </si>
  <si>
    <t>1952.67</t>
  </si>
  <si>
    <t>1961.37</t>
  </si>
  <si>
    <t>1966.76</t>
  </si>
  <si>
    <t>1927.45</t>
  </si>
  <si>
    <t>1945.78</t>
  </si>
  <si>
    <t>1936.78</t>
  </si>
  <si>
    <t>1988.24</t>
  </si>
  <si>
    <t>1932.69</t>
  </si>
  <si>
    <t>1981.98</t>
  </si>
  <si>
    <t>1981.07</t>
  </si>
  <si>
    <t>1998.12</t>
  </si>
  <si>
    <t>1916.09</t>
  </si>
  <si>
    <t>1929.21</t>
  </si>
  <si>
    <t>1913.71</t>
  </si>
  <si>
    <t>1992.75</t>
  </si>
  <si>
    <t>1885.24</t>
  </si>
  <si>
    <t>1987.83</t>
  </si>
  <si>
    <t>1965.76</t>
  </si>
  <si>
    <t>1985.52</t>
  </si>
  <si>
    <t>1938.85</t>
  </si>
  <si>
    <t>1948.01</t>
  </si>
  <si>
    <t>1960.96</t>
  </si>
  <si>
    <t>1975.94</t>
  </si>
  <si>
    <t>1945.82</t>
  </si>
  <si>
    <t>1967.72</t>
  </si>
  <si>
    <t>1973.17</t>
  </si>
  <si>
    <t>1981.43</t>
  </si>
  <si>
    <t>1942.6</t>
  </si>
  <si>
    <t>1954.02</t>
  </si>
  <si>
    <t>1973.74</t>
  </si>
  <si>
    <t>1934.98</t>
  </si>
  <si>
    <t>1940.69</t>
  </si>
  <si>
    <t>1945.6</t>
  </si>
  <si>
    <t>1961.12</t>
  </si>
  <si>
    <t>1924.95</t>
  </si>
  <si>
    <t>1927.02</t>
  </si>
  <si>
    <t>1937.72</t>
  </si>
  <si>
    <t>1971.28</t>
  </si>
  <si>
    <t>1934.96</t>
  </si>
  <si>
    <t>1957.73</t>
  </si>
  <si>
    <t>1970.16</t>
  </si>
  <si>
    <t>1975.67</t>
  </si>
  <si>
    <t>1948.48</t>
  </si>
  <si>
    <t>1952.1</t>
  </si>
  <si>
    <t>1954.67</t>
  </si>
  <si>
    <t>1958.14</t>
  </si>
  <si>
    <t>1935.49</t>
  </si>
  <si>
    <t>1941.6</t>
  </si>
  <si>
    <t>1947.63</t>
  </si>
  <si>
    <t>1954.36</t>
  </si>
  <si>
    <t>1910.15</t>
  </si>
  <si>
    <t>1917.54</t>
  </si>
  <si>
    <t>1922.62</t>
  </si>
  <si>
    <t>1961.69</t>
  </si>
  <si>
    <t>1954.92</t>
  </si>
  <si>
    <t>1951.43</t>
  </si>
  <si>
    <t>1953.69</t>
  </si>
  <si>
    <t>1919.72</t>
  </si>
  <si>
    <t>1937.07</t>
  </si>
  <si>
    <t>1946.97</t>
  </si>
  <si>
    <t>1980.77</t>
  </si>
  <si>
    <t>1974.82</t>
  </si>
  <si>
    <t>1977.89</t>
  </si>
  <si>
    <t>2022.16</t>
  </si>
  <si>
    <t>1976.58</t>
  </si>
  <si>
    <t>2004.54</t>
  </si>
  <si>
    <t>2005.98</t>
  </si>
  <si>
    <t>2008.2</t>
  </si>
  <si>
    <t>1980.26</t>
  </si>
  <si>
    <t>1986.8</t>
  </si>
  <si>
    <t>1990.16</t>
  </si>
  <si>
    <t>2020.46</t>
  </si>
  <si>
    <t>1978.88</t>
  </si>
  <si>
    <t>1985.99</t>
  </si>
  <si>
    <t>1998.69</t>
  </si>
  <si>
    <t>1971.8</t>
  </si>
  <si>
    <t>1985.31</t>
  </si>
  <si>
    <t>1978.7</t>
  </si>
  <si>
    <t>1958.36</t>
  </si>
  <si>
    <t>1961.62</t>
  </si>
  <si>
    <t>1969.01</t>
  </si>
  <si>
    <t>1976.38</t>
  </si>
  <si>
    <t>1896.36</t>
  </si>
  <si>
    <t>1922.59</t>
  </si>
  <si>
    <t>1926.18</t>
  </si>
  <si>
    <t>1954.22</t>
  </si>
  <si>
    <t>1924.64</t>
  </si>
  <si>
    <t>1937.9</t>
  </si>
  <si>
    <t>1955.61</t>
  </si>
  <si>
    <t>1967.63</t>
  </si>
  <si>
    <t>1936.13</t>
  </si>
  <si>
    <t>1936.47</t>
  </si>
  <si>
    <t>1912.25</t>
  </si>
  <si>
    <t>1928.9</t>
  </si>
  <si>
    <t>1888.55</t>
  </si>
  <si>
    <t>1907.28</t>
  </si>
  <si>
    <t>1925.94</t>
  </si>
  <si>
    <t>1950.47</t>
  </si>
  <si>
    <t>1917.58</t>
  </si>
  <si>
    <t>1949.57</t>
  </si>
  <si>
    <t>1947.45</t>
  </si>
  <si>
    <t>1969.69</t>
  </si>
  <si>
    <t>1938.13</t>
  </si>
  <si>
    <t>1959.52</t>
  </si>
  <si>
    <t>1963.17</t>
  </si>
  <si>
    <t>1989.78</t>
  </si>
  <si>
    <t>1936.22</t>
  </si>
  <si>
    <t>1943.24</t>
  </si>
  <si>
    <t>1935.36</t>
  </si>
  <si>
    <t>1951.02</t>
  </si>
  <si>
    <t>1914.5</t>
  </si>
  <si>
    <t>1944.86</t>
  </si>
  <si>
    <t>1940.32</t>
  </si>
  <si>
    <t>1952.97</t>
  </si>
  <si>
    <t>1927.59</t>
  </si>
  <si>
    <t>1939.59</t>
  </si>
  <si>
    <t>1968.14</t>
  </si>
  <si>
    <t>1944.49</t>
  </si>
  <si>
    <t>1965.25</t>
  </si>
  <si>
    <t>1966.81</t>
  </si>
  <si>
    <t>2010.33</t>
  </si>
  <si>
    <t>1962.85</t>
  </si>
  <si>
    <t>1994.18</t>
  </si>
  <si>
    <t>1997.63</t>
  </si>
  <si>
    <t>2017.62</t>
  </si>
  <si>
    <t>2003.55</t>
  </si>
  <si>
    <t>2012.36</t>
  </si>
  <si>
    <t>2020.76</t>
  </si>
  <si>
    <t>1983.64</t>
  </si>
  <si>
    <t>1994.38</t>
  </si>
  <si>
    <t>1993.99</t>
  </si>
  <si>
    <t>2012.91</t>
  </si>
  <si>
    <t>1983.11</t>
  </si>
  <si>
    <t>2006.11</t>
  </si>
  <si>
    <t>2012.38</t>
  </si>
  <si>
    <t>2029.17</t>
  </si>
  <si>
    <t>1997.76</t>
  </si>
  <si>
    <t>2001.24</t>
  </si>
  <si>
    <t>2005.15</t>
  </si>
  <si>
    <t>2012.84</t>
  </si>
  <si>
    <t>1977.17</t>
  </si>
  <si>
    <t>1981.41</t>
  </si>
  <si>
    <t>1976.47</t>
  </si>
  <si>
    <t>1912.98</t>
  </si>
  <si>
    <t>1939.01</t>
  </si>
  <si>
    <t>1941.91</t>
  </si>
  <si>
    <t>1966.9</t>
  </si>
  <si>
    <t>1938.05</t>
  </si>
  <si>
    <t>1960.75</t>
  </si>
  <si>
    <t>1950.51</t>
  </si>
  <si>
    <t>1954.88</t>
  </si>
  <si>
    <t>1925.51</t>
  </si>
  <si>
    <t>1927.56</t>
  </si>
  <si>
    <t>1921.5</t>
  </si>
  <si>
    <t>1949.37</t>
  </si>
  <si>
    <t>1929.12</t>
  </si>
  <si>
    <t>1933.56</t>
  </si>
  <si>
    <t>1934.37</t>
  </si>
  <si>
    <t>1905.9</t>
  </si>
  <si>
    <t>1923.55</t>
  </si>
  <si>
    <t>1910.28</t>
  </si>
  <si>
    <t>1910.73</t>
  </si>
  <si>
    <t>1888.36</t>
  </si>
  <si>
    <t>1899.95</t>
  </si>
  <si>
    <t>1901.84</t>
  </si>
  <si>
    <t>1911.57</t>
  </si>
  <si>
    <t>1868.06</t>
  </si>
  <si>
    <t>1876.85</t>
  </si>
  <si>
    <t>1891.11</t>
  </si>
  <si>
    <t>1925.48</t>
  </si>
  <si>
    <t>1887.67</t>
  </si>
  <si>
    <t>1918.71</t>
  </si>
  <si>
    <t>1922.29</t>
  </si>
  <si>
    <t>1955.75</t>
  </si>
  <si>
    <t>1953.02</t>
  </si>
  <si>
    <t>1963.34</t>
  </si>
  <si>
    <t>1969.48</t>
  </si>
  <si>
    <t>1935.9</t>
  </si>
  <si>
    <t>1942.32</t>
  </si>
  <si>
    <t>1949</t>
  </si>
  <si>
    <t>1954.4</t>
  </si>
  <si>
    <t>1927.77</t>
  </si>
  <si>
    <t>1938.84</t>
  </si>
  <si>
    <t>1942.53</t>
  </si>
  <si>
    <t>1959.19</t>
  </si>
  <si>
    <t>1937.14</t>
  </si>
  <si>
    <t>1954.38</t>
  </si>
  <si>
    <t>1965.18</t>
  </si>
  <si>
    <t>2012.87</t>
  </si>
  <si>
    <t>2012.08</t>
  </si>
  <si>
    <t>1990.15</t>
  </si>
  <si>
    <t>1998.73</t>
  </si>
  <si>
    <t>2004.55</t>
  </si>
  <si>
    <t>2006.99</t>
  </si>
  <si>
    <t>1971.26</t>
  </si>
  <si>
    <t>1980.32</t>
  </si>
  <si>
    <t>1981.23</t>
  </si>
  <si>
    <t>1987.55</t>
  </si>
  <si>
    <t>1964.05</t>
  </si>
  <si>
    <t>1975.11</t>
  </si>
  <si>
    <t>1975.05</t>
  </si>
  <si>
    <t>1983.85</t>
  </si>
  <si>
    <t>1961.61</t>
  </si>
  <si>
    <t>1982.58</t>
  </si>
  <si>
    <t>1983.4</t>
  </si>
  <si>
    <t>1991.19</t>
  </si>
  <si>
    <t>1967.7</t>
  </si>
  <si>
    <t>1974.73</t>
  </si>
  <si>
    <t>1986.19</t>
  </si>
  <si>
    <t>2011.96</t>
  </si>
  <si>
    <t>2015.11</t>
  </si>
  <si>
    <t>2024.65</t>
  </si>
  <si>
    <t>2002.04</t>
  </si>
  <si>
    <t>2019.29</t>
  </si>
  <si>
    <t>2019.5</t>
  </si>
  <si>
    <t>2026.55</t>
  </si>
  <si>
    <t>2001.71</t>
  </si>
  <si>
    <t>2012.27</t>
  </si>
  <si>
    <t>2016.04</t>
  </si>
  <si>
    <t>2039.72</t>
  </si>
  <si>
    <t>1994.85</t>
  </si>
  <si>
    <t>1998.99</t>
  </si>
  <si>
    <t>2001.93</t>
  </si>
  <si>
    <t>2013.61</t>
  </si>
  <si>
    <t>1983.45</t>
  </si>
  <si>
    <t>1987.76</t>
  </si>
  <si>
    <t>1987.94</t>
  </si>
  <si>
    <t>1988.36</t>
  </si>
  <si>
    <t>1968.98</t>
  </si>
  <si>
    <t>1982.4</t>
  </si>
  <si>
    <t>1986.54</t>
  </si>
  <si>
    <t>1989.73</t>
  </si>
  <si>
    <t>1990.18</t>
  </si>
  <si>
    <t>1990.8</t>
  </si>
  <si>
    <t>1961.71</t>
  </si>
  <si>
    <t>1986.63</t>
  </si>
  <si>
    <t>1994.54</t>
  </si>
  <si>
    <t>2005.1</t>
  </si>
  <si>
    <t>1978.87</t>
  </si>
  <si>
    <t>2006.17</t>
  </si>
  <si>
    <t>2013.57</t>
  </si>
  <si>
    <t>1998.92</t>
  </si>
  <si>
    <t>2000.4</t>
  </si>
  <si>
    <t>2033.79</t>
  </si>
  <si>
    <t>2000.18</t>
  </si>
  <si>
    <t>2029.64</t>
  </si>
  <si>
    <t>2043.59</t>
  </si>
  <si>
    <t>2081.94</t>
  </si>
  <si>
    <t>2040.02</t>
  </si>
  <si>
    <t>2050.69</t>
  </si>
  <si>
    <t>2061</t>
  </si>
  <si>
    <t>2065.47</t>
  </si>
  <si>
    <t>2037.2</t>
  </si>
  <si>
    <t>2037.59</t>
  </si>
  <si>
    <t>2046.24</t>
  </si>
  <si>
    <t>1999.81</t>
  </si>
  <si>
    <t>2004.04</t>
  </si>
  <si>
    <t>2015.97</t>
  </si>
  <si>
    <t>2052.17</t>
  </si>
  <si>
    <t>2014.52</t>
  </si>
  <si>
    <t>2047.36</t>
  </si>
  <si>
    <t>2053.2</t>
  </si>
  <si>
    <t>2076.8</t>
  </si>
  <si>
    <t>2040.4</t>
  </si>
  <si>
    <t>2046.67</t>
  </si>
  <si>
    <t>2061.36</t>
  </si>
  <si>
    <t>2099.19</t>
  </si>
  <si>
    <t>2097.31</t>
  </si>
  <si>
    <t>2115.79</t>
  </si>
  <si>
    <t>2142.57</t>
  </si>
  <si>
    <t>2108.34</t>
  </si>
  <si>
    <t>2115.7</t>
  </si>
  <si>
    <t>2108.43</t>
  </si>
  <si>
    <t>2116.51</t>
  </si>
  <si>
    <t>2110.48</t>
  </si>
  <si>
    <t>2112.89</t>
  </si>
  <si>
    <t>2084.77</t>
  </si>
  <si>
    <t>2091.39</t>
  </si>
  <si>
    <t>2083.41</t>
  </si>
  <si>
    <t>2095.86</t>
  </si>
  <si>
    <t>2049.81</t>
  </si>
  <si>
    <t>2089.32</t>
  </si>
  <si>
    <t>2096.96</t>
  </si>
  <si>
    <t>2103.3</t>
  </si>
  <si>
    <t>2062.64</t>
  </si>
  <si>
    <t>2092.8</t>
  </si>
  <si>
    <t>2102.62</t>
  </si>
  <si>
    <t>2129.99</t>
  </si>
  <si>
    <t>2128.49</t>
  </si>
  <si>
    <t>2142.32</t>
  </si>
  <si>
    <t>2154.13</t>
  </si>
  <si>
    <t>2132.83</t>
  </si>
  <si>
    <t>2136.54</t>
  </si>
  <si>
    <t>2123.9</t>
  </si>
  <si>
    <t>2129.88</t>
  </si>
  <si>
    <t>2107.33</t>
  </si>
  <si>
    <t>2115.15</t>
  </si>
  <si>
    <t>2121.01</t>
  </si>
  <si>
    <t>2134.93</t>
  </si>
  <si>
    <t>2100.73</t>
  </si>
  <si>
    <t>2131.18</t>
  </si>
  <si>
    <t>2130.95</t>
  </si>
  <si>
    <t>2149.09</t>
  </si>
  <si>
    <t>2126.3</t>
  </si>
  <si>
    <t>2139.06</t>
  </si>
  <si>
    <t>2138.36</t>
  </si>
  <si>
    <t>2139.33</t>
  </si>
  <si>
    <t>2127.3</t>
  </si>
  <si>
    <t>2134.18</t>
  </si>
  <si>
    <t>2144</t>
  </si>
  <si>
    <t>2157.82</t>
  </si>
  <si>
    <t>2131.94</t>
  </si>
  <si>
    <t>2153.78</t>
  </si>
  <si>
    <t>2156.44</t>
  </si>
  <si>
    <t>2172.5</t>
  </si>
  <si>
    <t>2143.24</t>
  </si>
  <si>
    <t>2164.89</t>
  </si>
  <si>
    <t>2167.52</t>
  </si>
  <si>
    <t>2208.23</t>
  </si>
  <si>
    <t>2165.53</t>
  </si>
  <si>
    <t>2207.47</t>
  </si>
  <si>
    <t>2210.53</t>
  </si>
  <si>
    <t>2237.01</t>
  </si>
  <si>
    <t>2236.31</t>
  </si>
  <si>
    <t>2237.25</t>
  </si>
  <si>
    <t>2250.45</t>
  </si>
  <si>
    <t>2227.27</t>
  </si>
  <si>
    <t>2233.36</t>
  </si>
  <si>
    <t>2234.87</t>
  </si>
  <si>
    <t>2268.18</t>
  </si>
  <si>
    <t>2226.59</t>
  </si>
  <si>
    <t>2233.37</t>
  </si>
  <si>
    <t>2234.69</t>
  </si>
  <si>
    <t>2253.32</t>
  </si>
  <si>
    <t>2233.99</t>
  </si>
  <si>
    <t>2252.26</t>
  </si>
  <si>
    <t>2252.84</t>
  </si>
  <si>
    <t>2261.39</t>
  </si>
  <si>
    <t>2230.69</t>
  </si>
  <si>
    <t>2254.59</t>
  </si>
  <si>
    <t>2254.62</t>
  </si>
  <si>
    <t>2273.28</t>
  </si>
  <si>
    <t>2245.49</t>
  </si>
  <si>
    <t>2246.63</t>
  </si>
  <si>
    <t>2241.03</t>
  </si>
  <si>
    <t>2247.11</t>
  </si>
  <si>
    <t>2223.2</t>
  </si>
  <si>
    <t>2237.61</t>
  </si>
  <si>
    <t>2239.73</t>
  </si>
  <si>
    <t>2215.18</t>
  </si>
  <si>
    <t>2218.45</t>
  </si>
  <si>
    <t>2217.7</t>
  </si>
  <si>
    <t>2242.7</t>
  </si>
  <si>
    <t>2210.07</t>
  </si>
  <si>
    <t>2236.89</t>
  </si>
  <si>
    <t>2238.75</t>
  </si>
  <si>
    <t>2239.3</t>
  </si>
  <si>
    <t>2224.15</t>
  </si>
  <si>
    <t>2224.67</t>
  </si>
  <si>
    <t>2229.99</t>
  </si>
  <si>
    <t>2253.2</t>
  </si>
  <si>
    <t>2262.55</t>
  </si>
  <si>
    <t>2269.21</t>
  </si>
  <si>
    <t>2230.1</t>
  </si>
  <si>
    <t>2230.37</t>
  </si>
  <si>
    <t>2232.65</t>
  </si>
  <si>
    <t>2244.07</t>
  </si>
  <si>
    <t>2225.14</t>
  </si>
  <si>
    <t>2225.27</t>
  </si>
  <si>
    <t>2215.45</t>
  </si>
  <si>
    <t>2221.62</t>
  </si>
  <si>
    <t>2204.74</t>
  </si>
  <si>
    <t>2211.58</t>
  </si>
  <si>
    <t>2208.65</t>
  </si>
  <si>
    <t>2224.42</t>
  </si>
  <si>
    <t>2203.47</t>
  </si>
  <si>
    <t>2220.68</t>
  </si>
  <si>
    <t>2210.86</t>
  </si>
  <si>
    <t>2223.35</t>
  </si>
  <si>
    <t>2189.24</t>
  </si>
  <si>
    <t>2219.45</t>
  </si>
  <si>
    <t>2226.22</t>
  </si>
  <si>
    <t>2234.65</t>
  </si>
  <si>
    <t>2204.52</t>
  </si>
  <si>
    <t>2220.53</t>
  </si>
  <si>
    <t>2222.93</t>
  </si>
  <si>
    <t>2238.66</t>
  </si>
  <si>
    <t>2217.36</t>
  </si>
  <si>
    <t>2233.7</t>
  </si>
  <si>
    <t>2237.56</t>
  </si>
  <si>
    <t>2276.77</t>
  </si>
  <si>
    <t>2273.11</t>
  </si>
  <si>
    <t>2271.93</t>
  </si>
  <si>
    <t>2291.37</t>
  </si>
  <si>
    <t>2269.55</t>
  </si>
  <si>
    <t>2282.46</t>
  </si>
  <si>
    <t>2280.67</t>
  </si>
  <si>
    <t>2293.02</t>
  </si>
  <si>
    <t>2260.4</t>
  </si>
  <si>
    <t>2285.81</t>
  </si>
  <si>
    <t>2281.71</t>
  </si>
  <si>
    <t>2283.15</t>
  </si>
  <si>
    <t>2251.62</t>
  </si>
  <si>
    <t>2258.24</t>
  </si>
  <si>
    <t>2257.62</t>
  </si>
  <si>
    <t>2264.36</t>
  </si>
  <si>
    <t>2218.41</t>
  </si>
  <si>
    <t>2223.84</t>
  </si>
  <si>
    <t>2255.33</t>
  </si>
  <si>
    <t>2250.58</t>
  </si>
  <si>
    <t>2258.56</t>
  </si>
  <si>
    <t>2269.4</t>
  </si>
  <si>
    <t>2249.91</t>
  </si>
  <si>
    <t>2252.18</t>
  </si>
  <si>
    <t>2255.07</t>
  </si>
  <si>
    <t>2264.33</t>
  </si>
  <si>
    <t>2254.01</t>
  </si>
  <si>
    <t>2258.82</t>
  </si>
  <si>
    <t>2262.83</t>
  </si>
  <si>
    <t>2268.55</t>
  </si>
  <si>
    <t>2228.46</t>
  </si>
  <si>
    <t>2234.52</t>
  </si>
  <si>
    <t>2292.49</t>
  </si>
  <si>
    <t>2285.79</t>
  </si>
  <si>
    <t>2280.62</t>
  </si>
  <si>
    <t>2230.62</t>
  </si>
  <si>
    <t>2234.6</t>
  </si>
  <si>
    <t>2241.61</t>
  </si>
  <si>
    <t>2258.77</t>
  </si>
  <si>
    <t>2233.98</t>
  </si>
  <si>
    <t>2251.78</t>
  </si>
  <si>
    <t>2253.56</t>
  </si>
  <si>
    <t>2262.35</t>
  </si>
  <si>
    <t>2244.1</t>
  </si>
  <si>
    <t>2255.48</t>
  </si>
  <si>
    <t>2259</t>
  </si>
  <si>
    <t>2279.4</t>
  </si>
  <si>
    <t>2258.36</t>
  </si>
  <si>
    <t>2264.26</t>
  </si>
  <si>
    <t>2266.88</t>
  </si>
  <si>
    <t>2280.19</t>
  </si>
  <si>
    <t>2262.99</t>
  </si>
  <si>
    <t>2268.57</t>
  </si>
  <si>
    <t>2268.01</t>
  </si>
  <si>
    <t>2281.76</t>
  </si>
  <si>
    <t>2255.35</t>
  </si>
  <si>
    <t>2260.49</t>
  </si>
  <si>
    <t>2260.8</t>
  </si>
  <si>
    <t>2272.02</t>
  </si>
  <si>
    <t>2253.48</t>
  </si>
  <si>
    <t>2258.1</t>
  </si>
  <si>
    <t>2254.48</t>
  </si>
  <si>
    <t>2196.01</t>
  </si>
  <si>
    <t>2205.86</t>
  </si>
  <si>
    <t>2210.63</t>
  </si>
  <si>
    <t>2223.97</t>
  </si>
  <si>
    <t>2221.28</t>
  </si>
  <si>
    <t>2215.48</t>
  </si>
  <si>
    <t>2254.33</t>
  </si>
  <si>
    <t>2241.97</t>
  </si>
  <si>
    <t>2247.69</t>
  </si>
  <si>
    <t>2252.95</t>
  </si>
  <si>
    <t>2226.21</t>
  </si>
  <si>
    <t>2229.86</t>
  </si>
  <si>
    <t>2234.32</t>
  </si>
  <si>
    <t>2243.32</t>
  </si>
  <si>
    <t>2232.83</t>
  </si>
  <si>
    <t>2242.41</t>
  </si>
  <si>
    <t>2249.57</t>
  </si>
  <si>
    <t>2250.75</t>
  </si>
  <si>
    <t>2221.14</t>
  </si>
  <si>
    <t>2240.65</t>
  </si>
  <si>
    <t>2241.05</t>
  </si>
  <si>
    <t>2214.24</t>
  </si>
  <si>
    <t>2224.59</t>
  </si>
  <si>
    <t>2249.22</t>
  </si>
  <si>
    <t>2217.76</t>
  </si>
  <si>
    <t>2245.76</t>
  </si>
  <si>
    <t>2257.08</t>
  </si>
  <si>
    <t>2268.3</t>
  </si>
  <si>
    <t>2265.69</t>
  </si>
  <si>
    <t>2254.07</t>
  </si>
  <si>
    <t>2258.76</t>
  </si>
  <si>
    <t>2244.23</t>
  </si>
  <si>
    <t>2253.45</t>
  </si>
  <si>
    <t>2261.61</t>
  </si>
  <si>
    <t>2266.44</t>
  </si>
  <si>
    <t>2248.02</t>
  </si>
  <si>
    <t>2253.28</t>
  </si>
  <si>
    <t>2261.94</t>
  </si>
  <si>
    <t>2272.82</t>
  </si>
  <si>
    <t>2249.63</t>
  </si>
  <si>
    <t>2257.73</t>
  </si>
  <si>
    <t>2262.05</t>
  </si>
  <si>
    <t>2280.65</t>
  </si>
  <si>
    <t>2261.6</t>
  </si>
  <si>
    <t>2272.09</t>
  </si>
  <si>
    <t>2270.83</t>
  </si>
  <si>
    <t>2275.58</t>
  </si>
  <si>
    <t>2259.76</t>
  </si>
  <si>
    <t>2270.67</t>
  </si>
  <si>
    <t>2272.53</t>
  </si>
  <si>
    <t>2276</t>
  </si>
  <si>
    <t>2255.61</t>
  </si>
  <si>
    <t>2273.89</t>
  </si>
  <si>
    <t>2271.56</t>
  </si>
  <si>
    <t>2279.9</t>
  </si>
  <si>
    <t>2267.14</t>
  </si>
  <si>
    <t>2274.48</t>
  </si>
  <si>
    <t>2275.63</t>
  </si>
  <si>
    <t>2284.79</t>
  </si>
  <si>
    <t>2268.38</t>
  </si>
  <si>
    <t>2277.23</t>
  </si>
  <si>
    <t>2272.93</t>
  </si>
  <si>
    <t>2283.69</t>
  </si>
  <si>
    <t>2261.47</t>
  </si>
  <si>
    <t>2281.08</t>
  </si>
  <si>
    <t>2297.72</t>
  </si>
  <si>
    <t>2277.19</t>
  </si>
  <si>
    <t>2298.99</t>
  </si>
  <si>
    <t>2302.1</t>
  </si>
  <si>
    <t>2290.22</t>
  </si>
  <si>
    <t>2302.03</t>
  </si>
  <si>
    <t>2289.95</t>
  </si>
  <si>
    <t>2297.14</t>
  </si>
  <si>
    <t>2280.31</t>
  </si>
  <si>
    <t>2282.1</t>
  </si>
  <si>
    <t>2282.7</t>
  </si>
  <si>
    <t>2300.04</t>
  </si>
  <si>
    <t>2279.19</t>
  </si>
  <si>
    <t>2300.19</t>
  </si>
  <si>
    <t>2301.58</t>
  </si>
  <si>
    <t>2275.03</t>
  </si>
  <si>
    <t>2284.97</t>
  </si>
  <si>
    <t>2270.18</t>
  </si>
  <si>
    <t>2270.95</t>
  </si>
  <si>
    <t>2260.02</t>
  </si>
  <si>
    <t>2263.51</t>
  </si>
  <si>
    <t>2247.35</t>
  </si>
  <si>
    <t>2255.56</t>
  </si>
  <si>
    <t>2264.45</t>
  </si>
  <si>
    <t>2290.92</t>
  </si>
  <si>
    <t>2287.52</t>
  </si>
  <si>
    <t>2293.79</t>
  </si>
  <si>
    <t>2300.9</t>
  </si>
  <si>
    <t>2282.35</t>
  </si>
  <si>
    <t>2297.64</t>
  </si>
  <si>
    <t>2291.03</t>
  </si>
  <si>
    <t>2321.75</t>
  </si>
  <si>
    <t>2326.62</t>
  </si>
  <si>
    <t>2307.66</t>
  </si>
  <si>
    <t>2309.44</t>
  </si>
  <si>
    <t>2310.63</t>
  </si>
  <si>
    <t>2323.77</t>
  </si>
  <si>
    <t>2295.89</t>
  </si>
  <si>
    <t>2324.67</t>
  </si>
  <si>
    <t>2350.93</t>
  </si>
  <si>
    <t>2350.23</t>
  </si>
  <si>
    <t>2347.73</t>
  </si>
  <si>
    <t>2379.63</t>
  </si>
  <si>
    <t>2368.03</t>
  </si>
  <si>
    <t>2367.66</t>
  </si>
  <si>
    <t>2387.46</t>
  </si>
  <si>
    <t>2371.16</t>
  </si>
  <si>
    <t>2375.04</t>
  </si>
  <si>
    <t>2391.94</t>
  </si>
  <si>
    <t>2363.26</t>
  </si>
  <si>
    <t>2392.26</t>
  </si>
  <si>
    <t>2393.71</t>
  </si>
  <si>
    <t>2370.71</t>
  </si>
  <si>
    <t>2380.82</t>
  </si>
  <si>
    <t>2379.29</t>
  </si>
  <si>
    <t>2416.38</t>
  </si>
  <si>
    <t>2409.03</t>
  </si>
  <si>
    <t>2409.1</t>
  </si>
  <si>
    <t>2388.22</t>
  </si>
  <si>
    <t>2394.79</t>
  </si>
  <si>
    <t>2390.92</t>
  </si>
  <si>
    <t>2361.41</t>
  </si>
  <si>
    <t>2364.63</t>
  </si>
  <si>
    <t>2356.6</t>
  </si>
  <si>
    <t>2361.31</t>
  </si>
  <si>
    <t>2341.53</t>
  </si>
  <si>
    <t>2356.39</t>
  </si>
  <si>
    <t>2357.98</t>
  </si>
  <si>
    <t>2360.7</t>
  </si>
  <si>
    <t>2365.69</t>
  </si>
  <si>
    <t>2387.74</t>
  </si>
  <si>
    <t>2362.83</t>
  </si>
  <si>
    <t>2367.42</t>
  </si>
  <si>
    <t>2381.69</t>
  </si>
  <si>
    <t>2356.63</t>
  </si>
  <si>
    <t>2376.01</t>
  </si>
  <si>
    <t>2365.73</t>
  </si>
  <si>
    <t>2368.41</t>
  </si>
  <si>
    <t>2355.23</t>
  </si>
  <si>
    <t>2351.2</t>
  </si>
  <si>
    <t>2367.65</t>
  </si>
  <si>
    <t>2347.03</t>
  </si>
  <si>
    <t>2357.28</t>
  </si>
  <si>
    <t>2356.48</t>
  </si>
  <si>
    <t>2359.97</t>
  </si>
  <si>
    <t>2326.12</t>
  </si>
  <si>
    <t>2333.01</t>
  </si>
  <si>
    <t>2316.96</t>
  </si>
  <si>
    <t>2259.28</t>
  </si>
  <si>
    <t>2272.52</t>
  </si>
  <si>
    <t>2271.99</t>
  </si>
  <si>
    <t>2302.02</t>
  </si>
  <si>
    <t>2271.94</t>
  </si>
  <si>
    <t>2278.11</t>
  </si>
  <si>
    <t>2295.39</t>
  </si>
  <si>
    <t>2335.18</t>
  </si>
  <si>
    <t>2345.99</t>
  </si>
  <si>
    <t>2353.45</t>
  </si>
  <si>
    <t>2315.2</t>
  </si>
  <si>
    <t>2320.51</t>
  </si>
  <si>
    <t>2323.41</t>
  </si>
  <si>
    <t>2295.88</t>
  </si>
  <si>
    <t>2299.18</t>
  </si>
  <si>
    <t>2308.17</t>
  </si>
  <si>
    <t>2314.8</t>
  </si>
  <si>
    <t>2285.15</t>
  </si>
  <si>
    <t>2292.47</t>
  </si>
  <si>
    <t>2289.15</t>
  </si>
  <si>
    <t>2298.68</t>
  </si>
  <si>
    <t>2270.88</t>
  </si>
  <si>
    <t>2275.68</t>
  </si>
  <si>
    <t>2277.48</t>
  </si>
  <si>
    <t>2299.84</t>
  </si>
  <si>
    <t>2271.6</t>
  </si>
  <si>
    <t>2290.97</t>
  </si>
  <si>
    <t>2299.33</t>
  </si>
  <si>
    <t>2314.35</t>
  </si>
  <si>
    <t>2294.48</t>
  </si>
  <si>
    <t>2310.29</t>
  </si>
  <si>
    <t>2299.01</t>
  </si>
  <si>
    <t>2332.78</t>
  </si>
  <si>
    <t>2284.34</t>
  </si>
  <si>
    <t>2327.88</t>
  </si>
  <si>
    <t>2325.08</t>
  </si>
  <si>
    <t>2360.69</t>
  </si>
  <si>
    <t>2306.16</t>
  </si>
  <si>
    <t>2338.09</t>
  </si>
  <si>
    <t>2338.92</t>
  </si>
  <si>
    <t>2365.14</t>
  </si>
  <si>
    <t>2320.67</t>
  </si>
  <si>
    <t>2364.72</t>
  </si>
  <si>
    <t>2365.2</t>
  </si>
  <si>
    <t>2329.59</t>
  </si>
  <si>
    <t>2353.18</t>
  </si>
  <si>
    <t>2365.41</t>
  </si>
  <si>
    <t>2334.37</t>
  </si>
  <si>
    <t>2359.54</t>
  </si>
  <si>
    <t>2360.56</t>
  </si>
  <si>
    <t>2415.15</t>
  </si>
  <si>
    <t>2411.12</t>
  </si>
  <si>
    <t>2457.36</t>
  </si>
  <si>
    <t>2409.01</t>
  </si>
  <si>
    <t>2449.09</t>
  </si>
  <si>
    <t>2478.55</t>
  </si>
  <si>
    <t>2429.66</t>
  </si>
  <si>
    <t>2472.33</t>
  </si>
  <si>
    <t>2471.12</t>
  </si>
  <si>
    <t>2473.93</t>
  </si>
  <si>
    <t>2439.48</t>
  </si>
  <si>
    <t>2451.89</t>
  </si>
  <si>
    <t>2455.6</t>
  </si>
  <si>
    <t>2473.32</t>
  </si>
  <si>
    <t>2447.11</t>
  </si>
  <si>
    <t>2459.5</t>
  </si>
  <si>
    <t>2459.71</t>
  </si>
  <si>
    <t>2461.17</t>
  </si>
  <si>
    <t>2438.38</t>
  </si>
  <si>
    <t>2453.98</t>
  </si>
  <si>
    <t>2458.45</t>
  </si>
  <si>
    <t>2474.44</t>
  </si>
  <si>
    <t>2452.44</t>
  </si>
  <si>
    <t>2459.81</t>
  </si>
  <si>
    <t>2461.73</t>
  </si>
  <si>
    <t>2472.34</t>
  </si>
  <si>
    <t>2438.14</t>
  </si>
  <si>
    <t>2447.54</t>
  </si>
  <si>
    <t>2447.07</t>
  </si>
  <si>
    <t>2453.57</t>
  </si>
  <si>
    <t>2432.33</t>
  </si>
  <si>
    <t>2443.11</t>
  </si>
  <si>
    <t>2433.75</t>
  </si>
  <si>
    <t>2418.23</t>
  </si>
  <si>
    <t>2427.35</t>
  </si>
  <si>
    <t>2425.02</t>
  </si>
  <si>
    <t>2436.87</t>
  </si>
  <si>
    <t>2412.57</t>
  </si>
  <si>
    <t>2417.09</t>
  </si>
  <si>
    <t>2415.52</t>
  </si>
  <si>
    <t>2430.62</t>
  </si>
  <si>
    <t>2427.19</t>
  </si>
  <si>
    <t>2429.41</t>
  </si>
  <si>
    <t>2442.53</t>
  </si>
  <si>
    <t>2417.03</t>
  </si>
  <si>
    <t>2425.29</t>
  </si>
  <si>
    <t>2423.22</t>
  </si>
  <si>
    <t>2389.35</t>
  </si>
  <si>
    <t>2404.82</t>
  </si>
  <si>
    <t>2405.47</t>
  </si>
  <si>
    <t>2411.6</t>
  </si>
  <si>
    <t>2391.93</t>
  </si>
  <si>
    <t>2392.67</t>
  </si>
  <si>
    <t>2390.05</t>
  </si>
  <si>
    <t>2421.65</t>
  </si>
  <si>
    <t>2377.84</t>
  </si>
  <si>
    <t>2405.05</t>
  </si>
  <si>
    <t>2411.73</t>
  </si>
  <si>
    <t>2421.09</t>
  </si>
  <si>
    <t>2388.14</t>
  </si>
  <si>
    <t>2407.53</t>
  </si>
  <si>
    <t>2411.54</t>
  </si>
  <si>
    <t>2428.52</t>
  </si>
  <si>
    <t>2386.85</t>
  </si>
  <si>
    <t>2441.93</t>
  </si>
  <si>
    <t>2438.8</t>
  </si>
  <si>
    <t>2439.09</t>
  </si>
  <si>
    <t>2443.77</t>
  </si>
  <si>
    <t>2419.57</t>
  </si>
  <si>
    <t>2439.16</t>
  </si>
  <si>
    <t>2444.16</t>
  </si>
  <si>
    <t>2449.64</t>
  </si>
  <si>
    <t>2417.29</t>
  </si>
  <si>
    <t>2423.92</t>
  </si>
  <si>
    <t>2420.42</t>
  </si>
  <si>
    <t>2423.89</t>
  </si>
  <si>
    <t>2393.2</t>
  </si>
  <si>
    <t>2395.05</t>
  </si>
  <si>
    <t>2393.48</t>
  </si>
  <si>
    <t>2407.83</t>
  </si>
  <si>
    <t>2355.75</t>
  </si>
  <si>
    <t>2366.59</t>
  </si>
  <si>
    <t>2372.28</t>
  </si>
  <si>
    <t>2390.77</t>
  </si>
  <si>
    <t>2358.23</t>
  </si>
  <si>
    <t>2358.49</t>
  </si>
  <si>
    <t>2384.74</t>
  </si>
  <si>
    <t>2335.04</t>
  </si>
  <si>
    <t>2336.33</t>
  </si>
  <si>
    <t>2350.13</t>
  </si>
  <si>
    <t>2333.66</t>
  </si>
  <si>
    <t>2340.03</t>
  </si>
  <si>
    <t>2346.41</t>
  </si>
  <si>
    <t>2354.67</t>
  </si>
  <si>
    <t>2312.13</t>
  </si>
  <si>
    <t>2317.49</t>
  </si>
  <si>
    <t>2316.9</t>
  </si>
  <si>
    <t>2258.9</t>
  </si>
  <si>
    <t>2271.31</t>
  </si>
  <si>
    <t>2271.91</t>
  </si>
  <si>
    <t>2286.37</t>
  </si>
  <si>
    <t>2221.68</t>
  </si>
  <si>
    <t>2248.18</t>
  </si>
  <si>
    <t>2251.08</t>
  </si>
  <si>
    <t>2262.74</t>
  </si>
  <si>
    <t>2237.64</t>
  </si>
  <si>
    <t>2247.82</t>
  </si>
  <si>
    <t>2245.04</t>
  </si>
  <si>
    <t>2268.99</t>
  </si>
  <si>
    <t>2223.71</t>
  </si>
  <si>
    <t>2261.15</t>
  </si>
  <si>
    <t>2268.15</t>
  </si>
  <si>
    <t>2275.74</t>
  </si>
  <si>
    <t>2230.01</t>
  </si>
  <si>
    <t>2239.75</t>
  </si>
  <si>
    <t>2244.79</t>
  </si>
  <si>
    <t>2247.36</t>
  </si>
  <si>
    <t>2229.44</t>
  </si>
  <si>
    <t>2193.9</t>
  </si>
  <si>
    <t>2138.75</t>
  </si>
  <si>
    <t>2143.13</t>
  </si>
  <si>
    <t>2148.59</t>
  </si>
  <si>
    <t>2168.81</t>
  </si>
  <si>
    <t>2133.69</t>
  </si>
  <si>
    <t>2199.73</t>
  </si>
  <si>
    <t>2118.81</t>
  </si>
  <si>
    <t>2194.37</t>
  </si>
  <si>
    <t>2205.85</t>
  </si>
  <si>
    <t>2229.12</t>
  </si>
  <si>
    <t>2193.19</t>
  </si>
  <si>
    <t>2217.18</t>
  </si>
  <si>
    <t>2208.07</t>
  </si>
  <si>
    <t>2179.15</t>
  </si>
  <si>
    <t>2201.86</t>
  </si>
  <si>
    <t>2209.95</t>
  </si>
  <si>
    <t>2223.51</t>
  </si>
  <si>
    <t>2176.74</t>
  </si>
  <si>
    <t>2179.71</t>
  </si>
  <si>
    <t>2184.6</t>
  </si>
  <si>
    <t>2199.87</t>
  </si>
  <si>
    <t>2175.93</t>
  </si>
  <si>
    <t>2190.67</t>
  </si>
  <si>
    <t>2237.32</t>
  </si>
  <si>
    <t>2231.12</t>
  </si>
  <si>
    <t>2234.64</t>
  </si>
  <si>
    <t>2244.71</t>
  </si>
  <si>
    <t>2214.4</t>
  </si>
  <si>
    <t>2214.59</t>
  </si>
  <si>
    <t>2237.73</t>
  </si>
  <si>
    <t>2212.81</t>
  </si>
  <si>
    <t>2203.22</t>
  </si>
  <si>
    <t>2213.78</t>
  </si>
  <si>
    <t>2216.22</t>
  </si>
  <si>
    <t>2244.59</t>
  </si>
  <si>
    <t>2205.11</t>
  </si>
  <si>
    <t>2214.38</t>
  </si>
  <si>
    <t>2217.45</t>
  </si>
  <si>
    <t>2226.58</t>
  </si>
  <si>
    <t>2197.46</t>
  </si>
  <si>
    <t>2211.81</t>
  </si>
  <si>
    <t>2211.49</t>
  </si>
  <si>
    <t>2153.69</t>
  </si>
  <si>
    <t>2161.04</t>
  </si>
  <si>
    <t>2177.87</t>
  </si>
  <si>
    <t>2216.95</t>
  </si>
  <si>
    <t>2213.89</t>
  </si>
  <si>
    <t>2183.83</t>
  </si>
  <si>
    <t>2194.56</t>
  </si>
  <si>
    <t>2168.37</t>
  </si>
  <si>
    <t>2193.18</t>
  </si>
  <si>
    <t>2144.3</t>
  </si>
  <si>
    <t>2189.91</t>
  </si>
  <si>
    <t>2193.98</t>
  </si>
  <si>
    <t>2206.73</t>
  </si>
  <si>
    <t>2185.27</t>
  </si>
  <si>
    <t>2185.47</t>
  </si>
  <si>
    <t>2190.04</t>
  </si>
  <si>
    <t>2212.32</t>
  </si>
  <si>
    <t>2186.67</t>
  </si>
  <si>
    <t>2215.19</t>
  </si>
  <si>
    <t>2228.64</t>
  </si>
  <si>
    <t>2213.67</t>
  </si>
  <si>
    <t>2225.8</t>
  </si>
  <si>
    <t>2226.82</t>
  </si>
  <si>
    <t>2232.08</t>
  </si>
  <si>
    <t>2210.9</t>
  </si>
  <si>
    <t>2226.24</t>
  </si>
  <si>
    <t>2222.54</t>
  </si>
  <si>
    <t>2252.43</t>
  </si>
  <si>
    <t>2219.1</t>
  </si>
  <si>
    <t>2245.28</t>
  </si>
  <si>
    <t>2263.76</t>
  </si>
  <si>
    <t>2242.8</t>
  </si>
  <si>
    <t>2260.7</t>
  </si>
  <si>
    <t>2263.39</t>
  </si>
  <si>
    <t>2266.92</t>
  </si>
  <si>
    <t>2247.73</t>
  </si>
  <si>
    <t>2272.18</t>
  </si>
  <si>
    <t>2302.11</t>
  </si>
  <si>
    <t>2286.5</t>
  </si>
  <si>
    <t>2293.18</t>
  </si>
  <si>
    <t>2301.76</t>
  </si>
  <si>
    <t>2281.04</t>
  </si>
  <si>
    <t>2300.68</t>
  </si>
  <si>
    <t>2296.7</t>
  </si>
  <si>
    <t>2310.97</t>
  </si>
  <si>
    <t>2283.63</t>
  </si>
  <si>
    <t>2309.61</t>
  </si>
  <si>
    <t>2314.16</t>
  </si>
  <si>
    <t>2278.63</t>
  </si>
  <si>
    <t>2311.93</t>
  </si>
  <si>
    <t>2311.34</t>
  </si>
  <si>
    <t>2328.41</t>
  </si>
  <si>
    <t>2289.59</t>
  </si>
  <si>
    <t>2291.23</t>
  </si>
  <si>
    <t>2300.38</t>
  </si>
  <si>
    <t>2345.44</t>
  </si>
  <si>
    <t>2296.03</t>
  </si>
  <si>
    <t>2344.45</t>
  </si>
  <si>
    <t>2350.99</t>
  </si>
  <si>
    <t>2411.11</t>
  </si>
  <si>
    <t>2406.83</t>
  </si>
  <si>
    <t>2429.03</t>
  </si>
  <si>
    <t>2397.64</t>
  </si>
  <si>
    <t>2407.62</t>
  </si>
  <si>
    <t>2402.92</t>
  </si>
  <si>
    <t>2413.59</t>
  </si>
  <si>
    <t>2370.11</t>
  </si>
  <si>
    <t>2383.16</t>
  </si>
  <si>
    <t>2378.9</t>
  </si>
  <si>
    <t>2387.33</t>
  </si>
  <si>
    <t>2359.3</t>
  </si>
  <si>
    <t>2365.29</t>
  </si>
  <si>
    <t>2361.68</t>
  </si>
  <si>
    <t>2317.23</t>
  </si>
  <si>
    <t>2317.36</t>
  </si>
  <si>
    <t>2337.74</t>
  </si>
  <si>
    <t>2291.46</t>
  </si>
  <si>
    <t>2316.94</t>
  </si>
  <si>
    <t>2321.6</t>
  </si>
  <si>
    <t>2331.17</t>
  </si>
  <si>
    <t>2299.73</t>
  </si>
  <si>
    <t>2308.94</t>
  </si>
  <si>
    <t>2298.12</t>
  </si>
  <si>
    <t>2257.71</t>
  </si>
  <si>
    <t>2273.81</t>
  </si>
  <si>
    <t>2270.73</t>
  </si>
  <si>
    <t>2282.96</t>
  </si>
  <si>
    <t>2153.81</t>
  </si>
  <si>
    <t>2170.36</t>
  </si>
  <si>
    <t>2170.85</t>
  </si>
  <si>
    <t>2214.87</t>
  </si>
  <si>
    <t>2170.45</t>
  </si>
  <si>
    <t>2199.6</t>
  </si>
  <si>
    <t>2204.53</t>
  </si>
  <si>
    <t>2245.72</t>
  </si>
  <si>
    <t>2233.18</t>
  </si>
  <si>
    <t>2218.18</t>
  </si>
  <si>
    <t>2241.77</t>
  </si>
  <si>
    <t>2197.75</t>
  </si>
  <si>
    <t>2234.33</t>
  </si>
  <si>
    <t>2232.26</t>
  </si>
  <si>
    <t>2167.61</t>
  </si>
  <si>
    <t>2183.7</t>
  </si>
  <si>
    <t>2198.34</t>
  </si>
  <si>
    <t>2218.58</t>
  </si>
  <si>
    <t>2191.24</t>
  </si>
  <si>
    <t>2209.62</t>
  </si>
  <si>
    <t>2219.99</t>
  </si>
  <si>
    <t>2238.58</t>
  </si>
  <si>
    <t>2210.41</t>
  </si>
  <si>
    <t>2224.28</t>
  </si>
  <si>
    <t>2262.18</t>
  </si>
  <si>
    <t>2221.3</t>
  </si>
  <si>
    <t>2252.92</t>
  </si>
  <si>
    <t>2249.4</t>
  </si>
  <si>
    <t>2225.26</t>
  </si>
  <si>
    <t>2235.15</t>
  </si>
  <si>
    <t>2239.14</t>
  </si>
  <si>
    <t>2242.69</t>
  </si>
  <si>
    <t>2174.57</t>
  </si>
  <si>
    <t>2181.87</t>
  </si>
  <si>
    <t>2201.4</t>
  </si>
  <si>
    <t>2149.25</t>
  </si>
  <si>
    <t>2171.62</t>
  </si>
  <si>
    <t>2176</t>
  </si>
  <si>
    <t>2215.12</t>
  </si>
  <si>
    <t>2171.41</t>
  </si>
  <si>
    <t>2220.47</t>
  </si>
  <si>
    <t>2236.48</t>
  </si>
  <si>
    <t>2216.91</t>
  </si>
  <si>
    <t>2235.93</t>
  </si>
  <si>
    <t>2235.91</t>
  </si>
  <si>
    <t>2244.73</t>
  </si>
  <si>
    <t>2201.11</t>
  </si>
  <si>
    <t>2213.21</t>
  </si>
  <si>
    <t>2203.02</t>
  </si>
  <si>
    <t>2203.52</t>
  </si>
  <si>
    <t>2172.72</t>
  </si>
  <si>
    <t>2203.13</t>
  </si>
  <si>
    <t>2154.92</t>
  </si>
  <si>
    <t>2172.61</t>
  </si>
  <si>
    <t>2119.71</t>
  </si>
  <si>
    <t>2161.79</t>
  </si>
  <si>
    <t>2170.43</t>
  </si>
  <si>
    <t>2222.01</t>
  </si>
  <si>
    <t>2209.7</t>
  </si>
  <si>
    <t>2224.29</t>
  </si>
  <si>
    <t>2246.54</t>
  </si>
  <si>
    <t>2201.69</t>
  </si>
  <si>
    <t>2212.73</t>
  </si>
  <si>
    <t>2215.9</t>
  </si>
  <si>
    <t>2218.3</t>
  </si>
  <si>
    <t>2168.46</t>
  </si>
  <si>
    <t>2175.61</t>
  </si>
  <si>
    <t>2172.08</t>
  </si>
  <si>
    <t>2188.88</t>
  </si>
  <si>
    <t>2143.28</t>
  </si>
  <si>
    <t>2149.19</t>
  </si>
  <si>
    <t>2162.8</t>
  </si>
  <si>
    <t>2059.49</t>
  </si>
  <si>
    <t>2069.53</t>
  </si>
  <si>
    <t>2038.58</t>
  </si>
  <si>
    <t>2106.97</t>
  </si>
  <si>
    <t>2010.54</t>
  </si>
  <si>
    <t>2101.31</t>
  </si>
  <si>
    <t>2110.35</t>
  </si>
  <si>
    <t>2129.52</t>
  </si>
  <si>
    <t>2038.99</t>
  </si>
  <si>
    <t>1781.02</t>
  </si>
  <si>
    <t>1817.45</t>
  </si>
  <si>
    <t>1850.34</t>
  </si>
  <si>
    <t>1993.78</t>
  </si>
  <si>
    <t>1970.78</t>
  </si>
  <si>
    <t>1937.89</t>
  </si>
  <si>
    <t>2010.06</t>
  </si>
  <si>
    <t>1890.33</t>
  </si>
  <si>
    <t>1999.88</t>
  </si>
  <si>
    <t>2006.15</t>
  </si>
  <si>
    <t>2050.89</t>
  </si>
  <si>
    <t>1964.71</t>
  </si>
  <si>
    <t>1967.01</t>
  </si>
  <si>
    <t>1966.4</t>
  </si>
  <si>
    <t>2043.96</t>
  </si>
  <si>
    <t>1954.93</t>
  </si>
  <si>
    <t>2053.82</t>
  </si>
  <si>
    <t>2068.52</t>
  </si>
  <si>
    <t>2005.47</t>
  </si>
  <si>
    <t>2009.56</t>
  </si>
  <si>
    <t>2000.16</t>
  </si>
  <si>
    <t>1894.88</t>
  </si>
  <si>
    <t>1918.75</t>
  </si>
  <si>
    <t>1898.74</t>
  </si>
  <si>
    <t>1956.36</t>
  </si>
  <si>
    <t>1860.1</t>
  </si>
  <si>
    <t>1934.94</t>
  </si>
  <si>
    <t>1922.98</t>
  </si>
  <si>
    <t>1971.77</t>
  </si>
  <si>
    <t>1899.22</t>
  </si>
  <si>
    <t>1908.1</t>
  </si>
  <si>
    <t>1937.96</t>
  </si>
  <si>
    <t>1981.13</t>
  </si>
  <si>
    <t>1933.67</t>
  </si>
  <si>
    <t>1973.25</t>
  </si>
  <si>
    <t>1983.05</t>
  </si>
  <si>
    <t>1992.24</t>
  </si>
  <si>
    <t>1950.24</t>
  </si>
  <si>
    <t>1983.15</t>
  </si>
  <si>
    <t>2045.15</t>
  </si>
  <si>
    <t>2033.49</t>
  </si>
  <si>
    <t>2038.11</t>
  </si>
  <si>
    <t>1972.14</t>
  </si>
  <si>
    <t>1968.78</t>
  </si>
  <si>
    <t>2018.37</t>
  </si>
  <si>
    <t>1950.63</t>
  </si>
  <si>
    <t>1999.93</t>
  </si>
  <si>
    <t>2018.99</t>
  </si>
  <si>
    <t>2067.13</t>
  </si>
  <si>
    <t>2060.07</t>
  </si>
  <si>
    <t>2125.29</t>
  </si>
  <si>
    <t>2122.59</t>
  </si>
  <si>
    <t>2137.12</t>
  </si>
  <si>
    <t>2088.08</t>
  </si>
  <si>
    <t>2099.26</t>
  </si>
  <si>
    <t>2098.58</t>
  </si>
  <si>
    <t>2125.13</t>
  </si>
  <si>
    <t>2082.38</t>
  </si>
  <si>
    <t>2093.04</t>
  </si>
  <si>
    <t>2096.64</t>
  </si>
  <si>
    <t>2125.06</t>
  </si>
  <si>
    <t>2096.5</t>
  </si>
  <si>
    <t>2121.52</t>
  </si>
  <si>
    <t>2129.62</t>
  </si>
  <si>
    <t>2148.04</t>
  </si>
  <si>
    <t>2103.09</t>
  </si>
  <si>
    <t>2120.86</t>
  </si>
  <si>
    <t>2130.03</t>
  </si>
  <si>
    <t>2154.29</t>
  </si>
  <si>
    <t>2112.6</t>
  </si>
  <si>
    <t>2138.8</t>
  </si>
  <si>
    <t>2142.22</t>
  </si>
  <si>
    <t>2147.17</t>
  </si>
  <si>
    <t>2098.97</t>
  </si>
  <si>
    <t>2115.58</t>
  </si>
  <si>
    <t>2112.73</t>
  </si>
  <si>
    <t>2143.35</t>
  </si>
  <si>
    <t>2123.12</t>
  </si>
  <si>
    <t>2182.97</t>
  </si>
  <si>
    <t>2107.74</t>
  </si>
  <si>
    <t>2171.56</t>
  </si>
  <si>
    <t>2178.29</t>
  </si>
  <si>
    <t>2187.85</t>
  </si>
  <si>
    <t>2158.86</t>
  </si>
  <si>
    <t>2179.56</t>
  </si>
  <si>
    <t>2177.34</t>
  </si>
  <si>
    <t>2182.92</t>
  </si>
  <si>
    <t>2133.05</t>
  </si>
  <si>
    <t>2143.61</t>
  </si>
  <si>
    <t>2168.05</t>
  </si>
  <si>
    <t>2164.81</t>
  </si>
  <si>
    <t>2171.43</t>
  </si>
  <si>
    <t>2181.17</t>
  </si>
  <si>
    <t>2144.42</t>
  </si>
  <si>
    <t>2157.79</t>
  </si>
  <si>
    <t>2164.28</t>
  </si>
  <si>
    <t>2170.09</t>
  </si>
  <si>
    <t>2120.76</t>
  </si>
  <si>
    <t>2123.49</t>
  </si>
  <si>
    <t>2124.38</t>
  </si>
  <si>
    <t>2127.28</t>
  </si>
  <si>
    <t>2083.93</t>
  </si>
  <si>
    <t>2107.82</t>
  </si>
  <si>
    <t>2110.89</t>
  </si>
  <si>
    <t>2116.47</t>
  </si>
  <si>
    <t>2076.63</t>
  </si>
  <si>
    <t>2089.75</t>
  </si>
  <si>
    <t>2105.49</t>
  </si>
  <si>
    <t>2073.85</t>
  </si>
  <si>
    <t>2085.07</t>
  </si>
  <si>
    <t>2081.23</t>
  </si>
  <si>
    <t>2121.65</t>
  </si>
  <si>
    <t>2066.56</t>
  </si>
  <si>
    <t>2115.34</t>
  </si>
  <si>
    <t>2091.76</t>
  </si>
  <si>
    <t>2094.01</t>
  </si>
  <si>
    <t>2103.07</t>
  </si>
  <si>
    <t>2112.82</t>
  </si>
  <si>
    <t>2087.13</t>
  </si>
  <si>
    <t>2104.32</t>
  </si>
  <si>
    <t>2109.37</t>
  </si>
  <si>
    <t>2116.4</t>
  </si>
  <si>
    <t>2088.7</t>
  </si>
  <si>
    <t>2093.17</t>
  </si>
  <si>
    <t>2098.17</t>
  </si>
  <si>
    <t>2103.49</t>
  </si>
  <si>
    <t>2076.95</t>
  </si>
  <si>
    <t>2094.91</t>
  </si>
  <si>
    <t>2047.81</t>
  </si>
  <si>
    <t>2059.4</t>
  </si>
  <si>
    <t>2068.7</t>
  </si>
  <si>
    <t>2028.76</t>
  </si>
  <si>
    <t>2028.28</t>
  </si>
  <si>
    <t>1973.31</t>
  </si>
  <si>
    <t>1951.03</t>
  </si>
  <si>
    <t>1966.8</t>
  </si>
  <si>
    <t>1909.93</t>
  </si>
  <si>
    <t>1919.55</t>
  </si>
  <si>
    <t>1938.86</t>
  </si>
  <si>
    <t>1951.36</t>
  </si>
  <si>
    <t>1894.28</t>
  </si>
  <si>
    <t>1896.46</t>
  </si>
  <si>
    <t>1897.03</t>
  </si>
  <si>
    <t>1898.84</t>
  </si>
  <si>
    <t>1867.06</t>
  </si>
  <si>
    <t>1883.09</t>
  </si>
  <si>
    <t>1903.66</t>
  </si>
  <si>
    <t>1916.25</t>
  </si>
  <si>
    <t>1872.1</t>
  </si>
  <si>
    <t>1884.42</t>
  </si>
  <si>
    <t>1898.54</t>
  </si>
  <si>
    <t>1915.32</t>
  </si>
  <si>
    <t>1850.37</t>
  </si>
  <si>
    <t>1858.12</t>
  </si>
  <si>
    <t>1854.26</t>
  </si>
  <si>
    <t>1816.5</t>
  </si>
  <si>
    <t>1824.05</t>
  </si>
  <si>
    <t>1834.06</t>
  </si>
  <si>
    <t>1836.87</t>
  </si>
  <si>
    <t>1808.2</t>
  </si>
  <si>
    <t>1812.56</t>
  </si>
  <si>
    <t>1832.6</t>
  </si>
  <si>
    <t>1849.71</t>
  </si>
  <si>
    <t>1765.85</t>
  </si>
  <si>
    <t>1763.62</t>
  </si>
  <si>
    <t>1765.14</t>
  </si>
  <si>
    <t>1717.48</t>
  </si>
  <si>
    <t>1757.77</t>
  </si>
  <si>
    <t>1759.99</t>
  </si>
  <si>
    <t>1724.48</t>
  </si>
  <si>
    <t>1727.34</t>
  </si>
  <si>
    <t>1735.81</t>
  </si>
  <si>
    <t>1748.73</t>
  </si>
  <si>
    <t>1703.9</t>
  </si>
  <si>
    <t>1719.24</t>
  </si>
  <si>
    <t>1728.7</t>
  </si>
  <si>
    <t>1744.76</t>
  </si>
  <si>
    <t>1710.15</t>
  </si>
  <si>
    <t>1718.07</t>
  </si>
  <si>
    <t>1692.71</t>
  </si>
  <si>
    <t>1713.59</t>
  </si>
  <si>
    <t>1652.3</t>
  </si>
  <si>
    <t>1691.62</t>
  </si>
  <si>
    <t>1709.53</t>
  </si>
  <si>
    <t>1774.92</t>
  </si>
  <si>
    <t>1765.63</t>
  </si>
  <si>
    <t>1761.15</t>
  </si>
  <si>
    <t>1796.3</t>
  </si>
  <si>
    <t>1746.66</t>
  </si>
  <si>
    <t>1762.22</t>
  </si>
  <si>
    <t>1777.41</t>
  </si>
  <si>
    <t>1818.05</t>
  </si>
  <si>
    <t>1769.03</t>
  </si>
  <si>
    <t>1800.55</t>
  </si>
  <si>
    <t>1807.17</t>
  </si>
  <si>
    <t>1827.63</t>
  </si>
  <si>
    <t>1801.68</t>
  </si>
  <si>
    <t>1780.36</t>
  </si>
  <si>
    <t>1789.69</t>
  </si>
  <si>
    <t>1753.51</t>
  </si>
  <si>
    <t>1776.4</t>
  </si>
  <si>
    <t>1787.07</t>
  </si>
  <si>
    <t>1806.82</t>
  </si>
  <si>
    <t>1782.66</t>
  </si>
  <si>
    <t>1798.11</t>
  </si>
  <si>
    <t>1836.98</t>
  </si>
  <si>
    <t>1825.08</t>
  </si>
  <si>
    <t>1844.86</t>
  </si>
  <si>
    <t>1810.98</t>
  </si>
  <si>
    <t>1823.39</t>
  </si>
  <si>
    <t>1833.56</t>
  </si>
  <si>
    <t>1789.67</t>
  </si>
  <si>
    <t>1796.58</t>
  </si>
  <si>
    <t>1798.7</t>
  </si>
  <si>
    <t>1832.27</t>
  </si>
  <si>
    <t>1790.87</t>
  </si>
  <si>
    <t>1827.01</t>
  </si>
  <si>
    <t>1832.19</t>
  </si>
  <si>
    <t>1800.31</t>
  </si>
  <si>
    <t>1810.68</t>
  </si>
  <si>
    <t>1829.08</t>
  </si>
  <si>
    <t>1859.2</t>
  </si>
  <si>
    <t>1827.52</t>
  </si>
  <si>
    <t>1858.6</t>
  </si>
  <si>
    <t>1859.04</t>
  </si>
  <si>
    <t>1862.95</t>
  </si>
  <si>
    <t>1837.62</t>
  </si>
  <si>
    <t>1842.93</t>
  </si>
  <si>
    <t>1846.59</t>
  </si>
  <si>
    <t>1818.87</t>
  </si>
  <si>
    <t>1822.57</t>
  </si>
  <si>
    <t>1825.19</t>
  </si>
  <si>
    <t>1840.38</t>
  </si>
  <si>
    <t>1814.5</t>
  </si>
  <si>
    <t>1833.76</t>
  </si>
  <si>
    <t>1845.65</t>
  </si>
  <si>
    <t>1851.34</t>
  </si>
  <si>
    <t>1812.39</t>
  </si>
  <si>
    <t>1819.99</t>
  </si>
  <si>
    <t>1827.04</t>
  </si>
  <si>
    <t>1851.22</t>
  </si>
  <si>
    <t>1821.82</t>
  </si>
  <si>
    <t>1849.55</t>
  </si>
  <si>
    <t>1838.63</t>
  </si>
  <si>
    <t>1816.4</t>
  </si>
  <si>
    <t>1828.57</t>
  </si>
  <si>
    <t>1827.61</t>
  </si>
  <si>
    <t>1830.66</t>
  </si>
  <si>
    <t>1783.21</t>
  </si>
  <si>
    <t>1792.8</t>
  </si>
  <si>
    <t>1793.03</t>
  </si>
  <si>
    <t>1800.65</t>
  </si>
  <si>
    <t>1762.92</t>
  </si>
  <si>
    <t>1767.5</t>
  </si>
  <si>
    <t>1761.24</t>
  </si>
  <si>
    <t>1720.39</t>
  </si>
  <si>
    <t>1725.18</t>
  </si>
  <si>
    <t>1704.52</t>
  </si>
  <si>
    <t>1707.25</t>
  </si>
  <si>
    <t>1674.39</t>
  </si>
  <si>
    <t>1681.75</t>
  </si>
  <si>
    <t>1692.92</t>
  </si>
  <si>
    <t>1706.5</t>
  </si>
  <si>
    <t>1680.68</t>
  </si>
  <si>
    <t>1704.07</t>
  </si>
  <si>
    <t>1707.38</t>
  </si>
  <si>
    <t>1711.95</t>
  </si>
  <si>
    <t>1672.46</t>
  </si>
  <si>
    <t>1707.11</t>
  </si>
  <si>
    <t>1682.3</t>
  </si>
  <si>
    <t>1706.17</t>
  </si>
  <si>
    <t>1665.88</t>
  </si>
  <si>
    <t>1676.67</t>
  </si>
  <si>
    <t>1684.09</t>
  </si>
  <si>
    <t>1695.98</t>
  </si>
  <si>
    <t>1678.23</t>
  </si>
  <si>
    <t>1679.89</t>
  </si>
  <si>
    <t>1689.11</t>
  </si>
  <si>
    <t>1719.05</t>
  </si>
  <si>
    <t>1700.92</t>
  </si>
  <si>
    <t>1667.82</t>
  </si>
  <si>
    <t>1680.61</t>
  </si>
  <si>
    <t>1678.01</t>
  </si>
  <si>
    <t>1690.32</t>
  </si>
  <si>
    <t>1653.8</t>
  </si>
  <si>
    <t>1654.32</t>
  </si>
  <si>
    <t>1659.92</t>
  </si>
  <si>
    <t>1686.33</t>
  </si>
  <si>
    <t>1682.33</t>
  </si>
  <si>
    <t>1691.89</t>
  </si>
  <si>
    <t>1715.62</t>
  </si>
  <si>
    <t>1690.74</t>
  </si>
  <si>
    <t>1713.18</t>
  </si>
  <si>
    <t>1722.58</t>
  </si>
  <si>
    <t>1744.91</t>
  </si>
  <si>
    <t>1739.08</t>
  </si>
  <si>
    <t>1726.38</t>
  </si>
  <si>
    <t>1738.6</t>
  </si>
  <si>
    <t>1711.84</t>
  </si>
  <si>
    <t>1733.19</t>
  </si>
  <si>
    <t>1720.32</t>
  </si>
  <si>
    <t>1689.04</t>
  </si>
  <si>
    <t>1695.97</t>
  </si>
  <si>
    <t>1690.71</t>
  </si>
  <si>
    <t>1717.96</t>
  </si>
  <si>
    <t>1686.98</t>
  </si>
  <si>
    <t>1688.85</t>
  </si>
  <si>
    <t>1695.14</t>
  </si>
  <si>
    <t>1702.4</t>
  </si>
  <si>
    <t>1665.59</t>
  </si>
  <si>
    <t>1693.1</t>
  </si>
  <si>
    <t>1701.53</t>
  </si>
  <si>
    <t>1706.1</t>
  </si>
  <si>
    <t>1634.5</t>
  </si>
  <si>
    <t>1644.46</t>
  </si>
  <si>
    <t>1649.5</t>
  </si>
  <si>
    <t>1668.17</t>
  </si>
  <si>
    <t>1629.79</t>
  </si>
  <si>
    <t>1654.84</t>
  </si>
  <si>
    <t>1664.01</t>
  </si>
  <si>
    <t>1716.56</t>
  </si>
  <si>
    <t>1708.8</t>
  </si>
  <si>
    <t>1707.55</t>
  </si>
  <si>
    <t>1742.95</t>
  </si>
  <si>
    <t>1698.13</t>
  </si>
  <si>
    <t>1740.46</t>
  </si>
  <si>
    <t>1713.21</t>
  </si>
  <si>
    <t>1725.66</t>
  </si>
  <si>
    <t>1700.85</t>
  </si>
  <si>
    <t>1714.56</t>
  </si>
  <si>
    <t>1707.7</t>
  </si>
  <si>
    <t>1663.05</t>
  </si>
  <si>
    <t>1663.46</t>
  </si>
  <si>
    <t>1663.76</t>
  </si>
  <si>
    <t>1678.86</t>
  </si>
  <si>
    <t>1643.36</t>
  </si>
  <si>
    <t>1655.65</t>
  </si>
  <si>
    <t>1655.76</t>
  </si>
  <si>
    <t>1660.85</t>
  </si>
  <si>
    <t>1601.32</t>
  </si>
  <si>
    <t>1613.98</t>
  </si>
  <si>
    <t>1618.23</t>
  </si>
  <si>
    <t>1634.31</t>
  </si>
  <si>
    <t>1607.84</t>
  </si>
  <si>
    <t>1620.13</t>
  </si>
  <si>
    <t>1632.83</t>
  </si>
  <si>
    <t>1670.33</t>
  </si>
  <si>
    <t>1669.48</t>
  </si>
  <si>
    <t>1664.93</t>
  </si>
  <si>
    <t>1681.28</t>
  </si>
  <si>
    <t>1648.39</t>
  </si>
  <si>
    <t>1679.27</t>
  </si>
  <si>
    <t>1688.47</t>
  </si>
  <si>
    <t>1701.91</t>
  </si>
  <si>
    <t>1678.74</t>
  </si>
  <si>
    <t>1694.58</t>
  </si>
  <si>
    <t>1697.09</t>
  </si>
  <si>
    <t>1665.34</t>
  </si>
  <si>
    <t>1683.09</t>
  </si>
  <si>
    <t>1677.44</t>
  </si>
  <si>
    <t>1710.51</t>
  </si>
  <si>
    <t>1701.73</t>
  </si>
  <si>
    <t>1699.55</t>
  </si>
  <si>
    <t>1708.72</t>
  </si>
  <si>
    <t>1682.95</t>
  </si>
  <si>
    <t>1685.62</t>
  </si>
  <si>
    <t>1677.62</t>
  </si>
  <si>
    <t>1683.51</t>
  </si>
  <si>
    <t>1646.3</t>
  </si>
  <si>
    <t>1654.7</t>
  </si>
  <si>
    <t>1658.09</t>
  </si>
  <si>
    <t>1670.03</t>
  </si>
  <si>
    <t>1632.23</t>
  </si>
  <si>
    <t>1651.89</t>
  </si>
  <si>
    <t>1661.43</t>
  </si>
  <si>
    <t>1679.66</t>
  </si>
  <si>
    <t>1652.86</t>
  </si>
  <si>
    <t>1667.17</t>
  </si>
  <si>
    <t>1674.05</t>
  </si>
  <si>
    <t>1721.11</t>
  </si>
  <si>
    <t>1723.75</t>
  </si>
  <si>
    <t>1736.47</t>
  </si>
  <si>
    <t>1714.65</t>
  </si>
  <si>
    <t>1728.07</t>
  </si>
  <si>
    <t>1728.48</t>
  </si>
  <si>
    <t>1709.85</t>
  </si>
  <si>
    <t>1713.61</t>
  </si>
  <si>
    <t>1702.13</t>
  </si>
  <si>
    <t>1702.32</t>
  </si>
  <si>
    <t>1679.92</t>
  </si>
  <si>
    <t>1688.03</t>
  </si>
  <si>
    <t>1690.68</t>
  </si>
  <si>
    <t>1697.16</t>
  </si>
  <si>
    <t>1666.85</t>
  </si>
  <si>
    <t>1674.37</t>
  </si>
  <si>
    <t>1685.3</t>
  </si>
  <si>
    <t>1696.43</t>
  </si>
  <si>
    <t>1643.02</t>
  </si>
  <si>
    <t>1652.14</t>
  </si>
  <si>
    <t>1660.93</t>
  </si>
  <si>
    <t>1695.78</t>
  </si>
  <si>
    <t>1652.97</t>
  </si>
  <si>
    <t>1695.54</t>
  </si>
  <si>
    <t>1706.57</t>
  </si>
  <si>
    <t>1682.49</t>
  </si>
  <si>
    <t>1684.14</t>
  </si>
  <si>
    <t>1683.41</t>
  </si>
  <si>
    <t>1702.17</t>
  </si>
  <si>
    <t>1661.42</t>
  </si>
  <si>
    <t>1694.11</t>
  </si>
  <si>
    <t>1705.23</t>
  </si>
  <si>
    <t>1724.98</t>
  </si>
  <si>
    <t>1690.24</t>
  </si>
  <si>
    <t>1721.18</t>
  </si>
  <si>
    <t>1737.25</t>
  </si>
  <si>
    <t>1716.38</t>
  </si>
  <si>
    <t>1735.07</t>
  </si>
  <si>
    <t>1739.62</t>
  </si>
  <si>
    <t>1763.25</t>
  </si>
  <si>
    <t>1730.05</t>
  </si>
  <si>
    <t>1735</t>
  </si>
  <si>
    <t>1736.13</t>
  </si>
  <si>
    <t>1736.8</t>
  </si>
  <si>
    <t>1679.71</t>
  </si>
  <si>
    <t>1682.93</t>
  </si>
  <si>
    <t>1683.89</t>
  </si>
  <si>
    <t>1703.78</t>
  </si>
  <si>
    <t>1672.48</t>
  </si>
  <si>
    <t>1699.68</t>
  </si>
  <si>
    <t>1685.24</t>
  </si>
  <si>
    <t>1698.82</t>
  </si>
  <si>
    <t>1668.62</t>
  </si>
  <si>
    <t>1673.4</t>
  </si>
  <si>
    <t>1669.2</t>
  </si>
  <si>
    <t>1670.29</t>
  </si>
  <si>
    <t>1630</t>
  </si>
  <si>
    <t>1640.02</t>
  </si>
  <si>
    <t>1638.03</t>
  </si>
  <si>
    <t>1667.41</t>
  </si>
  <si>
    <t>1630.67</t>
  </si>
  <si>
    <t>1656.77</t>
  </si>
  <si>
    <t>1655.38</t>
  </si>
  <si>
    <t>1616.14</t>
  </si>
  <si>
    <t>1620.63</t>
  </si>
  <si>
    <t>1633.09</t>
  </si>
  <si>
    <t>1650.7</t>
  </si>
  <si>
    <t>1622.55</t>
  </si>
  <si>
    <t>1632</t>
  </si>
  <si>
    <t>1635.66</t>
  </si>
  <si>
    <t>1637.07</t>
  </si>
  <si>
    <t>1596.06</t>
  </si>
  <si>
    <t>1602.81</t>
  </si>
  <si>
    <t>1585.54</t>
  </si>
  <si>
    <t>1552.6</t>
  </si>
  <si>
    <t>1573.35</t>
  </si>
  <si>
    <t>1578.24</t>
  </si>
  <si>
    <t>1583.57</t>
  </si>
  <si>
    <t>1532.85</t>
  </si>
  <si>
    <t>1535.11</t>
  </si>
  <si>
    <t>1540.93</t>
  </si>
  <si>
    <t>1548.25</t>
  </si>
  <si>
    <t>1513.5</t>
  </si>
  <si>
    <t>1528.22</t>
  </si>
  <si>
    <t>1522.52</t>
  </si>
  <si>
    <t>1462.59</t>
  </si>
  <si>
    <t>1477.24</t>
  </si>
  <si>
    <t>1506.54</t>
  </si>
  <si>
    <t>1464.67</t>
  </si>
  <si>
    <t>1505.75</t>
  </si>
  <si>
    <t>1496.88</t>
  </si>
  <si>
    <t>1505.05</t>
  </si>
  <si>
    <t>1482.29</t>
  </si>
  <si>
    <t>1492.06</t>
  </si>
  <si>
    <t>1495.62</t>
  </si>
  <si>
    <t>1504.64</t>
  </si>
  <si>
    <t>1444.84</t>
  </si>
  <si>
    <t>1452.86</t>
  </si>
  <si>
    <t>1445.54</t>
  </si>
  <si>
    <t>1471.34</t>
  </si>
  <si>
    <t>1431.36</t>
  </si>
  <si>
    <t>1469.42</t>
  </si>
  <si>
    <t>1481.93</t>
  </si>
  <si>
    <t>1494.98</t>
  </si>
  <si>
    <t>1460.43</t>
  </si>
  <si>
    <t>1473.18</t>
  </si>
  <si>
    <t>1487.5</t>
  </si>
  <si>
    <t>1534.68</t>
  </si>
  <si>
    <t>1545.64</t>
  </si>
  <si>
    <t>1561.98</t>
  </si>
  <si>
    <t>1519.71</t>
  </si>
  <si>
    <t>1561.97</t>
  </si>
  <si>
    <t>1569.03</t>
  </si>
  <si>
    <t>1573.05</t>
  </si>
  <si>
    <t>1515.19</t>
  </si>
  <si>
    <t>1519.35</t>
  </si>
  <si>
    <t>1511.59</t>
  </si>
  <si>
    <t>1531.76</t>
  </si>
  <si>
    <t>1507.2</t>
  </si>
  <si>
    <t>1528.29</t>
  </si>
  <si>
    <t>1533.17</t>
  </si>
  <si>
    <t>1550.8</t>
  </si>
  <si>
    <t>1523.79</t>
  </si>
  <si>
    <t>1539.75</t>
  </si>
  <si>
    <t>1526.02</t>
  </si>
  <si>
    <t>1529.2</t>
  </si>
  <si>
    <t>1487.36</t>
  </si>
  <si>
    <t>1501.91</t>
  </si>
  <si>
    <t>1498.57</t>
  </si>
  <si>
    <t>1528.7</t>
  </si>
  <si>
    <t>1496.79</t>
  </si>
  <si>
    <t>1527.25</t>
  </si>
  <si>
    <t>1532.86</t>
  </si>
  <si>
    <t>1546.5</t>
  </si>
  <si>
    <t>1497.41</t>
  </si>
  <si>
    <t>1495.76</t>
  </si>
  <si>
    <t>1515.86</t>
  </si>
  <si>
    <t>1488.25</t>
  </si>
  <si>
    <t>1509.32</t>
  </si>
  <si>
    <t>1498.1</t>
  </si>
  <si>
    <t>1526.89</t>
  </si>
  <si>
    <t>1485.31</t>
  </si>
  <si>
    <t>1518.19</t>
  </si>
  <si>
    <t>1518.03</t>
  </si>
  <si>
    <t>1453.76</t>
  </si>
  <si>
    <t>1457.78</t>
  </si>
  <si>
    <t>1446.43</t>
  </si>
  <si>
    <t>1450.7</t>
  </si>
  <si>
    <t>1410.71</t>
  </si>
  <si>
    <t>1433.08</t>
  </si>
  <si>
    <t>1443.23</t>
  </si>
  <si>
    <t>1473.21</t>
  </si>
  <si>
    <t>1458.81</t>
  </si>
  <si>
    <t>1434.99</t>
  </si>
  <si>
    <t>1440.66</t>
  </si>
  <si>
    <t>1407.56</t>
  </si>
  <si>
    <t>1435.37</t>
  </si>
  <si>
    <t>1446.35</t>
  </si>
  <si>
    <t>1375.19</t>
  </si>
  <si>
    <t>1380.1</t>
  </si>
  <si>
    <t>1390.12</t>
  </si>
  <si>
    <t>1396.76</t>
  </si>
  <si>
    <t>1366.25</t>
  </si>
  <si>
    <t>1377.91</t>
  </si>
  <si>
    <t>1379.8</t>
  </si>
  <si>
    <t>1388.96</t>
  </si>
  <si>
    <t>1344.02</t>
  </si>
  <si>
    <t>1386.96</t>
  </si>
  <si>
    <t>1404.22</t>
  </si>
  <si>
    <t>1449.81</t>
  </si>
  <si>
    <t>1449.73</t>
  </si>
  <si>
    <t>1418.03</t>
  </si>
  <si>
    <t>1419.12</t>
  </si>
  <si>
    <t>1431.68</t>
  </si>
  <si>
    <t>1449.55</t>
  </si>
  <si>
    <t>1409.32</t>
  </si>
  <si>
    <t>1417.82</t>
  </si>
  <si>
    <t>1414.41</t>
  </si>
  <si>
    <t>1420.33</t>
  </si>
  <si>
    <t>1398.86</t>
  </si>
  <si>
    <t>1405.21</t>
  </si>
  <si>
    <t>1400.27</t>
  </si>
  <si>
    <t>1400.29</t>
  </si>
  <si>
    <t>1379.35</t>
  </si>
  <si>
    <t>1379.49</t>
  </si>
  <si>
    <t>1377.66</t>
  </si>
  <si>
    <t>1405.98</t>
  </si>
  <si>
    <t>1360.7</t>
  </si>
  <si>
    <t>1381.84</t>
  </si>
  <si>
    <t>1389.02</t>
  </si>
  <si>
    <t>1391.14</t>
  </si>
  <si>
    <t>1369.65</t>
  </si>
  <si>
    <t>1377.19</t>
  </si>
  <si>
    <t>1378.57</t>
  </si>
  <si>
    <t>1381.48</t>
  </si>
  <si>
    <t>1337.71</t>
  </si>
  <si>
    <t>1358.5</t>
  </si>
  <si>
    <t>1383.1</t>
  </si>
  <si>
    <t>1409.55</t>
  </si>
  <si>
    <t>1381.49</t>
  </si>
  <si>
    <t>1397.23</t>
  </si>
  <si>
    <t>1400.06</t>
  </si>
  <si>
    <t>1418.65</t>
  </si>
  <si>
    <t>1384.6</t>
  </si>
  <si>
    <t>1414.06</t>
  </si>
  <si>
    <t>1416.66</t>
  </si>
  <si>
    <t>1440.9</t>
  </si>
  <si>
    <t>1414.9</t>
  </si>
  <si>
    <t>1427.68</t>
  </si>
  <si>
    <t>1430.17</t>
  </si>
  <si>
    <t>1395.73</t>
  </si>
  <si>
    <t>1397.66</t>
  </si>
  <si>
    <t>1399.59</t>
  </si>
  <si>
    <t>1429.16</t>
  </si>
  <si>
    <t>1385.16</t>
  </si>
  <si>
    <t>1426.52</t>
  </si>
  <si>
    <t>1421.96</t>
  </si>
  <si>
    <t>1424.9</t>
  </si>
  <si>
    <t>1397.28</t>
  </si>
  <si>
    <t>1411.62</t>
  </si>
  <si>
    <t>1421.4</t>
  </si>
  <si>
    <t>1445.85</t>
  </si>
  <si>
    <t>1411.21</t>
  </si>
  <si>
    <t>1433.21</t>
  </si>
  <si>
    <t>1438.79</t>
  </si>
  <si>
    <t>1450.33</t>
  </si>
  <si>
    <t>1422.44</t>
  </si>
  <si>
    <t>1444.02</t>
  </si>
  <si>
    <t>1447.28</t>
  </si>
  <si>
    <t>1487.6</t>
  </si>
  <si>
    <t>1443.41</t>
  </si>
  <si>
    <t>1489.37</t>
  </si>
  <si>
    <t>1506.74</t>
  </si>
  <si>
    <t>1474.43</t>
  </si>
  <si>
    <t>1498.03</t>
  </si>
  <si>
    <t>1516.82</t>
  </si>
  <si>
    <t>1481.23</t>
  </si>
  <si>
    <t>1508.7</t>
  </si>
  <si>
    <t>1511.96</t>
  </si>
  <si>
    <t>1536.28</t>
  </si>
  <si>
    <t>1506.41</t>
  </si>
  <si>
    <t>1545.19</t>
  </si>
  <si>
    <t>1573.97</t>
  </si>
  <si>
    <t>1553.61</t>
  </si>
  <si>
    <t>1559.97</t>
  </si>
  <si>
    <t>1538.04</t>
  </si>
  <si>
    <t>1559.55</t>
  </si>
  <si>
    <t>1569.01</t>
  </si>
  <si>
    <t>1612.09</t>
  </si>
  <si>
    <t>1601.27</t>
  </si>
  <si>
    <t>1605.03</t>
  </si>
  <si>
    <t>1637.37</t>
  </si>
  <si>
    <t>1600.71</t>
  </si>
  <si>
    <t>1618.14</t>
  </si>
  <si>
    <t>1616.98</t>
  </si>
  <si>
    <t>1644.75</t>
  </si>
  <si>
    <t>1602.48</t>
  </si>
  <si>
    <t>1643.42</t>
  </si>
  <si>
    <t>1658.52</t>
  </si>
  <si>
    <t>1638.45</t>
  </si>
  <si>
    <t>1644.12</t>
  </si>
  <si>
    <t>1637.91</t>
  </si>
  <si>
    <t>1692.72</t>
  </si>
  <si>
    <t>1619.03</t>
  </si>
  <si>
    <t>1690.38</t>
  </si>
  <si>
    <t>1697.88</t>
  </si>
  <si>
    <t>1759.79</t>
  </si>
  <si>
    <t>1750.6</t>
  </si>
  <si>
    <t>1784.76</t>
  </si>
  <si>
    <t>1728.17</t>
  </si>
  <si>
    <t>1769.55</t>
  </si>
  <si>
    <t>1747.81</t>
  </si>
  <si>
    <t>1761.51</t>
  </si>
  <si>
    <t>1731.46</t>
  </si>
  <si>
    <t>1741.17</t>
  </si>
  <si>
    <t>1744.07</t>
  </si>
  <si>
    <t>1750.96</t>
  </si>
  <si>
    <t>1695.8</t>
  </si>
  <si>
    <t>1708.23</t>
  </si>
  <si>
    <t>1709.68</t>
  </si>
  <si>
    <t>1726.63</t>
  </si>
  <si>
    <t>1689.34</t>
  </si>
  <si>
    <t>1707.23</t>
  </si>
  <si>
    <t>1706.43</t>
  </si>
  <si>
    <t>1706.47</t>
  </si>
  <si>
    <t>1683.15</t>
  </si>
  <si>
    <t>1685.5</t>
  </si>
  <si>
    <t>1687.07</t>
  </si>
  <si>
    <t>1729.95</t>
  </si>
  <si>
    <t>1681.78</t>
  </si>
  <si>
    <t>1717.75</t>
  </si>
  <si>
    <t>1724.5</t>
  </si>
  <si>
    <t>1737.75</t>
  </si>
  <si>
    <t>1707.01</t>
  </si>
  <si>
    <t>1724.66</t>
  </si>
  <si>
    <t>1753.95</t>
  </si>
  <si>
    <t>1721.85</t>
  </si>
  <si>
    <t>1752.36</t>
  </si>
  <si>
    <t>1764.57</t>
  </si>
  <si>
    <t>1736.75</t>
  </si>
  <si>
    <t>1755.69</t>
  </si>
  <si>
    <t>1748.68</t>
  </si>
  <si>
    <t>1748.84</t>
  </si>
  <si>
    <t>1728.74</t>
  </si>
  <si>
    <t>1740.55</t>
  </si>
  <si>
    <t>1744.71</t>
  </si>
  <si>
    <t>1718.31</t>
  </si>
  <si>
    <t>1736.19</t>
  </si>
  <si>
    <t>1741.22</t>
  </si>
  <si>
    <t>1756.95</t>
  </si>
  <si>
    <t>1727.88</t>
  </si>
  <si>
    <t>1736.26</t>
  </si>
  <si>
    <t>1754.83</t>
  </si>
  <si>
    <t>1766.38</t>
  </si>
  <si>
    <t>1741.13</t>
  </si>
  <si>
    <t>1765.02</t>
  </si>
  <si>
    <t>1730.43</t>
  </si>
  <si>
    <t>1733.46</t>
  </si>
  <si>
    <t>1738.95</t>
  </si>
  <si>
    <t>1766.04</t>
  </si>
  <si>
    <t>1746.54</t>
  </si>
  <si>
    <t>1741.86</t>
  </si>
  <si>
    <t>1722.72</t>
  </si>
  <si>
    <t>1733.59</t>
  </si>
  <si>
    <t>1730.5</t>
  </si>
  <si>
    <t>1739.05</t>
  </si>
  <si>
    <t>1720.19</t>
  </si>
  <si>
    <t>1735.66</t>
  </si>
  <si>
    <t>1735.17</t>
  </si>
  <si>
    <t>1735.41</t>
  </si>
  <si>
    <t>1715.72</t>
  </si>
  <si>
    <t>1730.18</t>
  </si>
  <si>
    <t>1735.76</t>
  </si>
  <si>
    <t>1717</t>
  </si>
  <si>
    <t>1730.16</t>
  </si>
  <si>
    <t>1729.82</t>
  </si>
  <si>
    <t>1759.39</t>
  </si>
  <si>
    <t>1714.22</t>
  </si>
  <si>
    <t>1755.34</t>
  </si>
  <si>
    <t>1758.54</t>
  </si>
  <si>
    <t>1803.6</t>
  </si>
  <si>
    <t>1742.11</t>
  </si>
  <si>
    <t>1784.67</t>
  </si>
  <si>
    <t>1785.11</t>
  </si>
  <si>
    <t>1793.02</t>
  </si>
  <si>
    <t>1778.37</t>
  </si>
  <si>
    <t>1787.37</t>
  </si>
  <si>
    <t>1778.9</t>
  </si>
  <si>
    <t>1746.02</t>
  </si>
  <si>
    <t>1756.52</t>
  </si>
  <si>
    <t>1755.89</t>
  </si>
  <si>
    <t>1726.58</t>
  </si>
  <si>
    <t>1741.3</t>
  </si>
  <si>
    <t>1739.9</t>
  </si>
  <si>
    <t>1754.27</t>
  </si>
  <si>
    <t>1737.5</t>
  </si>
  <si>
    <t>1743.24</t>
  </si>
  <si>
    <t>1732.8</t>
  </si>
  <si>
    <t>1763.2</t>
  </si>
  <si>
    <t>1724.41</t>
  </si>
  <si>
    <t>1761.88</t>
  </si>
  <si>
    <t>1786.56</t>
  </si>
  <si>
    <t>1754.46</t>
  </si>
  <si>
    <t>1786.1</t>
  </si>
  <si>
    <t>1786.63</t>
  </si>
  <si>
    <t>1796.05</t>
  </si>
  <si>
    <t>1774.71</t>
  </si>
  <si>
    <t>1780.07</t>
  </si>
  <si>
    <t>1778.58</t>
  </si>
  <si>
    <t>1782.76</t>
  </si>
  <si>
    <t>1769.41</t>
  </si>
  <si>
    <t>1780.27</t>
  </si>
  <si>
    <t>1788.67</t>
  </si>
  <si>
    <t>1792.82</t>
  </si>
  <si>
    <t>1762.64</t>
  </si>
  <si>
    <t>1765.87</t>
  </si>
  <si>
    <t>1764.3</t>
  </si>
  <si>
    <t>1776.98</t>
  </si>
  <si>
    <t>1757.71</t>
  </si>
  <si>
    <t>1767.88</t>
  </si>
  <si>
    <t>1768.98</t>
  </si>
  <si>
    <t>1802.2</t>
  </si>
  <si>
    <t>1763.44</t>
  </si>
  <si>
    <t>1797.53</t>
  </si>
  <si>
    <t>1797.86</t>
  </si>
  <si>
    <t>1792.01</t>
  </si>
  <si>
    <t>1794.52</t>
  </si>
  <si>
    <t>1811.64</t>
  </si>
  <si>
    <t>1786.7</t>
  </si>
  <si>
    <t>1791.47</t>
  </si>
  <si>
    <t>1794.13</t>
  </si>
  <si>
    <t>1835.15</t>
  </si>
  <si>
    <t>1791.98</t>
  </si>
  <si>
    <t>1824.82</t>
  </si>
  <si>
    <t>1826.17</t>
  </si>
  <si>
    <t>1856.63</t>
  </si>
  <si>
    <t>1824.74</t>
  </si>
  <si>
    <t>1855.05</t>
  </si>
  <si>
    <t>1851.86</t>
  </si>
  <si>
    <t>1887.05</t>
  </si>
  <si>
    <t>1843.35</t>
  </si>
  <si>
    <t>1856.05</t>
  </si>
  <si>
    <t>1873.58</t>
  </si>
  <si>
    <t>1912.84</t>
  </si>
  <si>
    <t>1912.47</t>
  </si>
  <si>
    <t>1904.63</t>
  </si>
  <si>
    <t>1940.96</t>
  </si>
  <si>
    <t>1890.53</t>
  </si>
  <si>
    <t>1937.98</t>
  </si>
  <si>
    <t>1936.39</t>
  </si>
  <si>
    <t>1955.44</t>
  </si>
  <si>
    <t>1912.55</t>
  </si>
  <si>
    <t>1914.74</t>
  </si>
  <si>
    <t>1919.28</t>
  </si>
  <si>
    <t>1950.83</t>
  </si>
  <si>
    <t>1930.79</t>
  </si>
  <si>
    <t>1932.38</t>
  </si>
  <si>
    <t>1939.83</t>
  </si>
  <si>
    <t>1910.13</t>
  </si>
  <si>
    <t>1923.44</t>
  </si>
  <si>
    <t>1924.89</t>
  </si>
  <si>
    <t>1944.2</t>
  </si>
  <si>
    <t>1901.5</t>
  </si>
  <si>
    <t>1933.08</t>
  </si>
  <si>
    <t>1928.12</t>
  </si>
  <si>
    <t>1932.16</t>
  </si>
  <si>
    <t>1898.34</t>
  </si>
  <si>
    <t>1904.51</t>
  </si>
  <si>
    <t>1906.99</t>
  </si>
  <si>
    <t>1928.89</t>
  </si>
  <si>
    <t>1894.82</t>
  </si>
  <si>
    <t>1913.25</t>
  </si>
  <si>
    <t>1900.37</t>
  </si>
  <si>
    <t>1903.17</t>
  </si>
  <si>
    <t>1869.14</t>
  </si>
  <si>
    <t>1889.84</t>
  </si>
  <si>
    <t>1895.41</t>
  </si>
  <si>
    <t>1901.03</t>
  </si>
  <si>
    <t>1879.51</t>
  </si>
  <si>
    <t>1892.32</t>
  </si>
  <si>
    <t>1899.2</t>
  </si>
  <si>
    <t>1928.67</t>
  </si>
  <si>
    <t>1923.15</t>
  </si>
  <si>
    <t>1928.95</t>
  </si>
  <si>
    <t>1912.85</t>
  </si>
  <si>
    <t>1918.6</t>
  </si>
  <si>
    <t>1906.22</t>
  </si>
  <si>
    <t>1879.52</t>
  </si>
  <si>
    <t>1886.24</t>
  </si>
  <si>
    <t>1900.83</t>
  </si>
  <si>
    <t>1920.18</t>
  </si>
  <si>
    <t>1892.13</t>
  </si>
  <si>
    <t>1911.61</t>
  </si>
  <si>
    <t>1916.61</t>
  </si>
  <si>
    <t>1909.33</t>
  </si>
  <si>
    <t>1911.5</t>
  </si>
  <si>
    <t>1909.48</t>
  </si>
  <si>
    <t>1882.38</t>
  </si>
  <si>
    <t>1889.82</t>
  </si>
  <si>
    <t>1886.96</t>
  </si>
  <si>
    <t>1905.89</t>
  </si>
  <si>
    <t>1876.42</t>
  </si>
  <si>
    <t>1902.25</t>
  </si>
  <si>
    <t>1903.59</t>
  </si>
  <si>
    <t>1911.39</t>
  </si>
  <si>
    <t>1871.93</t>
  </si>
  <si>
    <t>1886.33</t>
  </si>
  <si>
    <t>1919.26</t>
  </si>
  <si>
    <t>1882.56</t>
  </si>
  <si>
    <t>1903.79</t>
  </si>
  <si>
    <t>1903.48</t>
  </si>
  <si>
    <t>1917.69</t>
  </si>
  <si>
    <t>1896.18</t>
  </si>
  <si>
    <t>1906.13</t>
  </si>
  <si>
    <t>1902.31</t>
  </si>
  <si>
    <t>1863.26</t>
  </si>
  <si>
    <t>1864.76</t>
  </si>
  <si>
    <t>1869.42</t>
  </si>
  <si>
    <t>1877.28</t>
  </si>
  <si>
    <t>1858.79</t>
  </si>
  <si>
    <t>1870.87</t>
  </si>
  <si>
    <t>1882.32</t>
  </si>
  <si>
    <t>1898.52</t>
  </si>
  <si>
    <t>1886.68</t>
  </si>
  <si>
    <t>1892.88</t>
  </si>
  <si>
    <t>1912.32</t>
  </si>
  <si>
    <t>1889.24</t>
  </si>
  <si>
    <t>1896.24</t>
  </si>
  <si>
    <t>1891.84</t>
  </si>
  <si>
    <t>1838.33</t>
  </si>
  <si>
    <t>1848.04</t>
  </si>
  <si>
    <t>1855.31</t>
  </si>
  <si>
    <t>1863.95</t>
  </si>
  <si>
    <t>1837.88</t>
  </si>
  <si>
    <t>1853.29</t>
  </si>
  <si>
    <t>1858.47</t>
  </si>
  <si>
    <t>1868.44</t>
  </si>
  <si>
    <t>1841.76</t>
  </si>
  <si>
    <t>1852.67</t>
  </si>
  <si>
    <t>1850.59</t>
  </si>
  <si>
    <t>1871.47</t>
  </si>
  <si>
    <t>1844.73</t>
  </si>
  <si>
    <t>1870.03</t>
  </si>
  <si>
    <t>1872.93</t>
  </si>
  <si>
    <t>1883.67</t>
  </si>
  <si>
    <t>1841.85</t>
  </si>
  <si>
    <t>1865.51</t>
  </si>
  <si>
    <t>1859.27</t>
  </si>
  <si>
    <t>1867.81</t>
  </si>
  <si>
    <t>1846.46</t>
  </si>
  <si>
    <t>1859.26</t>
  </si>
  <si>
    <t>1860.87</t>
  </si>
  <si>
    <t>1863.76</t>
  </si>
  <si>
    <t>1842.43</t>
  </si>
  <si>
    <t>1849.48</t>
  </si>
  <si>
    <t>1847.82</t>
  </si>
  <si>
    <t>1813.26</t>
  </si>
  <si>
    <t>1825.89</t>
  </si>
  <si>
    <t>1822.56</t>
  </si>
  <si>
    <t>1823.79</t>
  </si>
  <si>
    <t>1786.67</t>
  </si>
  <si>
    <t>1796.87</t>
  </si>
  <si>
    <t>1797.8</t>
  </si>
  <si>
    <t>1826.45</t>
  </si>
  <si>
    <t>1824.76</t>
  </si>
  <si>
    <t>1828.33</t>
  </si>
  <si>
    <t>1832.76</t>
  </si>
  <si>
    <t>1802.1</t>
  </si>
  <si>
    <t>1807.31</t>
  </si>
  <si>
    <t>1810.71</t>
  </si>
  <si>
    <t>1828.27</t>
  </si>
  <si>
    <t>1806.5</t>
  </si>
  <si>
    <t>1820.79</t>
  </si>
  <si>
    <t>1847.94</t>
  </si>
  <si>
    <t>1855.26</t>
  </si>
  <si>
    <t>1868.54</t>
  </si>
  <si>
    <t>1845.77</t>
  </si>
  <si>
    <t>1856.22</t>
  </si>
  <si>
    <t>1813.37</t>
  </si>
  <si>
    <t>1817.77</t>
  </si>
  <si>
    <t>1821.93</t>
  </si>
  <si>
    <t>1820.13</t>
  </si>
  <si>
    <t>1849.05</t>
  </si>
  <si>
    <t>1878.93</t>
  </si>
  <si>
    <t>1873.63</t>
  </si>
  <si>
    <t>1870.17</t>
  </si>
  <si>
    <t>1883.31</t>
  </si>
  <si>
    <t>1853.4</t>
  </si>
  <si>
    <t>1853.32</t>
  </si>
  <si>
    <t>1864.49</t>
  </si>
  <si>
    <t>1842.48</t>
  </si>
  <si>
    <t>1860.83</t>
  </si>
  <si>
    <t>1859.12</t>
  </si>
  <si>
    <t>1835.94</t>
  </si>
  <si>
    <t>1820.21</t>
  </si>
  <si>
    <t>1786.18</t>
  </si>
  <si>
    <t>1799.58</t>
  </si>
  <si>
    <t>1805.3</t>
  </si>
  <si>
    <t>1814.07</t>
  </si>
  <si>
    <t>1733.83</t>
  </si>
  <si>
    <t>1753.3</t>
  </si>
  <si>
    <t>1752.13</t>
  </si>
  <si>
    <t>1769.37</t>
  </si>
  <si>
    <t>1737.77</t>
  </si>
  <si>
    <t>1755.3</t>
  </si>
  <si>
    <t>1761.1</t>
  </si>
  <si>
    <t>1766.16</t>
  </si>
  <si>
    <t>1702.2</t>
  </si>
  <si>
    <t>1707.42</t>
  </si>
  <si>
    <t>1718.65</t>
  </si>
  <si>
    <t>1727.07</t>
  </si>
  <si>
    <t>1669.53</t>
  </si>
  <si>
    <t>1706.55</t>
  </si>
  <si>
    <t>1716.42</t>
  </si>
  <si>
    <t>1730.29</t>
  </si>
  <si>
    <t>1671.67</t>
  </si>
  <si>
    <t>1678.16</t>
  </si>
  <si>
    <t>1671.55</t>
  </si>
  <si>
    <t>1689.36</t>
  </si>
  <si>
    <t>1626.01</t>
  </si>
  <si>
    <t>1686.56</t>
  </si>
  <si>
    <t>1694.95</t>
  </si>
  <si>
    <t>1724.01</t>
  </si>
  <si>
    <t>1719.16</t>
  </si>
  <si>
    <t>1721.09</t>
  </si>
  <si>
    <t>1732.74</t>
  </si>
  <si>
    <t>1704.93</t>
  </si>
  <si>
    <t>1707.29</t>
  </si>
  <si>
    <t>1706.81</t>
  </si>
  <si>
    <t>1714.42</t>
  </si>
  <si>
    <t>1680.9</t>
  </si>
  <si>
    <t>1705.91</t>
  </si>
  <si>
    <t>1700.07</t>
  </si>
  <si>
    <t>1661.51</t>
  </si>
  <si>
    <t>1670.18</t>
  </si>
  <si>
    <t>1684.13</t>
  </si>
  <si>
    <t>1695.07</t>
  </si>
  <si>
    <t>1665.93</t>
  </si>
  <si>
    <t>1686.96</t>
  </si>
  <si>
    <t>1694.46</t>
  </si>
  <si>
    <t>1712.77</t>
  </si>
  <si>
    <t>1686.26</t>
  </si>
  <si>
    <t>1694.12</t>
  </si>
  <si>
    <t>1701.93</t>
  </si>
  <si>
    <t>1712.3</t>
  </si>
  <si>
    <t>1685.64</t>
  </si>
  <si>
    <t>1709.39</t>
  </si>
  <si>
    <t>1715.56</t>
  </si>
  <si>
    <t>1764.19</t>
  </si>
  <si>
    <t>1763.29</t>
  </si>
  <si>
    <t>1768.95</t>
  </si>
  <si>
    <t>1776.97</t>
  </si>
  <si>
    <t>1754.07</t>
  </si>
  <si>
    <t>1758.56</t>
  </si>
  <si>
    <t>1764.92</t>
  </si>
  <si>
    <t>1795.3</t>
  </si>
  <si>
    <t>1775.99</t>
  </si>
  <si>
    <t>1785.64</t>
  </si>
  <si>
    <t>1797.89</t>
  </si>
  <si>
    <t>1772.43</t>
  </si>
  <si>
    <t>1773.53</t>
  </si>
  <si>
    <t>1772.8</t>
  </si>
  <si>
    <t>1776.32</t>
  </si>
  <si>
    <t>1752.7</t>
  </si>
  <si>
    <t>1759.34</t>
  </si>
  <si>
    <t>1766</t>
  </si>
  <si>
    <t>1749</t>
  </si>
  <si>
    <t>1754.24</t>
  </si>
  <si>
    <t>1765.72</t>
  </si>
  <si>
    <t>1789.07</t>
  </si>
  <si>
    <t>1758.63</t>
  </si>
  <si>
    <t>1783.31</t>
  </si>
  <si>
    <t>1785.83</t>
  </si>
  <si>
    <t>1820.15</t>
  </si>
  <si>
    <t>1773.58</t>
  </si>
  <si>
    <t>1816.28</t>
  </si>
  <si>
    <t>1814.17</t>
  </si>
  <si>
    <t>1846.34</t>
  </si>
  <si>
    <t>1808.35</t>
  </si>
  <si>
    <t>1865.17</t>
  </si>
  <si>
    <t>1844.08</t>
  </si>
  <si>
    <t>1854.27</t>
  </si>
  <si>
    <t>1861.54</t>
  </si>
  <si>
    <t>1869.58</t>
  </si>
  <si>
    <t>1854.76</t>
  </si>
  <si>
    <t>1861.85</t>
  </si>
  <si>
    <t>1863.8</t>
  </si>
  <si>
    <t>1910.96</t>
  </si>
  <si>
    <t>1859.82</t>
  </si>
  <si>
    <t>1896.92</t>
  </si>
  <si>
    <t>1893.31</t>
  </si>
  <si>
    <t>1901.65</t>
  </si>
  <si>
    <t>1871.52</t>
  </si>
  <si>
    <t>1896.87</t>
  </si>
  <si>
    <t>1898.29</t>
  </si>
  <si>
    <t>1926.26</t>
  </si>
  <si>
    <t>1896.15</t>
  </si>
  <si>
    <t>1911.19</t>
  </si>
  <si>
    <t>1903.8</t>
  </si>
  <si>
    <t>1882.76</t>
  </si>
  <si>
    <t>1900.63</t>
  </si>
  <si>
    <t>1897.12</t>
  </si>
  <si>
    <t>1883.77</t>
  </si>
  <si>
    <t>1910.52</t>
  </si>
  <si>
    <t>1907.98</t>
  </si>
  <si>
    <t>1911.87</t>
  </si>
  <si>
    <t>1887.85</t>
  </si>
  <si>
    <t>1890.69</t>
  </si>
  <si>
    <t>1891.3</t>
  </si>
  <si>
    <t>1902.64</t>
  </si>
  <si>
    <t>1870.09</t>
  </si>
  <si>
    <t>1888.61</t>
  </si>
  <si>
    <t>1893.04</t>
  </si>
  <si>
    <t>1951.53</t>
  </si>
  <si>
    <t>1948.07</t>
  </si>
  <si>
    <t>1953.29</t>
  </si>
  <si>
    <t>1954.79</t>
  </si>
  <si>
    <t>1917.31</t>
  </si>
  <si>
    <t>1923.09</t>
  </si>
  <si>
    <t>1921.51</t>
  </si>
  <si>
    <t>1953.64</t>
  </si>
  <si>
    <t>1919.23</t>
  </si>
  <si>
    <t>1919.24</t>
  </si>
  <si>
    <t>1920.08</t>
  </si>
  <si>
    <t>1933.14</t>
  </si>
  <si>
    <t>1879.78</t>
  </si>
  <si>
    <t>1884.32</t>
  </si>
  <si>
    <t>1890.37</t>
  </si>
  <si>
    <t>1914.65</t>
  </si>
  <si>
    <t>1885.44</t>
  </si>
  <si>
    <t>1912.37</t>
  </si>
  <si>
    <t>1918.18</t>
  </si>
  <si>
    <t>1936.58</t>
  </si>
  <si>
    <t>1913.67</t>
  </si>
  <si>
    <t>1922.08</t>
  </si>
  <si>
    <t>1919.31</t>
  </si>
  <si>
    <t>1920.79</t>
  </si>
  <si>
    <t>1902.81</t>
  </si>
  <si>
    <t>1919.92</t>
  </si>
  <si>
    <t>1926.84</t>
  </si>
  <si>
    <t>1954.53</t>
  </si>
  <si>
    <t>1931.94</t>
  </si>
  <si>
    <t>1935.51</t>
  </si>
  <si>
    <t>1944.56</t>
  </si>
  <si>
    <t>1914.17</t>
  </si>
  <si>
    <t>1923.98</t>
  </si>
  <si>
    <t>1950.54</t>
  </si>
  <si>
    <t>1917.43</t>
  </si>
  <si>
    <t>1939.03</t>
  </si>
  <si>
    <t>1949.06</t>
  </si>
  <si>
    <t>1958.76</t>
  </si>
  <si>
    <t>1932.34</t>
  </si>
  <si>
    <t>1940.63</t>
  </si>
  <si>
    <t>1937.44</t>
  </si>
  <si>
    <t>1960.63</t>
  </si>
  <si>
    <t>1931.65</t>
  </si>
  <si>
    <t>1948.83</t>
  </si>
  <si>
    <t>1945.87</t>
  </si>
  <si>
    <t>1945.95</t>
  </si>
  <si>
    <t>1928.07</t>
  </si>
  <si>
    <t>1942.87</t>
  </si>
  <si>
    <t>1954.05</t>
  </si>
  <si>
    <t>1933.12</t>
  </si>
  <si>
    <t>1939.9</t>
  </si>
  <si>
    <t>1946.35</t>
  </si>
  <si>
    <t>1992.39</t>
  </si>
  <si>
    <t>1992.31</t>
  </si>
  <si>
    <t>1990.44</t>
  </si>
  <si>
    <t>2012.35</t>
  </si>
  <si>
    <t>1983.44</t>
  </si>
  <si>
    <t>2004.72</t>
  </si>
  <si>
    <t>2002.96</t>
  </si>
  <si>
    <t>2026.29</t>
  </si>
  <si>
    <t>2000.68</t>
  </si>
  <si>
    <t>2004.06</t>
  </si>
  <si>
    <t>1998.74</t>
  </si>
  <si>
    <t>1956.18</t>
  </si>
  <si>
    <t>1958.63</t>
  </si>
  <si>
    <t>1961.54</t>
  </si>
  <si>
    <t>1965.93</t>
  </si>
  <si>
    <t>1936.77</t>
  </si>
  <si>
    <t>1941.16</t>
  </si>
  <si>
    <t>1943.86</t>
  </si>
  <si>
    <t>1986.26</t>
  </si>
  <si>
    <t>1941.93</t>
  </si>
  <si>
    <t>1984.12</t>
  </si>
  <si>
    <t>1986.48</t>
  </si>
  <si>
    <t>1995.58</t>
  </si>
  <si>
    <t>1976.35</t>
  </si>
  <si>
    <t>1980.39</t>
  </si>
  <si>
    <t>1978.78</t>
  </si>
  <si>
    <t>1943.99</t>
  </si>
  <si>
    <t>1946.38</t>
  </si>
  <si>
    <t>1934.41</t>
  </si>
  <si>
    <t>1890.03</t>
  </si>
  <si>
    <t>1894.48</t>
  </si>
  <si>
    <t>1902.02</t>
  </si>
  <si>
    <t>1949.5</t>
  </si>
  <si>
    <t>1946.21</t>
  </si>
  <si>
    <t>1959.23</t>
  </si>
  <si>
    <t>2018.09</t>
  </si>
  <si>
    <t>2019.7</t>
  </si>
  <si>
    <t>2053.48</t>
  </si>
  <si>
    <t>2010.92</t>
  </si>
  <si>
    <t>2020.07</t>
  </si>
  <si>
    <t>2017.83</t>
  </si>
  <si>
    <t>2060.37</t>
  </si>
  <si>
    <t>2016.18</t>
  </si>
  <si>
    <t>2053.44</t>
  </si>
  <si>
    <t>2052.54</t>
  </si>
  <si>
    <t>2055.49</t>
  </si>
  <si>
    <t>2027.06</t>
  </si>
  <si>
    <t>2036.31</t>
  </si>
  <si>
    <t>2046.14</t>
  </si>
  <si>
    <t>2062.57</t>
  </si>
  <si>
    <t>2041.14</t>
  </si>
  <si>
    <t>2050.99</t>
  </si>
  <si>
    <t>2051.3</t>
  </si>
  <si>
    <t>2069.41</t>
  </si>
  <si>
    <t>2041.18</t>
  </si>
  <si>
    <t>2044.2</t>
  </si>
  <si>
    <t>2050.61</t>
  </si>
  <si>
    <t>2059.91</t>
  </si>
  <si>
    <t>2022.49</t>
  </si>
  <si>
    <t>2024.98</t>
  </si>
  <si>
    <t>2029.73</t>
  </si>
  <si>
    <t>2082.03</t>
  </si>
  <si>
    <t>2027.67</t>
  </si>
  <si>
    <t>2075.83</t>
  </si>
  <si>
    <t>2070.12</t>
  </si>
  <si>
    <t>2098.15</t>
  </si>
  <si>
    <t>2056.92</t>
  </si>
  <si>
    <t>2097.34</t>
  </si>
  <si>
    <t>2097.35</t>
  </si>
  <si>
    <t>2131.03</t>
  </si>
  <si>
    <t>2102.93</t>
  </si>
  <si>
    <t>2118.57</t>
  </si>
  <si>
    <t>2083.57</t>
  </si>
  <si>
    <t>2083.81</t>
  </si>
  <si>
    <t>2081.84</t>
  </si>
  <si>
    <t>2090.88</t>
  </si>
  <si>
    <t>2063.37</t>
  </si>
  <si>
    <t>2066.78</t>
  </si>
  <si>
    <t>2067.24</t>
  </si>
  <si>
    <t>2086.27</t>
  </si>
  <si>
    <t>2060.53</t>
  </si>
  <si>
    <t>2076.16</t>
  </si>
  <si>
    <t>2077.32</t>
  </si>
  <si>
    <t>2086.8</t>
  </si>
  <si>
    <t>2058.12</t>
  </si>
  <si>
    <t>2075.51</t>
  </si>
  <si>
    <t>2068.39</t>
  </si>
  <si>
    <t>2073.39</t>
  </si>
  <si>
    <t>2033.22</t>
  </si>
  <si>
    <t>2035</t>
  </si>
  <si>
    <t>2034.31</t>
  </si>
  <si>
    <t>2075.63</t>
  </si>
  <si>
    <t>2028.62</t>
  </si>
  <si>
    <t>2068.49</t>
  </si>
  <si>
    <t>2071.66</t>
  </si>
  <si>
    <t>2081.36</t>
  </si>
  <si>
    <t>2025.49</t>
  </si>
  <si>
    <t>2039.34</t>
  </si>
  <si>
    <t>2048.56</t>
  </si>
  <si>
    <t>2066.79</t>
  </si>
  <si>
    <t>2029.44</t>
  </si>
  <si>
    <t>2050.16</t>
  </si>
  <si>
    <t>2067.14</t>
  </si>
  <si>
    <t>2046.46</t>
  </si>
  <si>
    <t>2062.11</t>
  </si>
  <si>
    <t>2065.97</t>
  </si>
  <si>
    <t>2069.97</t>
  </si>
  <si>
    <t>2043.9</t>
  </si>
  <si>
    <t>2060.38</t>
  </si>
  <si>
    <t>2056.7</t>
  </si>
  <si>
    <t>2080.92</t>
  </si>
  <si>
    <t>2055.21</t>
  </si>
  <si>
    <t>2078.46</t>
  </si>
  <si>
    <t>2081.01</t>
  </si>
  <si>
    <t>2055.01</t>
  </si>
  <si>
    <t>2056.53</t>
  </si>
  <si>
    <t>2054.22</t>
  </si>
  <si>
    <t>2014.98</t>
  </si>
  <si>
    <t>2010.25</t>
  </si>
  <si>
    <t>2023.01</t>
  </si>
  <si>
    <t>1989.66</t>
  </si>
  <si>
    <t>2010.48</t>
  </si>
  <si>
    <t>2010.4</t>
  </si>
  <si>
    <t>2037.33</t>
  </si>
  <si>
    <t>2008.84</t>
  </si>
  <si>
    <t>2035.57</t>
  </si>
  <si>
    <t>2032.43</t>
  </si>
  <si>
    <t>2043</t>
  </si>
  <si>
    <t>2020.58</t>
  </si>
  <si>
    <t>2041.39</t>
  </si>
  <si>
    <t>2049.65</t>
  </si>
  <si>
    <t>2059.27</t>
  </si>
  <si>
    <t>2044.31</t>
  </si>
  <si>
    <t>2054.39</t>
  </si>
  <si>
    <t>2114.5</t>
  </si>
  <si>
    <t>2116.56</t>
  </si>
  <si>
    <t>2130.53</t>
  </si>
  <si>
    <t>2109.44</t>
  </si>
  <si>
    <t>2117.53</t>
  </si>
  <si>
    <t>2112.57</t>
  </si>
  <si>
    <t>2141.53</t>
  </si>
  <si>
    <t>2106.66</t>
  </si>
  <si>
    <t>2127.08</t>
  </si>
  <si>
    <t>2123.38</t>
  </si>
  <si>
    <t>2147.67</t>
  </si>
  <si>
    <t>2119.1</t>
  </si>
  <si>
    <t>2136.87</t>
  </si>
  <si>
    <t>2135.81</t>
  </si>
  <si>
    <t>2161.24</t>
  </si>
  <si>
    <t>2132.19</t>
  </si>
  <si>
    <t>2166.04</t>
  </si>
  <si>
    <t>2181.78</t>
  </si>
  <si>
    <t>2160.76</t>
  </si>
  <si>
    <t>2171.53</t>
  </si>
  <si>
    <t>2166.96</t>
  </si>
  <si>
    <t>2177.81</t>
  </si>
  <si>
    <t>2154.15</t>
  </si>
  <si>
    <t>2159.05</t>
  </si>
  <si>
    <t>2160.5</t>
  </si>
  <si>
    <t>2163.36</t>
  </si>
  <si>
    <t>2144.8</t>
  </si>
  <si>
    <t>2155.56</t>
  </si>
  <si>
    <t>2153.33</t>
  </si>
  <si>
    <t>2178.67</t>
  </si>
  <si>
    <t>2173.8</t>
  </si>
  <si>
    <t>2177.79</t>
  </si>
  <si>
    <t>2187.81</t>
  </si>
  <si>
    <t>2166.52</t>
  </si>
  <si>
    <t>2181.76</t>
  </si>
  <si>
    <t>2182.49</t>
  </si>
  <si>
    <t>2185.84</t>
  </si>
  <si>
    <t>2155.24</t>
  </si>
  <si>
    <t>2163.91</t>
  </si>
  <si>
    <t>2167.03</t>
  </si>
  <si>
    <t>2195.76</t>
  </si>
  <si>
    <t>2189.58</t>
  </si>
  <si>
    <t>2183.55</t>
  </si>
  <si>
    <t>2193.03</t>
  </si>
  <si>
    <t>2172.64</t>
  </si>
  <si>
    <t>2190.28</t>
  </si>
  <si>
    <t>2202.3</t>
  </si>
  <si>
    <t>2186.26</t>
  </si>
  <si>
    <t>2193.56</t>
  </si>
  <si>
    <t>2193.35</t>
  </si>
  <si>
    <t>2193.77</t>
  </si>
  <si>
    <t>2174.65</t>
  </si>
  <si>
    <t>2177.36</t>
  </si>
  <si>
    <t>2142.82</t>
  </si>
  <si>
    <t>2139.83</t>
  </si>
  <si>
    <t>2120.93</t>
  </si>
  <si>
    <t>2141.81</t>
  </si>
  <si>
    <t>2152.32</t>
  </si>
  <si>
    <t>2173.4</t>
  </si>
  <si>
    <t>2169.73</t>
  </si>
  <si>
    <t>2167.78</t>
  </si>
  <si>
    <t>2145.93</t>
  </si>
  <si>
    <t>2152.17</t>
  </si>
  <si>
    <t>2148.86</t>
  </si>
  <si>
    <t>2106.44</t>
  </si>
  <si>
    <t>2113.37</t>
  </si>
  <si>
    <t>2099.14</t>
  </si>
  <si>
    <t>2118.52</t>
  </si>
  <si>
    <t>2089.72</t>
  </si>
  <si>
    <t>2096.43</t>
  </si>
  <si>
    <t>2097.72</t>
  </si>
  <si>
    <t>2143.51</t>
  </si>
  <si>
    <t>2130.58</t>
  </si>
  <si>
    <t>2124.08</t>
  </si>
  <si>
    <t>2098.84</t>
  </si>
  <si>
    <t>2105.31</t>
  </si>
  <si>
    <t>2098.01</t>
  </si>
  <si>
    <t>2104.81</t>
  </si>
  <si>
    <t>2082.18</t>
  </si>
  <si>
    <t>2087.01</t>
  </si>
  <si>
    <t>2075.72</t>
  </si>
  <si>
    <t>2075.87</t>
  </si>
  <si>
    <t>2039.46</t>
  </si>
  <si>
    <t>2044.35</t>
  </si>
  <si>
    <t>2043.1</t>
  </si>
  <si>
    <t>2053.25</t>
  </si>
  <si>
    <t>2009.19</t>
  </si>
  <si>
    <t>2021.15</t>
  </si>
  <si>
    <t>2014.48</t>
  </si>
  <si>
    <t>2017.46</t>
  </si>
  <si>
    <t>1997.11</t>
  </si>
  <si>
    <t>2014.55</t>
  </si>
  <si>
    <t>2011.29</t>
  </si>
  <si>
    <t>2024.31</t>
  </si>
  <si>
    <t>2002.05</t>
  </si>
  <si>
    <t>2015.21</t>
  </si>
  <si>
    <t>2020.25</t>
  </si>
  <si>
    <t>2031.1</t>
  </si>
  <si>
    <t>2005.48</t>
  </si>
  <si>
    <t>2009.59</t>
  </si>
  <si>
    <t>2011.24</t>
  </si>
  <si>
    <t>2018.61</t>
  </si>
  <si>
    <t>1989</t>
  </si>
  <si>
    <t>2012.34</t>
  </si>
  <si>
    <t>2015.7</t>
  </si>
  <si>
    <t>2036.45</t>
  </si>
  <si>
    <t>2007.3</t>
  </si>
  <si>
    <t>2009.58</t>
  </si>
  <si>
    <t>1997.35</t>
  </si>
  <si>
    <t>2015.39</t>
  </si>
  <si>
    <t>1986.05</t>
  </si>
  <si>
    <t>2000.42</t>
  </si>
  <si>
    <t>2010.6</t>
  </si>
  <si>
    <t>2041.73</t>
  </si>
  <si>
    <t>2001.87</t>
  </si>
  <si>
    <t>2039.32</t>
  </si>
  <si>
    <t>2041.9</t>
  </si>
  <si>
    <t>2050.43</t>
  </si>
  <si>
    <t>2029.79</t>
  </si>
  <si>
    <t>2042.08</t>
  </si>
  <si>
    <t>2043.03</t>
  </si>
  <si>
    <t>2055.06</t>
  </si>
  <si>
    <t>2035.91</t>
  </si>
  <si>
    <t>2049.96</t>
  </si>
  <si>
    <t>2049.89</t>
  </si>
  <si>
    <t>2054.96</t>
  </si>
  <si>
    <t>2026.67</t>
  </si>
  <si>
    <t>2027.38</t>
  </si>
  <si>
    <t>2024.89</t>
  </si>
  <si>
    <t>2055.37</t>
  </si>
  <si>
    <t>2022.35</t>
  </si>
  <si>
    <t>2050.94</t>
  </si>
  <si>
    <t>2050.13</t>
  </si>
  <si>
    <t>2062.39</t>
  </si>
  <si>
    <t>2025.59</t>
  </si>
  <si>
    <t>2022.55</t>
  </si>
  <si>
    <t>2044.26</t>
  </si>
  <si>
    <t>2004.34</t>
  </si>
  <si>
    <t>2006.27</t>
  </si>
  <si>
    <t>1993.44</t>
  </si>
  <si>
    <t>2000.36</t>
  </si>
  <si>
    <t>1942.27</t>
  </si>
  <si>
    <t>1958.07</t>
  </si>
  <si>
    <t>1954.96</t>
  </si>
  <si>
    <t>1963.05</t>
  </si>
  <si>
    <t>1909.86</t>
  </si>
  <si>
    <t>1927.39</t>
  </si>
  <si>
    <t>1934.89</t>
  </si>
  <si>
    <t>1946.46</t>
  </si>
  <si>
    <t>1924.02</t>
  </si>
  <si>
    <t>1951.85</t>
  </si>
  <si>
    <t>1965.45</t>
  </si>
  <si>
    <t>1935.43</t>
  </si>
  <si>
    <t>1941.79</t>
  </si>
  <si>
    <t>1944.98</t>
  </si>
  <si>
    <t>1953.48</t>
  </si>
  <si>
    <t>1948.28</t>
  </si>
  <si>
    <t>1956.91</t>
  </si>
  <si>
    <t>1937.35</t>
  </si>
  <si>
    <t>1949.65</t>
  </si>
  <si>
    <t>1954.66</t>
  </si>
  <si>
    <t>1967.77</t>
  </si>
  <si>
    <t>1948.35</t>
  </si>
  <si>
    <t>1973.88</t>
  </si>
  <si>
    <t>1989.19</t>
  </si>
  <si>
    <t>1971.31</t>
  </si>
  <si>
    <t>1974.14</t>
  </si>
  <si>
    <t>1981.45</t>
  </si>
  <si>
    <t>1941.76</t>
  </si>
  <si>
    <t>1943.94</t>
  </si>
  <si>
    <t>1951.24</t>
  </si>
  <si>
    <t>1954.49</t>
  </si>
  <si>
    <t>1924.07</t>
  </si>
  <si>
    <t>1930.86</t>
  </si>
  <si>
    <t>1932.86</t>
  </si>
  <si>
    <t>1979.22</t>
  </si>
  <si>
    <t>1975.57</t>
  </si>
  <si>
    <t>1962.98</t>
  </si>
  <si>
    <t>1935.97</t>
  </si>
  <si>
    <t>1949.56</t>
  </si>
  <si>
    <t>1948.17</t>
  </si>
  <si>
    <t>1959.09</t>
  </si>
  <si>
    <t>1936.82</t>
  </si>
  <si>
    <t>1949.25</t>
  </si>
  <si>
    <t>1947.24</t>
  </si>
  <si>
    <t>1957.09</t>
  </si>
  <si>
    <t>1918.15</t>
  </si>
  <si>
    <t>1925.22</t>
  </si>
  <si>
    <t>1921.59</t>
  </si>
  <si>
    <t>1936.37</t>
  </si>
  <si>
    <t>1900.4</t>
  </si>
  <si>
    <t>1928.42</t>
  </si>
  <si>
    <t>1928.01</t>
  </si>
  <si>
    <t>1932.96</t>
  </si>
  <si>
    <t>1898.92</t>
  </si>
  <si>
    <t>1896.64</t>
  </si>
  <si>
    <t>1903.33</t>
  </si>
  <si>
    <t>1873.38</t>
  </si>
  <si>
    <t>1884.74</t>
  </si>
  <si>
    <t>1890.79</t>
  </si>
  <si>
    <t>1926.94</t>
  </si>
  <si>
    <t>1915.6</t>
  </si>
  <si>
    <t>1917.3</t>
  </si>
  <si>
    <t>1873.32</t>
  </si>
  <si>
    <t>1871.15</t>
  </si>
  <si>
    <t>1881.62</t>
  </si>
  <si>
    <t>1854.48</t>
  </si>
  <si>
    <t>1864.31</t>
  </si>
  <si>
    <t>1857.91</t>
  </si>
  <si>
    <t>1901.68</t>
  </si>
  <si>
    <t>1843.38</t>
  </si>
  <si>
    <t>1879.35</t>
  </si>
  <si>
    <t>1884.53</t>
  </si>
  <si>
    <t>1893.3</t>
  </si>
  <si>
    <t>1864.65</t>
  </si>
  <si>
    <t>1865.28</t>
  </si>
  <si>
    <t>1889.89</t>
  </si>
  <si>
    <t>1852.68</t>
  </si>
  <si>
    <t>1870.43</t>
  </si>
  <si>
    <t>1869.05</t>
  </si>
  <si>
    <t>1919.4</t>
  </si>
  <si>
    <t>1854.01</t>
  </si>
  <si>
    <t>1909.41</t>
  </si>
  <si>
    <t>1919.84</t>
  </si>
  <si>
    <t>1965.66</t>
  </si>
  <si>
    <t>1960.21</t>
  </si>
  <si>
    <t>1962.86</t>
  </si>
  <si>
    <t>1988.44</t>
  </si>
  <si>
    <t>1976.83</t>
  </si>
  <si>
    <t>1980.07</t>
  </si>
  <si>
    <t>1985.3</t>
  </si>
  <si>
    <t>1956.34</t>
  </si>
  <si>
    <t>1960.94</t>
  </si>
  <si>
    <t>1958.96</t>
  </si>
  <si>
    <t>1986.47</t>
  </si>
  <si>
    <t>1951.77</t>
  </si>
  <si>
    <t>1974.56</t>
  </si>
  <si>
    <t>2009.97</t>
  </si>
  <si>
    <t>2079.49</t>
  </si>
  <si>
    <t>2150.76</t>
  </si>
  <si>
    <t>2076.66</t>
  </si>
  <si>
    <t>2118.37</t>
  </si>
  <si>
    <t>2111.24</t>
  </si>
  <si>
    <t>2130.64</t>
  </si>
  <si>
    <t>2091.92</t>
  </si>
  <si>
    <t>2094.62</t>
  </si>
  <si>
    <t>2085.76</t>
  </si>
  <si>
    <t>2047.77</t>
  </si>
  <si>
    <t>2051.4</t>
  </si>
  <si>
    <t>2040.64</t>
  </si>
  <si>
    <t>2049.22</t>
  </si>
  <si>
    <t>2019.23</t>
  </si>
  <si>
    <t>2028.92</t>
  </si>
  <si>
    <t>2030.55</t>
  </si>
  <si>
    <t>2040.92</t>
  </si>
  <si>
    <t>2015.1</t>
  </si>
  <si>
    <t>2021.14</t>
  </si>
  <si>
    <t>2028.21</t>
  </si>
  <si>
    <t>2076.43</t>
  </si>
  <si>
    <t>2059.53</t>
  </si>
  <si>
    <t>2063.14</t>
  </si>
  <si>
    <t>2105.22</t>
  </si>
  <si>
    <t>2058.24</t>
  </si>
  <si>
    <t>2096.22</t>
  </si>
  <si>
    <t>2080.37</t>
  </si>
  <si>
    <t>2124.94</t>
  </si>
  <si>
    <t>2060.12</t>
  </si>
  <si>
    <t>2120.96</t>
  </si>
  <si>
    <t>2122.38</t>
  </si>
  <si>
    <t>2131.8</t>
  </si>
  <si>
    <t>2100.9</t>
  </si>
  <si>
    <t>2103.73</t>
  </si>
  <si>
    <t>2108.61</t>
  </si>
  <si>
    <t>2137.81</t>
  </si>
  <si>
    <t>2126.47</t>
  </si>
  <si>
    <t>2129.76</t>
  </si>
  <si>
    <t>2124.23</t>
  </si>
  <si>
    <t>2149.73</t>
  </si>
  <si>
    <t>Dino</t>
  </si>
  <si>
    <t>Wig</t>
  </si>
  <si>
    <t>Wig20</t>
  </si>
  <si>
    <t>Price of Action</t>
  </si>
  <si>
    <t>Daily Return</t>
  </si>
  <si>
    <t>WIG20</t>
  </si>
  <si>
    <t>Deviation from Mean</t>
  </si>
  <si>
    <t>Product of Deviations</t>
  </si>
  <si>
    <t>Squared Deviations(WIG20)</t>
  </si>
  <si>
    <t>average daily return</t>
  </si>
  <si>
    <t>Coveriance</t>
  </si>
  <si>
    <t>Variance</t>
  </si>
  <si>
    <t>Sum of Product Deviations</t>
  </si>
  <si>
    <t xml:space="preserve">DINOPL Beta Calculation </t>
  </si>
  <si>
    <t>Implied Gain / (Loss)</t>
  </si>
  <si>
    <t>Q3 2023</t>
  </si>
  <si>
    <t>Intrest Expenses</t>
  </si>
  <si>
    <t>Working Capital</t>
  </si>
  <si>
    <t>2023E</t>
  </si>
  <si>
    <t>2024E</t>
  </si>
  <si>
    <t>2025E</t>
  </si>
  <si>
    <t>2026E</t>
  </si>
  <si>
    <t>2027E</t>
  </si>
  <si>
    <t>2028E</t>
  </si>
  <si>
    <t xml:space="preserve">Receivables </t>
  </si>
  <si>
    <t>liabilities</t>
  </si>
  <si>
    <t>2023Q3</t>
  </si>
  <si>
    <t>change in NWC</t>
  </si>
  <si>
    <t>EBIT 2028E</t>
  </si>
  <si>
    <t>Revenue '23-'28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</si>
</sst>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#;\(#,##0\);_-* &quot;-&quot;;@"/>
    <numFmt numFmtId="166" formatCode="dd/mmm/yyyy"/>
    <numFmt numFmtId="167" formatCode="#,##0.00\ &quot;zł&quot;"/>
    <numFmt numFmtId="168" formatCode="0.000000000"/>
  </numFmts>
  <fonts count="3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9"/>
      <color rgb="FF000000"/>
      <name val="Times New Roman"/>
      <family val="1"/>
      <charset val="238"/>
    </font>
    <font>
      <b/>
      <sz val="9"/>
      <color rgb="FF000000"/>
      <name val="Times New Roman"/>
      <family val="1"/>
      <charset val="238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9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i/>
      <sz val="9"/>
      <color rgb="FF000000"/>
      <name val="Times New Roman"/>
      <family val="1"/>
      <charset val="238"/>
    </font>
    <font>
      <sz val="1"/>
      <color rgb="FF000000"/>
      <name val="Times New Roman"/>
      <family val="1"/>
      <charset val="238"/>
    </font>
    <font>
      <b/>
      <sz val="11"/>
      <color theme="3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i/>
      <sz val="11"/>
      <color theme="9" tint="-0.249977111117893"/>
      <name val="Calibri"/>
      <family val="2"/>
      <charset val="238"/>
      <scheme val="minor"/>
    </font>
    <font>
      <i/>
      <sz val="11"/>
      <color rgb="FF3F3F76"/>
      <name val="Calibri"/>
      <family val="2"/>
      <charset val="238"/>
      <scheme val="minor"/>
    </font>
    <font>
      <sz val="18"/>
      <color theme="3"/>
      <name val="Calibri"/>
      <family val="2"/>
      <charset val="238"/>
      <scheme val="minor"/>
    </font>
    <font>
      <sz val="10"/>
      <color theme="9" tint="-0.249977111117893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7030A0"/>
      <name val="Calibri"/>
      <family val="2"/>
      <charset val="238"/>
      <scheme val="minor"/>
    </font>
    <font>
      <i/>
      <sz val="10"/>
      <color theme="9" tint="-0.249977111117893"/>
      <name val="Calibri"/>
      <family val="2"/>
      <charset val="238"/>
      <scheme val="minor"/>
    </font>
    <font>
      <sz val="11"/>
      <color rgb="FF232526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u/>
      <sz val="11"/>
      <name val="Calibri"/>
      <family val="2"/>
      <charset val="238"/>
      <scheme val="minor"/>
    </font>
    <font>
      <sz val="10"/>
      <color rgb="FF333333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CC"/>
      </patternFill>
    </fill>
  </fills>
  <borders count="40">
    <border>
      <left/>
      <right/>
      <top/>
      <bottom/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4" borderId="3" applyNumberFormat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36" applyNumberFormat="0" applyFont="0" applyAlignment="0" applyProtection="0"/>
  </cellStyleXfs>
  <cellXfs count="159">
    <xf numFmtId="0" fontId="0" fillId="0" borderId="0" xfId="0"/>
    <xf numFmtId="0" fontId="0" fillId="2" borderId="0" xfId="0" applyFill="1"/>
    <xf numFmtId="0" fontId="3" fillId="0" borderId="0" xfId="0" applyFont="1"/>
    <xf numFmtId="10" fontId="0" fillId="0" borderId="0" xfId="0" applyNumberFormat="1"/>
    <xf numFmtId="9" fontId="0" fillId="0" borderId="0" xfId="1" applyFont="1"/>
    <xf numFmtId="9" fontId="3" fillId="0" borderId="0" xfId="1" applyFont="1"/>
    <xf numFmtId="0" fontId="4" fillId="0" borderId="0" xfId="0" applyFont="1"/>
    <xf numFmtId="40" fontId="4" fillId="0" borderId="0" xfId="0" applyNumberFormat="1" applyFont="1"/>
    <xf numFmtId="2" fontId="0" fillId="0" borderId="0" xfId="0" applyNumberFormat="1"/>
    <xf numFmtId="14" fontId="0" fillId="0" borderId="0" xfId="0" applyNumberFormat="1"/>
    <xf numFmtId="0" fontId="0" fillId="6" borderId="0" xfId="0" applyFill="1"/>
    <xf numFmtId="0" fontId="0" fillId="0" borderId="8" xfId="0" applyBorder="1"/>
    <xf numFmtId="0" fontId="5" fillId="0" borderId="2" xfId="2"/>
    <xf numFmtId="3" fontId="0" fillId="0" borderId="0" xfId="0" applyNumberFormat="1"/>
    <xf numFmtId="3" fontId="7" fillId="0" borderId="9" xfId="0" applyNumberFormat="1" applyFont="1" applyBorder="1" applyAlignment="1">
      <alignment horizontal="right" vertical="center" wrapText="1"/>
    </xf>
    <xf numFmtId="3" fontId="8" fillId="0" borderId="9" xfId="0" applyNumberFormat="1" applyFont="1" applyBorder="1" applyAlignment="1">
      <alignment horizontal="right" vertical="center" wrapText="1"/>
    </xf>
    <xf numFmtId="0" fontId="9" fillId="0" borderId="8" xfId="0" applyFont="1" applyBorder="1"/>
    <xf numFmtId="0" fontId="10" fillId="7" borderId="0" xfId="0" applyFont="1" applyFill="1"/>
    <xf numFmtId="0" fontId="0" fillId="7" borderId="0" xfId="0" applyFill="1"/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8" borderId="10" xfId="0" applyNumberFormat="1" applyFill="1" applyBorder="1" applyAlignment="1">
      <alignment horizontal="right"/>
    </xf>
    <xf numFmtId="1" fontId="0" fillId="8" borderId="10" xfId="0" applyNumberFormat="1" applyFill="1" applyBorder="1" applyAlignment="1">
      <alignment horizontal="right"/>
    </xf>
    <xf numFmtId="3" fontId="7" fillId="6" borderId="11" xfId="0" applyNumberFormat="1" applyFont="1" applyFill="1" applyBorder="1" applyAlignment="1">
      <alignment vertical="center" wrapText="1"/>
    </xf>
    <xf numFmtId="3" fontId="7" fillId="6" borderId="9" xfId="0" applyNumberFormat="1" applyFont="1" applyFill="1" applyBorder="1" applyAlignment="1">
      <alignment vertical="center" wrapText="1"/>
    </xf>
    <xf numFmtId="0" fontId="11" fillId="6" borderId="9" xfId="0" applyFont="1" applyFill="1" applyBorder="1" applyAlignment="1">
      <alignment horizontal="left" vertical="center" wrapText="1"/>
    </xf>
    <xf numFmtId="0" fontId="11" fillId="6" borderId="11" xfId="0" applyFont="1" applyFill="1" applyBorder="1" applyAlignment="1">
      <alignment horizontal="left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3" fontId="7" fillId="0" borderId="4" xfId="0" applyNumberFormat="1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165" fontId="7" fillId="0" borderId="0" xfId="0" applyNumberFormat="1" applyFont="1" applyAlignment="1">
      <alignment vertical="center" wrapText="1"/>
    </xf>
    <xf numFmtId="3" fontId="7" fillId="0" borderId="9" xfId="0" applyNumberFormat="1" applyFont="1" applyBorder="1" applyAlignment="1">
      <alignment vertical="center" wrapText="1"/>
    </xf>
    <xf numFmtId="3" fontId="7" fillId="0" borderId="0" xfId="0" applyNumberFormat="1" applyFont="1" applyAlignment="1">
      <alignment vertical="center" wrapText="1"/>
    </xf>
    <xf numFmtId="3" fontId="7" fillId="0" borderId="11" xfId="0" applyNumberFormat="1" applyFont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16" fillId="0" borderId="0" xfId="0" applyFont="1" applyAlignment="1">
      <alignment horizontal="justify" vertical="center" wrapText="1"/>
    </xf>
    <xf numFmtId="3" fontId="8" fillId="0" borderId="13" xfId="0" applyNumberFormat="1" applyFont="1" applyBorder="1" applyAlignment="1">
      <alignment horizontal="right" vertical="center" wrapText="1"/>
    </xf>
    <xf numFmtId="3" fontId="7" fillId="0" borderId="13" xfId="0" applyNumberFormat="1" applyFont="1" applyBorder="1" applyAlignment="1">
      <alignment horizontal="right" vertical="center" wrapText="1"/>
    </xf>
    <xf numFmtId="165" fontId="7" fillId="0" borderId="9" xfId="0" applyNumberFormat="1" applyFont="1" applyBorder="1" applyAlignment="1">
      <alignment vertical="center" wrapText="1"/>
    </xf>
    <xf numFmtId="165" fontId="7" fillId="0" borderId="13" xfId="0" applyNumberFormat="1" applyFont="1" applyBorder="1" applyAlignment="1">
      <alignment vertical="center" wrapText="1"/>
    </xf>
    <xf numFmtId="0" fontId="7" fillId="0" borderId="11" xfId="0" applyFont="1" applyBorder="1" applyAlignment="1">
      <alignment horizontal="right" vertical="center" wrapText="1"/>
    </xf>
    <xf numFmtId="166" fontId="12" fillId="9" borderId="12" xfId="0" applyNumberFormat="1" applyFont="1" applyFill="1" applyBorder="1" applyAlignment="1">
      <alignment horizontal="center" vertical="center" wrapText="1"/>
    </xf>
    <xf numFmtId="166" fontId="12" fillId="0" borderId="13" xfId="0" applyNumberFormat="1" applyFont="1" applyBorder="1" applyAlignment="1">
      <alignment horizontal="center" vertical="center" wrapText="1"/>
    </xf>
    <xf numFmtId="9" fontId="0" fillId="0" borderId="0" xfId="0" applyNumberFormat="1"/>
    <xf numFmtId="14" fontId="0" fillId="16" borderId="18" xfId="0" applyNumberFormat="1" applyFill="1" applyBorder="1"/>
    <xf numFmtId="14" fontId="0" fillId="0" borderId="18" xfId="0" applyNumberFormat="1" applyBorder="1"/>
    <xf numFmtId="2" fontId="0" fillId="16" borderId="19" xfId="0" applyNumberFormat="1" applyFill="1" applyBorder="1"/>
    <xf numFmtId="2" fontId="0" fillId="0" borderId="19" xfId="0" applyNumberFormat="1" applyBorder="1"/>
    <xf numFmtId="168" fontId="0" fillId="0" borderId="0" xfId="0" applyNumberFormat="1"/>
    <xf numFmtId="2" fontId="0" fillId="8" borderId="10" xfId="0" applyNumberFormat="1" applyFill="1" applyBorder="1" applyAlignment="1">
      <alignment horizontal="right"/>
    </xf>
    <xf numFmtId="2" fontId="5" fillId="0" borderId="2" xfId="2" applyNumberFormat="1"/>
    <xf numFmtId="2" fontId="17" fillId="0" borderId="0" xfId="5" applyNumberFormat="1"/>
    <xf numFmtId="0" fontId="1" fillId="13" borderId="0" xfId="9"/>
    <xf numFmtId="168" fontId="1" fillId="10" borderId="0" xfId="6" applyNumberFormat="1"/>
    <xf numFmtId="0" fontId="1" fillId="11" borderId="14" xfId="7" applyBorder="1"/>
    <xf numFmtId="0" fontId="1" fillId="11" borderId="16" xfId="7" applyBorder="1"/>
    <xf numFmtId="0" fontId="1" fillId="12" borderId="14" xfId="8" applyBorder="1"/>
    <xf numFmtId="0" fontId="1" fillId="12" borderId="0" xfId="8"/>
    <xf numFmtId="0" fontId="1" fillId="15" borderId="20" xfId="11" applyBorder="1"/>
    <xf numFmtId="0" fontId="1" fillId="15" borderId="31" xfId="11" applyBorder="1"/>
    <xf numFmtId="0" fontId="1" fillId="15" borderId="21" xfId="11" applyBorder="1"/>
    <xf numFmtId="0" fontId="1" fillId="15" borderId="22" xfId="11" applyBorder="1"/>
    <xf numFmtId="168" fontId="1" fillId="15" borderId="0" xfId="11" applyNumberFormat="1" applyBorder="1"/>
    <xf numFmtId="0" fontId="1" fillId="15" borderId="0" xfId="11" applyBorder="1"/>
    <xf numFmtId="0" fontId="1" fillId="15" borderId="23" xfId="11" applyBorder="1"/>
    <xf numFmtId="0" fontId="1" fillId="15" borderId="24" xfId="11" applyBorder="1"/>
    <xf numFmtId="0" fontId="1" fillId="15" borderId="26" xfId="11" applyBorder="1"/>
    <xf numFmtId="0" fontId="1" fillId="15" borderId="27" xfId="11" applyBorder="1"/>
    <xf numFmtId="0" fontId="1" fillId="15" borderId="28" xfId="11" applyBorder="1"/>
    <xf numFmtId="0" fontId="1" fillId="15" borderId="29" xfId="11" applyBorder="1"/>
    <xf numFmtId="0" fontId="2" fillId="14" borderId="24" xfId="10" applyBorder="1"/>
    <xf numFmtId="0" fontId="1" fillId="15" borderId="30" xfId="11" applyBorder="1"/>
    <xf numFmtId="0" fontId="2" fillId="14" borderId="32" xfId="10" applyBorder="1"/>
    <xf numFmtId="0" fontId="2" fillId="14" borderId="25" xfId="10" applyBorder="1"/>
    <xf numFmtId="0" fontId="18" fillId="0" borderId="0" xfId="4"/>
    <xf numFmtId="0" fontId="1" fillId="12" borderId="33" xfId="8" applyBorder="1"/>
    <xf numFmtId="0" fontId="1" fillId="12" borderId="34" xfId="8" applyBorder="1"/>
    <xf numFmtId="0" fontId="1" fillId="11" borderId="33" xfId="7" applyBorder="1"/>
    <xf numFmtId="0" fontId="1" fillId="11" borderId="35" xfId="7" applyBorder="1"/>
    <xf numFmtId="168" fontId="1" fillId="10" borderId="34" xfId="6" applyNumberFormat="1" applyBorder="1"/>
    <xf numFmtId="0" fontId="1" fillId="13" borderId="34" xfId="9" applyBorder="1"/>
    <xf numFmtId="1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right"/>
    </xf>
    <xf numFmtId="0" fontId="20" fillId="0" borderId="0" xfId="0" applyFont="1"/>
    <xf numFmtId="0" fontId="21" fillId="0" borderId="0" xfId="0" applyFont="1"/>
    <xf numFmtId="0" fontId="22" fillId="0" borderId="0" xfId="0" applyFont="1"/>
    <xf numFmtId="3" fontId="21" fillId="0" borderId="0" xfId="0" applyNumberFormat="1" applyFont="1"/>
    <xf numFmtId="10" fontId="3" fillId="0" borderId="0" xfId="0" applyNumberFormat="1" applyFont="1"/>
    <xf numFmtId="9" fontId="3" fillId="5" borderId="3" xfId="1" applyFont="1" applyFill="1" applyBorder="1"/>
    <xf numFmtId="10" fontId="3" fillId="0" borderId="0" xfId="1" applyNumberFormat="1" applyFont="1" applyBorder="1"/>
    <xf numFmtId="10" fontId="3" fillId="0" borderId="0" xfId="1" applyNumberFormat="1" applyFont="1"/>
    <xf numFmtId="3" fontId="23" fillId="0" borderId="0" xfId="0" applyNumberFormat="1" applyFont="1"/>
    <xf numFmtId="10" fontId="24" fillId="4" borderId="39" xfId="1" applyNumberFormat="1" applyFont="1" applyFill="1" applyBorder="1"/>
    <xf numFmtId="10" fontId="24" fillId="4" borderId="3" xfId="1" applyNumberFormat="1" applyFont="1" applyFill="1" applyBorder="1"/>
    <xf numFmtId="10" fontId="24" fillId="4" borderId="3" xfId="3" applyNumberFormat="1" applyFont="1"/>
    <xf numFmtId="164" fontId="24" fillId="4" borderId="3" xfId="1" applyNumberFormat="1" applyFont="1" applyFill="1" applyBorder="1"/>
    <xf numFmtId="0" fontId="25" fillId="0" borderId="0" xfId="4" applyFont="1"/>
    <xf numFmtId="0" fontId="1" fillId="0" borderId="0" xfId="0" applyFont="1"/>
    <xf numFmtId="0" fontId="25" fillId="0" borderId="8" xfId="4" applyFont="1" applyBorder="1"/>
    <xf numFmtId="0" fontId="1" fillId="0" borderId="8" xfId="0" applyFont="1" applyBorder="1"/>
    <xf numFmtId="9" fontId="1" fillId="0" borderId="0" xfId="1" applyFont="1"/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10" fontId="1" fillId="0" borderId="0" xfId="0" applyNumberFormat="1" applyFont="1"/>
    <xf numFmtId="9" fontId="1" fillId="0" borderId="0" xfId="0" applyNumberFormat="1" applyFont="1"/>
    <xf numFmtId="3" fontId="26" fillId="0" borderId="0" xfId="0" applyNumberFormat="1" applyFont="1"/>
    <xf numFmtId="3" fontId="26" fillId="3" borderId="1" xfId="0" applyNumberFormat="1" applyFont="1" applyFill="1" applyBorder="1" applyAlignment="1">
      <alignment horizontal="right" vertical="top"/>
    </xf>
    <xf numFmtId="10" fontId="1" fillId="0" borderId="0" xfId="1" applyNumberFormat="1" applyFont="1"/>
    <xf numFmtId="40" fontId="1" fillId="0" borderId="0" xfId="0" applyNumberFormat="1" applyFont="1"/>
    <xf numFmtId="0" fontId="27" fillId="0" borderId="0" xfId="0" applyFont="1" applyAlignment="1">
      <alignment horizontal="right"/>
    </xf>
    <xf numFmtId="3" fontId="28" fillId="0" borderId="0" xfId="0" applyNumberFormat="1" applyFont="1" applyAlignment="1">
      <alignment horizontal="right" vertical="center" wrapText="1"/>
    </xf>
    <xf numFmtId="3" fontId="27" fillId="0" borderId="0" xfId="0" applyNumberFormat="1" applyFont="1"/>
    <xf numFmtId="0" fontId="27" fillId="0" borderId="0" xfId="0" applyFont="1"/>
    <xf numFmtId="3" fontId="27" fillId="17" borderId="36" xfId="12" applyNumberFormat="1" applyFont="1"/>
    <xf numFmtId="3" fontId="1" fillId="0" borderId="0" xfId="0" applyNumberFormat="1" applyFont="1"/>
    <xf numFmtId="0" fontId="1" fillId="6" borderId="0" xfId="0" applyFont="1" applyFill="1"/>
    <xf numFmtId="3" fontId="29" fillId="0" borderId="0" xfId="0" applyNumberFormat="1" applyFont="1"/>
    <xf numFmtId="3" fontId="29" fillId="3" borderId="0" xfId="0" applyNumberFormat="1" applyFont="1" applyFill="1" applyAlignment="1">
      <alignment horizontal="right" vertical="top"/>
    </xf>
    <xf numFmtId="3" fontId="30" fillId="3" borderId="0" xfId="0" applyNumberFormat="1" applyFont="1" applyFill="1" applyAlignment="1">
      <alignment horizontal="right" vertical="top"/>
    </xf>
    <xf numFmtId="0" fontId="1" fillId="0" borderId="37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2" fontId="1" fillId="0" borderId="0" xfId="0" applyNumberFormat="1" applyFont="1"/>
    <xf numFmtId="4" fontId="1" fillId="0" borderId="0" xfId="0" applyNumberFormat="1" applyFont="1"/>
    <xf numFmtId="0" fontId="31" fillId="0" borderId="0" xfId="0" applyFont="1"/>
    <xf numFmtId="10" fontId="6" fillId="4" borderId="3" xfId="3" applyNumberFormat="1" applyAlignment="1">
      <alignment horizontal="center" vertical="center"/>
    </xf>
    <xf numFmtId="164" fontId="6" fillId="4" borderId="3" xfId="3" applyNumberFormat="1" applyAlignment="1">
      <alignment horizontal="center" vertical="center"/>
    </xf>
    <xf numFmtId="9" fontId="6" fillId="4" borderId="3" xfId="3" applyNumberFormat="1" applyAlignment="1">
      <alignment horizontal="center" vertical="center"/>
    </xf>
    <xf numFmtId="0" fontId="6" fillId="4" borderId="3" xfId="3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4" fontId="6" fillId="4" borderId="3" xfId="3" applyNumberForma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32" fillId="2" borderId="0" xfId="0" applyFont="1" applyFill="1"/>
    <xf numFmtId="0" fontId="1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1" fontId="22" fillId="0" borderId="0" xfId="0" applyNumberFormat="1" applyFont="1"/>
    <xf numFmtId="1" fontId="1" fillId="0" borderId="0" xfId="0" applyNumberFormat="1" applyFont="1"/>
    <xf numFmtId="3" fontId="1" fillId="0" borderId="6" xfId="0" applyNumberFormat="1" applyFont="1" applyBorder="1"/>
    <xf numFmtId="3" fontId="1" fillId="0" borderId="17" xfId="0" applyNumberFormat="1" applyFont="1" applyBorder="1"/>
    <xf numFmtId="3" fontId="1" fillId="0" borderId="8" xfId="0" applyNumberFormat="1" applyFont="1" applyBorder="1"/>
    <xf numFmtId="3" fontId="1" fillId="0" borderId="15" xfId="0" applyNumberFormat="1" applyFont="1" applyBorder="1"/>
    <xf numFmtId="38" fontId="21" fillId="0" borderId="0" xfId="0" applyNumberFormat="1" applyFont="1"/>
    <xf numFmtId="38" fontId="1" fillId="0" borderId="0" xfId="0" applyNumberFormat="1" applyFont="1"/>
    <xf numFmtId="3" fontId="35" fillId="0" borderId="0" xfId="0" applyNumberFormat="1" applyFont="1"/>
    <xf numFmtId="1" fontId="1" fillId="0" borderId="4" xfId="0" applyNumberFormat="1" applyFont="1" applyBorder="1"/>
    <xf numFmtId="1" fontId="1" fillId="0" borderId="38" xfId="0" applyNumberFormat="1" applyFont="1" applyBorder="1"/>
    <xf numFmtId="0" fontId="34" fillId="0" borderId="0" xfId="0" applyFont="1" applyAlignment="1">
      <alignment vertical="center"/>
    </xf>
    <xf numFmtId="3" fontId="26" fillId="3" borderId="0" xfId="0" applyNumberFormat="1" applyFont="1" applyFill="1" applyAlignment="1">
      <alignment horizontal="right" vertical="top"/>
    </xf>
    <xf numFmtId="0" fontId="34" fillId="0" borderId="0" xfId="0" applyFont="1" applyAlignment="1">
      <alignment horizontal="center" vertical="center"/>
    </xf>
    <xf numFmtId="3" fontId="4" fillId="0" borderId="0" xfId="0" applyNumberFormat="1" applyFont="1"/>
  </cellXfs>
  <cellStyles count="13">
    <cellStyle name="20% — akcent 2" xfId="7" builtinId="34"/>
    <cellStyle name="20% — akcent 4" xfId="8" builtinId="42"/>
    <cellStyle name="20% — akcent 5" xfId="9" builtinId="46"/>
    <cellStyle name="20% — akcent 6" xfId="11" builtinId="50"/>
    <cellStyle name="40% — akcent 1" xfId="6" builtinId="31"/>
    <cellStyle name="Akcent 6" xfId="10" builtinId="49"/>
    <cellStyle name="Dane wejściowe" xfId="3" builtinId="20"/>
    <cellStyle name="Nagłówek 2" xfId="2" builtinId="17"/>
    <cellStyle name="Nagłówek 4" xfId="5" builtinId="19"/>
    <cellStyle name="Normalny" xfId="0" builtinId="0"/>
    <cellStyle name="Procentowy" xfId="1" builtinId="5"/>
    <cellStyle name="Tytuł" xfId="4" builtinId="15"/>
    <cellStyle name="Uwaga" xfId="12" builtinId="1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8B1B541-BB35-4F6D-B053-6034E2949364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Otwarcie" tableColumnId="2"/>
      <queryTableField id="3" name="Najwyzszy" tableColumnId="3"/>
      <queryTableField id="4" name="Najnizszy" tableColumnId="4"/>
      <queryTableField id="5" name="Zamkniecie" tableColumnId="5"/>
      <queryTableField id="6" name="Wolumen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4FAACE0-DB0E-4EED-BFD3-550D4F231CFF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Otwarcie" tableColumnId="2"/>
      <queryTableField id="3" name="Najwyzszy" tableColumnId="3"/>
      <queryTableField id="4" name="Najnizszy" tableColumnId="4"/>
      <queryTableField id="5" name="Zamkniecie" tableColumnId="5"/>
      <queryTableField id="6" name="Wolumen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A46900-720E-4653-970E-EF456A11A3A3}" name="dnp_d" displayName="dnp_d" ref="A1:F1251" tableType="queryTable" totalsRowShown="0">
  <autoFilter ref="A1:F1251" xr:uid="{82A46900-720E-4653-970E-EF456A11A3A3}"/>
  <tableColumns count="6">
    <tableColumn id="1" xr3:uid="{976F8F55-B6ED-4AD7-A174-9737E9BC3BA3}" uniqueName="1" name="Data" queryTableFieldId="1" dataDxfId="9"/>
    <tableColumn id="2" xr3:uid="{FC94C9AE-5A27-4ABB-ADD5-D69B4E770A97}" uniqueName="2" name="Kolumna4" queryTableFieldId="2" dataDxfId="8"/>
    <tableColumn id="3" xr3:uid="{0ADEFB06-A35D-4E23-8815-55593FEE9AFC}" uniqueName="3" name="Kolumna3" queryTableFieldId="3" dataDxfId="7"/>
    <tableColumn id="4" xr3:uid="{74F1E3EA-C544-4CFD-88E5-7C69515E586A}" uniqueName="4" name="Kolumna2" queryTableFieldId="4" dataDxfId="6"/>
    <tableColumn id="5" xr3:uid="{4C38881B-2111-454D-B80E-0833D388B16C}" uniqueName="5" name="Zamkniecie" queryTableFieldId="5" dataDxfId="5"/>
    <tableColumn id="6" xr3:uid="{8BF88886-57E2-4E01-AA5F-1220BE6F53F5}" uniqueName="6" name="Kolumna1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AA6B41-D58E-4FED-B767-7F9570AECB98}" name="wig20_d" displayName="wig20_d" ref="A1:F1251" tableType="queryTable" totalsRowShown="0">
  <autoFilter ref="A1:F1251" xr:uid="{6CAA6B41-D58E-4FED-B767-7F9570AECB98}"/>
  <tableColumns count="6">
    <tableColumn id="1" xr3:uid="{1182D9FE-CE6D-444B-AD12-E21F6DF67104}" uniqueName="1" name="Data" queryTableFieldId="1" dataDxfId="4"/>
    <tableColumn id="2" xr3:uid="{1EAE5A81-3E0B-4BF9-9DEB-96AA65AD88CB}" uniqueName="2" name="Otwarcie" queryTableFieldId="2" dataDxfId="3"/>
    <tableColumn id="3" xr3:uid="{A7124300-3FA8-4960-A70B-8E4BD04C942B}" uniqueName="3" name="Najwyzszy" queryTableFieldId="3" dataDxfId="2"/>
    <tableColumn id="4" xr3:uid="{C2D940B0-8D9D-43EA-BE7A-543AD9CCD5B1}" uniqueName="4" name="Najnizszy" queryTableFieldId="4" dataDxfId="1"/>
    <tableColumn id="5" xr3:uid="{0CB51E51-49A5-42C5-90D7-879580DA86DE}" uniqueName="5" name="Zamkniecie" queryTableFieldId="5" dataDxfId="0"/>
    <tableColumn id="6" xr3:uid="{F00315C2-4610-4D52-AED0-D123DC316DC3}" uniqueName="6" name="Kolumna1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C411-30BB-4CC6-8050-6FBFBA372089}">
  <dimension ref="A1:AK91"/>
  <sheetViews>
    <sheetView showGridLines="0" tabSelected="1" workbookViewId="0">
      <selection activeCell="T22" sqref="T22"/>
    </sheetView>
  </sheetViews>
  <sheetFormatPr defaultRowHeight="15" x14ac:dyDescent="0.25"/>
  <cols>
    <col min="1" max="1" width="3.42578125" customWidth="1"/>
    <col min="3" max="3" width="10.140625" bestFit="1" customWidth="1"/>
    <col min="4" max="4" width="10.5703125" customWidth="1"/>
    <col min="5" max="5" width="9.28515625" bestFit="1" customWidth="1"/>
    <col min="6" max="6" width="10.7109375" customWidth="1"/>
    <col min="7" max="7" width="10.42578125" customWidth="1"/>
    <col min="8" max="8" width="9.7109375" customWidth="1"/>
    <col min="9" max="9" width="11" customWidth="1"/>
    <col min="10" max="10" width="10.7109375" customWidth="1"/>
    <col min="11" max="11" width="10.140625" customWidth="1"/>
    <col min="12" max="12" width="11.5703125" customWidth="1"/>
    <col min="13" max="13" width="12" customWidth="1"/>
    <col min="14" max="14" width="12.7109375" customWidth="1"/>
    <col min="15" max="15" width="12.28515625" customWidth="1"/>
    <col min="16" max="16" width="13.5703125" customWidth="1"/>
  </cols>
  <sheetData>
    <row r="1" spans="1:37" ht="23.25" x14ac:dyDescent="0.35">
      <c r="A1" s="101"/>
      <c r="B1" s="101"/>
      <c r="C1" s="101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</row>
    <row r="2" spans="1:37" ht="23.25" x14ac:dyDescent="0.35">
      <c r="A2" s="103"/>
      <c r="B2" s="103" t="s">
        <v>6</v>
      </c>
      <c r="C2" s="103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x14ac:dyDescent="0.25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</row>
    <row r="4" spans="1:37" x14ac:dyDescent="0.25">
      <c r="A4" s="102"/>
      <c r="B4" s="106" t="s">
        <v>0</v>
      </c>
      <c r="D4" s="135" t="s">
        <v>7</v>
      </c>
      <c r="E4" s="106"/>
      <c r="F4" s="142" t="s">
        <v>256</v>
      </c>
      <c r="G4" s="106"/>
      <c r="I4" s="136">
        <f ca="1">P91</f>
        <v>350.65922632995409</v>
      </c>
      <c r="J4" s="106"/>
      <c r="K4" s="106"/>
      <c r="L4" s="102"/>
      <c r="M4" s="102"/>
      <c r="N4" s="102"/>
      <c r="O4" s="102"/>
      <c r="P4" s="102"/>
    </row>
    <row r="5" spans="1:37" x14ac:dyDescent="0.25">
      <c r="A5" s="102"/>
      <c r="B5" s="106" t="s">
        <v>20</v>
      </c>
      <c r="D5" s="137">
        <v>45232</v>
      </c>
      <c r="E5" s="106"/>
      <c r="F5" s="142" t="s">
        <v>257</v>
      </c>
      <c r="G5" s="106"/>
      <c r="I5" s="136">
        <f>396</f>
        <v>396</v>
      </c>
      <c r="J5" s="106"/>
      <c r="K5" s="106"/>
      <c r="L5" s="102"/>
      <c r="M5" s="102"/>
      <c r="N5" s="102"/>
      <c r="O5" s="102"/>
      <c r="P5" s="102"/>
    </row>
    <row r="6" spans="1:37" x14ac:dyDescent="0.25">
      <c r="A6" s="102"/>
      <c r="B6" s="106" t="s">
        <v>33</v>
      </c>
      <c r="D6" s="137">
        <v>45291</v>
      </c>
      <c r="E6" s="106"/>
      <c r="F6" s="142" t="s">
        <v>4984</v>
      </c>
      <c r="G6" s="106"/>
      <c r="I6" s="138">
        <f ca="1">I4/I5-1</f>
        <v>-0.11449690320718664</v>
      </c>
      <c r="J6" s="106"/>
      <c r="K6" s="106"/>
      <c r="L6" s="102"/>
      <c r="M6" s="102"/>
      <c r="N6" s="102"/>
      <c r="O6" s="102"/>
      <c r="P6" s="102"/>
    </row>
    <row r="7" spans="1:37" x14ac:dyDescent="0.25">
      <c r="A7" s="102"/>
      <c r="B7" s="106"/>
      <c r="E7" s="106"/>
      <c r="F7" s="142"/>
      <c r="G7" s="106"/>
      <c r="I7" s="138"/>
      <c r="J7" s="106"/>
      <c r="K7" s="106"/>
      <c r="L7" s="102"/>
      <c r="M7" s="102"/>
      <c r="N7" s="102"/>
      <c r="O7" s="102"/>
      <c r="P7" s="102"/>
    </row>
    <row r="8" spans="1:37" x14ac:dyDescent="0.25">
      <c r="B8" s="140" t="s">
        <v>1</v>
      </c>
      <c r="C8" s="139"/>
      <c r="D8" s="139"/>
      <c r="E8" s="139"/>
      <c r="F8" s="139"/>
      <c r="G8" s="139"/>
      <c r="H8" s="139"/>
      <c r="I8" s="139"/>
      <c r="J8" s="139"/>
      <c r="K8" s="139"/>
      <c r="L8" s="107"/>
      <c r="M8" s="107"/>
      <c r="N8" s="107"/>
      <c r="O8" s="107"/>
      <c r="P8" s="107"/>
      <c r="Q8" s="1"/>
      <c r="R8" s="1"/>
      <c r="S8" s="1"/>
      <c r="T8" s="1"/>
      <c r="U8" s="1"/>
      <c r="V8" s="1"/>
    </row>
    <row r="9" spans="1:37" ht="18.75" customHeight="1" x14ac:dyDescent="0.25">
      <c r="A9" s="102"/>
      <c r="B9" s="143" t="s">
        <v>28</v>
      </c>
      <c r="C9" s="106"/>
      <c r="D9" s="106"/>
      <c r="E9" s="106"/>
      <c r="G9" s="155" t="s">
        <v>253</v>
      </c>
      <c r="I9" s="155"/>
      <c r="K9" s="155" t="s">
        <v>254</v>
      </c>
      <c r="L9" s="155"/>
      <c r="M9" s="155"/>
      <c r="O9" s="157" t="s">
        <v>255</v>
      </c>
    </row>
    <row r="10" spans="1:37" x14ac:dyDescent="0.25">
      <c r="A10" s="102"/>
      <c r="B10" s="106" t="s">
        <v>3</v>
      </c>
      <c r="C10" s="106"/>
      <c r="D10" s="106"/>
      <c r="E10" s="135">
        <v>2</v>
      </c>
      <c r="G10" s="142" t="s">
        <v>4999</v>
      </c>
      <c r="I10" s="134">
        <f>AVERAGE(K52:P52)</f>
        <v>0.13805274330652442</v>
      </c>
      <c r="K10" s="142" t="s">
        <v>4999</v>
      </c>
      <c r="M10" s="134">
        <f>AVERAGE(K53:P53)</f>
        <v>0.17944145812077514</v>
      </c>
      <c r="O10" s="142" t="s">
        <v>4999</v>
      </c>
      <c r="Q10" s="134">
        <f>AVERAGE(K54:P54)</f>
        <v>0.2152333333333333</v>
      </c>
    </row>
    <row r="11" spans="1:37" x14ac:dyDescent="0.25">
      <c r="A11" s="102"/>
      <c r="B11" s="106" t="s">
        <v>5</v>
      </c>
      <c r="C11" s="106"/>
      <c r="D11" s="106"/>
      <c r="E11" s="135">
        <v>2</v>
      </c>
      <c r="G11" s="106" t="s">
        <v>4998</v>
      </c>
      <c r="I11" s="132">
        <f>P58</f>
        <v>7.6800766424633765E-2</v>
      </c>
      <c r="K11" s="142" t="s">
        <v>4998</v>
      </c>
      <c r="M11" s="132">
        <f>P59</f>
        <v>9.1800766424633778E-2</v>
      </c>
      <c r="O11" s="142" t="s">
        <v>4998</v>
      </c>
      <c r="Q11" s="132">
        <f>P60</f>
        <v>0.10180076642463379</v>
      </c>
    </row>
    <row r="12" spans="1:37" x14ac:dyDescent="0.25">
      <c r="A12" s="102"/>
      <c r="B12" s="106" t="s">
        <v>18</v>
      </c>
      <c r="C12" s="106"/>
      <c r="D12" s="106"/>
      <c r="E12" s="135">
        <v>2</v>
      </c>
      <c r="G12" s="106"/>
      <c r="I12" s="106"/>
      <c r="K12" s="106"/>
      <c r="M12" s="106"/>
      <c r="O12" s="106"/>
      <c r="Q12" s="102"/>
    </row>
    <row r="13" spans="1:37" x14ac:dyDescent="0.25">
      <c r="A13" s="102"/>
      <c r="B13" s="106" t="s">
        <v>29</v>
      </c>
      <c r="C13" s="106"/>
      <c r="D13" s="106"/>
      <c r="E13" s="135">
        <v>2</v>
      </c>
      <c r="G13" s="106"/>
      <c r="I13" s="106"/>
      <c r="K13" s="106"/>
      <c r="M13" s="106"/>
      <c r="O13" s="106"/>
      <c r="Q13" s="106"/>
    </row>
    <row r="14" spans="1:37" x14ac:dyDescent="0.25">
      <c r="A14" s="102"/>
      <c r="B14" s="106"/>
      <c r="C14" s="106"/>
      <c r="D14" s="106"/>
      <c r="E14" s="106"/>
      <c r="G14" s="106"/>
      <c r="O14" s="86"/>
    </row>
    <row r="15" spans="1:37" x14ac:dyDescent="0.25">
      <c r="A15" s="102"/>
      <c r="B15" s="106" t="s">
        <v>18</v>
      </c>
      <c r="C15" s="106"/>
      <c r="D15" s="106"/>
      <c r="E15" s="132">
        <f>CHOOSE(E12,I15,M15,Q15)</f>
        <v>9.357839166130294E-2</v>
      </c>
      <c r="G15" s="106" t="s">
        <v>18</v>
      </c>
      <c r="I15" s="133">
        <v>0.1</v>
      </c>
      <c r="K15" s="106" t="s">
        <v>18</v>
      </c>
      <c r="M15" s="132">
        <f>WACC!F23</f>
        <v>9.357839166130294E-2</v>
      </c>
      <c r="O15" s="106" t="s">
        <v>18</v>
      </c>
      <c r="Q15" s="134">
        <v>0.08</v>
      </c>
    </row>
    <row r="16" spans="1:37" x14ac:dyDescent="0.25">
      <c r="A16" s="102"/>
      <c r="B16" s="106" t="s">
        <v>29</v>
      </c>
      <c r="C16" s="106"/>
      <c r="D16" s="106"/>
      <c r="E16" s="133">
        <f>CHOOSE(E13,I16,M16,Q16)</f>
        <v>3.5000000000000003E-2</v>
      </c>
      <c r="G16" s="106" t="s">
        <v>29</v>
      </c>
      <c r="I16" s="133">
        <v>0.03</v>
      </c>
      <c r="K16" s="106" t="s">
        <v>29</v>
      </c>
      <c r="M16" s="133">
        <v>3.5000000000000003E-2</v>
      </c>
      <c r="O16" s="106" t="s">
        <v>29</v>
      </c>
      <c r="Q16" s="133">
        <v>0.04</v>
      </c>
    </row>
    <row r="17" spans="1:16" x14ac:dyDescent="0.25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1:16" ht="15.75" x14ac:dyDescent="0.25">
      <c r="A18" s="102"/>
      <c r="B18" s="141" t="s">
        <v>2</v>
      </c>
      <c r="C18" s="107"/>
      <c r="D18" s="107"/>
      <c r="E18" s="107"/>
      <c r="F18" s="87">
        <v>2018</v>
      </c>
      <c r="G18" s="87">
        <v>2019</v>
      </c>
      <c r="H18" s="87">
        <v>2020</v>
      </c>
      <c r="I18" s="87">
        <v>2021</v>
      </c>
      <c r="J18" s="87">
        <v>2022</v>
      </c>
      <c r="K18" s="87" t="s">
        <v>4988</v>
      </c>
      <c r="L18" s="87" t="s">
        <v>4989</v>
      </c>
      <c r="M18" s="87" t="s">
        <v>4990</v>
      </c>
      <c r="N18" s="87" t="s">
        <v>4991</v>
      </c>
      <c r="O18" s="87" t="s">
        <v>4992</v>
      </c>
      <c r="P18" s="87" t="s">
        <v>4993</v>
      </c>
    </row>
    <row r="19" spans="1:16" x14ac:dyDescent="0.25">
      <c r="A19" s="102"/>
      <c r="B19" s="102" t="s">
        <v>3</v>
      </c>
      <c r="C19" s="102"/>
      <c r="D19" s="102"/>
      <c r="E19" s="102"/>
      <c r="F19" s="6">
        <v>5838529</v>
      </c>
      <c r="G19" s="6">
        <v>7646547</v>
      </c>
      <c r="H19" s="6">
        <v>10125815</v>
      </c>
      <c r="I19" s="6">
        <v>13362012</v>
      </c>
      <c r="J19" s="6">
        <v>19801622</v>
      </c>
      <c r="K19" s="88">
        <v>26060000</v>
      </c>
      <c r="L19" s="88">
        <v>31630000</v>
      </c>
      <c r="M19" s="88">
        <v>37224000</v>
      </c>
      <c r="N19" s="88">
        <v>43667000</v>
      </c>
      <c r="O19" s="88">
        <f>N19*(1+O20)</f>
        <v>48907040.000000007</v>
      </c>
      <c r="P19" s="88">
        <f>O19*(1+P20)</f>
        <v>53797744.000000015</v>
      </c>
    </row>
    <row r="20" spans="1:16" x14ac:dyDescent="0.25">
      <c r="A20" s="102"/>
      <c r="B20" s="2" t="s">
        <v>4</v>
      </c>
      <c r="C20" s="102"/>
      <c r="D20" s="102"/>
      <c r="E20" s="102"/>
      <c r="F20" s="102"/>
      <c r="G20" s="108">
        <f>G19/F19-1</f>
        <v>0.30967012410146455</v>
      </c>
      <c r="H20" s="108">
        <f t="shared" ref="H20:J20" si="0">H19/G19-1</f>
        <v>0.32423367043974238</v>
      </c>
      <c r="I20" s="108">
        <f t="shared" si="0"/>
        <v>0.31959866934167769</v>
      </c>
      <c r="J20" s="108">
        <f t="shared" si="0"/>
        <v>0.48193415781994497</v>
      </c>
      <c r="K20" s="108">
        <f>(K19/J19)-1</f>
        <v>0.31605380609729838</v>
      </c>
      <c r="L20" s="108">
        <f>(L19/K19)-1</f>
        <v>0.21373752877973917</v>
      </c>
      <c r="M20" s="108">
        <f>(M19/L19)-1</f>
        <v>0.17685741384761311</v>
      </c>
      <c r="N20" s="108">
        <v>0.15</v>
      </c>
      <c r="O20" s="108">
        <v>0.12</v>
      </c>
      <c r="P20" s="109">
        <v>0.1</v>
      </c>
    </row>
    <row r="21" spans="1:16" ht="15.75" thickBot="1" x14ac:dyDescent="0.3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1:16" ht="15.75" thickBot="1" x14ac:dyDescent="0.3">
      <c r="A22" s="102"/>
      <c r="B22" s="102" t="s">
        <v>5</v>
      </c>
      <c r="C22" s="102"/>
      <c r="D22" s="102"/>
      <c r="E22" s="102"/>
      <c r="F22" s="110">
        <v>429002</v>
      </c>
      <c r="G22" s="111">
        <v>561909</v>
      </c>
      <c r="H22" s="111">
        <v>837859</v>
      </c>
      <c r="I22" s="110">
        <v>1023993</v>
      </c>
      <c r="J22" s="110">
        <v>1537819</v>
      </c>
      <c r="K22" s="88">
        <f>K19*K23</f>
        <v>2001427.973025956</v>
      </c>
      <c r="L22" s="88">
        <f t="shared" ref="L22:P22" si="1">L19*L23</f>
        <v>2429208.2420111662</v>
      </c>
      <c r="M22" s="88">
        <f t="shared" si="1"/>
        <v>2858831.7293905672</v>
      </c>
      <c r="N22" s="88">
        <f t="shared" si="1"/>
        <v>3353659.0674644825</v>
      </c>
      <c r="O22" s="88">
        <f t="shared" si="1"/>
        <v>3756098.1555602211</v>
      </c>
      <c r="P22" s="88">
        <f t="shared" si="1"/>
        <v>4131707.9711162439</v>
      </c>
    </row>
    <row r="23" spans="1:16" x14ac:dyDescent="0.25">
      <c r="A23" s="102"/>
      <c r="B23" s="2" t="s">
        <v>8</v>
      </c>
      <c r="C23" s="102"/>
      <c r="D23" s="102"/>
      <c r="E23" s="102"/>
      <c r="F23" s="112">
        <f>F22/F19</f>
        <v>7.3477754413825813E-2</v>
      </c>
      <c r="G23" s="112">
        <f>G22/G19</f>
        <v>7.3485326121712186E-2</v>
      </c>
      <c r="H23" s="112">
        <f t="shared" ref="H23" si="2">H22/H19</f>
        <v>8.2744845723529414E-2</v>
      </c>
      <c r="I23" s="112">
        <f>I22/I19</f>
        <v>7.6634641549491206E-2</v>
      </c>
      <c r="J23" s="112">
        <f>J22/J19</f>
        <v>7.7661264314610193E-2</v>
      </c>
      <c r="K23" s="112">
        <f>AVERAGE(F23:J23)</f>
        <v>7.6800766424633765E-2</v>
      </c>
      <c r="L23" s="112">
        <f>K23</f>
        <v>7.6800766424633765E-2</v>
      </c>
      <c r="M23" s="112">
        <f t="shared" ref="M23:P23" si="3">L23</f>
        <v>7.6800766424633765E-2</v>
      </c>
      <c r="N23" s="112">
        <f t="shared" si="3"/>
        <v>7.6800766424633765E-2</v>
      </c>
      <c r="O23" s="112">
        <f t="shared" si="3"/>
        <v>7.6800766424633765E-2</v>
      </c>
      <c r="P23" s="112">
        <f t="shared" si="3"/>
        <v>7.6800766424633765E-2</v>
      </c>
    </row>
    <row r="24" spans="1:16" x14ac:dyDescent="0.25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1:16" x14ac:dyDescent="0.25">
      <c r="A25" s="102"/>
      <c r="B25" s="102" t="s">
        <v>16</v>
      </c>
      <c r="C25" s="102"/>
      <c r="D25" s="102"/>
      <c r="E25" s="102"/>
      <c r="F25" s="102">
        <v>76420</v>
      </c>
      <c r="G25" s="102">
        <v>91550</v>
      </c>
      <c r="H25" s="102">
        <v>145080</v>
      </c>
      <c r="I25" s="102">
        <v>173110</v>
      </c>
      <c r="J25" s="102">
        <v>269530</v>
      </c>
      <c r="K25" s="102">
        <f>K22*K26</f>
        <v>343660.52267925511</v>
      </c>
      <c r="L25" s="102">
        <f t="shared" ref="L25:O25" si="4">L22*L26</f>
        <v>417113.67353587254</v>
      </c>
      <c r="M25" s="102">
        <f t="shared" si="4"/>
        <v>490883.31911790447</v>
      </c>
      <c r="N25" s="102">
        <f t="shared" si="4"/>
        <v>575848.9656114747</v>
      </c>
      <c r="O25" s="102">
        <f t="shared" si="4"/>
        <v>644950.84148485179</v>
      </c>
      <c r="P25" s="102"/>
    </row>
    <row r="26" spans="1:16" x14ac:dyDescent="0.25">
      <c r="A26" s="102"/>
      <c r="B26" s="2" t="s">
        <v>17</v>
      </c>
      <c r="C26" s="102"/>
      <c r="D26" s="102"/>
      <c r="E26" s="102"/>
      <c r="F26" s="112">
        <f>F25/F22</f>
        <v>0.1781343676719456</v>
      </c>
      <c r="G26" s="112">
        <f t="shared" ref="G26:J26" si="5">G25/G22</f>
        <v>0.16292673724749024</v>
      </c>
      <c r="H26" s="112">
        <f t="shared" si="5"/>
        <v>0.17315562642401644</v>
      </c>
      <c r="I26" s="112">
        <f t="shared" si="5"/>
        <v>0.16905389001682627</v>
      </c>
      <c r="J26" s="112">
        <f t="shared" si="5"/>
        <v>0.17526770055513685</v>
      </c>
      <c r="K26" s="108">
        <f>AVERAGE(F26:J26)</f>
        <v>0.17170766438308308</v>
      </c>
      <c r="L26" s="108">
        <f>K26</f>
        <v>0.17170766438308308</v>
      </c>
      <c r="M26" s="108">
        <f t="shared" ref="M26:O26" si="6">L26</f>
        <v>0.17170766438308308</v>
      </c>
      <c r="N26" s="108">
        <f t="shared" si="6"/>
        <v>0.17170766438308308</v>
      </c>
      <c r="O26" s="108">
        <f t="shared" si="6"/>
        <v>0.17170766438308308</v>
      </c>
      <c r="P26" s="102"/>
    </row>
    <row r="27" spans="1:16" x14ac:dyDescent="0.25">
      <c r="A27" s="102"/>
      <c r="B27" s="2"/>
      <c r="C27" s="102"/>
      <c r="D27" s="102"/>
      <c r="E27" s="102"/>
      <c r="F27" s="112"/>
      <c r="G27" s="112"/>
      <c r="H27" s="112"/>
      <c r="I27" s="112"/>
      <c r="J27" s="112"/>
      <c r="K27" s="108"/>
      <c r="L27" s="108"/>
      <c r="M27" s="108"/>
      <c r="N27" s="108"/>
      <c r="O27" s="108"/>
      <c r="P27" s="102"/>
    </row>
    <row r="28" spans="1:16" x14ac:dyDescent="0.25">
      <c r="A28" s="102"/>
      <c r="B28" s="2" t="s">
        <v>19</v>
      </c>
      <c r="C28" s="102"/>
      <c r="D28" s="102"/>
      <c r="E28" s="102"/>
      <c r="F28" s="102">
        <f t="shared" ref="F28:J28" si="7">F22-F25</f>
        <v>352582</v>
      </c>
      <c r="G28" s="102">
        <f t="shared" si="7"/>
        <v>470359</v>
      </c>
      <c r="H28" s="102">
        <f t="shared" si="7"/>
        <v>692779</v>
      </c>
      <c r="I28" s="102">
        <f t="shared" si="7"/>
        <v>850883</v>
      </c>
      <c r="J28" s="102">
        <f t="shared" si="7"/>
        <v>1268289</v>
      </c>
      <c r="K28" s="102">
        <f>K22-K25</f>
        <v>1657767.4503467008</v>
      </c>
      <c r="L28" s="102">
        <f t="shared" ref="L28:O28" si="8">L22-L25</f>
        <v>2012094.5684752937</v>
      </c>
      <c r="M28" s="102">
        <f t="shared" si="8"/>
        <v>2367948.4102726625</v>
      </c>
      <c r="N28" s="102">
        <f t="shared" si="8"/>
        <v>2777810.1018530079</v>
      </c>
      <c r="O28" s="102">
        <f t="shared" si="8"/>
        <v>3111147.3140753694</v>
      </c>
      <c r="P28" s="102"/>
    </row>
    <row r="29" spans="1:16" x14ac:dyDescent="0.25">
      <c r="A29" s="102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1:16" ht="15.75" x14ac:dyDescent="0.25">
      <c r="A30" s="102"/>
      <c r="B30" s="141" t="s">
        <v>9</v>
      </c>
      <c r="C30" s="107"/>
      <c r="D30" s="107"/>
      <c r="E30" s="107"/>
      <c r="F30" s="87">
        <v>2018</v>
      </c>
      <c r="G30" s="87">
        <v>2019</v>
      </c>
      <c r="H30" s="87">
        <v>2020</v>
      </c>
      <c r="I30" s="87">
        <v>2021</v>
      </c>
      <c r="J30" s="87">
        <v>2022</v>
      </c>
      <c r="K30" s="87" t="s">
        <v>4988</v>
      </c>
      <c r="L30" s="87" t="s">
        <v>4989</v>
      </c>
      <c r="M30" s="87" t="s">
        <v>4990</v>
      </c>
      <c r="N30" s="87" t="s">
        <v>4991</v>
      </c>
      <c r="O30" s="87" t="s">
        <v>4992</v>
      </c>
      <c r="P30" s="87" t="s">
        <v>4993</v>
      </c>
    </row>
    <row r="31" spans="1:16" x14ac:dyDescent="0.25">
      <c r="A31" s="102"/>
      <c r="B31" s="102" t="s">
        <v>10</v>
      </c>
      <c r="C31" s="102"/>
      <c r="D31" s="102"/>
      <c r="E31" s="102"/>
      <c r="F31" s="156">
        <v>112058</v>
      </c>
      <c r="G31" s="158">
        <v>163517</v>
      </c>
      <c r="H31" s="156">
        <v>198146</v>
      </c>
      <c r="I31" s="156">
        <v>247343</v>
      </c>
      <c r="J31" s="156">
        <v>300129</v>
      </c>
      <c r="K31" s="102"/>
      <c r="L31" s="102"/>
      <c r="M31" s="102"/>
      <c r="N31" s="102"/>
      <c r="O31" s="102"/>
      <c r="P31" s="102"/>
    </row>
    <row r="32" spans="1:16" x14ac:dyDescent="0.25">
      <c r="A32" s="102"/>
      <c r="B32" s="2" t="s">
        <v>8</v>
      </c>
      <c r="C32" s="102"/>
      <c r="D32" s="102"/>
      <c r="E32" s="102"/>
      <c r="F32" s="112">
        <f t="shared" ref="F32:I32" si="9">F31/F19</f>
        <v>1.9192848061557972E-2</v>
      </c>
      <c r="G32" s="112">
        <f t="shared" si="9"/>
        <v>2.1384423583612314E-2</v>
      </c>
      <c r="H32" s="112">
        <f t="shared" si="9"/>
        <v>1.9568400173220625E-2</v>
      </c>
      <c r="I32" s="112">
        <f t="shared" si="9"/>
        <v>1.8510909883930653E-2</v>
      </c>
      <c r="J32" s="112">
        <f>J31/J19</f>
        <v>1.5156788671150272E-2</v>
      </c>
      <c r="K32" s="112"/>
      <c r="L32" s="108"/>
      <c r="M32" s="108"/>
      <c r="N32" s="108"/>
      <c r="O32" s="108"/>
      <c r="P32" s="102"/>
    </row>
    <row r="33" spans="1:16" x14ac:dyDescent="0.25">
      <c r="A33" s="102"/>
      <c r="B33" s="2" t="s">
        <v>11</v>
      </c>
      <c r="C33" s="102"/>
      <c r="D33" s="102"/>
      <c r="E33" s="102"/>
      <c r="F33" s="112">
        <f>F31/F35</f>
        <v>0.17621094112411567</v>
      </c>
      <c r="G33" s="112">
        <f t="shared" ref="G33:I33" si="10">G31/G35</f>
        <v>0.19706351654920412</v>
      </c>
      <c r="H33" s="112">
        <f t="shared" si="10"/>
        <v>0.19774556523040843</v>
      </c>
      <c r="I33" s="112">
        <f t="shared" si="10"/>
        <v>0.18519186824837303</v>
      </c>
      <c r="J33" s="112">
        <f>J31/J35</f>
        <v>0.20757172843305749</v>
      </c>
      <c r="K33" s="108"/>
      <c r="L33" s="108"/>
      <c r="M33" s="108"/>
      <c r="N33" s="108"/>
      <c r="O33" s="108"/>
      <c r="P33" s="102"/>
    </row>
    <row r="34" spans="1:16" x14ac:dyDescent="0.25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1:16" x14ac:dyDescent="0.25">
      <c r="A35" s="102"/>
      <c r="B35" s="102" t="s">
        <v>12</v>
      </c>
      <c r="C35" s="102"/>
      <c r="D35" s="102"/>
      <c r="E35" s="102"/>
      <c r="F35" s="110">
        <v>635931</v>
      </c>
      <c r="G35" s="110">
        <v>829768</v>
      </c>
      <c r="H35" s="110">
        <v>1002025</v>
      </c>
      <c r="I35" s="110">
        <v>1335604</v>
      </c>
      <c r="J35" s="110">
        <v>1445905</v>
      </c>
      <c r="K35" s="110"/>
      <c r="L35" s="110"/>
      <c r="M35" s="110"/>
      <c r="N35" s="110"/>
      <c r="O35" s="110"/>
      <c r="P35" s="102"/>
    </row>
    <row r="36" spans="1:16" x14ac:dyDescent="0.25">
      <c r="A36" s="102"/>
      <c r="B36" s="2" t="s">
        <v>8</v>
      </c>
      <c r="C36" s="102"/>
      <c r="D36" s="102"/>
      <c r="E36" s="102"/>
      <c r="F36" s="112">
        <f t="shared" ref="F36:G36" si="11">F35/F19</f>
        <v>0.10891972960997538</v>
      </c>
      <c r="G36" s="112">
        <f t="shared" si="11"/>
        <v>0.10851538609518781</v>
      </c>
      <c r="H36" s="112">
        <f>H35/H19</f>
        <v>9.8957466633549984E-2</v>
      </c>
      <c r="I36" s="112">
        <f>I35/I19</f>
        <v>9.9955306132040594E-2</v>
      </c>
      <c r="J36" s="112">
        <f>J35/J19</f>
        <v>7.3019523350157878E-2</v>
      </c>
      <c r="K36" s="112"/>
      <c r="L36" s="112"/>
      <c r="M36" s="112"/>
      <c r="N36" s="112"/>
      <c r="O36" s="112"/>
      <c r="P36" s="102"/>
    </row>
    <row r="37" spans="1:16" x14ac:dyDescent="0.25">
      <c r="A37" s="102"/>
      <c r="B37" s="102"/>
      <c r="C37" s="102"/>
      <c r="D37" s="102"/>
      <c r="E37" s="102"/>
      <c r="F37" s="105"/>
      <c r="G37" s="105"/>
      <c r="H37" s="105"/>
      <c r="I37" s="105"/>
      <c r="J37" s="105"/>
      <c r="K37" s="102"/>
      <c r="L37" s="102"/>
      <c r="M37" s="102"/>
      <c r="N37" s="102"/>
      <c r="O37" s="102"/>
      <c r="P37" s="102"/>
    </row>
    <row r="38" spans="1:16" x14ac:dyDescent="0.25">
      <c r="A38" s="102"/>
      <c r="B38" s="102" t="s">
        <v>13</v>
      </c>
      <c r="C38" s="102"/>
      <c r="D38" s="102"/>
      <c r="E38" s="102"/>
      <c r="F38" s="113">
        <f>F47</f>
        <v>253054.95812999981</v>
      </c>
      <c r="G38" s="113">
        <f>G47</f>
        <v>114214.95153000031</v>
      </c>
      <c r="H38" s="113">
        <f>H47</f>
        <v>-39069.909660000121</v>
      </c>
      <c r="I38" s="113">
        <f>I47</f>
        <v>203329</v>
      </c>
      <c r="J38" s="113">
        <f>J47</f>
        <v>-396094</v>
      </c>
      <c r="K38" s="7"/>
      <c r="L38" s="7"/>
      <c r="M38" s="7"/>
      <c r="N38" s="7"/>
      <c r="O38" s="7"/>
      <c r="P38" s="102"/>
    </row>
    <row r="39" spans="1:16" x14ac:dyDescent="0.25">
      <c r="A39" s="102"/>
      <c r="B39" s="5" t="s">
        <v>8</v>
      </c>
      <c r="C39" s="102"/>
      <c r="D39" s="102"/>
      <c r="E39" s="102"/>
      <c r="F39" s="112">
        <f>F38/F19</f>
        <v>4.3342245646120763E-2</v>
      </c>
      <c r="G39" s="112">
        <f t="shared" ref="G39:J39" si="12">G38/G19</f>
        <v>1.4936801085509618E-2</v>
      </c>
      <c r="H39" s="112">
        <f t="shared" si="12"/>
        <v>-3.8584459285499607E-3</v>
      </c>
      <c r="I39" s="112">
        <f t="shared" si="12"/>
        <v>1.5216944873272079E-2</v>
      </c>
      <c r="J39" s="112">
        <f t="shared" si="12"/>
        <v>-2.0003108836235739E-2</v>
      </c>
      <c r="K39" s="112"/>
      <c r="L39" s="112"/>
      <c r="M39" s="112"/>
      <c r="N39" s="112"/>
      <c r="O39" s="112"/>
      <c r="P39" s="102"/>
    </row>
    <row r="40" spans="1:16" x14ac:dyDescent="0.25">
      <c r="A40" s="102"/>
      <c r="B40" s="5" t="s">
        <v>14</v>
      </c>
      <c r="C40" s="102"/>
      <c r="D40" s="102"/>
      <c r="E40" s="102"/>
      <c r="F40" s="112"/>
      <c r="G40" s="112">
        <f>G38/(G19-F19)</f>
        <v>6.3171357547325474E-2</v>
      </c>
      <c r="H40" s="112">
        <f>H38/(H19-G19)</f>
        <v>-1.5758647173278614E-2</v>
      </c>
      <c r="I40" s="112">
        <f>I38/(I19-H19)</f>
        <v>6.2829611423532009E-2</v>
      </c>
      <c r="J40" s="112">
        <f>J38/(J19-I19)</f>
        <v>-6.1509004427286747E-2</v>
      </c>
      <c r="K40" s="112"/>
      <c r="L40" s="112"/>
      <c r="M40" s="112"/>
      <c r="N40" s="105"/>
      <c r="O40" s="105"/>
      <c r="P40" s="102"/>
    </row>
    <row r="41" spans="1:16" x14ac:dyDescent="0.25">
      <c r="A41" s="102"/>
      <c r="B41" s="5"/>
      <c r="C41" s="102"/>
      <c r="D41" s="102"/>
      <c r="E41" s="102"/>
      <c r="F41" s="112"/>
      <c r="G41" s="112"/>
      <c r="H41" s="112"/>
      <c r="I41" s="112"/>
      <c r="J41" s="112"/>
      <c r="K41" s="112"/>
      <c r="L41" s="112"/>
      <c r="M41" s="112"/>
      <c r="N41" s="105"/>
      <c r="O41" s="105"/>
      <c r="P41" s="102"/>
    </row>
    <row r="42" spans="1:16" x14ac:dyDescent="0.25">
      <c r="A42" s="102"/>
      <c r="B42" s="5"/>
      <c r="C42" s="102"/>
      <c r="D42" s="102"/>
      <c r="E42" s="114">
        <v>2017</v>
      </c>
      <c r="F42" s="114">
        <v>2018</v>
      </c>
      <c r="G42" s="114">
        <v>2019</v>
      </c>
      <c r="H42" s="114">
        <v>2020</v>
      </c>
      <c r="I42" s="114">
        <v>2021</v>
      </c>
      <c r="J42" s="114">
        <v>2022</v>
      </c>
      <c r="K42" s="114" t="s">
        <v>4996</v>
      </c>
      <c r="L42" s="112"/>
      <c r="M42" s="112"/>
      <c r="N42" s="105"/>
      <c r="O42" s="105"/>
      <c r="P42" s="102"/>
    </row>
    <row r="43" spans="1:16" x14ac:dyDescent="0.25">
      <c r="A43" s="102"/>
      <c r="B43" s="102" t="s">
        <v>230</v>
      </c>
      <c r="C43" s="102"/>
      <c r="D43" s="102"/>
      <c r="E43" s="115">
        <v>368262</v>
      </c>
      <c r="F43" s="115">
        <v>445357.34181000001</v>
      </c>
      <c r="G43" s="115">
        <v>623994.79008000006</v>
      </c>
      <c r="H43" s="115">
        <v>875147</v>
      </c>
      <c r="I43" s="115">
        <v>1373463</v>
      </c>
      <c r="J43" s="115">
        <v>1978778</v>
      </c>
      <c r="K43" s="116">
        <f>'Bilans | Balance sheet'!AQ9</f>
        <v>1973446</v>
      </c>
      <c r="L43" s="112"/>
      <c r="M43" s="112"/>
      <c r="N43" s="105"/>
      <c r="O43" s="105"/>
      <c r="P43" s="102"/>
    </row>
    <row r="44" spans="1:16" x14ac:dyDescent="0.25">
      <c r="A44" s="102"/>
      <c r="B44" s="102" t="s">
        <v>4994</v>
      </c>
      <c r="C44" s="102"/>
      <c r="D44" s="102"/>
      <c r="E44" s="115">
        <v>38068</v>
      </c>
      <c r="F44" s="115">
        <v>38530</v>
      </c>
      <c r="G44" s="115">
        <v>78246.403489999997</v>
      </c>
      <c r="H44" s="115">
        <v>86824</v>
      </c>
      <c r="I44" s="115">
        <v>144067</v>
      </c>
      <c r="J44" s="115">
        <v>274872</v>
      </c>
      <c r="K44" s="116">
        <f>'Bilans | Balance sheet'!AQ10</f>
        <v>197293</v>
      </c>
      <c r="L44" s="112"/>
      <c r="M44" s="112"/>
      <c r="N44" s="105"/>
      <c r="O44" s="105"/>
      <c r="P44" s="102"/>
    </row>
    <row r="45" spans="1:16" x14ac:dyDescent="0.25">
      <c r="A45" s="102"/>
      <c r="B45" s="102" t="s">
        <v>4995</v>
      </c>
      <c r="C45" s="102"/>
      <c r="D45" s="102"/>
      <c r="E45" s="115">
        <v>811322</v>
      </c>
      <c r="F45" s="115">
        <v>1141934.2999399998</v>
      </c>
      <c r="G45" s="115">
        <v>1474503.1032300002</v>
      </c>
      <c r="H45" s="115">
        <v>1695163</v>
      </c>
      <c r="I45" s="115">
        <v>2454051</v>
      </c>
      <c r="J45" s="115">
        <v>2794077</v>
      </c>
      <c r="K45" s="116">
        <f>'Bilans | Balance sheet'!AQ32</f>
        <v>2707649</v>
      </c>
      <c r="L45" s="112"/>
      <c r="M45" s="112"/>
      <c r="N45" s="105"/>
      <c r="O45" s="105"/>
      <c r="P45" s="102"/>
    </row>
    <row r="46" spans="1:16" x14ac:dyDescent="0.25">
      <c r="A46" s="102"/>
      <c r="B46" s="5" t="s">
        <v>4987</v>
      </c>
      <c r="C46" s="102"/>
      <c r="D46" s="102"/>
      <c r="E46" s="116">
        <f t="shared" ref="E46:K46" si="13">E43+E44-E45</f>
        <v>-404992</v>
      </c>
      <c r="F46" s="116">
        <f t="shared" si="13"/>
        <v>-658046.95812999981</v>
      </c>
      <c r="G46" s="116">
        <f t="shared" si="13"/>
        <v>-772261.90966000012</v>
      </c>
      <c r="H46" s="116">
        <f t="shared" si="13"/>
        <v>-733192</v>
      </c>
      <c r="I46" s="116">
        <f t="shared" si="13"/>
        <v>-936521</v>
      </c>
      <c r="J46" s="116">
        <f t="shared" si="13"/>
        <v>-540427</v>
      </c>
      <c r="K46" s="116">
        <f t="shared" si="13"/>
        <v>-536910</v>
      </c>
      <c r="L46" s="112"/>
      <c r="M46" s="112"/>
      <c r="N46" s="105"/>
      <c r="O46" s="105"/>
      <c r="P46" s="102"/>
    </row>
    <row r="47" spans="1:16" x14ac:dyDescent="0.25">
      <c r="A47" s="102"/>
      <c r="B47" s="5" t="s">
        <v>4997</v>
      </c>
      <c r="C47" s="102"/>
      <c r="D47" s="102"/>
      <c r="E47" s="117"/>
      <c r="F47" s="118">
        <f>E46-F46</f>
        <v>253054.95812999981</v>
      </c>
      <c r="G47" s="118">
        <f>F46-G46</f>
        <v>114214.95153000031</v>
      </c>
      <c r="H47" s="118">
        <f t="shared" ref="H47:K47" si="14">G46-H46</f>
        <v>-39069.909660000121</v>
      </c>
      <c r="I47" s="118">
        <f t="shared" si="14"/>
        <v>203329</v>
      </c>
      <c r="J47" s="118">
        <f t="shared" si="14"/>
        <v>-396094</v>
      </c>
      <c r="K47" s="118">
        <f t="shared" si="14"/>
        <v>-3517</v>
      </c>
      <c r="L47" s="102"/>
      <c r="M47" s="102"/>
      <c r="N47" s="102"/>
      <c r="O47" s="102"/>
      <c r="P47" s="102"/>
    </row>
    <row r="48" spans="1:16" x14ac:dyDescent="0.25">
      <c r="A48" s="102"/>
      <c r="B48" s="5"/>
      <c r="C48" s="102"/>
      <c r="D48" s="102"/>
      <c r="E48" s="119"/>
      <c r="F48" s="119"/>
      <c r="G48" s="119"/>
      <c r="H48" s="119"/>
      <c r="I48" s="119"/>
      <c r="J48" s="119"/>
      <c r="K48" s="119"/>
      <c r="L48" s="102"/>
      <c r="M48" s="102"/>
      <c r="N48" s="102"/>
      <c r="O48" s="102"/>
      <c r="P48" s="102"/>
    </row>
    <row r="49" spans="1:16" ht="15.75" x14ac:dyDescent="0.25">
      <c r="A49" s="102"/>
      <c r="B49" s="141" t="s">
        <v>15</v>
      </c>
      <c r="C49" s="107"/>
      <c r="D49" s="107"/>
      <c r="E49" s="107"/>
      <c r="F49" s="87">
        <v>2018</v>
      </c>
      <c r="G49" s="87">
        <v>2019</v>
      </c>
      <c r="H49" s="87">
        <v>2020</v>
      </c>
      <c r="I49" s="87">
        <v>2021</v>
      </c>
      <c r="J49" s="87">
        <v>2022</v>
      </c>
      <c r="K49" s="87" t="s">
        <v>4988</v>
      </c>
      <c r="L49" s="87" t="s">
        <v>4989</v>
      </c>
      <c r="M49" s="87" t="s">
        <v>4990</v>
      </c>
      <c r="N49" s="87" t="s">
        <v>4991</v>
      </c>
      <c r="O49" s="87" t="s">
        <v>4992</v>
      </c>
      <c r="P49" s="87" t="s">
        <v>4993</v>
      </c>
    </row>
    <row r="50" spans="1:16" x14ac:dyDescent="0.25">
      <c r="A50" s="102"/>
      <c r="B50" s="102" t="s">
        <v>3</v>
      </c>
      <c r="C50" s="102"/>
      <c r="D50" s="102"/>
      <c r="E50" s="102"/>
      <c r="F50" s="89">
        <v>5838529</v>
      </c>
      <c r="G50" s="89">
        <v>7646547</v>
      </c>
      <c r="H50" s="89">
        <v>10125815</v>
      </c>
      <c r="I50" s="89">
        <v>13362012</v>
      </c>
      <c r="J50" s="89">
        <v>19801622</v>
      </c>
      <c r="K50" s="90">
        <f ca="1">J50*(1+K51)</f>
        <v>26059999.999999996</v>
      </c>
      <c r="L50" s="90">
        <f t="shared" ref="L50:P50" ca="1" si="15">K50*(1+L51)</f>
        <v>31630000</v>
      </c>
      <c r="M50" s="90">
        <f ca="1">L50*(1+M51)</f>
        <v>37224000</v>
      </c>
      <c r="N50" s="90">
        <f t="shared" ca="1" si="15"/>
        <v>42807600</v>
      </c>
      <c r="O50" s="90">
        <f t="shared" ca="1" si="15"/>
        <v>47944512.000000007</v>
      </c>
      <c r="P50" s="144">
        <f t="shared" ca="1" si="15"/>
        <v>52738963.20000001</v>
      </c>
    </row>
    <row r="51" spans="1:16" x14ac:dyDescent="0.25">
      <c r="A51" s="102"/>
      <c r="B51" s="2" t="s">
        <v>4</v>
      </c>
      <c r="C51" s="2"/>
      <c r="D51" s="102"/>
      <c r="E51" s="102"/>
      <c r="F51" s="102"/>
      <c r="G51" s="92">
        <f>G50/F50-1</f>
        <v>0.30967012410146455</v>
      </c>
      <c r="H51" s="92">
        <f>H50/G50-1</f>
        <v>0.32423367043974238</v>
      </c>
      <c r="I51" s="92">
        <f>I50/H50-1</f>
        <v>0.31959866934167769</v>
      </c>
      <c r="J51" s="92">
        <f>J50/I50-1</f>
        <v>0.48193415781994497</v>
      </c>
      <c r="K51" s="92">
        <f ca="1">OFFSET(K51,$E$10,0)</f>
        <v>0.31605380609729838</v>
      </c>
      <c r="L51" s="92">
        <f t="shared" ref="L51:P51" ca="1" si="16">OFFSET(L51,$E$10,0)</f>
        <v>0.21373752877973917</v>
      </c>
      <c r="M51" s="92">
        <f t="shared" ca="1" si="16"/>
        <v>0.17685741384761311</v>
      </c>
      <c r="N51" s="92">
        <f t="shared" ca="1" si="16"/>
        <v>0.15</v>
      </c>
      <c r="O51" s="92">
        <f t="shared" ca="1" si="16"/>
        <v>0.12</v>
      </c>
      <c r="P51" s="92">
        <f t="shared" ca="1" si="16"/>
        <v>0.1</v>
      </c>
    </row>
    <row r="52" spans="1:16" x14ac:dyDescent="0.25">
      <c r="A52" s="102"/>
      <c r="B52" s="102" t="s">
        <v>21</v>
      </c>
      <c r="C52" s="102"/>
      <c r="D52" s="102"/>
      <c r="E52" s="102"/>
      <c r="F52" s="102"/>
      <c r="G52" s="102"/>
      <c r="H52" s="102"/>
      <c r="I52" s="102"/>
      <c r="J52" s="102"/>
      <c r="K52" s="93">
        <v>0.2959</v>
      </c>
      <c r="L52" s="93">
        <f>L53*0.7</f>
        <v>0.14961627014581741</v>
      </c>
      <c r="M52" s="93">
        <f t="shared" ref="M52:P52" si="17">M53*0.7</f>
        <v>0.12380018969332916</v>
      </c>
      <c r="N52" s="93">
        <f t="shared" si="17"/>
        <v>0.105</v>
      </c>
      <c r="O52" s="93">
        <f t="shared" si="17"/>
        <v>8.3999999999999991E-2</v>
      </c>
      <c r="P52" s="93">
        <f t="shared" si="17"/>
        <v>6.9999999999999993E-2</v>
      </c>
    </row>
    <row r="53" spans="1:16" x14ac:dyDescent="0.25">
      <c r="A53" s="102"/>
      <c r="B53" s="102" t="s">
        <v>22</v>
      </c>
      <c r="C53" s="102"/>
      <c r="D53" s="102"/>
      <c r="E53" s="102"/>
      <c r="F53" s="102"/>
      <c r="G53" s="102"/>
      <c r="H53" s="102"/>
      <c r="I53" s="102"/>
      <c r="J53" s="102"/>
      <c r="K53" s="93">
        <f>K20</f>
        <v>0.31605380609729838</v>
      </c>
      <c r="L53" s="93">
        <f>L20</f>
        <v>0.21373752877973917</v>
      </c>
      <c r="M53" s="93">
        <f>M20</f>
        <v>0.17685741384761311</v>
      </c>
      <c r="N53" s="93">
        <v>0.15</v>
      </c>
      <c r="O53" s="93">
        <v>0.12</v>
      </c>
      <c r="P53" s="93">
        <v>0.1</v>
      </c>
    </row>
    <row r="54" spans="1:16" x14ac:dyDescent="0.25">
      <c r="A54" s="102"/>
      <c r="B54" s="102" t="s">
        <v>23</v>
      </c>
      <c r="C54" s="102"/>
      <c r="D54" s="102"/>
      <c r="E54" s="102"/>
      <c r="F54" s="102"/>
      <c r="G54" s="102"/>
      <c r="H54" s="102"/>
      <c r="I54" s="102"/>
      <c r="J54" s="102"/>
      <c r="K54" s="93">
        <v>0.34889999999999999</v>
      </c>
      <c r="L54" s="93">
        <v>0.23250000000000001</v>
      </c>
      <c r="M54" s="93">
        <v>0.2</v>
      </c>
      <c r="N54" s="93">
        <v>0.19</v>
      </c>
      <c r="O54" s="93">
        <v>0.17</v>
      </c>
      <c r="P54" s="93">
        <v>0.15</v>
      </c>
    </row>
    <row r="55" spans="1:16" x14ac:dyDescent="0.25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1:16" x14ac:dyDescent="0.25">
      <c r="A56" s="102"/>
      <c r="B56" s="102" t="s">
        <v>5</v>
      </c>
      <c r="C56" s="102"/>
      <c r="D56" s="120"/>
      <c r="E56" s="120"/>
      <c r="F56" s="121">
        <v>429002</v>
      </c>
      <c r="G56" s="122">
        <v>561909</v>
      </c>
      <c r="H56" s="122">
        <v>837859</v>
      </c>
      <c r="I56" s="121">
        <v>1023993</v>
      </c>
      <c r="J56" s="121">
        <v>1537819</v>
      </c>
      <c r="K56" s="152">
        <f ca="1">K50*K57</f>
        <v>2001427.9730259557</v>
      </c>
      <c r="L56" s="152">
        <f ca="1">L50*L57</f>
        <v>2524098.2420111662</v>
      </c>
      <c r="M56" s="152">
        <f t="shared" ref="M56:P56" ca="1" si="18">M50*M57</f>
        <v>3082175.7293905676</v>
      </c>
      <c r="N56" s="152">
        <f t="shared" ca="1" si="18"/>
        <v>3672924.8887991528</v>
      </c>
      <c r="O56" s="152">
        <f t="shared" ca="1" si="18"/>
        <v>4257509.411455052</v>
      </c>
      <c r="P56" s="152">
        <f t="shared" ca="1" si="18"/>
        <v>4841477.2422005571</v>
      </c>
    </row>
    <row r="57" spans="1:16" x14ac:dyDescent="0.25">
      <c r="A57" s="102"/>
      <c r="B57" s="2" t="s">
        <v>24</v>
      </c>
      <c r="C57" s="2"/>
      <c r="D57" s="102"/>
      <c r="E57" s="102"/>
      <c r="F57" s="94">
        <f>F56/F50</f>
        <v>7.3477754413825813E-2</v>
      </c>
      <c r="G57" s="94">
        <f>G56/G50</f>
        <v>7.3485326121712186E-2</v>
      </c>
      <c r="H57" s="94">
        <f>H56/H50</f>
        <v>8.2744845723529414E-2</v>
      </c>
      <c r="I57" s="94">
        <f>I56/I50</f>
        <v>7.6634641549491206E-2</v>
      </c>
      <c r="J57" s="94">
        <f>J56/J50</f>
        <v>7.7661264314610193E-2</v>
      </c>
      <c r="K57" s="95">
        <f ca="1">OFFSET(K57,$E$11,0)</f>
        <v>7.6800766424633765E-2</v>
      </c>
      <c r="L57" s="95">
        <f t="shared" ref="L57:P57" ca="1" si="19">OFFSET(L57,$E$11,0)</f>
        <v>7.9800766424633768E-2</v>
      </c>
      <c r="M57" s="95">
        <f t="shared" ca="1" si="19"/>
        <v>8.280076642463377E-2</v>
      </c>
      <c r="N57" s="95">
        <f t="shared" ca="1" si="19"/>
        <v>8.5800766424633773E-2</v>
      </c>
      <c r="O57" s="95">
        <f t="shared" ca="1" si="19"/>
        <v>8.8800766424633776E-2</v>
      </c>
      <c r="P57" s="95">
        <f t="shared" ca="1" si="19"/>
        <v>9.1800766424633778E-2</v>
      </c>
    </row>
    <row r="58" spans="1:16" x14ac:dyDescent="0.25">
      <c r="A58" s="102"/>
      <c r="B58" s="102" t="s">
        <v>21</v>
      </c>
      <c r="C58" s="2"/>
      <c r="D58" s="102"/>
      <c r="E58" s="102"/>
      <c r="F58" s="123"/>
      <c r="G58" s="96"/>
      <c r="H58" s="123"/>
      <c r="I58" s="123"/>
      <c r="J58" s="123"/>
      <c r="K58" s="97">
        <f>K59</f>
        <v>7.6800766424633765E-2</v>
      </c>
      <c r="L58" s="98">
        <f>K58</f>
        <v>7.6800766424633765E-2</v>
      </c>
      <c r="M58" s="98">
        <f t="shared" ref="M58:P58" si="20">L58</f>
        <v>7.6800766424633765E-2</v>
      </c>
      <c r="N58" s="98">
        <f t="shared" si="20"/>
        <v>7.6800766424633765E-2</v>
      </c>
      <c r="O58" s="98">
        <f t="shared" si="20"/>
        <v>7.6800766424633765E-2</v>
      </c>
      <c r="P58" s="98">
        <f t="shared" si="20"/>
        <v>7.6800766424633765E-2</v>
      </c>
    </row>
    <row r="59" spans="1:16" x14ac:dyDescent="0.25">
      <c r="A59" s="102"/>
      <c r="B59" s="102" t="s">
        <v>22</v>
      </c>
      <c r="C59" s="2"/>
      <c r="D59" s="102"/>
      <c r="E59" s="102"/>
      <c r="F59" s="95"/>
      <c r="G59" s="95"/>
      <c r="H59" s="95"/>
      <c r="I59" s="95"/>
      <c r="J59" s="95"/>
      <c r="K59" s="98">
        <f>AVERAGE(F57:J57)</f>
        <v>7.6800766424633765E-2</v>
      </c>
      <c r="L59" s="98">
        <f>K59+0.003</f>
        <v>7.9800766424633768E-2</v>
      </c>
      <c r="M59" s="98">
        <f t="shared" ref="M59:P59" si="21">L59+0.003</f>
        <v>8.280076642463377E-2</v>
      </c>
      <c r="N59" s="98">
        <f t="shared" si="21"/>
        <v>8.5800766424633773E-2</v>
      </c>
      <c r="O59" s="98">
        <f t="shared" si="21"/>
        <v>8.8800766424633776E-2</v>
      </c>
      <c r="P59" s="98">
        <f t="shared" si="21"/>
        <v>9.1800766424633778E-2</v>
      </c>
    </row>
    <row r="60" spans="1:16" x14ac:dyDescent="0.25">
      <c r="A60" s="102"/>
      <c r="B60" s="102" t="s">
        <v>23</v>
      </c>
      <c r="C60" s="2"/>
      <c r="D60" s="102"/>
      <c r="E60" s="102"/>
      <c r="F60" s="95"/>
      <c r="G60" s="95"/>
      <c r="H60" s="95"/>
      <c r="I60" s="95"/>
      <c r="J60" s="95"/>
      <c r="K60" s="98">
        <f>K59</f>
        <v>7.6800766424633765E-2</v>
      </c>
      <c r="L60" s="98">
        <f>K60+0.005</f>
        <v>8.180076642463377E-2</v>
      </c>
      <c r="M60" s="98">
        <f t="shared" ref="M60:P60" si="22">L60+0.005</f>
        <v>8.6800766424633774E-2</v>
      </c>
      <c r="N60" s="98">
        <f t="shared" si="22"/>
        <v>9.1800766424633778E-2</v>
      </c>
      <c r="O60" s="98">
        <f t="shared" si="22"/>
        <v>9.6800766424633783E-2</v>
      </c>
      <c r="P60" s="98">
        <f t="shared" si="22"/>
        <v>0.10180076642463379</v>
      </c>
    </row>
    <row r="61" spans="1:16" x14ac:dyDescent="0.25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1:16" x14ac:dyDescent="0.25">
      <c r="A62" s="102"/>
      <c r="B62" s="102" t="s">
        <v>16</v>
      </c>
      <c r="C62" s="102"/>
      <c r="D62" s="102"/>
      <c r="E62" s="102"/>
      <c r="F62" s="89">
        <v>76420</v>
      </c>
      <c r="G62" s="89">
        <v>91550</v>
      </c>
      <c r="H62" s="89">
        <v>145080</v>
      </c>
      <c r="I62" s="89">
        <v>173110</v>
      </c>
      <c r="J62" s="89">
        <v>269530</v>
      </c>
      <c r="K62" s="145">
        <f ca="1">K56*K63</f>
        <v>343660.52267925505</v>
      </c>
      <c r="L62" s="145">
        <f t="shared" ref="L62:P62" ca="1" si="23">L56*L63</f>
        <v>433407.01380918332</v>
      </c>
      <c r="M62" s="145">
        <f t="shared" ca="1" si="23"/>
        <v>529233.19571187987</v>
      </c>
      <c r="N62" s="145">
        <f t="shared" ca="1" si="23"/>
        <v>630669.35411019763</v>
      </c>
      <c r="O62" s="145">
        <f t="shared" ca="1" si="23"/>
        <v>731046.99712994159</v>
      </c>
      <c r="P62" s="145">
        <f t="shared" ca="1" si="23"/>
        <v>831318.74942210782</v>
      </c>
    </row>
    <row r="63" spans="1:16" x14ac:dyDescent="0.25">
      <c r="A63" s="102"/>
      <c r="B63" s="2" t="s">
        <v>17</v>
      </c>
      <c r="C63" s="2"/>
      <c r="D63" s="102"/>
      <c r="E63" s="102"/>
      <c r="F63" s="95">
        <f>F62/F56</f>
        <v>0.1781343676719456</v>
      </c>
      <c r="G63" s="95">
        <f t="shared" ref="G63:J63" si="24">G62/G56</f>
        <v>0.16292673724749024</v>
      </c>
      <c r="H63" s="95">
        <f t="shared" si="24"/>
        <v>0.17315562642401644</v>
      </c>
      <c r="I63" s="95">
        <f t="shared" si="24"/>
        <v>0.16905389001682627</v>
      </c>
      <c r="J63" s="95">
        <f t="shared" si="24"/>
        <v>0.17526770055513685</v>
      </c>
      <c r="K63" s="99">
        <f>AVERAGE(F63:J63)</f>
        <v>0.17170766438308308</v>
      </c>
      <c r="L63" s="99">
        <f>K63</f>
        <v>0.17170766438308308</v>
      </c>
      <c r="M63" s="99">
        <f t="shared" ref="M63:P63" si="25">L63</f>
        <v>0.17170766438308308</v>
      </c>
      <c r="N63" s="99">
        <f t="shared" si="25"/>
        <v>0.17170766438308308</v>
      </c>
      <c r="O63" s="99">
        <f t="shared" si="25"/>
        <v>0.17170766438308308</v>
      </c>
      <c r="P63" s="99">
        <f t="shared" si="25"/>
        <v>0.17170766438308308</v>
      </c>
    </row>
    <row r="64" spans="1:16" x14ac:dyDescent="0.25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1:16" x14ac:dyDescent="0.25">
      <c r="A65" s="102"/>
      <c r="B65" s="124" t="s">
        <v>19</v>
      </c>
      <c r="C65" s="125"/>
      <c r="D65" s="125"/>
      <c r="E65" s="125"/>
      <c r="F65" s="125"/>
      <c r="G65" s="125"/>
      <c r="H65" s="125"/>
      <c r="I65" s="125"/>
      <c r="J65" s="125"/>
      <c r="K65" s="153">
        <f ca="1">K56-K62</f>
        <v>1657767.4503467006</v>
      </c>
      <c r="L65" s="153">
        <f t="shared" ref="L65:P65" ca="1" si="26">L56-L62</f>
        <v>2090691.2282019828</v>
      </c>
      <c r="M65" s="153">
        <f t="shared" ca="1" si="26"/>
        <v>2552942.5336786876</v>
      </c>
      <c r="N65" s="153">
        <f t="shared" ca="1" si="26"/>
        <v>3042255.5346889552</v>
      </c>
      <c r="O65" s="153">
        <f t="shared" ca="1" si="26"/>
        <v>3526462.4143251106</v>
      </c>
      <c r="P65" s="154">
        <f t="shared" ca="1" si="26"/>
        <v>4010158.4927784493</v>
      </c>
    </row>
    <row r="66" spans="1:16" x14ac:dyDescent="0.25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1:16" x14ac:dyDescent="0.25">
      <c r="A67" s="102"/>
      <c r="B67" s="102" t="s">
        <v>10</v>
      </c>
      <c r="C67" s="102"/>
      <c r="D67" s="102"/>
      <c r="E67" s="102"/>
      <c r="F67" s="91">
        <f>F31</f>
        <v>112058</v>
      </c>
      <c r="G67" s="91">
        <f>G31</f>
        <v>163517</v>
      </c>
      <c r="H67" s="91">
        <f>H31</f>
        <v>198146</v>
      </c>
      <c r="I67" s="91">
        <f>I31</f>
        <v>247343</v>
      </c>
      <c r="J67" s="91">
        <f>J31</f>
        <v>300129</v>
      </c>
      <c r="K67" s="119">
        <v>360000</v>
      </c>
      <c r="L67" s="119">
        <f ca="1">L50*L68</f>
        <v>500618.27188597195</v>
      </c>
      <c r="M67" s="119">
        <f t="shared" ref="M67:P67" ca="1" si="27">M50*M68</f>
        <v>555858.39652896987</v>
      </c>
      <c r="N67" s="119">
        <f t="shared" ca="1" si="27"/>
        <v>636040.95910470979</v>
      </c>
      <c r="O67" s="119">
        <f t="shared" ca="1" si="27"/>
        <v>729048.27841294394</v>
      </c>
      <c r="P67" s="119">
        <f t="shared" ca="1" si="27"/>
        <v>791031.91469116195</v>
      </c>
    </row>
    <row r="68" spans="1:16" x14ac:dyDescent="0.25">
      <c r="A68" s="102"/>
      <c r="B68" s="102" t="s">
        <v>24</v>
      </c>
      <c r="C68" s="102"/>
      <c r="D68" s="102"/>
      <c r="E68" s="102"/>
      <c r="F68" s="95">
        <f t="shared" ref="F68:K68" si="28">F67/F50</f>
        <v>1.9192848061557972E-2</v>
      </c>
      <c r="G68" s="95">
        <f t="shared" si="28"/>
        <v>2.1384423583612314E-2</v>
      </c>
      <c r="H68" s="95">
        <f t="shared" si="28"/>
        <v>1.9568400173220625E-2</v>
      </c>
      <c r="I68" s="95">
        <f t="shared" si="28"/>
        <v>1.8510909883930653E-2</v>
      </c>
      <c r="J68" s="95">
        <f t="shared" si="28"/>
        <v>1.5156788671150272E-2</v>
      </c>
      <c r="K68" s="98">
        <f t="shared" ca="1" si="28"/>
        <v>1.3814274750575596E-2</v>
      </c>
      <c r="L68" s="98">
        <f ca="1">AVERAGE(I68:K68)</f>
        <v>1.582732443521884E-2</v>
      </c>
      <c r="M68" s="98">
        <f t="shared" ref="M68:P68" ca="1" si="29">AVERAGE(J68:L68)</f>
        <v>1.4932795952314901E-2</v>
      </c>
      <c r="N68" s="98">
        <f t="shared" ca="1" si="29"/>
        <v>1.4858131712703114E-2</v>
      </c>
      <c r="O68" s="98">
        <f t="shared" ca="1" si="29"/>
        <v>1.5206084033412287E-2</v>
      </c>
      <c r="P68" s="98">
        <f t="shared" ca="1" si="29"/>
        <v>1.4999003899476768E-2</v>
      </c>
    </row>
    <row r="69" spans="1:16" x14ac:dyDescent="0.25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1:16" x14ac:dyDescent="0.25">
      <c r="A70" s="102"/>
      <c r="B70" s="102" t="s">
        <v>25</v>
      </c>
      <c r="C70" s="102"/>
      <c r="D70" s="102"/>
      <c r="E70" s="102"/>
      <c r="F70" s="91">
        <f>F35</f>
        <v>635931</v>
      </c>
      <c r="G70" s="91">
        <f>G35</f>
        <v>829768</v>
      </c>
      <c r="H70" s="91">
        <f>H35</f>
        <v>1002025</v>
      </c>
      <c r="I70" s="91">
        <f>I35</f>
        <v>1335604</v>
      </c>
      <c r="J70" s="91">
        <f>J35</f>
        <v>1445905</v>
      </c>
      <c r="K70" s="102">
        <v>1300000</v>
      </c>
      <c r="L70" s="119">
        <f>K70</f>
        <v>1300000</v>
      </c>
      <c r="M70" s="119">
        <f ca="1">M50*M71</f>
        <v>1488960</v>
      </c>
      <c r="N70" s="119">
        <f t="shared" ref="N70:P70" ca="1" si="30">N50*N71</f>
        <v>1712304</v>
      </c>
      <c r="O70" s="119">
        <f t="shared" ca="1" si="30"/>
        <v>1917780.4800000004</v>
      </c>
      <c r="P70" s="119">
        <f t="shared" ca="1" si="30"/>
        <v>2109558.5280000004</v>
      </c>
    </row>
    <row r="71" spans="1:16" x14ac:dyDescent="0.25">
      <c r="A71" s="102"/>
      <c r="B71" s="2" t="s">
        <v>24</v>
      </c>
      <c r="C71" s="2"/>
      <c r="D71" s="102"/>
      <c r="E71" s="102"/>
      <c r="F71" s="5">
        <f t="shared" ref="F71:L71" si="31">F70/F50</f>
        <v>0.10891972960997538</v>
      </c>
      <c r="G71" s="5">
        <f t="shared" si="31"/>
        <v>0.10851538609518781</v>
      </c>
      <c r="H71" s="5">
        <f t="shared" si="31"/>
        <v>9.8957466633549984E-2</v>
      </c>
      <c r="I71" s="5">
        <f t="shared" si="31"/>
        <v>9.9955306132040594E-2</v>
      </c>
      <c r="J71" s="5">
        <f t="shared" si="31"/>
        <v>7.3019523350157878E-2</v>
      </c>
      <c r="K71" s="100">
        <f t="shared" ca="1" si="31"/>
        <v>4.9884881043745208E-2</v>
      </c>
      <c r="L71" s="100">
        <f t="shared" ca="1" si="31"/>
        <v>4.1100221308883973E-2</v>
      </c>
      <c r="M71" s="100">
        <v>0.04</v>
      </c>
      <c r="N71" s="100">
        <v>0.04</v>
      </c>
      <c r="O71" s="100">
        <v>0.04</v>
      </c>
      <c r="P71" s="100">
        <v>0.04</v>
      </c>
    </row>
    <row r="72" spans="1:16" x14ac:dyDescent="0.25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1:16" x14ac:dyDescent="0.25">
      <c r="A73" s="102"/>
      <c r="B73" s="102" t="s">
        <v>13</v>
      </c>
      <c r="C73" s="102"/>
      <c r="D73" s="102"/>
      <c r="E73" s="102"/>
      <c r="F73" s="150">
        <f>F38</f>
        <v>253054.95812999981</v>
      </c>
      <c r="G73" s="150">
        <f t="shared" ref="G73:J73" si="32">G38</f>
        <v>114214.95153000031</v>
      </c>
      <c r="H73" s="150">
        <f t="shared" si="32"/>
        <v>-39069.909660000121</v>
      </c>
      <c r="I73" s="150">
        <f t="shared" si="32"/>
        <v>203329</v>
      </c>
      <c r="J73" s="150">
        <f t="shared" si="32"/>
        <v>-396094</v>
      </c>
      <c r="K73" s="151">
        <f>K47</f>
        <v>-3517</v>
      </c>
      <c r="L73" s="151">
        <f ca="1">L50*L74</f>
        <v>158150</v>
      </c>
      <c r="M73" s="151">
        <f t="shared" ref="M73:P73" ca="1" si="33">M50*M74</f>
        <v>186120</v>
      </c>
      <c r="N73" s="151">
        <f t="shared" ca="1" si="33"/>
        <v>214038</v>
      </c>
      <c r="O73" s="151">
        <f t="shared" ca="1" si="33"/>
        <v>239722.56000000006</v>
      </c>
      <c r="P73" s="151">
        <f t="shared" ca="1" si="33"/>
        <v>263694.81600000005</v>
      </c>
    </row>
    <row r="74" spans="1:16" x14ac:dyDescent="0.25">
      <c r="A74" s="102"/>
      <c r="B74" s="2" t="s">
        <v>24</v>
      </c>
      <c r="C74" s="2"/>
      <c r="D74" s="102"/>
      <c r="E74" s="102"/>
      <c r="F74" s="95">
        <f t="shared" ref="F74:K74" si="34">F73/F50</f>
        <v>4.3342245646120763E-2</v>
      </c>
      <c r="G74" s="95">
        <f t="shared" si="34"/>
        <v>1.4936801085509618E-2</v>
      </c>
      <c r="H74" s="95">
        <f t="shared" si="34"/>
        <v>-3.8584459285499607E-3</v>
      </c>
      <c r="I74" s="95">
        <f t="shared" si="34"/>
        <v>1.5216944873272079E-2</v>
      </c>
      <c r="J74" s="95">
        <f t="shared" si="34"/>
        <v>-2.0003108836235739E-2</v>
      </c>
      <c r="K74" s="99">
        <f t="shared" ca="1" si="34"/>
        <v>-1.3495778971603993E-4</v>
      </c>
      <c r="L74" s="99">
        <f t="shared" ref="L74:P74" si="35">0.005</f>
        <v>5.0000000000000001E-3</v>
      </c>
      <c r="M74" s="99">
        <f t="shared" si="35"/>
        <v>5.0000000000000001E-3</v>
      </c>
      <c r="N74" s="99">
        <f t="shared" si="35"/>
        <v>5.0000000000000001E-3</v>
      </c>
      <c r="O74" s="99">
        <f t="shared" si="35"/>
        <v>5.0000000000000001E-3</v>
      </c>
      <c r="P74" s="99">
        <f t="shared" si="35"/>
        <v>5.0000000000000001E-3</v>
      </c>
    </row>
    <row r="75" spans="1:16" x14ac:dyDescent="0.25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1:16" x14ac:dyDescent="0.25">
      <c r="A76" s="102"/>
      <c r="B76" s="126" t="s">
        <v>26</v>
      </c>
      <c r="C76" s="127"/>
      <c r="D76" s="127"/>
      <c r="E76" s="127"/>
      <c r="F76" s="127"/>
      <c r="G76" s="127"/>
      <c r="H76" s="127"/>
      <c r="I76" s="127"/>
      <c r="J76" s="127"/>
      <c r="K76" s="146">
        <f ca="1">K65+K67-K70-K73</f>
        <v>721284.45034670061</v>
      </c>
      <c r="L76" s="146">
        <f t="shared" ref="L76:O76" ca="1" si="36">L65+L67-L70-L73</f>
        <v>1133159.5000879546</v>
      </c>
      <c r="M76" s="146">
        <f t="shared" ca="1" si="36"/>
        <v>1433720.9302076576</v>
      </c>
      <c r="N76" s="146">
        <f ca="1">N65+N67-N70-N73</f>
        <v>1751954.493793665</v>
      </c>
      <c r="O76" s="146">
        <f t="shared" ca="1" si="36"/>
        <v>2098007.6527380538</v>
      </c>
      <c r="P76" s="147">
        <f ca="1">P65+P67-P70-P73</f>
        <v>2427937.0634696111</v>
      </c>
    </row>
    <row r="77" spans="1:16" x14ac:dyDescent="0.25">
      <c r="A77" s="102"/>
      <c r="B77" s="128" t="s">
        <v>27</v>
      </c>
      <c r="C77" s="104"/>
      <c r="D77" s="104"/>
      <c r="E77" s="104"/>
      <c r="F77" s="104"/>
      <c r="G77" s="104"/>
      <c r="H77" s="104"/>
      <c r="I77" s="104"/>
      <c r="J77" s="104"/>
      <c r="K77" s="148">
        <f ca="1">K76/(1+wacc)^K80</f>
        <v>716016.50682196801</v>
      </c>
      <c r="L77" s="148">
        <f ca="1">L76/(1+wacc)^L80</f>
        <v>1067822.3675232043</v>
      </c>
      <c r="M77" s="148">
        <f t="shared" ref="M77:P77" ca="1" si="37">M76/(1+wacc)^M80</f>
        <v>1235442.8907924453</v>
      </c>
      <c r="N77" s="148">
        <f t="shared" ca="1" si="37"/>
        <v>1380482.6424185315</v>
      </c>
      <c r="O77" s="148">
        <f t="shared" ca="1" si="37"/>
        <v>1511698.829180995</v>
      </c>
      <c r="P77" s="149">
        <f t="shared" ca="1" si="37"/>
        <v>1599726.4048543356</v>
      </c>
    </row>
    <row r="78" spans="1:16" x14ac:dyDescent="0.25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1:16" x14ac:dyDescent="0.25">
      <c r="A79" s="102"/>
      <c r="B79" s="102" t="s">
        <v>31</v>
      </c>
      <c r="C79" s="102"/>
      <c r="D79" s="102"/>
      <c r="E79" s="102"/>
      <c r="F79" s="102"/>
      <c r="G79" s="102"/>
      <c r="H79" s="102"/>
      <c r="I79" s="102"/>
      <c r="J79" s="102"/>
      <c r="K79" s="102">
        <v>1</v>
      </c>
      <c r="L79" s="102">
        <v>2</v>
      </c>
      <c r="M79" s="102">
        <v>3</v>
      </c>
      <c r="N79" s="102">
        <v>4</v>
      </c>
      <c r="O79" s="102">
        <v>5</v>
      </c>
      <c r="P79" s="102">
        <v>6</v>
      </c>
    </row>
    <row r="80" spans="1:16" x14ac:dyDescent="0.25">
      <c r="A80" s="102"/>
      <c r="B80" s="102" t="s">
        <v>32</v>
      </c>
      <c r="C80" s="102"/>
      <c r="D80" s="102"/>
      <c r="E80" s="102"/>
      <c r="F80" s="102"/>
      <c r="G80" s="102"/>
      <c r="H80" s="102"/>
      <c r="I80" s="102"/>
      <c r="J80" s="102"/>
      <c r="K80" s="129">
        <f>(YEARFRAC(D5,D6))/2</f>
        <v>8.1944444444444445E-2</v>
      </c>
      <c r="L80" s="129">
        <f>K80*2+0.5</f>
        <v>0.66388888888888886</v>
      </c>
      <c r="M80" s="129">
        <f>L80+1</f>
        <v>1.6638888888888888</v>
      </c>
      <c r="N80" s="129">
        <f t="shared" ref="N80:P80" si="38">M80+1</f>
        <v>2.6638888888888888</v>
      </c>
      <c r="O80" s="129">
        <f t="shared" si="38"/>
        <v>3.6638888888888888</v>
      </c>
      <c r="P80" s="129">
        <f t="shared" si="38"/>
        <v>4.6638888888888888</v>
      </c>
    </row>
    <row r="81" spans="1:16" x14ac:dyDescent="0.25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1:16" x14ac:dyDescent="0.25">
      <c r="A82" s="102"/>
      <c r="B82" s="102" t="s">
        <v>245</v>
      </c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85">
        <f ca="1">(P76*(1+tgr))/(wacc-tgr)</f>
        <v>42898324.611242041</v>
      </c>
    </row>
    <row r="83" spans="1:16" x14ac:dyDescent="0.25">
      <c r="A83" s="102"/>
      <c r="B83" s="102" t="s">
        <v>246</v>
      </c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85">
        <f ca="1">P82/(1+wacc)^P80</f>
        <v>28264975.907797221</v>
      </c>
    </row>
    <row r="84" spans="1:16" x14ac:dyDescent="0.25">
      <c r="A84" s="102"/>
      <c r="B84" s="119" t="s">
        <v>247</v>
      </c>
      <c r="C84" s="119"/>
      <c r="D84" s="119"/>
      <c r="E84" s="119"/>
      <c r="F84" s="119"/>
      <c r="G84" s="119"/>
      <c r="H84" s="102"/>
      <c r="I84" s="119"/>
      <c r="J84" s="102"/>
      <c r="K84" s="102"/>
      <c r="L84" s="102"/>
      <c r="M84" s="102"/>
      <c r="N84" s="102"/>
      <c r="O84" s="130"/>
      <c r="P84" s="85">
        <f ca="1">SUM(K77:P77)+P83</f>
        <v>35776165.549388699</v>
      </c>
    </row>
    <row r="85" spans="1:16" x14ac:dyDescent="0.25">
      <c r="A85" s="102"/>
      <c r="B85" s="102" t="s">
        <v>248</v>
      </c>
      <c r="C85" s="119"/>
      <c r="D85" s="119"/>
      <c r="E85" s="119"/>
      <c r="F85" s="119"/>
      <c r="G85" s="119"/>
      <c r="H85" s="102"/>
      <c r="I85" s="102"/>
      <c r="J85" s="102"/>
      <c r="K85" s="102"/>
      <c r="L85" s="102"/>
      <c r="M85" s="102"/>
      <c r="N85" s="102"/>
      <c r="O85" s="102"/>
      <c r="P85" s="85">
        <f>'Bilans | Balance sheet'!K13</f>
        <v>382718</v>
      </c>
    </row>
    <row r="86" spans="1:16" x14ac:dyDescent="0.25">
      <c r="A86" s="102"/>
      <c r="B86" s="102" t="s">
        <v>249</v>
      </c>
      <c r="C86" s="102"/>
      <c r="D86" s="102"/>
      <c r="E86" s="102"/>
      <c r="F86" s="102"/>
      <c r="G86" s="102"/>
      <c r="H86" s="102"/>
      <c r="I86" s="102"/>
      <c r="J86" s="102"/>
      <c r="K86" s="119"/>
      <c r="L86" s="119"/>
      <c r="M86" s="119"/>
      <c r="N86" s="119"/>
      <c r="O86" s="119"/>
      <c r="P86" s="85">
        <f>WACC!F16</f>
        <v>1780253</v>
      </c>
    </row>
    <row r="87" spans="1:16" x14ac:dyDescent="0.25">
      <c r="A87" s="102"/>
      <c r="B87" s="102" t="s">
        <v>250</v>
      </c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85">
        <f ca="1">P84+P85-P86</f>
        <v>34378630.549388699</v>
      </c>
    </row>
    <row r="88" spans="1:16" x14ac:dyDescent="0.2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1:16" x14ac:dyDescent="0.25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1:16" x14ac:dyDescent="0.25">
      <c r="A90" s="102"/>
      <c r="B90" s="102" t="s">
        <v>251</v>
      </c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31">
        <f>98040000/1000</f>
        <v>98040</v>
      </c>
    </row>
    <row r="91" spans="1:16" x14ac:dyDescent="0.25">
      <c r="A91" s="102"/>
      <c r="B91" s="102" t="s">
        <v>252</v>
      </c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8">
        <f ca="1">P87/P90</f>
        <v>350.65922632995409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A51DD-21A5-4291-9980-0F0CD9F87A06}">
  <dimension ref="A2:W23"/>
  <sheetViews>
    <sheetView workbookViewId="0">
      <selection activeCell="F19" sqref="F19"/>
    </sheetView>
  </sheetViews>
  <sheetFormatPr defaultRowHeight="15" x14ac:dyDescent="0.25"/>
  <cols>
    <col min="6" max="6" width="13.42578125" bestFit="1" customWidth="1"/>
  </cols>
  <sheetData>
    <row r="2" spans="1:23" ht="21" x14ac:dyDescent="0.35">
      <c r="A2" s="11"/>
      <c r="B2" s="16" t="s">
        <v>18</v>
      </c>
      <c r="C2" s="11"/>
      <c r="D2" s="11"/>
      <c r="E2" s="11"/>
      <c r="F2" s="11"/>
    </row>
    <row r="4" spans="1:23" x14ac:dyDescent="0.25">
      <c r="B4" t="s">
        <v>34</v>
      </c>
    </row>
    <row r="5" spans="1:23" x14ac:dyDescent="0.25">
      <c r="B5" t="s">
        <v>35</v>
      </c>
    </row>
    <row r="7" spans="1:23" x14ac:dyDescent="0.25">
      <c r="A7" t="s">
        <v>36</v>
      </c>
      <c r="B7" s="17" t="s">
        <v>18</v>
      </c>
      <c r="C7" s="18"/>
      <c r="D7" s="18"/>
      <c r="E7" s="18"/>
      <c r="F7" s="18"/>
      <c r="O7" s="13"/>
    </row>
    <row r="8" spans="1:23" x14ac:dyDescent="0.25">
      <c r="B8" t="s">
        <v>37</v>
      </c>
      <c r="F8" s="13">
        <v>38824000</v>
      </c>
      <c r="W8" s="3"/>
    </row>
    <row r="9" spans="1:23" x14ac:dyDescent="0.25">
      <c r="B9" t="s">
        <v>38</v>
      </c>
      <c r="F9" s="19">
        <f>F8/(F8+F16)</f>
        <v>0.95615599676221108</v>
      </c>
      <c r="O9" s="85"/>
      <c r="P9" s="3"/>
    </row>
    <row r="10" spans="1:23" x14ac:dyDescent="0.25">
      <c r="B10" t="s">
        <v>39</v>
      </c>
      <c r="F10" s="20">
        <f>F11+F12*F13</f>
        <v>9.4786354869905678E-2</v>
      </c>
      <c r="O10" s="13"/>
      <c r="P10" s="47"/>
    </row>
    <row r="11" spans="1:23" x14ac:dyDescent="0.25">
      <c r="B11" t="s">
        <v>40</v>
      </c>
      <c r="F11" s="21">
        <v>5.2999999999999999E-2</v>
      </c>
      <c r="O11" s="13"/>
    </row>
    <row r="12" spans="1:23" x14ac:dyDescent="0.25">
      <c r="B12" t="s">
        <v>41</v>
      </c>
      <c r="F12" s="53">
        <f>Beta!T10</f>
        <v>0.66538781639977207</v>
      </c>
      <c r="O12" s="13"/>
    </row>
    <row r="13" spans="1:23" x14ac:dyDescent="0.25">
      <c r="B13" t="s">
        <v>42</v>
      </c>
      <c r="F13" s="21">
        <v>6.2799999999999995E-2</v>
      </c>
    </row>
    <row r="15" spans="1:23" x14ac:dyDescent="0.25">
      <c r="B15" t="s">
        <v>4986</v>
      </c>
      <c r="F15" s="13">
        <f>'Przepływy pieniężne | Cash flow'!K11</f>
        <v>141293</v>
      </c>
      <c r="G15" s="13"/>
    </row>
    <row r="16" spans="1:23" x14ac:dyDescent="0.25">
      <c r="B16" t="s">
        <v>43</v>
      </c>
      <c r="F16" s="22">
        <f>'Bilans | Balance sheet'!K31+'Bilans | Balance sheet'!K33+'Bilans | Balance sheet'!K35</f>
        <v>1780253</v>
      </c>
      <c r="H16" s="13"/>
      <c r="I16" s="4"/>
    </row>
    <row r="17" spans="1:9" x14ac:dyDescent="0.25">
      <c r="B17" t="s">
        <v>44</v>
      </c>
      <c r="F17" s="20">
        <f>F16/F8</f>
        <v>4.5854445703688441E-2</v>
      </c>
      <c r="H17" s="13"/>
      <c r="I17" s="4"/>
    </row>
    <row r="18" spans="1:9" x14ac:dyDescent="0.25">
      <c r="B18" t="s">
        <v>45</v>
      </c>
      <c r="F18" s="21">
        <f>F15/F16</f>
        <v>7.9366809099605501E-2</v>
      </c>
      <c r="H18" s="13"/>
    </row>
    <row r="19" spans="1:9" x14ac:dyDescent="0.25">
      <c r="B19" t="s">
        <v>46</v>
      </c>
      <c r="F19" s="21">
        <v>0.19</v>
      </c>
    </row>
    <row r="21" spans="1:9" x14ac:dyDescent="0.25">
      <c r="B21" t="s">
        <v>47</v>
      </c>
      <c r="F21" s="13">
        <f>F8+F16</f>
        <v>40604253</v>
      </c>
    </row>
    <row r="23" spans="1:9" x14ac:dyDescent="0.25">
      <c r="A23" t="s">
        <v>36</v>
      </c>
      <c r="B23" t="s">
        <v>18</v>
      </c>
      <c r="F23" s="20">
        <f>F9*F10+(F17*F18*(1-F19))</f>
        <v>9.357839166130294E-2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E905F-BF87-4048-8BBD-E04516C75319}">
  <dimension ref="A1:T1255"/>
  <sheetViews>
    <sheetView workbookViewId="0">
      <selection activeCell="M20" sqref="M20"/>
    </sheetView>
  </sheetViews>
  <sheetFormatPr defaultRowHeight="15" x14ac:dyDescent="0.25"/>
  <cols>
    <col min="1" max="1" width="11.7109375" customWidth="1"/>
    <col min="2" max="2" width="11.5703125" style="8" customWidth="1"/>
    <col min="3" max="3" width="11.42578125" style="8" customWidth="1"/>
    <col min="4" max="4" width="9.140625" style="60"/>
    <col min="5" max="5" width="9.140625" style="61"/>
    <col min="6" max="6" width="11.5703125" style="58" customWidth="1"/>
    <col min="7" max="7" width="11.7109375" style="59" customWidth="1"/>
    <col min="8" max="8" width="16.85546875" style="57" customWidth="1"/>
    <col min="9" max="9" width="9.140625" customWidth="1"/>
    <col min="10" max="10" width="10.42578125" style="56" customWidth="1"/>
    <col min="14" max="14" width="11.5703125" bestFit="1" customWidth="1"/>
    <col min="17" max="17" width="10.5703125" customWidth="1"/>
    <col min="18" max="18" width="11.28515625" customWidth="1"/>
  </cols>
  <sheetData>
    <row r="1" spans="1:20" ht="23.25" x14ac:dyDescent="0.35">
      <c r="A1" s="78" t="s">
        <v>4983</v>
      </c>
      <c r="D1"/>
      <c r="E1"/>
      <c r="F1"/>
      <c r="G1"/>
      <c r="H1"/>
      <c r="J1"/>
    </row>
    <row r="2" spans="1:20" x14ac:dyDescent="0.25">
      <c r="D2"/>
      <c r="E2"/>
      <c r="F2"/>
      <c r="G2"/>
      <c r="H2"/>
      <c r="J2"/>
    </row>
    <row r="3" spans="1:20" ht="18" thickBot="1" x14ac:dyDescent="0.35">
      <c r="A3" s="12" t="s">
        <v>258</v>
      </c>
      <c r="B3" s="54" t="s">
        <v>4973</v>
      </c>
      <c r="C3" s="54"/>
      <c r="D3" s="79" t="s">
        <v>4974</v>
      </c>
      <c r="E3" s="80"/>
      <c r="F3" s="81" t="s">
        <v>4976</v>
      </c>
      <c r="G3" s="82"/>
      <c r="H3" s="83" t="s">
        <v>4977</v>
      </c>
      <c r="I3" s="12"/>
      <c r="J3" s="84" t="s">
        <v>4978</v>
      </c>
    </row>
    <row r="4" spans="1:20" ht="15.75" thickTop="1" x14ac:dyDescent="0.25">
      <c r="B4" s="55" t="s">
        <v>4970</v>
      </c>
      <c r="C4" s="55" t="s">
        <v>4972</v>
      </c>
      <c r="D4" s="60" t="s">
        <v>4970</v>
      </c>
      <c r="E4" s="61" t="s">
        <v>4975</v>
      </c>
      <c r="F4" s="58" t="s">
        <v>4970</v>
      </c>
      <c r="G4" s="59" t="s">
        <v>4972</v>
      </c>
      <c r="R4" s="52"/>
    </row>
    <row r="5" spans="1:20" x14ac:dyDescent="0.25">
      <c r="A5" s="48">
        <v>43404</v>
      </c>
      <c r="B5" s="50">
        <v>84.5</v>
      </c>
      <c r="C5" s="50">
        <v>2151.88</v>
      </c>
      <c r="R5" s="52"/>
    </row>
    <row r="6" spans="1:20" ht="15.75" thickBot="1" x14ac:dyDescent="0.3">
      <c r="A6" s="49">
        <v>43406</v>
      </c>
      <c r="B6" s="51">
        <v>84.7</v>
      </c>
      <c r="C6" s="51">
        <v>2197.6799999999998</v>
      </c>
      <c r="D6" s="60">
        <f t="shared" ref="D6:D69" si="0">B6/B5-1</f>
        <v>2.3668639053253671E-3</v>
      </c>
      <c r="E6" s="61">
        <f t="shared" ref="E6:E69" si="1">C6/C5-1</f>
        <v>2.1283714705280898E-2</v>
      </c>
      <c r="F6" s="58">
        <f t="shared" ref="F6:F69" si="2">D6-$N$10</f>
        <v>8.3509483621154899E-4</v>
      </c>
      <c r="G6" s="59">
        <f t="shared" ref="G6:G69" si="3">E6-$O$10</f>
        <v>2.1163206835903361E-2</v>
      </c>
      <c r="H6" s="57">
        <f>F6*G6</f>
        <v>1.7673284746339851E-5</v>
      </c>
      <c r="J6" s="56">
        <f t="shared" ref="J6:J69" si="4">E6^2</f>
        <v>4.5299651165579038E-4</v>
      </c>
    </row>
    <row r="7" spans="1:20" ht="15.75" thickBot="1" x14ac:dyDescent="0.3">
      <c r="A7" s="48">
        <v>43409</v>
      </c>
      <c r="B7" s="50">
        <v>84.7</v>
      </c>
      <c r="C7" s="50">
        <v>2233.7399999999998</v>
      </c>
      <c r="D7" s="60">
        <f t="shared" si="0"/>
        <v>0</v>
      </c>
      <c r="E7" s="61">
        <f t="shared" si="1"/>
        <v>1.6408212296603608E-2</v>
      </c>
      <c r="F7" s="58">
        <f t="shared" si="2"/>
        <v>-1.5317690691138181E-3</v>
      </c>
      <c r="G7" s="59">
        <f t="shared" si="3"/>
        <v>1.6287704427226071E-2</v>
      </c>
      <c r="H7" s="57">
        <f t="shared" ref="H7:H70" si="5">F7*G7</f>
        <v>-2.494900184849309E-5</v>
      </c>
      <c r="J7" s="56">
        <f t="shared" si="4"/>
        <v>2.6922943077041387E-4</v>
      </c>
      <c r="Q7" s="62"/>
      <c r="R7" s="63" t="s">
        <v>4982</v>
      </c>
      <c r="S7" s="63"/>
      <c r="T7" s="64"/>
    </row>
    <row r="8" spans="1:20" x14ac:dyDescent="0.25">
      <c r="A8" s="49">
        <v>43410</v>
      </c>
      <c r="B8" s="51">
        <v>80.95</v>
      </c>
      <c r="C8" s="51">
        <v>2230.34</v>
      </c>
      <c r="D8" s="60">
        <f t="shared" si="0"/>
        <v>-4.4273907910271526E-2</v>
      </c>
      <c r="E8" s="61">
        <f t="shared" si="1"/>
        <v>-1.5221108992092836E-3</v>
      </c>
      <c r="F8" s="58">
        <f t="shared" si="2"/>
        <v>-4.5805676979385347E-2</v>
      </c>
      <c r="G8" s="59">
        <f t="shared" si="3"/>
        <v>-1.6426187685868205E-3</v>
      </c>
      <c r="H8" s="57">
        <f t="shared" si="5"/>
        <v>7.5241264714163628E-5</v>
      </c>
      <c r="J8" s="56">
        <f t="shared" si="4"/>
        <v>2.3168215894916936E-6</v>
      </c>
      <c r="N8" s="70" t="s">
        <v>4979</v>
      </c>
      <c r="O8" s="71"/>
      <c r="Q8" s="65" t="s">
        <v>4980</v>
      </c>
      <c r="R8" s="66">
        <f>SUM(H6:H1254)</f>
        <v>0.20016666450529244</v>
      </c>
      <c r="S8" s="67">
        <f>COUNT((H6:H1254))</f>
        <v>1249</v>
      </c>
      <c r="T8" s="68">
        <f>R8*(1/(S8-1))</f>
        <v>1.6038995553308688E-4</v>
      </c>
    </row>
    <row r="9" spans="1:20" x14ac:dyDescent="0.25">
      <c r="A9" s="48">
        <v>43411</v>
      </c>
      <c r="B9" s="50">
        <v>77.45</v>
      </c>
      <c r="C9" s="50">
        <v>2276.65</v>
      </c>
      <c r="D9" s="60">
        <f t="shared" si="0"/>
        <v>-4.3236565781346492E-2</v>
      </c>
      <c r="E9" s="61">
        <f t="shared" si="1"/>
        <v>2.076365038514294E-2</v>
      </c>
      <c r="F9" s="58">
        <f t="shared" si="2"/>
        <v>-4.4768334850460313E-2</v>
      </c>
      <c r="G9" s="59">
        <f t="shared" si="3"/>
        <v>2.0643142515765402E-2</v>
      </c>
      <c r="H9" s="57">
        <f t="shared" si="5"/>
        <v>-9.2415911651155922E-4</v>
      </c>
      <c r="J9" s="56">
        <f t="shared" si="4"/>
        <v>4.3112917731644656E-4</v>
      </c>
      <c r="N9" s="72" t="s">
        <v>4970</v>
      </c>
      <c r="O9" s="73" t="s">
        <v>4971</v>
      </c>
      <c r="Q9" s="65" t="s">
        <v>4981</v>
      </c>
      <c r="R9" s="67">
        <f>SUM(J6:J1254)</f>
        <v>0.30082706591824665</v>
      </c>
      <c r="S9" s="67"/>
      <c r="T9" s="68">
        <f>R9/(S8-1)</f>
        <v>2.4104732846013353E-4</v>
      </c>
    </row>
    <row r="10" spans="1:20" ht="15.75" thickBot="1" x14ac:dyDescent="0.3">
      <c r="A10" s="49">
        <v>43412</v>
      </c>
      <c r="B10" s="51">
        <v>81.25</v>
      </c>
      <c r="C10" s="51">
        <v>2262.84</v>
      </c>
      <c r="D10" s="60">
        <f t="shared" si="0"/>
        <v>4.9063912201420257E-2</v>
      </c>
      <c r="E10" s="61">
        <f t="shared" si="1"/>
        <v>-6.0659302044671071E-3</v>
      </c>
      <c r="F10" s="58">
        <f t="shared" si="2"/>
        <v>4.7532143132306436E-2</v>
      </c>
      <c r="G10" s="59">
        <f t="shared" si="3"/>
        <v>-6.1864380738446438E-3</v>
      </c>
      <c r="H10" s="57">
        <f t="shared" si="5"/>
        <v>-2.9405466000513374E-4</v>
      </c>
      <c r="J10" s="56">
        <f t="shared" si="4"/>
        <v>3.6795509245466362E-5</v>
      </c>
      <c r="N10" s="69">
        <f>AVERAGE(D6:D1254)</f>
        <v>1.5317690691138181E-3</v>
      </c>
      <c r="O10" s="75">
        <f>AVERAGE(E6:E1254)</f>
        <v>1.2050786937753698E-4</v>
      </c>
      <c r="Q10" s="74" t="s">
        <v>41</v>
      </c>
      <c r="R10" s="76"/>
      <c r="S10" s="76"/>
      <c r="T10" s="77">
        <f>T8/T9</f>
        <v>0.66538781639977207</v>
      </c>
    </row>
    <row r="11" spans="1:20" x14ac:dyDescent="0.25">
      <c r="A11" s="48">
        <v>43413</v>
      </c>
      <c r="B11" s="50">
        <v>79.5</v>
      </c>
      <c r="C11" s="50">
        <v>2232.25</v>
      </c>
      <c r="D11" s="60">
        <f t="shared" si="0"/>
        <v>-2.1538461538461506E-2</v>
      </c>
      <c r="E11" s="61">
        <f t="shared" si="1"/>
        <v>-1.3518410493008837E-2</v>
      </c>
      <c r="F11" s="58">
        <f t="shared" si="2"/>
        <v>-2.3070230607575324E-2</v>
      </c>
      <c r="G11" s="59">
        <f t="shared" si="3"/>
        <v>-1.3638918362386374E-2</v>
      </c>
      <c r="H11" s="57">
        <f t="shared" si="5"/>
        <v>3.1465299185814727E-4</v>
      </c>
      <c r="J11" s="56">
        <f t="shared" si="4"/>
        <v>1.8274742225749143E-4</v>
      </c>
    </row>
    <row r="12" spans="1:20" x14ac:dyDescent="0.25">
      <c r="A12" s="49">
        <v>43417</v>
      </c>
      <c r="B12" s="51">
        <v>83.4</v>
      </c>
      <c r="C12" s="51">
        <v>2217.9699999999998</v>
      </c>
      <c r="D12" s="60">
        <f t="shared" si="0"/>
        <v>4.9056603773584895E-2</v>
      </c>
      <c r="E12" s="61">
        <f t="shared" si="1"/>
        <v>-6.3971329376191211E-3</v>
      </c>
      <c r="F12" s="58">
        <f t="shared" si="2"/>
        <v>4.7524834704471074E-2</v>
      </c>
      <c r="G12" s="59">
        <f t="shared" si="3"/>
        <v>-6.5176408069966578E-3</v>
      </c>
      <c r="H12" s="57">
        <f t="shared" si="5"/>
        <v>-3.0974980201563159E-4</v>
      </c>
      <c r="J12" s="56">
        <f t="shared" si="4"/>
        <v>4.0923309821571448E-5</v>
      </c>
    </row>
    <row r="13" spans="1:20" x14ac:dyDescent="0.25">
      <c r="A13" s="48">
        <v>43418</v>
      </c>
      <c r="B13" s="50">
        <v>87.65</v>
      </c>
      <c r="C13" s="50">
        <v>2231.9</v>
      </c>
      <c r="D13" s="60">
        <f t="shared" si="0"/>
        <v>5.0959232613908778E-2</v>
      </c>
      <c r="E13" s="61">
        <f t="shared" si="1"/>
        <v>6.2805177707545568E-3</v>
      </c>
      <c r="F13" s="58">
        <f t="shared" si="2"/>
        <v>4.9427463544794957E-2</v>
      </c>
      <c r="G13" s="59">
        <f t="shared" si="3"/>
        <v>6.16000990137702E-3</v>
      </c>
      <c r="H13" s="57">
        <f t="shared" si="5"/>
        <v>3.0447366483588864E-4</v>
      </c>
      <c r="J13" s="56">
        <f t="shared" si="4"/>
        <v>3.9444903468763788E-5</v>
      </c>
    </row>
    <row r="14" spans="1:20" x14ac:dyDescent="0.25">
      <c r="A14" s="49">
        <v>43419</v>
      </c>
      <c r="B14" s="51">
        <v>90.55</v>
      </c>
      <c r="C14" s="51">
        <v>2202.91</v>
      </c>
      <c r="D14" s="60">
        <f t="shared" si="0"/>
        <v>3.3086138049058578E-2</v>
      </c>
      <c r="E14" s="61">
        <f t="shared" si="1"/>
        <v>-1.2988933195931862E-2</v>
      </c>
      <c r="F14" s="58">
        <f t="shared" si="2"/>
        <v>3.1554368979944757E-2</v>
      </c>
      <c r="G14" s="59">
        <f t="shared" si="3"/>
        <v>-1.31094410653094E-2</v>
      </c>
      <c r="H14" s="57">
        <f t="shared" si="5"/>
        <v>-4.1366014049561286E-4</v>
      </c>
      <c r="J14" s="56">
        <f t="shared" si="4"/>
        <v>1.687123855683807E-4</v>
      </c>
    </row>
    <row r="15" spans="1:20" x14ac:dyDescent="0.25">
      <c r="A15" s="48">
        <v>43420</v>
      </c>
      <c r="B15" s="50">
        <v>85.65</v>
      </c>
      <c r="C15" s="50">
        <v>2165.46</v>
      </c>
      <c r="D15" s="60">
        <f t="shared" si="0"/>
        <v>-5.4113749309773529E-2</v>
      </c>
      <c r="E15" s="61">
        <f t="shared" si="1"/>
        <v>-1.7000240590854698E-2</v>
      </c>
      <c r="F15" s="58">
        <f t="shared" si="2"/>
        <v>-5.564551837888735E-2</v>
      </c>
      <c r="G15" s="59">
        <f t="shared" si="3"/>
        <v>-1.7120748460232236E-2</v>
      </c>
      <c r="H15" s="57">
        <f t="shared" si="5"/>
        <v>9.5269292310416016E-4</v>
      </c>
      <c r="J15" s="56">
        <f t="shared" si="4"/>
        <v>2.8900818014694369E-4</v>
      </c>
    </row>
    <row r="16" spans="1:20" x14ac:dyDescent="0.25">
      <c r="A16" s="49">
        <v>43423</v>
      </c>
      <c r="B16" s="51">
        <v>85</v>
      </c>
      <c r="C16" s="51">
        <v>2189.73</v>
      </c>
      <c r="D16" s="60">
        <f t="shared" si="0"/>
        <v>-7.5890251021599742E-3</v>
      </c>
      <c r="E16" s="61">
        <f t="shared" si="1"/>
        <v>1.1207780333047035E-2</v>
      </c>
      <c r="F16" s="58">
        <f t="shared" si="2"/>
        <v>-9.1207941712737918E-3</v>
      </c>
      <c r="G16" s="59">
        <f t="shared" si="3"/>
        <v>1.1087272463669497E-2</v>
      </c>
      <c r="H16" s="57">
        <f t="shared" si="5"/>
        <v>-1.0112473006196116E-4</v>
      </c>
      <c r="J16" s="56">
        <f t="shared" si="4"/>
        <v>1.2561433999383589E-4</v>
      </c>
    </row>
    <row r="17" spans="1:15" x14ac:dyDescent="0.25">
      <c r="A17" s="48">
        <v>43424</v>
      </c>
      <c r="B17" s="50">
        <v>83.75</v>
      </c>
      <c r="C17" s="50">
        <v>2160.5700000000002</v>
      </c>
      <c r="D17" s="60">
        <f t="shared" si="0"/>
        <v>-1.4705882352941124E-2</v>
      </c>
      <c r="E17" s="61">
        <f t="shared" si="1"/>
        <v>-1.3316710279349442E-2</v>
      </c>
      <c r="F17" s="58">
        <f t="shared" si="2"/>
        <v>-1.6237651422054942E-2</v>
      </c>
      <c r="G17" s="59">
        <f t="shared" si="3"/>
        <v>-1.3437218148726979E-2</v>
      </c>
      <c r="H17" s="57">
        <f t="shared" si="5"/>
        <v>2.1818886438113911E-4</v>
      </c>
      <c r="J17" s="56">
        <f t="shared" si="4"/>
        <v>1.773347726641311E-4</v>
      </c>
      <c r="O17" s="52"/>
    </row>
    <row r="18" spans="1:15" x14ac:dyDescent="0.25">
      <c r="A18" s="49">
        <v>43425</v>
      </c>
      <c r="B18" s="51">
        <v>85.6</v>
      </c>
      <c r="C18" s="51">
        <v>2219.62</v>
      </c>
      <c r="D18" s="60">
        <f t="shared" si="0"/>
        <v>2.2089552238805821E-2</v>
      </c>
      <c r="E18" s="61">
        <f t="shared" si="1"/>
        <v>2.7330750681533011E-2</v>
      </c>
      <c r="F18" s="58">
        <f t="shared" si="2"/>
        <v>2.0557783169692003E-2</v>
      </c>
      <c r="G18" s="59">
        <f t="shared" si="3"/>
        <v>2.7210242812155474E-2</v>
      </c>
      <c r="H18" s="57">
        <f t="shared" si="5"/>
        <v>5.5938227172696263E-4</v>
      </c>
      <c r="J18" s="56">
        <f t="shared" si="4"/>
        <v>7.4696993281611721E-4</v>
      </c>
      <c r="O18" s="52"/>
    </row>
    <row r="19" spans="1:15" x14ac:dyDescent="0.25">
      <c r="A19" s="48">
        <v>43426</v>
      </c>
      <c r="B19" s="50">
        <v>86.95</v>
      </c>
      <c r="C19" s="50">
        <v>2236.35</v>
      </c>
      <c r="D19" s="60">
        <f t="shared" si="0"/>
        <v>1.5771028037383283E-2</v>
      </c>
      <c r="E19" s="61">
        <f t="shared" si="1"/>
        <v>7.5373262089908355E-3</v>
      </c>
      <c r="F19" s="58">
        <f t="shared" si="2"/>
        <v>1.4239258968269466E-2</v>
      </c>
      <c r="G19" s="59">
        <f t="shared" si="3"/>
        <v>7.4168183396132988E-3</v>
      </c>
      <c r="H19" s="57">
        <f t="shared" si="5"/>
        <v>1.0560999705836412E-4</v>
      </c>
      <c r="J19" s="56">
        <f t="shared" si="4"/>
        <v>5.6811286380740162E-5</v>
      </c>
    </row>
    <row r="20" spans="1:15" x14ac:dyDescent="0.25">
      <c r="A20" s="49">
        <v>43427</v>
      </c>
      <c r="B20" s="51">
        <v>86.5</v>
      </c>
      <c r="C20" s="51">
        <v>2225.39</v>
      </c>
      <c r="D20" s="60">
        <f t="shared" si="0"/>
        <v>-5.1753881541115598E-3</v>
      </c>
      <c r="E20" s="61">
        <f t="shared" si="1"/>
        <v>-4.9008428913184243E-3</v>
      </c>
      <c r="F20" s="58">
        <f t="shared" si="2"/>
        <v>-6.7071572232253775E-3</v>
      </c>
      <c r="G20" s="59">
        <f t="shared" si="3"/>
        <v>-5.021350760695961E-3</v>
      </c>
      <c r="H20" s="57">
        <f t="shared" si="5"/>
        <v>3.3678989024950159E-5</v>
      </c>
      <c r="J20" s="56">
        <f t="shared" si="4"/>
        <v>2.4018261045386333E-5</v>
      </c>
    </row>
    <row r="21" spans="1:15" x14ac:dyDescent="0.25">
      <c r="A21" s="48">
        <v>43430</v>
      </c>
      <c r="B21" s="50">
        <v>83.5</v>
      </c>
      <c r="C21" s="50">
        <v>2213.5700000000002</v>
      </c>
      <c r="D21" s="60">
        <f t="shared" si="0"/>
        <v>-3.4682080924855474E-2</v>
      </c>
      <c r="E21" s="61">
        <f t="shared" si="1"/>
        <v>-5.3114285585895704E-3</v>
      </c>
      <c r="F21" s="58">
        <f t="shared" si="2"/>
        <v>-3.6213849993969295E-2</v>
      </c>
      <c r="G21" s="59">
        <f t="shared" si="3"/>
        <v>-5.4319364279671071E-3</v>
      </c>
      <c r="H21" s="57">
        <f t="shared" si="5"/>
        <v>1.9671133097917822E-4</v>
      </c>
      <c r="J21" s="56">
        <f t="shared" si="4"/>
        <v>2.8211273333000881E-5</v>
      </c>
    </row>
    <row r="22" spans="1:15" x14ac:dyDescent="0.25">
      <c r="A22" s="49">
        <v>43431</v>
      </c>
      <c r="B22" s="51">
        <v>86.8</v>
      </c>
      <c r="C22" s="51">
        <v>2222.85</v>
      </c>
      <c r="D22" s="60">
        <f t="shared" si="0"/>
        <v>3.9520958083832269E-2</v>
      </c>
      <c r="E22" s="61">
        <f t="shared" si="1"/>
        <v>4.1923228088560638E-3</v>
      </c>
      <c r="F22" s="58">
        <f t="shared" si="2"/>
        <v>3.7989189014718448E-2</v>
      </c>
      <c r="G22" s="59">
        <f t="shared" si="3"/>
        <v>4.0718149394785271E-3</v>
      </c>
      <c r="H22" s="57">
        <f t="shared" si="5"/>
        <v>1.5468494736880413E-4</v>
      </c>
      <c r="J22" s="56">
        <f t="shared" si="4"/>
        <v>1.7575570533654795E-5</v>
      </c>
    </row>
    <row r="23" spans="1:15" x14ac:dyDescent="0.25">
      <c r="A23" s="48">
        <v>43432</v>
      </c>
      <c r="B23" s="50">
        <v>90.5</v>
      </c>
      <c r="C23" s="50">
        <v>2264.5100000000002</v>
      </c>
      <c r="D23" s="60">
        <f t="shared" si="0"/>
        <v>4.2626728110599199E-2</v>
      </c>
      <c r="E23" s="61">
        <f t="shared" si="1"/>
        <v>1.8741705468205305E-2</v>
      </c>
      <c r="F23" s="58">
        <f t="shared" si="2"/>
        <v>4.1094959041485378E-2</v>
      </c>
      <c r="G23" s="59">
        <f t="shared" si="3"/>
        <v>1.8621197598827768E-2</v>
      </c>
      <c r="H23" s="57">
        <f t="shared" si="5"/>
        <v>7.6523735262723296E-4</v>
      </c>
      <c r="J23" s="56">
        <f t="shared" si="4"/>
        <v>3.5125152385695664E-4</v>
      </c>
    </row>
    <row r="24" spans="1:15" x14ac:dyDescent="0.25">
      <c r="A24" s="49">
        <v>43433</v>
      </c>
      <c r="B24" s="51" t="s">
        <v>263</v>
      </c>
      <c r="C24" s="51">
        <v>2303.37</v>
      </c>
      <c r="D24" s="60">
        <f t="shared" si="0"/>
        <v>4.9723756906077332E-2</v>
      </c>
      <c r="E24" s="61">
        <f t="shared" si="1"/>
        <v>1.7160445306048322E-2</v>
      </c>
      <c r="F24" s="58">
        <f t="shared" si="2"/>
        <v>4.8191987836963511E-2</v>
      </c>
      <c r="G24" s="59">
        <f t="shared" si="3"/>
        <v>1.7039937436670784E-2</v>
      </c>
      <c r="H24" s="57">
        <f t="shared" si="5"/>
        <v>8.2118845769065766E-4</v>
      </c>
      <c r="J24" s="56">
        <f t="shared" si="4"/>
        <v>2.9448088310187587E-4</v>
      </c>
    </row>
    <row r="25" spans="1:15" x14ac:dyDescent="0.25">
      <c r="A25" s="48">
        <v>43434</v>
      </c>
      <c r="B25" s="50">
        <v>97.35</v>
      </c>
      <c r="C25" s="50">
        <v>2291.08</v>
      </c>
      <c r="D25" s="60">
        <f t="shared" si="0"/>
        <v>2.4736842105263168E-2</v>
      </c>
      <c r="E25" s="61">
        <f t="shared" si="1"/>
        <v>-5.3356603585181794E-3</v>
      </c>
      <c r="F25" s="58">
        <f t="shared" si="2"/>
        <v>2.3205073036149351E-2</v>
      </c>
      <c r="G25" s="59">
        <f t="shared" si="3"/>
        <v>-5.4561682278957161E-3</v>
      </c>
      <c r="H25" s="57">
        <f t="shared" si="5"/>
        <v>-1.2661078222583766E-4</v>
      </c>
      <c r="J25" s="56">
        <f t="shared" si="4"/>
        <v>2.8469271461462346E-5</v>
      </c>
    </row>
    <row r="26" spans="1:15" x14ac:dyDescent="0.25">
      <c r="A26" s="49">
        <v>43437</v>
      </c>
      <c r="B26" s="51">
        <v>99</v>
      </c>
      <c r="C26" s="51">
        <v>2329.37</v>
      </c>
      <c r="D26" s="60">
        <f t="shared" si="0"/>
        <v>1.6949152542372836E-2</v>
      </c>
      <c r="E26" s="61">
        <f t="shared" si="1"/>
        <v>1.6712642072734152E-2</v>
      </c>
      <c r="F26" s="58">
        <f t="shared" si="2"/>
        <v>1.5417383473259019E-2</v>
      </c>
      <c r="G26" s="59">
        <f t="shared" si="3"/>
        <v>1.6592134203356614E-2</v>
      </c>
      <c r="H26" s="57">
        <f t="shared" si="5"/>
        <v>2.5580729565292595E-4</v>
      </c>
      <c r="J26" s="56">
        <f t="shared" si="4"/>
        <v>2.7931240505132368E-4</v>
      </c>
    </row>
    <row r="27" spans="1:15" x14ac:dyDescent="0.25">
      <c r="A27" s="48">
        <v>43438</v>
      </c>
      <c r="B27" s="50">
        <v>100.4</v>
      </c>
      <c r="C27" s="50">
        <v>2344.91</v>
      </c>
      <c r="D27" s="60">
        <f t="shared" si="0"/>
        <v>1.4141414141414232E-2</v>
      </c>
      <c r="E27" s="61">
        <f t="shared" si="1"/>
        <v>6.6713317334730071E-3</v>
      </c>
      <c r="F27" s="58">
        <f t="shared" si="2"/>
        <v>1.2609645072300415E-2</v>
      </c>
      <c r="G27" s="59">
        <f t="shared" si="3"/>
        <v>6.5508238640954704E-3</v>
      </c>
      <c r="H27" s="57">
        <f t="shared" si="5"/>
        <v>8.2603563857399406E-5</v>
      </c>
      <c r="J27" s="56">
        <f t="shared" si="4"/>
        <v>4.4506667098043957E-5</v>
      </c>
    </row>
    <row r="28" spans="1:15" x14ac:dyDescent="0.25">
      <c r="A28" s="49">
        <v>43439</v>
      </c>
      <c r="B28" s="51">
        <v>102.5</v>
      </c>
      <c r="C28" s="51">
        <v>2354.54</v>
      </c>
      <c r="D28" s="60">
        <f t="shared" si="0"/>
        <v>2.0916334661354563E-2</v>
      </c>
      <c r="E28" s="61">
        <f t="shared" si="1"/>
        <v>4.1067674239096963E-3</v>
      </c>
      <c r="F28" s="58">
        <f t="shared" si="2"/>
        <v>1.9384565592240745E-2</v>
      </c>
      <c r="G28" s="59">
        <f t="shared" si="3"/>
        <v>3.9862595545321596E-3</v>
      </c>
      <c r="H28" s="57">
        <f t="shared" si="5"/>
        <v>7.7271909802525024E-5</v>
      </c>
      <c r="J28" s="56">
        <f t="shared" si="4"/>
        <v>1.6865538674085882E-5</v>
      </c>
    </row>
    <row r="29" spans="1:15" x14ac:dyDescent="0.25">
      <c r="A29" s="48">
        <v>43440</v>
      </c>
      <c r="B29" s="50">
        <v>99.2</v>
      </c>
      <c r="C29" s="50">
        <v>2294.34</v>
      </c>
      <c r="D29" s="60">
        <f t="shared" si="0"/>
        <v>-3.219512195121943E-2</v>
      </c>
      <c r="E29" s="61">
        <f t="shared" si="1"/>
        <v>-2.5567626797590948E-2</v>
      </c>
      <c r="F29" s="58">
        <f t="shared" si="2"/>
        <v>-3.3726891020333251E-2</v>
      </c>
      <c r="G29" s="59">
        <f t="shared" si="3"/>
        <v>-2.5688134666968485E-2</v>
      </c>
      <c r="H29" s="57">
        <f t="shared" si="5"/>
        <v>8.6638091842849074E-4</v>
      </c>
      <c r="J29" s="56">
        <f t="shared" si="4"/>
        <v>6.537035400608907E-4</v>
      </c>
    </row>
    <row r="30" spans="1:15" x14ac:dyDescent="0.25">
      <c r="A30" s="49">
        <v>43441</v>
      </c>
      <c r="B30" s="51">
        <v>98.6</v>
      </c>
      <c r="C30" s="51">
        <v>2281.54</v>
      </c>
      <c r="D30" s="60">
        <f t="shared" si="0"/>
        <v>-6.0483870967742437E-3</v>
      </c>
      <c r="E30" s="61">
        <f t="shared" si="1"/>
        <v>-5.5789464508312347E-3</v>
      </c>
      <c r="F30" s="58">
        <f t="shared" si="2"/>
        <v>-7.5801561658880613E-3</v>
      </c>
      <c r="G30" s="59">
        <f t="shared" si="3"/>
        <v>-5.6994543202087715E-3</v>
      </c>
      <c r="H30" s="57">
        <f t="shared" si="5"/>
        <v>4.320275380752787E-5</v>
      </c>
      <c r="J30" s="56">
        <f t="shared" si="4"/>
        <v>3.1124643501242434E-5</v>
      </c>
    </row>
    <row r="31" spans="1:15" x14ac:dyDescent="0.25">
      <c r="A31" s="48">
        <v>43444</v>
      </c>
      <c r="B31" s="50">
        <v>98.15</v>
      </c>
      <c r="C31" s="50">
        <v>2242.1</v>
      </c>
      <c r="D31" s="60">
        <f t="shared" si="0"/>
        <v>-4.563894523326506E-3</v>
      </c>
      <c r="E31" s="61">
        <f t="shared" si="1"/>
        <v>-1.7286569597727897E-2</v>
      </c>
      <c r="F31" s="58">
        <f t="shared" si="2"/>
        <v>-6.0956635924403237E-3</v>
      </c>
      <c r="G31" s="59">
        <f t="shared" si="3"/>
        <v>-1.7407077467105434E-2</v>
      </c>
      <c r="H31" s="57">
        <f t="shared" si="5"/>
        <v>1.0610768836702292E-4</v>
      </c>
      <c r="J31" s="56">
        <f t="shared" si="4"/>
        <v>2.9882548845709043E-4</v>
      </c>
    </row>
    <row r="32" spans="1:15" x14ac:dyDescent="0.25">
      <c r="A32" s="49">
        <v>43445</v>
      </c>
      <c r="B32" s="51">
        <v>98.65</v>
      </c>
      <c r="C32" s="51">
        <v>2221.37</v>
      </c>
      <c r="D32" s="60">
        <f t="shared" si="0"/>
        <v>5.0942435048395573E-3</v>
      </c>
      <c r="E32" s="61">
        <f t="shared" si="1"/>
        <v>-9.2457963516345831E-3</v>
      </c>
      <c r="F32" s="58">
        <f t="shared" si="2"/>
        <v>3.5624744357257393E-3</v>
      </c>
      <c r="G32" s="59">
        <f t="shared" si="3"/>
        <v>-9.3663042210121207E-3</v>
      </c>
      <c r="H32" s="57">
        <f t="shared" si="5"/>
        <v>-3.3367219344585763E-5</v>
      </c>
      <c r="J32" s="56">
        <f t="shared" si="4"/>
        <v>8.548475017589937E-5</v>
      </c>
    </row>
    <row r="33" spans="1:10" x14ac:dyDescent="0.25">
      <c r="A33" s="48">
        <v>43446</v>
      </c>
      <c r="B33" s="50">
        <v>98.15</v>
      </c>
      <c r="C33" s="50">
        <v>2275.15</v>
      </c>
      <c r="D33" s="60">
        <f t="shared" si="0"/>
        <v>-5.0684237202229809E-3</v>
      </c>
      <c r="E33" s="61">
        <f t="shared" si="1"/>
        <v>2.4210284644161195E-2</v>
      </c>
      <c r="F33" s="58">
        <f t="shared" si="2"/>
        <v>-6.6001927893367986E-3</v>
      </c>
      <c r="G33" s="59">
        <f t="shared" si="3"/>
        <v>2.4089776774783658E-2</v>
      </c>
      <c r="H33" s="57">
        <f t="shared" si="5"/>
        <v>-1.5899717096566016E-4</v>
      </c>
      <c r="J33" s="56">
        <f t="shared" si="4"/>
        <v>5.8613788255130735E-4</v>
      </c>
    </row>
    <row r="34" spans="1:10" x14ac:dyDescent="0.25">
      <c r="A34" s="49">
        <v>43447</v>
      </c>
      <c r="B34" s="51">
        <v>99.8</v>
      </c>
      <c r="C34" s="51">
        <v>2310.66</v>
      </c>
      <c r="D34" s="60">
        <f t="shared" si="0"/>
        <v>1.6811003565970317E-2</v>
      </c>
      <c r="E34" s="61">
        <f t="shared" si="1"/>
        <v>1.5607762125574132E-2</v>
      </c>
      <c r="F34" s="58">
        <f t="shared" si="2"/>
        <v>1.52792344968565E-2</v>
      </c>
      <c r="G34" s="59">
        <f t="shared" si="3"/>
        <v>1.5487254256196594E-2</v>
      </c>
      <c r="H34" s="57">
        <f t="shared" si="5"/>
        <v>2.3663338949286665E-4</v>
      </c>
      <c r="J34" s="56">
        <f t="shared" si="4"/>
        <v>2.4360223856850633E-4</v>
      </c>
    </row>
    <row r="35" spans="1:10" x14ac:dyDescent="0.25">
      <c r="A35" s="48">
        <v>43448</v>
      </c>
      <c r="B35" s="50">
        <v>98.6</v>
      </c>
      <c r="C35" s="50">
        <v>2303.41</v>
      </c>
      <c r="D35" s="60">
        <f t="shared" si="0"/>
        <v>-1.2024048096192397E-2</v>
      </c>
      <c r="E35" s="61">
        <f t="shared" si="1"/>
        <v>-3.1376316723360498E-3</v>
      </c>
      <c r="F35" s="58">
        <f t="shared" si="2"/>
        <v>-1.3555817165306214E-2</v>
      </c>
      <c r="G35" s="59">
        <f t="shared" si="3"/>
        <v>-3.2581395417135869E-3</v>
      </c>
      <c r="H35" s="57">
        <f t="shared" si="5"/>
        <v>4.4166743926523963E-5</v>
      </c>
      <c r="J35" s="56">
        <f t="shared" si="4"/>
        <v>9.844732511246317E-6</v>
      </c>
    </row>
    <row r="36" spans="1:10" x14ac:dyDescent="0.25">
      <c r="A36" s="49">
        <v>43451</v>
      </c>
      <c r="B36" s="51" t="s">
        <v>267</v>
      </c>
      <c r="C36" s="51">
        <v>2281.87</v>
      </c>
      <c r="D36" s="60">
        <f t="shared" si="0"/>
        <v>1.4198782961460488E-2</v>
      </c>
      <c r="E36" s="61">
        <f t="shared" si="1"/>
        <v>-9.3513529940392193E-3</v>
      </c>
      <c r="F36" s="58">
        <f t="shared" si="2"/>
        <v>1.266701389234667E-2</v>
      </c>
      <c r="G36" s="59">
        <f t="shared" si="3"/>
        <v>-9.4718608634167568E-3</v>
      </c>
      <c r="H36" s="57">
        <f t="shared" si="5"/>
        <v>-1.1998019314327478E-4</v>
      </c>
      <c r="J36" s="56">
        <f t="shared" si="4"/>
        <v>8.7447802819126273E-5</v>
      </c>
    </row>
    <row r="37" spans="1:10" x14ac:dyDescent="0.25">
      <c r="A37" s="48">
        <v>43452</v>
      </c>
      <c r="B37" s="50">
        <v>101.5</v>
      </c>
      <c r="C37" s="50">
        <v>2315.1799999999998</v>
      </c>
      <c r="D37" s="60">
        <f t="shared" si="0"/>
        <v>1.4999999999999902E-2</v>
      </c>
      <c r="E37" s="61">
        <f t="shared" si="1"/>
        <v>1.4597676467108078E-2</v>
      </c>
      <c r="F37" s="58">
        <f t="shared" si="2"/>
        <v>1.3468230930886085E-2</v>
      </c>
      <c r="G37" s="59">
        <f t="shared" si="3"/>
        <v>1.4477168597730541E-2</v>
      </c>
      <c r="H37" s="57">
        <f t="shared" si="5"/>
        <v>1.949818498996072E-4</v>
      </c>
      <c r="J37" s="56">
        <f t="shared" si="4"/>
        <v>2.1309215823836098E-4</v>
      </c>
    </row>
    <row r="38" spans="1:10" x14ac:dyDescent="0.25">
      <c r="A38" s="49">
        <v>43453</v>
      </c>
      <c r="B38" s="51" t="s">
        <v>268</v>
      </c>
      <c r="C38" s="51">
        <v>2342.81</v>
      </c>
      <c r="D38" s="60">
        <f t="shared" si="0"/>
        <v>4.9261083743843415E-3</v>
      </c>
      <c r="E38" s="61">
        <f t="shared" si="1"/>
        <v>1.1934277248421443E-2</v>
      </c>
      <c r="F38" s="58">
        <f t="shared" si="2"/>
        <v>3.3943393052705234E-3</v>
      </c>
      <c r="G38" s="59">
        <f t="shared" si="3"/>
        <v>1.1813769379043906E-2</v>
      </c>
      <c r="H38" s="57">
        <f t="shared" si="5"/>
        <v>4.0099941746690074E-5</v>
      </c>
      <c r="J38" s="56">
        <f t="shared" si="4"/>
        <v>1.424269734421897E-4</v>
      </c>
    </row>
    <row r="39" spans="1:10" x14ac:dyDescent="0.25">
      <c r="A39" s="48">
        <v>43454</v>
      </c>
      <c r="B39" s="50">
        <v>97.6</v>
      </c>
      <c r="C39" s="50">
        <v>2306.6799999999998</v>
      </c>
      <c r="D39" s="60">
        <f t="shared" si="0"/>
        <v>-4.3137254901960853E-2</v>
      </c>
      <c r="E39" s="61">
        <f t="shared" si="1"/>
        <v>-1.54216517771395E-2</v>
      </c>
      <c r="F39" s="58">
        <f t="shared" si="2"/>
        <v>-4.4669023971074674E-2</v>
      </c>
      <c r="G39" s="59">
        <f t="shared" si="3"/>
        <v>-1.5542159646517038E-2</v>
      </c>
      <c r="H39" s="57">
        <f t="shared" si="5"/>
        <v>6.9425310181253901E-4</v>
      </c>
      <c r="J39" s="56">
        <f t="shared" si="4"/>
        <v>2.378273435353499E-4</v>
      </c>
    </row>
    <row r="40" spans="1:10" x14ac:dyDescent="0.25">
      <c r="A40" s="49">
        <v>43455</v>
      </c>
      <c r="B40" s="51">
        <v>98.95</v>
      </c>
      <c r="C40" s="51">
        <v>2259.77</v>
      </c>
      <c r="D40" s="60">
        <f t="shared" si="0"/>
        <v>1.383196721311486E-2</v>
      </c>
      <c r="E40" s="61">
        <f t="shared" si="1"/>
        <v>-2.0336587649782301E-2</v>
      </c>
      <c r="F40" s="58">
        <f t="shared" si="2"/>
        <v>1.2300198144001042E-2</v>
      </c>
      <c r="G40" s="59">
        <f t="shared" si="3"/>
        <v>-2.0457095519159838E-2</v>
      </c>
      <c r="H40" s="57">
        <f t="shared" si="5"/>
        <v>-2.5162632833642187E-4</v>
      </c>
      <c r="J40" s="56">
        <f t="shared" si="4"/>
        <v>4.1357679723727801E-4</v>
      </c>
    </row>
    <row r="41" spans="1:10" x14ac:dyDescent="0.25">
      <c r="A41" s="48">
        <v>43461</v>
      </c>
      <c r="B41" s="50">
        <v>94.05</v>
      </c>
      <c r="C41" s="50">
        <v>2251.38</v>
      </c>
      <c r="D41" s="60">
        <f t="shared" si="0"/>
        <v>-4.9519959575543226E-2</v>
      </c>
      <c r="E41" s="61">
        <f t="shared" si="1"/>
        <v>-3.7127672285232061E-3</v>
      </c>
      <c r="F41" s="58">
        <f t="shared" si="2"/>
        <v>-5.1051728644657048E-2</v>
      </c>
      <c r="G41" s="59">
        <f t="shared" si="3"/>
        <v>-3.8332750979007432E-3</v>
      </c>
      <c r="H41" s="57">
        <f t="shared" si="5"/>
        <v>1.9569532011834992E-4</v>
      </c>
      <c r="J41" s="56">
        <f t="shared" si="4"/>
        <v>1.3784640493195889E-5</v>
      </c>
    </row>
    <row r="42" spans="1:10" x14ac:dyDescent="0.25">
      <c r="A42" s="49">
        <v>43462</v>
      </c>
      <c r="B42" s="51">
        <v>95.85</v>
      </c>
      <c r="C42" s="51">
        <v>2276.63</v>
      </c>
      <c r="D42" s="60">
        <f t="shared" si="0"/>
        <v>1.9138755980861122E-2</v>
      </c>
      <c r="E42" s="61">
        <f t="shared" si="1"/>
        <v>1.1215343478222284E-2</v>
      </c>
      <c r="F42" s="58">
        <f t="shared" si="2"/>
        <v>1.7606986911747304E-2</v>
      </c>
      <c r="G42" s="59">
        <f t="shared" si="3"/>
        <v>1.1094835608844746E-2</v>
      </c>
      <c r="H42" s="57">
        <f t="shared" si="5"/>
        <v>1.9534662535291737E-4</v>
      </c>
      <c r="J42" s="56">
        <f t="shared" si="4"/>
        <v>1.2578392933450312E-4</v>
      </c>
    </row>
    <row r="43" spans="1:10" x14ac:dyDescent="0.25">
      <c r="A43" s="48">
        <v>43467</v>
      </c>
      <c r="B43" s="50">
        <v>97.3</v>
      </c>
      <c r="C43" s="50">
        <v>2301.62</v>
      </c>
      <c r="D43" s="60">
        <f t="shared" si="0"/>
        <v>1.5127803860198297E-2</v>
      </c>
      <c r="E43" s="61">
        <f t="shared" si="1"/>
        <v>1.0976750723657336E-2</v>
      </c>
      <c r="F43" s="58">
        <f t="shared" si="2"/>
        <v>1.3596034791084479E-2</v>
      </c>
      <c r="G43" s="59">
        <f t="shared" si="3"/>
        <v>1.0856242854279798E-2</v>
      </c>
      <c r="H43" s="57">
        <f t="shared" si="5"/>
        <v>1.4760185554725039E-4</v>
      </c>
      <c r="J43" s="56">
        <f t="shared" si="4"/>
        <v>1.2048905644931185E-4</v>
      </c>
    </row>
    <row r="44" spans="1:10" x14ac:dyDescent="0.25">
      <c r="A44" s="49">
        <v>43468</v>
      </c>
      <c r="B44" s="51">
        <v>97.25</v>
      </c>
      <c r="C44" s="51">
        <v>2247.2199999999998</v>
      </c>
      <c r="D44" s="60">
        <f t="shared" si="0"/>
        <v>-5.1387461459395656E-4</v>
      </c>
      <c r="E44" s="61">
        <f t="shared" si="1"/>
        <v>-2.3635526281488684E-2</v>
      </c>
      <c r="F44" s="58">
        <f t="shared" si="2"/>
        <v>-2.0456436837077746E-3</v>
      </c>
      <c r="G44" s="59">
        <f t="shared" si="3"/>
        <v>-2.3756034150866221E-2</v>
      </c>
      <c r="H44" s="57">
        <f t="shared" si="5"/>
        <v>4.8596381210665675E-5</v>
      </c>
      <c r="J44" s="56">
        <f t="shared" si="4"/>
        <v>5.5863810260294228E-4</v>
      </c>
    </row>
    <row r="45" spans="1:10" x14ac:dyDescent="0.25">
      <c r="A45" s="48">
        <v>43469</v>
      </c>
      <c r="B45" s="50" t="s">
        <v>265</v>
      </c>
      <c r="C45" s="50">
        <v>2284.9499999999998</v>
      </c>
      <c r="D45" s="60">
        <f t="shared" si="0"/>
        <v>-2.5706940874036244E-3</v>
      </c>
      <c r="E45" s="61">
        <f t="shared" si="1"/>
        <v>1.6789633413728966E-2</v>
      </c>
      <c r="F45" s="58">
        <f t="shared" si="2"/>
        <v>-4.102463156517442E-3</v>
      </c>
      <c r="G45" s="59">
        <f t="shared" si="3"/>
        <v>1.6669125544351428E-2</v>
      </c>
      <c r="H45" s="57">
        <f t="shared" si="5"/>
        <v>-6.8384473397065486E-5</v>
      </c>
      <c r="J45" s="56">
        <f t="shared" si="4"/>
        <v>2.8189179016740415E-4</v>
      </c>
    </row>
    <row r="46" spans="1:10" x14ac:dyDescent="0.25">
      <c r="A46" s="49">
        <v>43472</v>
      </c>
      <c r="B46" s="51" t="s">
        <v>266</v>
      </c>
      <c r="C46" s="51">
        <v>2331.4499999999998</v>
      </c>
      <c r="D46" s="60">
        <f t="shared" si="0"/>
        <v>1.0309278350515427E-2</v>
      </c>
      <c r="E46" s="61">
        <f t="shared" si="1"/>
        <v>2.0350554716733305E-2</v>
      </c>
      <c r="F46" s="58">
        <f t="shared" si="2"/>
        <v>8.7775092814016097E-3</v>
      </c>
      <c r="G46" s="59">
        <f t="shared" si="3"/>
        <v>2.0230046847355767E-2</v>
      </c>
      <c r="H46" s="57">
        <f t="shared" si="5"/>
        <v>1.7756942396585462E-4</v>
      </c>
      <c r="J46" s="56">
        <f t="shared" si="4"/>
        <v>4.1414507727875613E-4</v>
      </c>
    </row>
    <row r="47" spans="1:10" x14ac:dyDescent="0.25">
      <c r="A47" s="48">
        <v>43473</v>
      </c>
      <c r="B47" s="50" t="s">
        <v>264</v>
      </c>
      <c r="C47" s="50">
        <v>2325.19</v>
      </c>
      <c r="D47" s="60">
        <f t="shared" si="0"/>
        <v>3.0612244897959107E-2</v>
      </c>
      <c r="E47" s="61">
        <f t="shared" si="1"/>
        <v>-2.6850243410752039E-3</v>
      </c>
      <c r="F47" s="58">
        <f t="shared" si="2"/>
        <v>2.9080475828845289E-2</v>
      </c>
      <c r="G47" s="59">
        <f t="shared" si="3"/>
        <v>-2.8055322104527411E-3</v>
      </c>
      <c r="H47" s="57">
        <f t="shared" si="5"/>
        <v>-8.1586211633117838E-5</v>
      </c>
      <c r="J47" s="56">
        <f t="shared" si="4"/>
        <v>7.2093557121663329E-6</v>
      </c>
    </row>
    <row r="48" spans="1:10" x14ac:dyDescent="0.25">
      <c r="A48" s="49">
        <v>43474</v>
      </c>
      <c r="B48" s="51">
        <v>102.5</v>
      </c>
      <c r="C48" s="51">
        <v>2341.84</v>
      </c>
      <c r="D48" s="60">
        <f t="shared" si="0"/>
        <v>1.4851485148514865E-2</v>
      </c>
      <c r="E48" s="61">
        <f t="shared" si="1"/>
        <v>7.1607051466762162E-3</v>
      </c>
      <c r="F48" s="58">
        <f t="shared" si="2"/>
        <v>1.3319716079401047E-2</v>
      </c>
      <c r="G48" s="59">
        <f t="shared" si="3"/>
        <v>7.0401972772986795E-3</v>
      </c>
      <c r="H48" s="57">
        <f t="shared" si="5"/>
        <v>9.3773428876590693E-5</v>
      </c>
      <c r="J48" s="56">
        <f t="shared" si="4"/>
        <v>5.1275698197635252E-5</v>
      </c>
    </row>
    <row r="49" spans="1:10" x14ac:dyDescent="0.25">
      <c r="A49" s="48">
        <v>43475</v>
      </c>
      <c r="B49" s="50">
        <v>102.6</v>
      </c>
      <c r="C49" s="50">
        <v>2335.31</v>
      </c>
      <c r="D49" s="60">
        <f t="shared" si="0"/>
        <v>9.7560975609756184E-4</v>
      </c>
      <c r="E49" s="61">
        <f t="shared" si="1"/>
        <v>-2.7884056980836958E-3</v>
      </c>
      <c r="F49" s="58">
        <f t="shared" si="2"/>
        <v>-5.5615931301625622E-4</v>
      </c>
      <c r="G49" s="59">
        <f t="shared" si="3"/>
        <v>-2.9089135674612329E-3</v>
      </c>
      <c r="H49" s="57">
        <f t="shared" si="5"/>
        <v>1.6178193713029065E-6</v>
      </c>
      <c r="J49" s="56">
        <f t="shared" si="4"/>
        <v>7.7752063371056226E-6</v>
      </c>
    </row>
    <row r="50" spans="1:10" x14ac:dyDescent="0.25">
      <c r="A50" s="49">
        <v>43476</v>
      </c>
      <c r="B50" s="51">
        <v>104.1</v>
      </c>
      <c r="C50" s="51">
        <v>2335.1</v>
      </c>
      <c r="D50" s="60">
        <f t="shared" si="0"/>
        <v>1.4619883040935644E-2</v>
      </c>
      <c r="E50" s="61">
        <f t="shared" si="1"/>
        <v>-8.9923821676829441E-5</v>
      </c>
      <c r="F50" s="58">
        <f t="shared" si="2"/>
        <v>1.3088113971821826E-2</v>
      </c>
      <c r="G50" s="59">
        <f t="shared" si="3"/>
        <v>-2.1043169105436642E-4</v>
      </c>
      <c r="H50" s="57">
        <f t="shared" si="5"/>
        <v>-2.7541539558027473E-6</v>
      </c>
      <c r="J50" s="56">
        <f t="shared" si="4"/>
        <v>8.0862937049662201E-9</v>
      </c>
    </row>
    <row r="51" spans="1:10" x14ac:dyDescent="0.25">
      <c r="A51" s="48">
        <v>43479</v>
      </c>
      <c r="B51" s="50">
        <v>104.1</v>
      </c>
      <c r="C51" s="50">
        <v>2327.66</v>
      </c>
      <c r="D51" s="60">
        <f t="shared" si="0"/>
        <v>0</v>
      </c>
      <c r="E51" s="61">
        <f t="shared" si="1"/>
        <v>-3.1861590510042781E-3</v>
      </c>
      <c r="F51" s="58">
        <f t="shared" si="2"/>
        <v>-1.5317690691138181E-3</v>
      </c>
      <c r="G51" s="59">
        <f t="shared" si="3"/>
        <v>-3.3066669203818152E-3</v>
      </c>
      <c r="H51" s="57">
        <f t="shared" si="5"/>
        <v>5.0650501105027086E-6</v>
      </c>
      <c r="J51" s="56">
        <f t="shared" si="4"/>
        <v>1.0151609498296482E-5</v>
      </c>
    </row>
    <row r="52" spans="1:10" x14ac:dyDescent="0.25">
      <c r="A52" s="49">
        <v>43480</v>
      </c>
      <c r="B52" s="51">
        <v>101.4</v>
      </c>
      <c r="C52" s="51">
        <v>2344.56</v>
      </c>
      <c r="D52" s="60">
        <f t="shared" si="0"/>
        <v>-2.5936599423631024E-2</v>
      </c>
      <c r="E52" s="61">
        <f t="shared" si="1"/>
        <v>7.2605105556653449E-3</v>
      </c>
      <c r="F52" s="58">
        <f t="shared" si="2"/>
        <v>-2.7468368492744841E-2</v>
      </c>
      <c r="G52" s="59">
        <f t="shared" si="3"/>
        <v>7.1400026862878082E-3</v>
      </c>
      <c r="H52" s="57">
        <f t="shared" si="5"/>
        <v>-1.9612422482614156E-4</v>
      </c>
      <c r="J52" s="56">
        <f t="shared" si="4"/>
        <v>5.2715013528927896E-5</v>
      </c>
    </row>
    <row r="53" spans="1:10" x14ac:dyDescent="0.25">
      <c r="A53" s="48">
        <v>43481</v>
      </c>
      <c r="B53" s="50">
        <v>104.8</v>
      </c>
      <c r="C53" s="50">
        <v>2364.17</v>
      </c>
      <c r="D53" s="60">
        <f t="shared" si="0"/>
        <v>3.3530571992110403E-2</v>
      </c>
      <c r="E53" s="61">
        <f t="shared" si="1"/>
        <v>8.364042720169218E-3</v>
      </c>
      <c r="F53" s="58">
        <f t="shared" si="2"/>
        <v>3.1998802922996582E-2</v>
      </c>
      <c r="G53" s="59">
        <f t="shared" si="3"/>
        <v>8.2435348507916804E-3</v>
      </c>
      <c r="H53" s="57">
        <f t="shared" si="5"/>
        <v>2.6378324707933699E-4</v>
      </c>
      <c r="J53" s="56">
        <f t="shared" si="4"/>
        <v>6.9957210624815692E-5</v>
      </c>
    </row>
    <row r="54" spans="1:10" x14ac:dyDescent="0.25">
      <c r="A54" s="49">
        <v>43482</v>
      </c>
      <c r="B54" s="51">
        <v>102.2</v>
      </c>
      <c r="C54" s="51">
        <v>2358.9699999999998</v>
      </c>
      <c r="D54" s="60">
        <f t="shared" si="0"/>
        <v>-2.4809160305343414E-2</v>
      </c>
      <c r="E54" s="61">
        <f t="shared" si="1"/>
        <v>-2.1995034198049046E-3</v>
      </c>
      <c r="F54" s="58">
        <f t="shared" si="2"/>
        <v>-2.6340929374457232E-2</v>
      </c>
      <c r="G54" s="59">
        <f t="shared" si="3"/>
        <v>-2.3200112891824417E-3</v>
      </c>
      <c r="H54" s="57">
        <f t="shared" si="5"/>
        <v>6.1111253516298169E-5</v>
      </c>
      <c r="J54" s="56">
        <f t="shared" si="4"/>
        <v>4.8378152937334704E-6</v>
      </c>
    </row>
    <row r="55" spans="1:10" x14ac:dyDescent="0.25">
      <c r="A55" s="48">
        <v>43483</v>
      </c>
      <c r="B55" s="50">
        <v>102.6</v>
      </c>
      <c r="C55" s="50">
        <v>2377.87</v>
      </c>
      <c r="D55" s="60">
        <f t="shared" si="0"/>
        <v>3.9138943248531177E-3</v>
      </c>
      <c r="E55" s="61">
        <f t="shared" si="1"/>
        <v>8.0119713264688031E-3</v>
      </c>
      <c r="F55" s="58">
        <f t="shared" si="2"/>
        <v>2.3821252557392997E-3</v>
      </c>
      <c r="G55" s="59">
        <f t="shared" si="3"/>
        <v>7.8914634570912655E-3</v>
      </c>
      <c r="H55" s="57">
        <f t="shared" si="5"/>
        <v>1.8798454405880869E-5</v>
      </c>
      <c r="J55" s="56">
        <f t="shared" si="4"/>
        <v>6.4191684536158276E-5</v>
      </c>
    </row>
    <row r="56" spans="1:10" x14ac:dyDescent="0.25">
      <c r="A56" s="49">
        <v>43486</v>
      </c>
      <c r="B56" s="51" t="s">
        <v>264</v>
      </c>
      <c r="C56" s="51">
        <v>2358.3000000000002</v>
      </c>
      <c r="D56" s="60">
        <f t="shared" si="0"/>
        <v>-1.5594541910331383E-2</v>
      </c>
      <c r="E56" s="61">
        <f t="shared" si="1"/>
        <v>-8.2300546287221721E-3</v>
      </c>
      <c r="F56" s="58">
        <f t="shared" si="2"/>
        <v>-1.7126310979445201E-2</v>
      </c>
      <c r="G56" s="59">
        <f t="shared" si="3"/>
        <v>-8.3505624980997097E-3</v>
      </c>
      <c r="H56" s="57">
        <f t="shared" si="5"/>
        <v>1.4301433019574841E-4</v>
      </c>
      <c r="J56" s="56">
        <f t="shared" si="4"/>
        <v>6.7733799191751253E-5</v>
      </c>
    </row>
    <row r="57" spans="1:10" x14ac:dyDescent="0.25">
      <c r="A57" s="48">
        <v>43487</v>
      </c>
      <c r="B57" s="50">
        <v>98.65</v>
      </c>
      <c r="C57" s="50">
        <v>2359.23</v>
      </c>
      <c r="D57" s="60">
        <f t="shared" si="0"/>
        <v>-2.3267326732673177E-2</v>
      </c>
      <c r="E57" s="61">
        <f t="shared" si="1"/>
        <v>3.9435186363045993E-4</v>
      </c>
      <c r="F57" s="58">
        <f t="shared" si="2"/>
        <v>-2.4799095801786995E-2</v>
      </c>
      <c r="G57" s="59">
        <f t="shared" si="3"/>
        <v>2.7384399425292295E-4</v>
      </c>
      <c r="H57" s="57">
        <f t="shared" si="5"/>
        <v>-6.7910834482222438E-6</v>
      </c>
      <c r="J57" s="56">
        <f t="shared" si="4"/>
        <v>1.5551339234881687E-7</v>
      </c>
    </row>
    <row r="58" spans="1:10" x14ac:dyDescent="0.25">
      <c r="A58" s="49">
        <v>43488</v>
      </c>
      <c r="B58" s="51">
        <v>103.9</v>
      </c>
      <c r="C58" s="51">
        <v>2407.09</v>
      </c>
      <c r="D58" s="60">
        <f t="shared" si="0"/>
        <v>5.3218449062341522E-2</v>
      </c>
      <c r="E58" s="61">
        <f t="shared" si="1"/>
        <v>2.0286279845542987E-2</v>
      </c>
      <c r="F58" s="58">
        <f t="shared" si="2"/>
        <v>5.1686679993227701E-2</v>
      </c>
      <c r="G58" s="59">
        <f t="shared" si="3"/>
        <v>2.016577197616545E-2</v>
      </c>
      <c r="H58" s="57">
        <f t="shared" si="5"/>
        <v>1.0423018029484625E-3</v>
      </c>
      <c r="J58" s="56">
        <f t="shared" si="4"/>
        <v>4.1153314997168362E-4</v>
      </c>
    </row>
    <row r="59" spans="1:10" x14ac:dyDescent="0.25">
      <c r="A59" s="48">
        <v>43489</v>
      </c>
      <c r="B59" s="50">
        <v>103.3</v>
      </c>
      <c r="C59" s="50">
        <v>2406.38</v>
      </c>
      <c r="D59" s="60">
        <f t="shared" si="0"/>
        <v>-5.7747834456208791E-3</v>
      </c>
      <c r="E59" s="61">
        <f t="shared" si="1"/>
        <v>-2.9496196652389894E-4</v>
      </c>
      <c r="F59" s="58">
        <f t="shared" si="2"/>
        <v>-7.3065525147346967E-3</v>
      </c>
      <c r="G59" s="59">
        <f t="shared" si="3"/>
        <v>-4.1546983590143592E-4</v>
      </c>
      <c r="H59" s="57">
        <f t="shared" si="5"/>
        <v>3.0356521743020485E-6</v>
      </c>
      <c r="J59" s="56">
        <f t="shared" si="4"/>
        <v>8.7002561695645684E-8</v>
      </c>
    </row>
    <row r="60" spans="1:10" x14ac:dyDescent="0.25">
      <c r="A60" s="49">
        <v>43490</v>
      </c>
      <c r="B60" s="51">
        <v>103.5</v>
      </c>
      <c r="C60" s="51">
        <v>2398.7399999999998</v>
      </c>
      <c r="D60" s="60">
        <f t="shared" si="0"/>
        <v>1.9361084220717029E-3</v>
      </c>
      <c r="E60" s="61">
        <f t="shared" si="1"/>
        <v>-3.1748934083563052E-3</v>
      </c>
      <c r="F60" s="58">
        <f t="shared" si="2"/>
        <v>4.0433935295788479E-4</v>
      </c>
      <c r="G60" s="59">
        <f t="shared" si="3"/>
        <v>-3.2954012777338423E-3</v>
      </c>
      <c r="H60" s="57">
        <f t="shared" si="5"/>
        <v>-1.3324604203754886E-6</v>
      </c>
      <c r="J60" s="56">
        <f t="shared" si="4"/>
        <v>1.0079948154424316E-5</v>
      </c>
    </row>
    <row r="61" spans="1:10" x14ac:dyDescent="0.25">
      <c r="A61" s="48">
        <v>43493</v>
      </c>
      <c r="B61" s="50">
        <v>102.6</v>
      </c>
      <c r="C61" s="50">
        <v>2370.62</v>
      </c>
      <c r="D61" s="60">
        <f t="shared" si="0"/>
        <v>-8.6956521739131043E-3</v>
      </c>
      <c r="E61" s="61">
        <f t="shared" si="1"/>
        <v>-1.1722821147769236E-2</v>
      </c>
      <c r="F61" s="58">
        <f t="shared" si="2"/>
        <v>-1.0227421243026922E-2</v>
      </c>
      <c r="G61" s="59">
        <f t="shared" si="3"/>
        <v>-1.1843329017146773E-2</v>
      </c>
      <c r="H61" s="57">
        <f t="shared" si="5"/>
        <v>1.2112671477812406E-4</v>
      </c>
      <c r="J61" s="56">
        <f t="shared" si="4"/>
        <v>1.3742453566258561E-4</v>
      </c>
    </row>
    <row r="62" spans="1:10" x14ac:dyDescent="0.25">
      <c r="A62" s="49">
        <v>43494</v>
      </c>
      <c r="B62" s="51">
        <v>103.1</v>
      </c>
      <c r="C62" s="51">
        <v>2373.3000000000002</v>
      </c>
      <c r="D62" s="60">
        <f t="shared" si="0"/>
        <v>4.873294346978474E-3</v>
      </c>
      <c r="E62" s="61">
        <f t="shared" si="1"/>
        <v>1.1305059435928744E-3</v>
      </c>
      <c r="F62" s="58">
        <f t="shared" si="2"/>
        <v>3.3415252778646559E-3</v>
      </c>
      <c r="G62" s="59">
        <f t="shared" si="3"/>
        <v>1.0099980742153375E-3</v>
      </c>
      <c r="H62" s="57">
        <f t="shared" si="5"/>
        <v>3.3749340955851729E-6</v>
      </c>
      <c r="J62" s="56">
        <f t="shared" si="4"/>
        <v>1.2780436884988153E-6</v>
      </c>
    </row>
    <row r="63" spans="1:10" x14ac:dyDescent="0.25">
      <c r="A63" s="48">
        <v>43495</v>
      </c>
      <c r="B63" s="50">
        <v>100.2</v>
      </c>
      <c r="C63" s="50">
        <v>2357.79</v>
      </c>
      <c r="D63" s="60">
        <f t="shared" si="0"/>
        <v>-2.8128031037827239E-2</v>
      </c>
      <c r="E63" s="61">
        <f t="shared" si="1"/>
        <v>-6.5352041461257393E-3</v>
      </c>
      <c r="F63" s="58">
        <f t="shared" si="2"/>
        <v>-2.9659800106941057E-2</v>
      </c>
      <c r="G63" s="59">
        <f t="shared" si="3"/>
        <v>-6.655712015503276E-3</v>
      </c>
      <c r="H63" s="57">
        <f t="shared" si="5"/>
        <v>1.9740708794919293E-4</v>
      </c>
      <c r="J63" s="56">
        <f t="shared" si="4"/>
        <v>4.2708893231539053E-5</v>
      </c>
    </row>
    <row r="64" spans="1:10" x14ac:dyDescent="0.25">
      <c r="A64" s="49">
        <v>43496</v>
      </c>
      <c r="B64" s="51">
        <v>100.3</v>
      </c>
      <c r="C64" s="51">
        <v>2380.11</v>
      </c>
      <c r="D64" s="60">
        <f t="shared" si="0"/>
        <v>9.9800399201588341E-4</v>
      </c>
      <c r="E64" s="61">
        <f t="shared" si="1"/>
        <v>9.4664919267619663E-3</v>
      </c>
      <c r="F64" s="58">
        <f t="shared" si="2"/>
        <v>-5.3376507709793465E-4</v>
      </c>
      <c r="G64" s="59">
        <f t="shared" si="3"/>
        <v>9.3459840573844287E-3</v>
      </c>
      <c r="H64" s="57">
        <f t="shared" si="5"/>
        <v>-4.9885599009458679E-6</v>
      </c>
      <c r="J64" s="56">
        <f t="shared" si="4"/>
        <v>8.9614469399449485E-5</v>
      </c>
    </row>
    <row r="65" spans="1:10" x14ac:dyDescent="0.25">
      <c r="A65" s="48">
        <v>43497</v>
      </c>
      <c r="B65" s="50">
        <v>101.9</v>
      </c>
      <c r="C65" s="50">
        <v>2393.4299999999998</v>
      </c>
      <c r="D65" s="60">
        <f t="shared" si="0"/>
        <v>1.5952143569292199E-2</v>
      </c>
      <c r="E65" s="61">
        <f t="shared" si="1"/>
        <v>5.5963799992435614E-3</v>
      </c>
      <c r="F65" s="58">
        <f t="shared" si="2"/>
        <v>1.4420374500178381E-2</v>
      </c>
      <c r="G65" s="59">
        <f t="shared" si="3"/>
        <v>5.4758721298660247E-3</v>
      </c>
      <c r="H65" s="57">
        <f t="shared" si="5"/>
        <v>7.8964126827757509E-5</v>
      </c>
      <c r="J65" s="56">
        <f t="shared" si="4"/>
        <v>3.1319469095933365E-5</v>
      </c>
    </row>
    <row r="66" spans="1:10" x14ac:dyDescent="0.25">
      <c r="A66" s="49">
        <v>43500</v>
      </c>
      <c r="B66" s="51" t="s">
        <v>268</v>
      </c>
      <c r="C66" s="51">
        <v>2390.46</v>
      </c>
      <c r="D66" s="60">
        <f t="shared" si="0"/>
        <v>9.8135426889101041E-4</v>
      </c>
      <c r="E66" s="61">
        <f t="shared" si="1"/>
        <v>-1.2408969554154048E-3</v>
      </c>
      <c r="F66" s="58">
        <f t="shared" si="2"/>
        <v>-5.5041480022280766E-4</v>
      </c>
      <c r="G66" s="59">
        <f t="shared" si="3"/>
        <v>-1.3614048247929417E-3</v>
      </c>
      <c r="H66" s="57">
        <f t="shared" si="5"/>
        <v>7.4933736466077345E-7</v>
      </c>
      <c r="J66" s="56">
        <f t="shared" si="4"/>
        <v>1.5398252539592211E-6</v>
      </c>
    </row>
    <row r="67" spans="1:10" x14ac:dyDescent="0.25">
      <c r="A67" s="48">
        <v>43501</v>
      </c>
      <c r="B67" s="50">
        <v>101.2</v>
      </c>
      <c r="C67" s="50">
        <v>2409.3200000000002</v>
      </c>
      <c r="D67" s="60">
        <f t="shared" si="0"/>
        <v>-7.8431372549019329E-3</v>
      </c>
      <c r="E67" s="61">
        <f t="shared" si="1"/>
        <v>7.8896948704434422E-3</v>
      </c>
      <c r="F67" s="58">
        <f t="shared" si="2"/>
        <v>-9.3749063240157506E-3</v>
      </c>
      <c r="G67" s="59">
        <f t="shared" si="3"/>
        <v>7.7691870010659055E-3</v>
      </c>
      <c r="H67" s="57">
        <f t="shared" si="5"/>
        <v>-7.2835400348753718E-5</v>
      </c>
      <c r="J67" s="56">
        <f t="shared" si="4"/>
        <v>6.2247285148701569E-5</v>
      </c>
    </row>
    <row r="68" spans="1:10" x14ac:dyDescent="0.25">
      <c r="A68" s="49">
        <v>43502</v>
      </c>
      <c r="B68" s="51">
        <v>100.3</v>
      </c>
      <c r="C68" s="51">
        <v>2414.41</v>
      </c>
      <c r="D68" s="60">
        <f t="shared" si="0"/>
        <v>-8.8932806324111269E-3</v>
      </c>
      <c r="E68" s="61">
        <f t="shared" si="1"/>
        <v>2.112629289591883E-3</v>
      </c>
      <c r="F68" s="58">
        <f t="shared" si="2"/>
        <v>-1.0425049701524945E-2</v>
      </c>
      <c r="G68" s="59">
        <f t="shared" si="3"/>
        <v>1.9921214202143459E-3</v>
      </c>
      <c r="H68" s="57">
        <f t="shared" si="5"/>
        <v>-2.0767964817207016E-5</v>
      </c>
      <c r="J68" s="56">
        <f t="shared" si="4"/>
        <v>4.4632025152415041E-6</v>
      </c>
    </row>
    <row r="69" spans="1:10" x14ac:dyDescent="0.25">
      <c r="A69" s="48">
        <v>43503</v>
      </c>
      <c r="B69" s="50">
        <v>100.3</v>
      </c>
      <c r="C69" s="50">
        <v>2371.33</v>
      </c>
      <c r="D69" s="60">
        <f t="shared" si="0"/>
        <v>0</v>
      </c>
      <c r="E69" s="61">
        <f t="shared" si="1"/>
        <v>-1.7842868444050475E-2</v>
      </c>
      <c r="F69" s="58">
        <f t="shared" si="2"/>
        <v>-1.5317690691138181E-3</v>
      </c>
      <c r="G69" s="59">
        <f t="shared" si="3"/>
        <v>-1.7963376313428012E-2</v>
      </c>
      <c r="H69" s="57">
        <f t="shared" si="5"/>
        <v>2.7515744213760835E-5</v>
      </c>
      <c r="J69" s="56">
        <f t="shared" si="4"/>
        <v>3.1836795431169223E-4</v>
      </c>
    </row>
    <row r="70" spans="1:10" x14ac:dyDescent="0.25">
      <c r="A70" s="49">
        <v>43504</v>
      </c>
      <c r="B70" s="51">
        <v>98.6</v>
      </c>
      <c r="C70" s="51">
        <v>2354.11</v>
      </c>
      <c r="D70" s="60">
        <f t="shared" ref="D70:D133" si="6">B70/B69-1</f>
        <v>-1.6949152542372947E-2</v>
      </c>
      <c r="E70" s="61">
        <f t="shared" ref="E70:E133" si="7">C70/C69-1</f>
        <v>-7.2617476268590497E-3</v>
      </c>
      <c r="F70" s="58">
        <f t="shared" ref="F70:F133" si="8">D70-$N$10</f>
        <v>-1.8480921611486765E-2</v>
      </c>
      <c r="G70" s="59">
        <f t="shared" ref="G70:G133" si="9">E70-$O$10</f>
        <v>-7.3822554962365864E-3</v>
      </c>
      <c r="H70" s="57">
        <f t="shared" si="5"/>
        <v>1.3643088514191568E-4</v>
      </c>
      <c r="J70" s="56">
        <f t="shared" ref="J70:J133" si="10">E70^2</f>
        <v>5.2732978596193042E-5</v>
      </c>
    </row>
    <row r="71" spans="1:10" x14ac:dyDescent="0.25">
      <c r="A71" s="48">
        <v>43507</v>
      </c>
      <c r="B71" s="50">
        <v>97.65</v>
      </c>
      <c r="C71" s="50">
        <v>2354.2800000000002</v>
      </c>
      <c r="D71" s="60">
        <f t="shared" si="6"/>
        <v>-9.6348884381337596E-3</v>
      </c>
      <c r="E71" s="61">
        <f t="shared" si="7"/>
        <v>7.2214127632141967E-5</v>
      </c>
      <c r="F71" s="58">
        <f t="shared" si="8"/>
        <v>-1.1166657507247577E-2</v>
      </c>
      <c r="G71" s="59">
        <f t="shared" si="9"/>
        <v>-4.8293741745395011E-5</v>
      </c>
      <c r="H71" s="57">
        <f t="shared" ref="H71:H134" si="11">F71*G71</f>
        <v>5.3927967381429092E-7</v>
      </c>
      <c r="J71" s="56">
        <f t="shared" si="10"/>
        <v>5.2148802296712901E-9</v>
      </c>
    </row>
    <row r="72" spans="1:10" x14ac:dyDescent="0.25">
      <c r="A72" s="49">
        <v>43508</v>
      </c>
      <c r="B72" s="51">
        <v>99.15</v>
      </c>
      <c r="C72" s="51">
        <v>2370.9899999999998</v>
      </c>
      <c r="D72" s="60">
        <f t="shared" si="6"/>
        <v>1.5360983102918668E-2</v>
      </c>
      <c r="E72" s="61">
        <f t="shared" si="7"/>
        <v>7.097711402211937E-3</v>
      </c>
      <c r="F72" s="58">
        <f t="shared" si="8"/>
        <v>1.3829214033804851E-2</v>
      </c>
      <c r="G72" s="59">
        <f t="shared" si="9"/>
        <v>6.9772035328344003E-3</v>
      </c>
      <c r="H72" s="57">
        <f t="shared" si="11"/>
        <v>9.6489241012986265E-5</v>
      </c>
      <c r="J72" s="56">
        <f t="shared" si="10"/>
        <v>5.0377507149089341E-5</v>
      </c>
    </row>
    <row r="73" spans="1:10" x14ac:dyDescent="0.25">
      <c r="A73" s="48">
        <v>43509</v>
      </c>
      <c r="B73" s="50">
        <v>95.15</v>
      </c>
      <c r="C73" s="50">
        <v>2346.39</v>
      </c>
      <c r="D73" s="60">
        <f t="shared" si="6"/>
        <v>-4.0342914775592487E-2</v>
      </c>
      <c r="E73" s="61">
        <f t="shared" si="7"/>
        <v>-1.0375412802247075E-2</v>
      </c>
      <c r="F73" s="58">
        <f t="shared" si="8"/>
        <v>-4.1874683844706308E-2</v>
      </c>
      <c r="G73" s="59">
        <f t="shared" si="9"/>
        <v>-1.0495920671624612E-2</v>
      </c>
      <c r="H73" s="57">
        <f t="shared" si="11"/>
        <v>4.3951335978339816E-4</v>
      </c>
      <c r="J73" s="56">
        <f t="shared" si="10"/>
        <v>1.076491908170325E-4</v>
      </c>
    </row>
    <row r="74" spans="1:10" x14ac:dyDescent="0.25">
      <c r="A74" s="49">
        <v>43510</v>
      </c>
      <c r="B74" s="51">
        <v>93.7</v>
      </c>
      <c r="C74" s="51">
        <v>2319.92</v>
      </c>
      <c r="D74" s="60">
        <f t="shared" si="6"/>
        <v>-1.5239096163951693E-2</v>
      </c>
      <c r="E74" s="61">
        <f t="shared" si="7"/>
        <v>-1.1281159568528598E-2</v>
      </c>
      <c r="F74" s="58">
        <f t="shared" si="8"/>
        <v>-1.6770865233065511E-2</v>
      </c>
      <c r="G74" s="59">
        <f t="shared" si="9"/>
        <v>-1.1401667437906136E-2</v>
      </c>
      <c r="H74" s="57">
        <f t="shared" si="11"/>
        <v>1.9121582803335513E-4</v>
      </c>
      <c r="J74" s="56">
        <f t="shared" si="10"/>
        <v>1.2726456121060434E-4</v>
      </c>
    </row>
    <row r="75" spans="1:10" x14ac:dyDescent="0.25">
      <c r="A75" s="48">
        <v>43511</v>
      </c>
      <c r="B75" s="50">
        <v>93.25</v>
      </c>
      <c r="C75" s="50">
        <v>2338.1999999999998</v>
      </c>
      <c r="D75" s="60">
        <f t="shared" si="6"/>
        <v>-4.8025613660619415E-3</v>
      </c>
      <c r="E75" s="61">
        <f t="shared" si="7"/>
        <v>7.8795820545534134E-3</v>
      </c>
      <c r="F75" s="58">
        <f t="shared" si="8"/>
        <v>-6.3343304351757591E-3</v>
      </c>
      <c r="G75" s="59">
        <f t="shared" si="9"/>
        <v>7.7590741851758767E-3</v>
      </c>
      <c r="H75" s="57">
        <f t="shared" si="11"/>
        <v>-4.9148539759946107E-5</v>
      </c>
      <c r="J75" s="56">
        <f t="shared" si="10"/>
        <v>6.2087813354440186E-5</v>
      </c>
    </row>
    <row r="76" spans="1:10" x14ac:dyDescent="0.25">
      <c r="A76" s="49">
        <v>43514</v>
      </c>
      <c r="B76" s="51">
        <v>94.5</v>
      </c>
      <c r="C76" s="51">
        <v>2325.67</v>
      </c>
      <c r="D76" s="60">
        <f t="shared" si="6"/>
        <v>1.3404825737265424E-2</v>
      </c>
      <c r="E76" s="61">
        <f t="shared" si="7"/>
        <v>-5.3588230262594516E-3</v>
      </c>
      <c r="F76" s="58">
        <f t="shared" si="8"/>
        <v>1.1873056668151607E-2</v>
      </c>
      <c r="G76" s="59">
        <f t="shared" si="9"/>
        <v>-5.4793308956369883E-3</v>
      </c>
      <c r="H76" s="57">
        <f t="shared" si="11"/>
        <v>-6.5056406227451859E-5</v>
      </c>
      <c r="J76" s="56">
        <f t="shared" si="10"/>
        <v>2.8716984226768507E-5</v>
      </c>
    </row>
    <row r="77" spans="1:10" x14ac:dyDescent="0.25">
      <c r="A77" s="48">
        <v>43515</v>
      </c>
      <c r="B77" s="50">
        <v>93.2</v>
      </c>
      <c r="C77" s="50">
        <v>2322.41</v>
      </c>
      <c r="D77" s="60">
        <f t="shared" si="6"/>
        <v>-1.3756613756613745E-2</v>
      </c>
      <c r="E77" s="61">
        <f t="shared" si="7"/>
        <v>-1.4017465934549334E-3</v>
      </c>
      <c r="F77" s="58">
        <f t="shared" si="8"/>
        <v>-1.5288382825727562E-2</v>
      </c>
      <c r="G77" s="59">
        <f t="shared" si="9"/>
        <v>-1.5222544628324703E-3</v>
      </c>
      <c r="H77" s="57">
        <f t="shared" si="11"/>
        <v>2.3272808985955075E-5</v>
      </c>
      <c r="J77" s="56">
        <f t="shared" si="10"/>
        <v>1.9648935122625101E-6</v>
      </c>
    </row>
    <row r="78" spans="1:10" x14ac:dyDescent="0.25">
      <c r="A78" s="49">
        <v>43516</v>
      </c>
      <c r="B78" s="51">
        <v>93.8</v>
      </c>
      <c r="C78" s="51">
        <v>2369.6999999999998</v>
      </c>
      <c r="D78" s="60">
        <f t="shared" si="6"/>
        <v>6.4377682403433667E-3</v>
      </c>
      <c r="E78" s="61">
        <f t="shared" si="7"/>
        <v>2.0362468298017911E-2</v>
      </c>
      <c r="F78" s="58">
        <f t="shared" si="8"/>
        <v>4.9059991712295491E-3</v>
      </c>
      <c r="G78" s="59">
        <f t="shared" si="9"/>
        <v>2.0241960428640373E-2</v>
      </c>
      <c r="H78" s="57">
        <f t="shared" si="11"/>
        <v>9.9307041086971E-5</v>
      </c>
      <c r="J78" s="56">
        <f t="shared" si="10"/>
        <v>4.1463011518778442E-4</v>
      </c>
    </row>
    <row r="79" spans="1:10" x14ac:dyDescent="0.25">
      <c r="A79" s="48">
        <v>43517</v>
      </c>
      <c r="B79" s="50">
        <v>97.9</v>
      </c>
      <c r="C79" s="50">
        <v>2339.85</v>
      </c>
      <c r="D79" s="60">
        <f t="shared" si="6"/>
        <v>4.3710021321961667E-2</v>
      </c>
      <c r="E79" s="61">
        <f t="shared" si="7"/>
        <v>-1.2596531206481743E-2</v>
      </c>
      <c r="F79" s="58">
        <f t="shared" si="8"/>
        <v>4.2178252252847846E-2</v>
      </c>
      <c r="G79" s="59">
        <f t="shared" si="9"/>
        <v>-1.271703907585928E-2</v>
      </c>
      <c r="H79" s="57">
        <f t="shared" si="11"/>
        <v>-5.3638248205091575E-4</v>
      </c>
      <c r="J79" s="56">
        <f t="shared" si="10"/>
        <v>1.5867259843586838E-4</v>
      </c>
    </row>
    <row r="80" spans="1:10" x14ac:dyDescent="0.25">
      <c r="A80" s="49">
        <v>43518</v>
      </c>
      <c r="B80" s="51">
        <v>96.35</v>
      </c>
      <c r="C80" s="51">
        <v>2355.77</v>
      </c>
      <c r="D80" s="60">
        <f t="shared" si="6"/>
        <v>-1.5832482124617075E-2</v>
      </c>
      <c r="E80" s="61">
        <f t="shared" si="7"/>
        <v>6.8038549479667587E-3</v>
      </c>
      <c r="F80" s="58">
        <f t="shared" si="8"/>
        <v>-1.7364251193730893E-2</v>
      </c>
      <c r="G80" s="59">
        <f t="shared" si="9"/>
        <v>6.683347078589222E-3</v>
      </c>
      <c r="H80" s="57">
        <f t="shared" si="11"/>
        <v>-1.1605131748751077E-4</v>
      </c>
      <c r="J80" s="56">
        <f t="shared" si="10"/>
        <v>4.6292442152971744E-5</v>
      </c>
    </row>
    <row r="81" spans="1:10" x14ac:dyDescent="0.25">
      <c r="A81" s="48">
        <v>43521</v>
      </c>
      <c r="B81" s="50" t="s">
        <v>270</v>
      </c>
      <c r="C81" s="50">
        <v>2371.69</v>
      </c>
      <c r="D81" s="60">
        <f t="shared" si="6"/>
        <v>6.9019200830306326E-2</v>
      </c>
      <c r="E81" s="61">
        <f t="shared" si="7"/>
        <v>6.7578753443673367E-3</v>
      </c>
      <c r="F81" s="58">
        <f t="shared" si="8"/>
        <v>6.7487431761192512E-2</v>
      </c>
      <c r="G81" s="59">
        <f t="shared" si="9"/>
        <v>6.6373674749898E-3</v>
      </c>
      <c r="H81" s="57">
        <f t="shared" si="11"/>
        <v>4.4793888454233276E-4</v>
      </c>
      <c r="J81" s="56">
        <f t="shared" si="10"/>
        <v>4.5668879170007951E-5</v>
      </c>
    </row>
    <row r="82" spans="1:10" x14ac:dyDescent="0.25">
      <c r="A82" s="49">
        <v>43522</v>
      </c>
      <c r="B82" s="51" t="s">
        <v>269</v>
      </c>
      <c r="C82" s="51">
        <v>2365.9299999999998</v>
      </c>
      <c r="D82" s="60">
        <f t="shared" si="6"/>
        <v>9.7087378640776656E-3</v>
      </c>
      <c r="E82" s="61">
        <f t="shared" si="7"/>
        <v>-2.428647926162486E-3</v>
      </c>
      <c r="F82" s="58">
        <f t="shared" si="8"/>
        <v>8.176968794963848E-3</v>
      </c>
      <c r="G82" s="59">
        <f t="shared" si="9"/>
        <v>-2.5491557955400232E-3</v>
      </c>
      <c r="H82" s="57">
        <f t="shared" si="11"/>
        <v>-2.0844367393632012E-5</v>
      </c>
      <c r="J82" s="56">
        <f t="shared" si="10"/>
        <v>5.8983307492533446E-6</v>
      </c>
    </row>
    <row r="83" spans="1:10" x14ac:dyDescent="0.25">
      <c r="A83" s="48">
        <v>43523</v>
      </c>
      <c r="B83" s="50" t="s">
        <v>271</v>
      </c>
      <c r="C83" s="50">
        <v>2333.81</v>
      </c>
      <c r="D83" s="60">
        <f t="shared" si="6"/>
        <v>3.8461538461538547E-2</v>
      </c>
      <c r="E83" s="61">
        <f t="shared" si="7"/>
        <v>-1.3576056772600986E-2</v>
      </c>
      <c r="F83" s="58">
        <f t="shared" si="8"/>
        <v>3.6929769392424726E-2</v>
      </c>
      <c r="G83" s="59">
        <f t="shared" si="9"/>
        <v>-1.3696564641978524E-2</v>
      </c>
      <c r="H83" s="57">
        <f t="shared" si="11"/>
        <v>-5.0581097369670517E-4</v>
      </c>
      <c r="J83" s="56">
        <f t="shared" si="10"/>
        <v>1.843093174928851E-4</v>
      </c>
    </row>
    <row r="84" spans="1:10" x14ac:dyDescent="0.25">
      <c r="A84" s="49">
        <v>43524</v>
      </c>
      <c r="B84" s="51" t="s">
        <v>272</v>
      </c>
      <c r="C84" s="51">
        <v>2332.23</v>
      </c>
      <c r="D84" s="60">
        <f t="shared" si="6"/>
        <v>-9.2592592592593004E-3</v>
      </c>
      <c r="E84" s="61">
        <f t="shared" si="7"/>
        <v>-6.7700455478381105E-4</v>
      </c>
      <c r="F84" s="58">
        <f t="shared" si="8"/>
        <v>-1.0791028328373118E-2</v>
      </c>
      <c r="G84" s="59">
        <f t="shared" si="9"/>
        <v>-7.9751242416134798E-4</v>
      </c>
      <c r="H84" s="57">
        <f t="shared" si="11"/>
        <v>8.6059791613546243E-6</v>
      </c>
      <c r="J84" s="56">
        <f t="shared" si="10"/>
        <v>4.583351671980262E-7</v>
      </c>
    </row>
    <row r="85" spans="1:10" x14ac:dyDescent="0.25">
      <c r="A85" s="48">
        <v>43525</v>
      </c>
      <c r="B85" s="50" t="s">
        <v>273</v>
      </c>
      <c r="C85" s="50">
        <v>2333.11</v>
      </c>
      <c r="D85" s="60">
        <f t="shared" si="6"/>
        <v>2.8037383177569986E-2</v>
      </c>
      <c r="E85" s="61">
        <f t="shared" si="7"/>
        <v>3.7732127620349054E-4</v>
      </c>
      <c r="F85" s="58">
        <f t="shared" si="8"/>
        <v>2.6505614108456168E-2</v>
      </c>
      <c r="G85" s="59">
        <f t="shared" si="9"/>
        <v>2.5681340682595356E-4</v>
      </c>
      <c r="H85" s="57">
        <f t="shared" si="11"/>
        <v>6.8069970592066886E-6</v>
      </c>
      <c r="J85" s="56">
        <f t="shared" si="10"/>
        <v>1.423713454758308E-7</v>
      </c>
    </row>
    <row r="86" spans="1:10" x14ac:dyDescent="0.25">
      <c r="A86" s="49">
        <v>43528</v>
      </c>
      <c r="B86" s="51">
        <v>109.7</v>
      </c>
      <c r="C86" s="51">
        <v>2328.0500000000002</v>
      </c>
      <c r="D86" s="60">
        <f t="shared" si="6"/>
        <v>-2.7272727272726893E-3</v>
      </c>
      <c r="E86" s="61">
        <f t="shared" si="7"/>
        <v>-2.168779011705424E-3</v>
      </c>
      <c r="F86" s="58">
        <f t="shared" si="8"/>
        <v>-4.259041796386507E-3</v>
      </c>
      <c r="G86" s="59">
        <f t="shared" si="9"/>
        <v>-2.2892868810829611E-3</v>
      </c>
      <c r="H86" s="57">
        <f t="shared" si="11"/>
        <v>9.7501685104516386E-6</v>
      </c>
      <c r="J86" s="56">
        <f t="shared" si="10"/>
        <v>4.7036024016139556E-6</v>
      </c>
    </row>
    <row r="87" spans="1:10" x14ac:dyDescent="0.25">
      <c r="A87" s="48">
        <v>43529</v>
      </c>
      <c r="B87" s="50" t="s">
        <v>274</v>
      </c>
      <c r="C87" s="50">
        <v>2321.3200000000002</v>
      </c>
      <c r="D87" s="60">
        <f t="shared" si="6"/>
        <v>-6.3810391978121883E-3</v>
      </c>
      <c r="E87" s="61">
        <f t="shared" si="7"/>
        <v>-2.8908313824874687E-3</v>
      </c>
      <c r="F87" s="58">
        <f t="shared" si="8"/>
        <v>-7.9128082669260059E-3</v>
      </c>
      <c r="G87" s="59">
        <f t="shared" si="9"/>
        <v>-3.0113392518650059E-3</v>
      </c>
      <c r="H87" s="57">
        <f t="shared" si="11"/>
        <v>2.3828150126676193E-5</v>
      </c>
      <c r="J87" s="56">
        <f t="shared" si="10"/>
        <v>8.3569060819744097E-6</v>
      </c>
    </row>
    <row r="88" spans="1:10" x14ac:dyDescent="0.25">
      <c r="A88" s="49">
        <v>43530</v>
      </c>
      <c r="B88" s="51">
        <v>112.1</v>
      </c>
      <c r="C88" s="51">
        <v>2327.16</v>
      </c>
      <c r="D88" s="60">
        <f t="shared" si="6"/>
        <v>2.8440366972477094E-2</v>
      </c>
      <c r="E88" s="61">
        <f t="shared" si="7"/>
        <v>2.5158099701891867E-3</v>
      </c>
      <c r="F88" s="58">
        <f t="shared" si="8"/>
        <v>2.6908597903363276E-2</v>
      </c>
      <c r="G88" s="59">
        <f t="shared" si="9"/>
        <v>2.3953021008116496E-3</v>
      </c>
      <c r="H88" s="57">
        <f t="shared" si="11"/>
        <v>6.4454221087822003E-5</v>
      </c>
      <c r="J88" s="56">
        <f t="shared" si="10"/>
        <v>6.3292998061033169E-6</v>
      </c>
    </row>
    <row r="89" spans="1:10" x14ac:dyDescent="0.25">
      <c r="A89" s="48">
        <v>43531</v>
      </c>
      <c r="B89" s="50">
        <v>113.2</v>
      </c>
      <c r="C89" s="50">
        <v>2308.48</v>
      </c>
      <c r="D89" s="60">
        <f t="shared" si="6"/>
        <v>9.8126672613738641E-3</v>
      </c>
      <c r="E89" s="61">
        <f t="shared" si="7"/>
        <v>-8.0269513054538333E-3</v>
      </c>
      <c r="F89" s="58">
        <f t="shared" si="8"/>
        <v>8.2808981922600465E-3</v>
      </c>
      <c r="G89" s="59">
        <f t="shared" si="9"/>
        <v>-8.1474591748313709E-3</v>
      </c>
      <c r="H89" s="57">
        <f t="shared" si="11"/>
        <v>-6.7468279952373632E-5</v>
      </c>
      <c r="J89" s="56">
        <f t="shared" si="10"/>
        <v>6.4431947260126994E-5</v>
      </c>
    </row>
    <row r="90" spans="1:10" x14ac:dyDescent="0.25">
      <c r="A90" s="49">
        <v>43532</v>
      </c>
      <c r="B90" s="51">
        <v>113.5</v>
      </c>
      <c r="C90" s="51">
        <v>2298.9699999999998</v>
      </c>
      <c r="D90" s="60">
        <f t="shared" si="6"/>
        <v>2.6501766784452485E-3</v>
      </c>
      <c r="E90" s="61">
        <f t="shared" si="7"/>
        <v>-4.1195938453009173E-3</v>
      </c>
      <c r="F90" s="58">
        <f t="shared" si="8"/>
        <v>1.1184076093314304E-3</v>
      </c>
      <c r="G90" s="59">
        <f t="shared" si="9"/>
        <v>-4.240101714678454E-3</v>
      </c>
      <c r="H90" s="57">
        <f t="shared" si="11"/>
        <v>-4.7421620220356285E-6</v>
      </c>
      <c r="J90" s="56">
        <f t="shared" si="10"/>
        <v>1.6971053450241199E-5</v>
      </c>
    </row>
    <row r="91" spans="1:10" x14ac:dyDescent="0.25">
      <c r="A91" s="48">
        <v>43535</v>
      </c>
      <c r="B91" s="50" t="s">
        <v>275</v>
      </c>
      <c r="C91" s="50">
        <v>2300.2199999999998</v>
      </c>
      <c r="D91" s="60">
        <f t="shared" si="6"/>
        <v>-4.405286343612369E-3</v>
      </c>
      <c r="E91" s="61">
        <f t="shared" si="7"/>
        <v>5.4372175365480224E-4</v>
      </c>
      <c r="F91" s="58">
        <f t="shared" si="8"/>
        <v>-5.9370554127261867E-3</v>
      </c>
      <c r="G91" s="59">
        <f t="shared" si="9"/>
        <v>4.2321388427726526E-4</v>
      </c>
      <c r="H91" s="57">
        <f t="shared" si="11"/>
        <v>-2.5126442823892119E-6</v>
      </c>
      <c r="J91" s="56">
        <f t="shared" si="10"/>
        <v>2.9563334539745345E-7</v>
      </c>
    </row>
    <row r="92" spans="1:10" x14ac:dyDescent="0.25">
      <c r="A92" s="49">
        <v>43536</v>
      </c>
      <c r="B92" s="51">
        <v>113.5</v>
      </c>
      <c r="C92" s="51">
        <v>2310.1</v>
      </c>
      <c r="D92" s="60">
        <f t="shared" si="6"/>
        <v>4.4247787610618428E-3</v>
      </c>
      <c r="E92" s="61">
        <f t="shared" si="7"/>
        <v>4.2952413247427934E-3</v>
      </c>
      <c r="F92" s="58">
        <f t="shared" si="8"/>
        <v>2.8930096919480247E-3</v>
      </c>
      <c r="G92" s="59">
        <f t="shared" si="9"/>
        <v>4.1747334553652567E-3</v>
      </c>
      <c r="H92" s="57">
        <f t="shared" si="11"/>
        <v>1.2077544347671354E-5</v>
      </c>
      <c r="J92" s="56">
        <f t="shared" si="10"/>
        <v>1.8449098037778226E-5</v>
      </c>
    </row>
    <row r="93" spans="1:10" x14ac:dyDescent="0.25">
      <c r="A93" s="48">
        <v>43537</v>
      </c>
      <c r="B93" s="50" t="s">
        <v>276</v>
      </c>
      <c r="C93" s="50">
        <v>2314.79</v>
      </c>
      <c r="D93" s="60">
        <f t="shared" si="6"/>
        <v>-1.3215859030836996E-2</v>
      </c>
      <c r="E93" s="61">
        <f t="shared" si="7"/>
        <v>2.0302151422015857E-3</v>
      </c>
      <c r="F93" s="58">
        <f t="shared" si="8"/>
        <v>-1.4747628099950814E-2</v>
      </c>
      <c r="G93" s="59">
        <f t="shared" si="9"/>
        <v>1.9097072728240488E-3</v>
      </c>
      <c r="H93" s="57">
        <f t="shared" si="11"/>
        <v>-2.8163652639380375E-5</v>
      </c>
      <c r="J93" s="56">
        <f t="shared" si="10"/>
        <v>4.1217735236246053E-6</v>
      </c>
    </row>
    <row r="94" spans="1:10" x14ac:dyDescent="0.25">
      <c r="A94" s="49">
        <v>43538</v>
      </c>
      <c r="B94" s="51" t="s">
        <v>274</v>
      </c>
      <c r="C94" s="51">
        <v>2319.2800000000002</v>
      </c>
      <c r="D94" s="60">
        <f t="shared" si="6"/>
        <v>-2.6785714285714302E-2</v>
      </c>
      <c r="E94" s="61">
        <f t="shared" si="7"/>
        <v>1.9397007935926247E-3</v>
      </c>
      <c r="F94" s="58">
        <f t="shared" si="8"/>
        <v>-2.8317483354828119E-2</v>
      </c>
      <c r="G94" s="59">
        <f t="shared" si="9"/>
        <v>1.8191929242150878E-3</v>
      </c>
      <c r="H94" s="57">
        <f t="shared" si="11"/>
        <v>-5.151496535068184E-5</v>
      </c>
      <c r="J94" s="56">
        <f t="shared" si="10"/>
        <v>3.7624391686638582E-6</v>
      </c>
    </row>
    <row r="95" spans="1:10" x14ac:dyDescent="0.25">
      <c r="A95" s="48">
        <v>43539</v>
      </c>
      <c r="B95" s="50">
        <v>111.7</v>
      </c>
      <c r="C95" s="50">
        <v>2346.25</v>
      </c>
      <c r="D95" s="60">
        <f t="shared" si="6"/>
        <v>2.477064220183478E-2</v>
      </c>
      <c r="E95" s="61">
        <f t="shared" si="7"/>
        <v>1.1628608878617497E-2</v>
      </c>
      <c r="F95" s="58">
        <f t="shared" si="8"/>
        <v>2.3238873132720963E-2</v>
      </c>
      <c r="G95" s="59">
        <f t="shared" si="9"/>
        <v>1.1508101009239959E-2</v>
      </c>
      <c r="H95" s="57">
        <f t="shared" si="11"/>
        <v>2.6743529935226547E-4</v>
      </c>
      <c r="J95" s="56">
        <f t="shared" si="10"/>
        <v>1.3522454445186167E-4</v>
      </c>
    </row>
    <row r="96" spans="1:10" x14ac:dyDescent="0.25">
      <c r="A96" s="49">
        <v>43542</v>
      </c>
      <c r="B96" s="51" t="s">
        <v>277</v>
      </c>
      <c r="C96" s="51">
        <v>2345.84</v>
      </c>
      <c r="D96" s="60">
        <f t="shared" si="6"/>
        <v>3.8495971351835356E-2</v>
      </c>
      <c r="E96" s="61">
        <f t="shared" si="7"/>
        <v>-1.7474693660091134E-4</v>
      </c>
      <c r="F96" s="58">
        <f t="shared" si="8"/>
        <v>3.6964202282721535E-2</v>
      </c>
      <c r="G96" s="59">
        <f t="shared" si="9"/>
        <v>-2.9525480597844832E-4</v>
      </c>
      <c r="H96" s="57">
        <f t="shared" si="11"/>
        <v>-1.0913858373133064E-5</v>
      </c>
      <c r="J96" s="56">
        <f t="shared" si="10"/>
        <v>3.0536491851402926E-8</v>
      </c>
    </row>
    <row r="97" spans="1:10" x14ac:dyDescent="0.25">
      <c r="A97" s="48">
        <v>43543</v>
      </c>
      <c r="B97" s="50">
        <v>120.5</v>
      </c>
      <c r="C97" s="50">
        <v>2352.42</v>
      </c>
      <c r="D97" s="60">
        <f t="shared" si="6"/>
        <v>3.8793103448275801E-2</v>
      </c>
      <c r="E97" s="61">
        <f t="shared" si="7"/>
        <v>2.8049653855335421E-3</v>
      </c>
      <c r="F97" s="58">
        <f t="shared" si="8"/>
        <v>3.726133437916198E-2</v>
      </c>
      <c r="G97" s="59">
        <f t="shared" si="9"/>
        <v>2.684457516156005E-3</v>
      </c>
      <c r="H97" s="57">
        <f t="shared" si="11"/>
        <v>1.0002646913614353E-4</v>
      </c>
      <c r="J97" s="56">
        <f t="shared" si="10"/>
        <v>7.8678308140413323E-6</v>
      </c>
    </row>
    <row r="98" spans="1:10" x14ac:dyDescent="0.25">
      <c r="A98" s="49">
        <v>43544</v>
      </c>
      <c r="B98" s="51">
        <v>123.6</v>
      </c>
      <c r="C98" s="51">
        <v>2351.83</v>
      </c>
      <c r="D98" s="60">
        <f t="shared" si="6"/>
        <v>2.5726141078838083E-2</v>
      </c>
      <c r="E98" s="61">
        <f t="shared" si="7"/>
        <v>-2.5080555343015565E-4</v>
      </c>
      <c r="F98" s="58">
        <f t="shared" si="8"/>
        <v>2.4194372009724265E-2</v>
      </c>
      <c r="G98" s="59">
        <f t="shared" si="9"/>
        <v>-3.7131342280769263E-4</v>
      </c>
      <c r="H98" s="57">
        <f t="shared" si="11"/>
        <v>-8.9836950836133494E-6</v>
      </c>
      <c r="J98" s="56">
        <f t="shared" si="10"/>
        <v>6.2903425631406666E-8</v>
      </c>
    </row>
    <row r="99" spans="1:10" x14ac:dyDescent="0.25">
      <c r="A99" s="48">
        <v>43545</v>
      </c>
      <c r="B99" s="50">
        <v>124.5</v>
      </c>
      <c r="C99" s="50">
        <v>2359.02</v>
      </c>
      <c r="D99" s="60">
        <f t="shared" si="6"/>
        <v>7.2815533980583602E-3</v>
      </c>
      <c r="E99" s="61">
        <f t="shared" si="7"/>
        <v>3.0571937597529963E-3</v>
      </c>
      <c r="F99" s="58">
        <f t="shared" si="8"/>
        <v>5.7497843289445426E-3</v>
      </c>
      <c r="G99" s="59">
        <f t="shared" si="9"/>
        <v>2.9366858903754592E-3</v>
      </c>
      <c r="H99" s="57">
        <f t="shared" si="11"/>
        <v>1.6885310511513368E-5</v>
      </c>
      <c r="J99" s="56">
        <f t="shared" si="10"/>
        <v>9.3464336846726617E-6</v>
      </c>
    </row>
    <row r="100" spans="1:10" x14ac:dyDescent="0.25">
      <c r="A100" s="49">
        <v>43546</v>
      </c>
      <c r="B100" s="51">
        <v>122.9</v>
      </c>
      <c r="C100" s="51">
        <v>2319.1</v>
      </c>
      <c r="D100" s="60">
        <f t="shared" si="6"/>
        <v>-1.2851405622489875E-2</v>
      </c>
      <c r="E100" s="61">
        <f t="shared" si="7"/>
        <v>-1.6922281286296914E-2</v>
      </c>
      <c r="F100" s="58">
        <f t="shared" si="8"/>
        <v>-1.4383174691603693E-2</v>
      </c>
      <c r="G100" s="59">
        <f t="shared" si="9"/>
        <v>-1.7042789155674452E-2</v>
      </c>
      <c r="H100" s="57">
        <f t="shared" si="11"/>
        <v>2.4512941365823464E-4</v>
      </c>
      <c r="J100" s="56">
        <f t="shared" si="10"/>
        <v>2.8636360393255472E-4</v>
      </c>
    </row>
    <row r="101" spans="1:10" x14ac:dyDescent="0.25">
      <c r="A101" s="48">
        <v>43549</v>
      </c>
      <c r="B101" s="50">
        <v>122.1</v>
      </c>
      <c r="C101" s="50">
        <v>2312.79</v>
      </c>
      <c r="D101" s="60">
        <f t="shared" si="6"/>
        <v>-6.5093572009764511E-3</v>
      </c>
      <c r="E101" s="61">
        <f t="shared" si="7"/>
        <v>-2.7208831012029977E-3</v>
      </c>
      <c r="F101" s="58">
        <f t="shared" si="8"/>
        <v>-8.0411262700902687E-3</v>
      </c>
      <c r="G101" s="59">
        <f t="shared" si="9"/>
        <v>-2.8413909705805348E-3</v>
      </c>
      <c r="H101" s="57">
        <f t="shared" si="11"/>
        <v>2.2847983577132423E-5</v>
      </c>
      <c r="J101" s="56">
        <f t="shared" si="10"/>
        <v>7.4032048504120419E-6</v>
      </c>
    </row>
    <row r="102" spans="1:10" x14ac:dyDescent="0.25">
      <c r="A102" s="49">
        <v>43550</v>
      </c>
      <c r="B102" s="51">
        <v>124.1</v>
      </c>
      <c r="C102" s="51">
        <v>2324.91</v>
      </c>
      <c r="D102" s="60">
        <f t="shared" si="6"/>
        <v>1.6380016380016293E-2</v>
      </c>
      <c r="E102" s="61">
        <f t="shared" si="7"/>
        <v>5.2404239035968025E-3</v>
      </c>
      <c r="F102" s="58">
        <f t="shared" si="8"/>
        <v>1.4848247310902476E-2</v>
      </c>
      <c r="G102" s="59">
        <f t="shared" si="9"/>
        <v>5.1199160342192658E-3</v>
      </c>
      <c r="H102" s="57">
        <f t="shared" si="11"/>
        <v>7.6021779487142689E-5</v>
      </c>
      <c r="J102" s="56">
        <f t="shared" si="10"/>
        <v>2.7462042689388749E-5</v>
      </c>
    </row>
    <row r="103" spans="1:10" x14ac:dyDescent="0.25">
      <c r="A103" s="48">
        <v>43551</v>
      </c>
      <c r="B103" s="50">
        <v>120.1</v>
      </c>
      <c r="C103" s="50">
        <v>2315.17</v>
      </c>
      <c r="D103" s="60">
        <f t="shared" si="6"/>
        <v>-3.2232070910556021E-2</v>
      </c>
      <c r="E103" s="61">
        <f t="shared" si="7"/>
        <v>-4.1894094825175587E-3</v>
      </c>
      <c r="F103" s="58">
        <f t="shared" si="8"/>
        <v>-3.3763839979669842E-2</v>
      </c>
      <c r="G103" s="59">
        <f t="shared" si="9"/>
        <v>-4.3099173518950954E-3</v>
      </c>
      <c r="H103" s="57">
        <f t="shared" si="11"/>
        <v>1.4551935979498839E-4</v>
      </c>
      <c r="J103" s="56">
        <f t="shared" si="10"/>
        <v>1.755115181220804E-5</v>
      </c>
    </row>
    <row r="104" spans="1:10" x14ac:dyDescent="0.25">
      <c r="A104" s="49">
        <v>43552</v>
      </c>
      <c r="B104" s="51">
        <v>120.3</v>
      </c>
      <c r="C104" s="51">
        <v>2313.77</v>
      </c>
      <c r="D104" s="60">
        <f t="shared" si="6"/>
        <v>1.6652789342215257E-3</v>
      </c>
      <c r="E104" s="61">
        <f t="shared" si="7"/>
        <v>-6.0470721372518632E-4</v>
      </c>
      <c r="F104" s="58">
        <f t="shared" si="8"/>
        <v>1.3350986510770766E-4</v>
      </c>
      <c r="G104" s="59">
        <f t="shared" si="9"/>
        <v>-7.2521508310272324E-4</v>
      </c>
      <c r="H104" s="57">
        <f t="shared" si="11"/>
        <v>-9.6823367919119581E-8</v>
      </c>
      <c r="J104" s="56">
        <f t="shared" si="10"/>
        <v>3.6567081433127819E-7</v>
      </c>
    </row>
    <row r="105" spans="1:10" x14ac:dyDescent="0.25">
      <c r="A105" s="48">
        <v>43553</v>
      </c>
      <c r="B105" s="50" t="s">
        <v>280</v>
      </c>
      <c r="C105" s="50">
        <v>2312.09</v>
      </c>
      <c r="D105" s="60">
        <f t="shared" si="6"/>
        <v>5.818786367414841E-3</v>
      </c>
      <c r="E105" s="61">
        <f t="shared" si="7"/>
        <v>-7.2608772695637036E-4</v>
      </c>
      <c r="F105" s="58">
        <f t="shared" si="8"/>
        <v>4.2870172983010234E-3</v>
      </c>
      <c r="G105" s="59">
        <f t="shared" si="9"/>
        <v>-8.4659559633390728E-4</v>
      </c>
      <c r="H105" s="57">
        <f t="shared" si="11"/>
        <v>-3.6293699661489309E-6</v>
      </c>
      <c r="J105" s="56">
        <f t="shared" si="10"/>
        <v>5.2720338723666864E-7</v>
      </c>
    </row>
    <row r="106" spans="1:10" x14ac:dyDescent="0.25">
      <c r="A106" s="49">
        <v>43556</v>
      </c>
      <c r="B106" s="51">
        <v>126.1</v>
      </c>
      <c r="C106" s="51">
        <v>2340.7399999999998</v>
      </c>
      <c r="D106" s="60">
        <f t="shared" si="6"/>
        <v>4.2148760330578572E-2</v>
      </c>
      <c r="E106" s="61">
        <f t="shared" si="7"/>
        <v>1.2391386148463024E-2</v>
      </c>
      <c r="F106" s="58">
        <f t="shared" si="8"/>
        <v>4.0616991261464751E-2</v>
      </c>
      <c r="G106" s="59">
        <f t="shared" si="9"/>
        <v>1.2270878279085486E-2</v>
      </c>
      <c r="H106" s="57">
        <f t="shared" si="11"/>
        <v>4.984061558321128E-4</v>
      </c>
      <c r="J106" s="56">
        <f t="shared" si="10"/>
        <v>1.5354645068032131E-4</v>
      </c>
    </row>
    <row r="107" spans="1:10" x14ac:dyDescent="0.25">
      <c r="A107" s="48">
        <v>43557</v>
      </c>
      <c r="B107" s="50" t="s">
        <v>281</v>
      </c>
      <c r="C107" s="50">
        <v>2371.14</v>
      </c>
      <c r="D107" s="60">
        <f t="shared" si="6"/>
        <v>4.67882632831087E-2</v>
      </c>
      <c r="E107" s="61">
        <f t="shared" si="7"/>
        <v>1.298734588207151E-2</v>
      </c>
      <c r="F107" s="58">
        <f t="shared" si="8"/>
        <v>4.5256494213994879E-2</v>
      </c>
      <c r="G107" s="59">
        <f t="shared" si="9"/>
        <v>1.2866838012693973E-2</v>
      </c>
      <c r="H107" s="57">
        <f t="shared" si="11"/>
        <v>5.8230798007389412E-4</v>
      </c>
      <c r="J107" s="56">
        <f t="shared" si="10"/>
        <v>1.6867115306055982E-4</v>
      </c>
    </row>
    <row r="108" spans="1:10" x14ac:dyDescent="0.25">
      <c r="A108" s="49">
        <v>43558</v>
      </c>
      <c r="B108" s="51">
        <v>129.5</v>
      </c>
      <c r="C108" s="51">
        <v>2407.63</v>
      </c>
      <c r="D108" s="60">
        <f t="shared" si="6"/>
        <v>-1.8939393939393923E-2</v>
      </c>
      <c r="E108" s="61">
        <f t="shared" si="7"/>
        <v>1.5389222061961805E-2</v>
      </c>
      <c r="F108" s="58">
        <f t="shared" si="8"/>
        <v>-2.047116300850774E-2</v>
      </c>
      <c r="G108" s="59">
        <f t="shared" si="9"/>
        <v>1.5268714192584267E-2</v>
      </c>
      <c r="H108" s="57">
        <f t="shared" si="11"/>
        <v>-3.1256833716670817E-4</v>
      </c>
      <c r="J108" s="56">
        <f t="shared" si="10"/>
        <v>2.3682815567237193E-4</v>
      </c>
    </row>
    <row r="109" spans="1:10" x14ac:dyDescent="0.25">
      <c r="A109" s="48">
        <v>43559</v>
      </c>
      <c r="B109" s="50" t="s">
        <v>282</v>
      </c>
      <c r="C109" s="50">
        <v>2388.59</v>
      </c>
      <c r="D109" s="60">
        <f t="shared" si="6"/>
        <v>-2.7027027027026973E-2</v>
      </c>
      <c r="E109" s="61">
        <f t="shared" si="7"/>
        <v>-7.9081918733360235E-3</v>
      </c>
      <c r="F109" s="58">
        <f t="shared" si="8"/>
        <v>-2.8558796096140791E-2</v>
      </c>
      <c r="G109" s="59">
        <f t="shared" si="9"/>
        <v>-8.028699742713561E-3</v>
      </c>
      <c r="H109" s="57">
        <f t="shared" si="11"/>
        <v>2.2928999886929463E-4</v>
      </c>
      <c r="J109" s="56">
        <f t="shared" si="10"/>
        <v>6.2539498705497924E-5</v>
      </c>
    </row>
    <row r="110" spans="1:10" x14ac:dyDescent="0.25">
      <c r="A110" s="49">
        <v>43560</v>
      </c>
      <c r="B110" s="51" t="s">
        <v>283</v>
      </c>
      <c r="C110" s="51">
        <v>2351.08</v>
      </c>
      <c r="D110" s="60">
        <f t="shared" si="6"/>
        <v>7.9365079365079083E-3</v>
      </c>
      <c r="E110" s="61">
        <f t="shared" si="7"/>
        <v>-1.5703825269301253E-2</v>
      </c>
      <c r="F110" s="58">
        <f t="shared" si="8"/>
        <v>6.4047388673940907E-3</v>
      </c>
      <c r="G110" s="59">
        <f t="shared" si="9"/>
        <v>-1.582433313867879E-2</v>
      </c>
      <c r="H110" s="57">
        <f t="shared" si="11"/>
        <v>-1.0135072150388837E-4</v>
      </c>
      <c r="J110" s="56">
        <f t="shared" si="10"/>
        <v>2.4661012808874455E-4</v>
      </c>
    </row>
    <row r="111" spans="1:10" x14ac:dyDescent="0.25">
      <c r="A111" s="48">
        <v>43563</v>
      </c>
      <c r="B111" s="50" t="s">
        <v>281</v>
      </c>
      <c r="C111" s="50">
        <v>2359.52</v>
      </c>
      <c r="D111" s="60">
        <f t="shared" si="6"/>
        <v>3.937007874015741E-2</v>
      </c>
      <c r="E111" s="61">
        <f t="shared" si="7"/>
        <v>3.5898395630944435E-3</v>
      </c>
      <c r="F111" s="58">
        <f t="shared" si="8"/>
        <v>3.7838309671043589E-2</v>
      </c>
      <c r="G111" s="59">
        <f t="shared" si="9"/>
        <v>3.4693316937169064E-3</v>
      </c>
      <c r="H111" s="57">
        <f t="shared" si="11"/>
        <v>1.3127364697842646E-4</v>
      </c>
      <c r="J111" s="56">
        <f t="shared" si="10"/>
        <v>1.2886948088758106E-5</v>
      </c>
    </row>
    <row r="112" spans="1:10" x14ac:dyDescent="0.25">
      <c r="A112" s="49">
        <v>43564</v>
      </c>
      <c r="B112" s="51">
        <v>131.80000000000001</v>
      </c>
      <c r="C112" s="51">
        <v>2367.84</v>
      </c>
      <c r="D112" s="60">
        <f t="shared" si="6"/>
        <v>-1.5151515151514694E-3</v>
      </c>
      <c r="E112" s="61">
        <f t="shared" si="7"/>
        <v>3.5261409100155738E-3</v>
      </c>
      <c r="F112" s="58">
        <f t="shared" si="8"/>
        <v>-3.0469205842652875E-3</v>
      </c>
      <c r="G112" s="59">
        <f t="shared" si="9"/>
        <v>3.4056330406380367E-3</v>
      </c>
      <c r="H112" s="57">
        <f t="shared" si="11"/>
        <v>-1.0376693413974015E-5</v>
      </c>
      <c r="J112" s="56">
        <f t="shared" si="10"/>
        <v>1.243366971728546E-5</v>
      </c>
    </row>
    <row r="113" spans="1:10" x14ac:dyDescent="0.25">
      <c r="A113" s="48">
        <v>43565</v>
      </c>
      <c r="B113" s="50">
        <v>133.5</v>
      </c>
      <c r="C113" s="50">
        <v>2391.8000000000002</v>
      </c>
      <c r="D113" s="60">
        <f t="shared" si="6"/>
        <v>1.2898330804248737E-2</v>
      </c>
      <c r="E113" s="61">
        <f t="shared" si="7"/>
        <v>1.0118926954523877E-2</v>
      </c>
      <c r="F113" s="58">
        <f t="shared" si="8"/>
        <v>1.1366561735134919E-2</v>
      </c>
      <c r="G113" s="59">
        <f t="shared" si="9"/>
        <v>9.9984190851463393E-3</v>
      </c>
      <c r="H113" s="57">
        <f t="shared" si="11"/>
        <v>1.1364764778506706E-4</v>
      </c>
      <c r="J113" s="56">
        <f t="shared" si="10"/>
        <v>1.0239268271098986E-4</v>
      </c>
    </row>
    <row r="114" spans="1:10" x14ac:dyDescent="0.25">
      <c r="A114" s="49">
        <v>43566</v>
      </c>
      <c r="B114" s="51" t="s">
        <v>284</v>
      </c>
      <c r="C114" s="51">
        <v>2374.9699999999998</v>
      </c>
      <c r="D114" s="60">
        <f t="shared" si="6"/>
        <v>-1.8726591760299671E-2</v>
      </c>
      <c r="E114" s="61">
        <f t="shared" si="7"/>
        <v>-7.0365415168494039E-3</v>
      </c>
      <c r="F114" s="58">
        <f t="shared" si="8"/>
        <v>-2.0258360829413489E-2</v>
      </c>
      <c r="G114" s="59">
        <f t="shared" si="9"/>
        <v>-7.1570493862269406E-3</v>
      </c>
      <c r="H114" s="57">
        <f t="shared" si="11"/>
        <v>1.449900889401177E-4</v>
      </c>
      <c r="J114" s="56">
        <f t="shared" si="10"/>
        <v>4.9512916518345311E-5</v>
      </c>
    </row>
    <row r="115" spans="1:10" x14ac:dyDescent="0.25">
      <c r="A115" s="48">
        <v>43567</v>
      </c>
      <c r="B115" s="50" t="s">
        <v>284</v>
      </c>
      <c r="C115" s="50">
        <v>2366.71</v>
      </c>
      <c r="D115" s="60">
        <f t="shared" si="6"/>
        <v>0</v>
      </c>
      <c r="E115" s="61">
        <f t="shared" si="7"/>
        <v>-3.4779386686988323E-3</v>
      </c>
      <c r="F115" s="58">
        <f t="shared" si="8"/>
        <v>-1.5317690691138181E-3</v>
      </c>
      <c r="G115" s="59">
        <f t="shared" si="9"/>
        <v>-3.5984465380763694E-3</v>
      </c>
      <c r="H115" s="57">
        <f t="shared" si="11"/>
        <v>5.5119891038850815E-6</v>
      </c>
      <c r="J115" s="56">
        <f t="shared" si="10"/>
        <v>1.2096057383230606E-5</v>
      </c>
    </row>
    <row r="116" spans="1:10" x14ac:dyDescent="0.25">
      <c r="A116" s="49">
        <v>43570</v>
      </c>
      <c r="B116" s="51" t="s">
        <v>278</v>
      </c>
      <c r="C116" s="51">
        <v>2358.19</v>
      </c>
      <c r="D116" s="60">
        <f t="shared" si="6"/>
        <v>-5.3435114503816772E-2</v>
      </c>
      <c r="E116" s="61">
        <f t="shared" si="7"/>
        <v>-3.5999340857139073E-3</v>
      </c>
      <c r="F116" s="58">
        <f t="shared" si="8"/>
        <v>-5.4966883572930593E-2</v>
      </c>
      <c r="G116" s="59">
        <f t="shared" si="9"/>
        <v>-3.7204419550914444E-3</v>
      </c>
      <c r="H116" s="57">
        <f t="shared" si="11"/>
        <v>2.0450109978535768E-4</v>
      </c>
      <c r="J116" s="56">
        <f t="shared" si="10"/>
        <v>1.2959525421484825E-5</v>
      </c>
    </row>
    <row r="117" spans="1:10" x14ac:dyDescent="0.25">
      <c r="A117" s="48">
        <v>43571</v>
      </c>
      <c r="B117" s="50" t="s">
        <v>280</v>
      </c>
      <c r="C117" s="50">
        <v>2372.1799999999998</v>
      </c>
      <c r="D117" s="60">
        <f t="shared" si="6"/>
        <v>-2.4193548387096753E-2</v>
      </c>
      <c r="E117" s="61">
        <f t="shared" si="7"/>
        <v>5.9325160398440158E-3</v>
      </c>
      <c r="F117" s="58">
        <f t="shared" si="8"/>
        <v>-2.572531745621057E-2</v>
      </c>
      <c r="G117" s="59">
        <f t="shared" si="9"/>
        <v>5.8120081704664791E-3</v>
      </c>
      <c r="H117" s="57">
        <f t="shared" si="11"/>
        <v>-1.4951575524333979E-4</v>
      </c>
      <c r="J117" s="56">
        <f t="shared" si="10"/>
        <v>3.5194746563006526E-5</v>
      </c>
    </row>
    <row r="118" spans="1:10" x14ac:dyDescent="0.25">
      <c r="A118" s="49">
        <v>43572</v>
      </c>
      <c r="B118" s="51">
        <v>123.6</v>
      </c>
      <c r="C118" s="51">
        <v>2378.31</v>
      </c>
      <c r="D118" s="60">
        <f t="shared" si="6"/>
        <v>2.1487603305785141E-2</v>
      </c>
      <c r="E118" s="61">
        <f t="shared" si="7"/>
        <v>2.5841209351735728E-3</v>
      </c>
      <c r="F118" s="58">
        <f t="shared" si="8"/>
        <v>1.9955834236671324E-2</v>
      </c>
      <c r="G118" s="59">
        <f t="shared" si="9"/>
        <v>2.4636130657960356E-3</v>
      </c>
      <c r="H118" s="57">
        <f t="shared" si="11"/>
        <v>4.916345396432333E-5</v>
      </c>
      <c r="J118" s="56">
        <f t="shared" si="10"/>
        <v>6.6776810076023402E-6</v>
      </c>
    </row>
    <row r="119" spans="1:10" x14ac:dyDescent="0.25">
      <c r="A119" s="48">
        <v>43573</v>
      </c>
      <c r="B119" s="50" t="s">
        <v>285</v>
      </c>
      <c r="C119" s="50">
        <v>2365.36</v>
      </c>
      <c r="D119" s="60">
        <f t="shared" si="6"/>
        <v>1.1326860841424091E-2</v>
      </c>
      <c r="E119" s="61">
        <f t="shared" si="7"/>
        <v>-5.4450429086199126E-3</v>
      </c>
      <c r="F119" s="58">
        <f t="shared" si="8"/>
        <v>9.7950917723102736E-3</v>
      </c>
      <c r="G119" s="59">
        <f t="shared" si="9"/>
        <v>-5.5655507779974493E-3</v>
      </c>
      <c r="H119" s="57">
        <f t="shared" si="11"/>
        <v>-5.4515080633937856E-5</v>
      </c>
      <c r="J119" s="56">
        <f t="shared" si="10"/>
        <v>2.9648492276711997E-5</v>
      </c>
    </row>
    <row r="120" spans="1:10" x14ac:dyDescent="0.25">
      <c r="A120" s="49">
        <v>43578</v>
      </c>
      <c r="B120" s="51" t="s">
        <v>286</v>
      </c>
      <c r="C120" s="51">
        <v>2370.63</v>
      </c>
      <c r="D120" s="60">
        <f t="shared" si="6"/>
        <v>-2.4000000000000021E-2</v>
      </c>
      <c r="E120" s="61">
        <f t="shared" si="7"/>
        <v>2.2279906652686865E-3</v>
      </c>
      <c r="F120" s="58">
        <f t="shared" si="8"/>
        <v>-2.5531769069113839E-2</v>
      </c>
      <c r="G120" s="59">
        <f t="shared" si="9"/>
        <v>2.1074827958911494E-3</v>
      </c>
      <c r="H120" s="57">
        <f t="shared" si="11"/>
        <v>-5.3807764061823198E-5</v>
      </c>
      <c r="J120" s="56">
        <f t="shared" si="10"/>
        <v>4.9639424045244041E-6</v>
      </c>
    </row>
    <row r="121" spans="1:10" x14ac:dyDescent="0.25">
      <c r="A121" s="48">
        <v>43579</v>
      </c>
      <c r="B121" s="50">
        <v>126.4</v>
      </c>
      <c r="C121" s="50">
        <v>2372.33</v>
      </c>
      <c r="D121" s="60">
        <f t="shared" si="6"/>
        <v>3.6065573770491799E-2</v>
      </c>
      <c r="E121" s="61">
        <f t="shared" si="7"/>
        <v>7.1710895415977305E-4</v>
      </c>
      <c r="F121" s="58">
        <f t="shared" si="8"/>
        <v>3.4533804701377978E-2</v>
      </c>
      <c r="G121" s="59">
        <f t="shared" si="9"/>
        <v>5.9660108478223613E-4</v>
      </c>
      <c r="H121" s="57">
        <f t="shared" si="11"/>
        <v>2.0602905346499989E-5</v>
      </c>
      <c r="J121" s="56">
        <f t="shared" si="10"/>
        <v>5.1424525213612351E-7</v>
      </c>
    </row>
    <row r="122" spans="1:10" x14ac:dyDescent="0.25">
      <c r="A122" s="49">
        <v>43580</v>
      </c>
      <c r="B122" s="51">
        <v>124.9</v>
      </c>
      <c r="C122" s="51">
        <v>2358.7600000000002</v>
      </c>
      <c r="D122" s="60">
        <f t="shared" si="6"/>
        <v>-1.1867088607594889E-2</v>
      </c>
      <c r="E122" s="61">
        <f t="shared" si="7"/>
        <v>-5.7201148238228416E-3</v>
      </c>
      <c r="F122" s="58">
        <f t="shared" si="8"/>
        <v>-1.3398857676708707E-2</v>
      </c>
      <c r="G122" s="59">
        <f t="shared" si="9"/>
        <v>-5.8406226932003784E-3</v>
      </c>
      <c r="H122" s="57">
        <f t="shared" si="11"/>
        <v>7.8257672209546971E-5</v>
      </c>
      <c r="J122" s="56">
        <f t="shared" si="10"/>
        <v>3.2719713597717818E-5</v>
      </c>
    </row>
    <row r="123" spans="1:10" x14ac:dyDescent="0.25">
      <c r="A123" s="48">
        <v>43581</v>
      </c>
      <c r="B123" s="50" t="s">
        <v>283</v>
      </c>
      <c r="C123" s="50">
        <v>2372.25</v>
      </c>
      <c r="D123" s="60">
        <f t="shared" si="6"/>
        <v>1.6813450760608362E-2</v>
      </c>
      <c r="E123" s="61">
        <f t="shared" si="7"/>
        <v>5.7191066492563447E-3</v>
      </c>
      <c r="F123" s="58">
        <f t="shared" si="8"/>
        <v>1.5281681691494544E-2</v>
      </c>
      <c r="G123" s="59">
        <f t="shared" si="9"/>
        <v>5.598598779878808E-3</v>
      </c>
      <c r="H123" s="57">
        <f t="shared" si="11"/>
        <v>8.5556004472497668E-5</v>
      </c>
      <c r="J123" s="56">
        <f t="shared" si="10"/>
        <v>3.2708180865568134E-5</v>
      </c>
    </row>
    <row r="124" spans="1:10" x14ac:dyDescent="0.25">
      <c r="A124" s="49">
        <v>43584</v>
      </c>
      <c r="B124" s="51" t="s">
        <v>282</v>
      </c>
      <c r="C124" s="51">
        <v>2368.08</v>
      </c>
      <c r="D124" s="60">
        <f t="shared" si="6"/>
        <v>-7.8740157480314821E-3</v>
      </c>
      <c r="E124" s="61">
        <f t="shared" si="7"/>
        <v>-1.7578248498261173E-3</v>
      </c>
      <c r="F124" s="58">
        <f t="shared" si="8"/>
        <v>-9.4057848171452997E-3</v>
      </c>
      <c r="G124" s="59">
        <f t="shared" si="9"/>
        <v>-1.8783327192036542E-3</v>
      </c>
      <c r="H124" s="57">
        <f t="shared" si="11"/>
        <v>1.7667193371832976E-5</v>
      </c>
      <c r="J124" s="56">
        <f t="shared" si="10"/>
        <v>3.0899482026662117E-6</v>
      </c>
    </row>
    <row r="125" spans="1:10" x14ac:dyDescent="0.25">
      <c r="A125" s="48">
        <v>43585</v>
      </c>
      <c r="B125" s="50" t="s">
        <v>283</v>
      </c>
      <c r="C125" s="50">
        <v>2334.21</v>
      </c>
      <c r="D125" s="60">
        <f t="shared" si="6"/>
        <v>7.9365079365079083E-3</v>
      </c>
      <c r="E125" s="61">
        <f t="shared" si="7"/>
        <v>-1.4302726259248E-2</v>
      </c>
      <c r="F125" s="58">
        <f t="shared" si="8"/>
        <v>6.4047388673940907E-3</v>
      </c>
      <c r="G125" s="59">
        <f t="shared" si="9"/>
        <v>-1.4423234128625537E-2</v>
      </c>
      <c r="H125" s="57">
        <f t="shared" si="11"/>
        <v>-9.2377048217132923E-5</v>
      </c>
      <c r="J125" s="56">
        <f t="shared" si="10"/>
        <v>2.0456797844698227E-4</v>
      </c>
    </row>
    <row r="126" spans="1:10" x14ac:dyDescent="0.25">
      <c r="A126" s="49">
        <v>43587</v>
      </c>
      <c r="B126" s="51">
        <v>124.4</v>
      </c>
      <c r="C126" s="51">
        <v>2319.08</v>
      </c>
      <c r="D126" s="60">
        <f t="shared" si="6"/>
        <v>-2.0472440944881876E-2</v>
      </c>
      <c r="E126" s="61">
        <f t="shared" si="7"/>
        <v>-6.4818503904962022E-3</v>
      </c>
      <c r="F126" s="58">
        <f t="shared" si="8"/>
        <v>-2.2004210013995693E-2</v>
      </c>
      <c r="G126" s="59">
        <f t="shared" si="9"/>
        <v>-6.6023582598737389E-3</v>
      </c>
      <c r="H126" s="57">
        <f t="shared" si="11"/>
        <v>1.4527967773790091E-4</v>
      </c>
      <c r="J126" s="56">
        <f t="shared" si="10"/>
        <v>4.2014384484775772E-5</v>
      </c>
    </row>
    <row r="127" spans="1:10" x14ac:dyDescent="0.25">
      <c r="A127" s="48">
        <v>43591</v>
      </c>
      <c r="B127" s="50">
        <v>126.3</v>
      </c>
      <c r="C127" s="50">
        <v>2290.13</v>
      </c>
      <c r="D127" s="60">
        <f t="shared" si="6"/>
        <v>1.5273311897106012E-2</v>
      </c>
      <c r="E127" s="61">
        <f t="shared" si="7"/>
        <v>-1.248339858909564E-2</v>
      </c>
      <c r="F127" s="58">
        <f t="shared" si="8"/>
        <v>1.3741542827992195E-2</v>
      </c>
      <c r="G127" s="59">
        <f t="shared" si="9"/>
        <v>-1.2603906458473178E-2</v>
      </c>
      <c r="H127" s="57">
        <f t="shared" si="11"/>
        <v>-1.7319712039911658E-4</v>
      </c>
      <c r="J127" s="56">
        <f t="shared" si="10"/>
        <v>1.5583524033423502E-4</v>
      </c>
    </row>
    <row r="128" spans="1:10" x14ac:dyDescent="0.25">
      <c r="A128" s="49">
        <v>43592</v>
      </c>
      <c r="B128" s="51">
        <v>124.1</v>
      </c>
      <c r="C128" s="51">
        <v>2233.8000000000002</v>
      </c>
      <c r="D128" s="60">
        <f t="shared" si="6"/>
        <v>-1.7418844022169422E-2</v>
      </c>
      <c r="E128" s="61">
        <f t="shared" si="7"/>
        <v>-2.4596856946985546E-2</v>
      </c>
      <c r="F128" s="58">
        <f t="shared" si="8"/>
        <v>-1.8950613091283239E-2</v>
      </c>
      <c r="G128" s="59">
        <f t="shared" si="9"/>
        <v>-2.4717364816363083E-2</v>
      </c>
      <c r="H128" s="57">
        <f t="shared" si="11"/>
        <v>4.6840921727099398E-4</v>
      </c>
      <c r="J128" s="56">
        <f t="shared" si="10"/>
        <v>6.0500537167047113E-4</v>
      </c>
    </row>
    <row r="129" spans="1:10" x14ac:dyDescent="0.25">
      <c r="A129" s="48">
        <v>43593</v>
      </c>
      <c r="B129" s="50">
        <v>124.9</v>
      </c>
      <c r="C129" s="50">
        <v>2221.8200000000002</v>
      </c>
      <c r="D129" s="60">
        <f t="shared" si="6"/>
        <v>6.4464141821112264E-3</v>
      </c>
      <c r="E129" s="61">
        <f t="shared" si="7"/>
        <v>-5.3630584653953095E-3</v>
      </c>
      <c r="F129" s="58">
        <f t="shared" si="8"/>
        <v>4.9146451129974088E-3</v>
      </c>
      <c r="G129" s="59">
        <f t="shared" si="9"/>
        <v>-5.4835663347728462E-3</v>
      </c>
      <c r="H129" s="57">
        <f t="shared" si="11"/>
        <v>-2.6949782488988483E-5</v>
      </c>
      <c r="J129" s="56">
        <f t="shared" si="10"/>
        <v>2.8762396103248292E-5</v>
      </c>
    </row>
    <row r="130" spans="1:10" x14ac:dyDescent="0.25">
      <c r="A130" s="49">
        <v>43594</v>
      </c>
      <c r="B130" s="51">
        <v>123.5</v>
      </c>
      <c r="C130" s="51">
        <v>2179.4</v>
      </c>
      <c r="D130" s="60">
        <f t="shared" si="6"/>
        <v>-1.1208967173738982E-2</v>
      </c>
      <c r="E130" s="61">
        <f t="shared" si="7"/>
        <v>-1.9092455734487923E-2</v>
      </c>
      <c r="F130" s="58">
        <f t="shared" si="8"/>
        <v>-1.2740736242852799E-2</v>
      </c>
      <c r="G130" s="59">
        <f t="shared" si="9"/>
        <v>-1.9212963603865461E-2</v>
      </c>
      <c r="H130" s="57">
        <f t="shared" si="11"/>
        <v>2.447873017203804E-4</v>
      </c>
      <c r="J130" s="56">
        <f t="shared" si="10"/>
        <v>3.6452186597338076E-4</v>
      </c>
    </row>
    <row r="131" spans="1:10" x14ac:dyDescent="0.25">
      <c r="A131" s="48">
        <v>43595</v>
      </c>
      <c r="B131" s="50">
        <v>127.3</v>
      </c>
      <c r="C131" s="50">
        <v>2191.91</v>
      </c>
      <c r="D131" s="60">
        <f t="shared" si="6"/>
        <v>3.076923076923066E-2</v>
      </c>
      <c r="E131" s="61">
        <f t="shared" si="7"/>
        <v>5.7401119574194137E-3</v>
      </c>
      <c r="F131" s="58">
        <f t="shared" si="8"/>
        <v>2.9237461700116842E-2</v>
      </c>
      <c r="G131" s="59">
        <f t="shared" si="9"/>
        <v>5.619604088041877E-3</v>
      </c>
      <c r="H131" s="57">
        <f t="shared" si="11"/>
        <v>1.6430295929394442E-4</v>
      </c>
      <c r="J131" s="56">
        <f t="shared" si="10"/>
        <v>3.2948885283709333E-5</v>
      </c>
    </row>
    <row r="132" spans="1:10" x14ac:dyDescent="0.25">
      <c r="A132" s="49">
        <v>43598</v>
      </c>
      <c r="B132" s="51">
        <v>127.3</v>
      </c>
      <c r="C132" s="51">
        <v>2172.9699999999998</v>
      </c>
      <c r="D132" s="60">
        <f t="shared" si="6"/>
        <v>0</v>
      </c>
      <c r="E132" s="61">
        <f t="shared" si="7"/>
        <v>-8.6408657289761548E-3</v>
      </c>
      <c r="F132" s="58">
        <f t="shared" si="8"/>
        <v>-1.5317690691138181E-3</v>
      </c>
      <c r="G132" s="59">
        <f t="shared" si="9"/>
        <v>-8.7613735983536924E-3</v>
      </c>
      <c r="H132" s="57">
        <f t="shared" si="11"/>
        <v>1.3420401080908618E-5</v>
      </c>
      <c r="J132" s="56">
        <f t="shared" si="10"/>
        <v>7.4664560546194614E-5</v>
      </c>
    </row>
    <row r="133" spans="1:10" x14ac:dyDescent="0.25">
      <c r="A133" s="48">
        <v>43599</v>
      </c>
      <c r="B133" s="50">
        <v>127.5</v>
      </c>
      <c r="C133" s="50">
        <v>2163.94</v>
      </c>
      <c r="D133" s="60">
        <f t="shared" si="6"/>
        <v>1.5710919088767206E-3</v>
      </c>
      <c r="E133" s="61">
        <f t="shared" si="7"/>
        <v>-4.1556027004513441E-3</v>
      </c>
      <c r="F133" s="58">
        <f t="shared" si="8"/>
        <v>3.93228397629025E-5</v>
      </c>
      <c r="G133" s="59">
        <f t="shared" si="9"/>
        <v>-4.2761105698288808E-3</v>
      </c>
      <c r="H133" s="57">
        <f t="shared" si="11"/>
        <v>-1.6814881074583478E-7</v>
      </c>
      <c r="J133" s="56">
        <f t="shared" si="10"/>
        <v>1.7269033803998504E-5</v>
      </c>
    </row>
    <row r="134" spans="1:10" x14ac:dyDescent="0.25">
      <c r="A134" s="49">
        <v>43600</v>
      </c>
      <c r="B134" s="51">
        <v>130.4</v>
      </c>
      <c r="C134" s="51">
        <v>2169.1799999999998</v>
      </c>
      <c r="D134" s="60">
        <f t="shared" ref="D134:D197" si="12">B134/B133-1</f>
        <v>2.274509803921565E-2</v>
      </c>
      <c r="E134" s="61">
        <f t="shared" ref="E134:E197" si="13">C134/C133-1</f>
        <v>2.4215089142951562E-3</v>
      </c>
      <c r="F134" s="58">
        <f t="shared" ref="F134:F197" si="14">D134-$N$10</f>
        <v>2.1213328970101832E-2</v>
      </c>
      <c r="G134" s="59">
        <f t="shared" ref="G134:G197" si="15">E134-$O$10</f>
        <v>2.3010010449176191E-3</v>
      </c>
      <c r="H134" s="57">
        <f t="shared" si="11"/>
        <v>4.8811892126385519E-5</v>
      </c>
      <c r="J134" s="56">
        <f t="shared" ref="J134:J197" si="16">E134^2</f>
        <v>5.8637054220109062E-6</v>
      </c>
    </row>
    <row r="135" spans="1:10" x14ac:dyDescent="0.25">
      <c r="A135" s="48">
        <v>43601</v>
      </c>
      <c r="B135" s="50">
        <v>114.1</v>
      </c>
      <c r="C135" s="50">
        <v>2188.4299999999998</v>
      </c>
      <c r="D135" s="60">
        <f t="shared" si="12"/>
        <v>-0.12500000000000011</v>
      </c>
      <c r="E135" s="61">
        <f t="shared" si="13"/>
        <v>8.8743211720558879E-3</v>
      </c>
      <c r="F135" s="58">
        <f t="shared" si="14"/>
        <v>-0.12653176906911393</v>
      </c>
      <c r="G135" s="59">
        <f t="shared" si="15"/>
        <v>8.7538133026783503E-3</v>
      </c>
      <c r="H135" s="57">
        <f t="shared" ref="H135:H198" si="17">F135*G135</f>
        <v>-1.1076354832886344E-3</v>
      </c>
      <c r="J135" s="56">
        <f t="shared" si="16"/>
        <v>7.8753576264799384E-5</v>
      </c>
    </row>
    <row r="136" spans="1:10" x14ac:dyDescent="0.25">
      <c r="A136" s="49">
        <v>43602</v>
      </c>
      <c r="B136" s="51">
        <v>112.7</v>
      </c>
      <c r="C136" s="51">
        <v>2184.35</v>
      </c>
      <c r="D136" s="60">
        <f t="shared" si="12"/>
        <v>-1.2269938650306678E-2</v>
      </c>
      <c r="E136" s="61">
        <f t="shared" si="13"/>
        <v>-1.8643502419541935E-3</v>
      </c>
      <c r="F136" s="58">
        <f t="shared" si="14"/>
        <v>-1.3801707719420495E-2</v>
      </c>
      <c r="G136" s="59">
        <f t="shared" si="15"/>
        <v>-1.9848581113317307E-3</v>
      </c>
      <c r="H136" s="57">
        <f t="shared" si="17"/>
        <v>2.739443151712153E-5</v>
      </c>
      <c r="J136" s="56">
        <f t="shared" si="16"/>
        <v>3.4758018246746597E-6</v>
      </c>
    </row>
    <row r="137" spans="1:10" x14ac:dyDescent="0.25">
      <c r="A137" s="48">
        <v>43605</v>
      </c>
      <c r="B137" s="50">
        <v>117.5</v>
      </c>
      <c r="C137" s="50">
        <v>2175.5100000000002</v>
      </c>
      <c r="D137" s="60">
        <f t="shared" si="12"/>
        <v>4.2590949423247482E-2</v>
      </c>
      <c r="E137" s="61">
        <f t="shared" si="13"/>
        <v>-4.0469704946549667E-3</v>
      </c>
      <c r="F137" s="58">
        <f t="shared" si="14"/>
        <v>4.1059180354133661E-2</v>
      </c>
      <c r="G137" s="59">
        <f t="shared" si="15"/>
        <v>-4.1674783640325034E-3</v>
      </c>
      <c r="H137" s="57">
        <f t="shared" si="17"/>
        <v>-1.7111324577076046E-4</v>
      </c>
      <c r="J137" s="56">
        <f t="shared" si="16"/>
        <v>1.6377970184607866E-5</v>
      </c>
    </row>
    <row r="138" spans="1:10" x14ac:dyDescent="0.25">
      <c r="A138" s="49">
        <v>43606</v>
      </c>
      <c r="B138" s="51">
        <v>123.6</v>
      </c>
      <c r="C138" s="51">
        <v>2190.9299999999998</v>
      </c>
      <c r="D138" s="60">
        <f t="shared" si="12"/>
        <v>5.1914893617021285E-2</v>
      </c>
      <c r="E138" s="61">
        <f t="shared" si="13"/>
        <v>7.0879931602243484E-3</v>
      </c>
      <c r="F138" s="58">
        <f t="shared" si="14"/>
        <v>5.0383124547907464E-2</v>
      </c>
      <c r="G138" s="59">
        <f t="shared" si="15"/>
        <v>6.9674852908468117E-3</v>
      </c>
      <c r="H138" s="57">
        <f t="shared" si="17"/>
        <v>3.5104367919444818E-4</v>
      </c>
      <c r="J138" s="56">
        <f t="shared" si="16"/>
        <v>5.0239647039387148E-5</v>
      </c>
    </row>
    <row r="139" spans="1:10" x14ac:dyDescent="0.25">
      <c r="A139" s="48">
        <v>43607</v>
      </c>
      <c r="B139" s="50">
        <v>128.9</v>
      </c>
      <c r="C139" s="50">
        <v>2214.36</v>
      </c>
      <c r="D139" s="60">
        <f t="shared" si="12"/>
        <v>4.2880258899676393E-2</v>
      </c>
      <c r="E139" s="61">
        <f t="shared" si="13"/>
        <v>1.0694088811600722E-2</v>
      </c>
      <c r="F139" s="58">
        <f t="shared" si="14"/>
        <v>4.1348489830562572E-2</v>
      </c>
      <c r="G139" s="59">
        <f t="shared" si="15"/>
        <v>1.0573580942223184E-2</v>
      </c>
      <c r="H139" s="57">
        <f t="shared" si="17"/>
        <v>4.3720160406214554E-4</v>
      </c>
      <c r="J139" s="56">
        <f t="shared" si="16"/>
        <v>1.1436353551040374E-4</v>
      </c>
    </row>
    <row r="140" spans="1:10" x14ac:dyDescent="0.25">
      <c r="A140" s="49">
        <v>43608</v>
      </c>
      <c r="B140" s="51">
        <v>126.9</v>
      </c>
      <c r="C140" s="51">
        <v>2173.09</v>
      </c>
      <c r="D140" s="60">
        <f t="shared" si="12"/>
        <v>-1.5515903801396447E-2</v>
      </c>
      <c r="E140" s="61">
        <f t="shared" si="13"/>
        <v>-1.8637439260102195E-2</v>
      </c>
      <c r="F140" s="58">
        <f t="shared" si="14"/>
        <v>-1.7047672870510264E-2</v>
      </c>
      <c r="G140" s="59">
        <f t="shared" si="15"/>
        <v>-1.8757947129479733E-2</v>
      </c>
      <c r="H140" s="57">
        <f t="shared" si="17"/>
        <v>3.1977934638569754E-4</v>
      </c>
      <c r="J140" s="56">
        <f t="shared" si="16"/>
        <v>3.4735414217399867E-4</v>
      </c>
    </row>
    <row r="141" spans="1:10" x14ac:dyDescent="0.25">
      <c r="A141" s="48">
        <v>43609</v>
      </c>
      <c r="B141" s="50">
        <v>126.5</v>
      </c>
      <c r="C141" s="50">
        <v>2188.1999999999998</v>
      </c>
      <c r="D141" s="60">
        <f t="shared" si="12"/>
        <v>-3.1520882584712417E-3</v>
      </c>
      <c r="E141" s="61">
        <f t="shared" si="13"/>
        <v>6.9532324938219592E-3</v>
      </c>
      <c r="F141" s="58">
        <f t="shared" si="14"/>
        <v>-4.6838573275850594E-3</v>
      </c>
      <c r="G141" s="59">
        <f t="shared" si="15"/>
        <v>6.8327246244444225E-3</v>
      </c>
      <c r="H141" s="57">
        <f t="shared" si="17"/>
        <v>-3.2003507299574884E-5</v>
      </c>
      <c r="J141" s="56">
        <f t="shared" si="16"/>
        <v>4.8347442113141544E-5</v>
      </c>
    </row>
    <row r="142" spans="1:10" x14ac:dyDescent="0.25">
      <c r="A142" s="49">
        <v>43612</v>
      </c>
      <c r="B142" s="51">
        <v>125.6</v>
      </c>
      <c r="C142" s="51">
        <v>2189.66</v>
      </c>
      <c r="D142" s="60">
        <f t="shared" si="12"/>
        <v>-7.1146245059289237E-3</v>
      </c>
      <c r="E142" s="61">
        <f t="shared" si="13"/>
        <v>6.6721506260858376E-4</v>
      </c>
      <c r="F142" s="58">
        <f t="shared" si="14"/>
        <v>-8.6463935750427413E-3</v>
      </c>
      <c r="G142" s="59">
        <f t="shared" si="15"/>
        <v>5.4670719323104684E-4</v>
      </c>
      <c r="H142" s="57">
        <f t="shared" si="17"/>
        <v>-4.727045562982574E-6</v>
      </c>
      <c r="J142" s="56">
        <f t="shared" si="16"/>
        <v>4.4517593977177635E-7</v>
      </c>
    </row>
    <row r="143" spans="1:10" x14ac:dyDescent="0.25">
      <c r="A143" s="48">
        <v>43613</v>
      </c>
      <c r="B143" s="50" t="s">
        <v>278</v>
      </c>
      <c r="C143" s="50">
        <v>2192.87</v>
      </c>
      <c r="D143" s="60">
        <f t="shared" si="12"/>
        <v>-1.2738853503184711E-2</v>
      </c>
      <c r="E143" s="61">
        <f t="shared" si="13"/>
        <v>1.465981019884488E-3</v>
      </c>
      <c r="F143" s="58">
        <f t="shared" si="14"/>
        <v>-1.4270622572298528E-2</v>
      </c>
      <c r="G143" s="59">
        <f t="shared" si="15"/>
        <v>1.3454731505069511E-3</v>
      </c>
      <c r="H143" s="57">
        <f t="shared" si="17"/>
        <v>-1.9200739512046112E-5</v>
      </c>
      <c r="J143" s="56">
        <f t="shared" si="16"/>
        <v>2.1491003506615637E-6</v>
      </c>
    </row>
    <row r="144" spans="1:10" x14ac:dyDescent="0.25">
      <c r="A144" s="49">
        <v>43614</v>
      </c>
      <c r="B144" s="51">
        <v>122.4</v>
      </c>
      <c r="C144" s="51">
        <v>2187.4499999999998</v>
      </c>
      <c r="D144" s="60">
        <f t="shared" si="12"/>
        <v>-1.2903225806451535E-2</v>
      </c>
      <c r="E144" s="61">
        <f t="shared" si="13"/>
        <v>-2.4716467460451641E-3</v>
      </c>
      <c r="F144" s="58">
        <f t="shared" si="14"/>
        <v>-1.4434994875565352E-2</v>
      </c>
      <c r="G144" s="59">
        <f t="shared" si="15"/>
        <v>-2.5921546154227012E-3</v>
      </c>
      <c r="H144" s="57">
        <f t="shared" si="17"/>
        <v>3.7417738590299771E-5</v>
      </c>
      <c r="J144" s="56">
        <f t="shared" si="16"/>
        <v>6.1090376372356483E-6</v>
      </c>
    </row>
    <row r="145" spans="1:10" x14ac:dyDescent="0.25">
      <c r="A145" s="48">
        <v>43615</v>
      </c>
      <c r="B145" s="50" t="s">
        <v>279</v>
      </c>
      <c r="C145" s="50">
        <v>2221.56</v>
      </c>
      <c r="D145" s="60">
        <f t="shared" si="12"/>
        <v>4.9019607843137081E-3</v>
      </c>
      <c r="E145" s="61">
        <f t="shared" si="13"/>
        <v>1.5593499279983547E-2</v>
      </c>
      <c r="F145" s="58">
        <f t="shared" si="14"/>
        <v>3.37019171519989E-3</v>
      </c>
      <c r="G145" s="59">
        <f t="shared" si="15"/>
        <v>1.5472991410606009E-2</v>
      </c>
      <c r="H145" s="57">
        <f t="shared" si="17"/>
        <v>5.2146947461383429E-5</v>
      </c>
      <c r="J145" s="56">
        <f t="shared" si="16"/>
        <v>2.4315721979484739E-4</v>
      </c>
    </row>
    <row r="146" spans="1:10" x14ac:dyDescent="0.25">
      <c r="A146" s="49">
        <v>43616</v>
      </c>
      <c r="B146" s="51">
        <v>124.4</v>
      </c>
      <c r="C146" s="51">
        <v>2239.31</v>
      </c>
      <c r="D146" s="60">
        <f t="shared" si="12"/>
        <v>1.1382113821138296E-2</v>
      </c>
      <c r="E146" s="61">
        <f t="shared" si="13"/>
        <v>7.9898809845333485E-3</v>
      </c>
      <c r="F146" s="58">
        <f t="shared" si="14"/>
        <v>9.8503447520244779E-3</v>
      </c>
      <c r="G146" s="59">
        <f t="shared" si="15"/>
        <v>7.8693731151558109E-3</v>
      </c>
      <c r="H146" s="57">
        <f t="shared" si="17"/>
        <v>7.7516038166597562E-5</v>
      </c>
      <c r="J146" s="56">
        <f t="shared" si="16"/>
        <v>6.3838198147007585E-5</v>
      </c>
    </row>
    <row r="147" spans="1:10" x14ac:dyDescent="0.25">
      <c r="A147" s="48">
        <v>43619</v>
      </c>
      <c r="B147" s="50">
        <v>126.8</v>
      </c>
      <c r="C147" s="50">
        <v>2237.71</v>
      </c>
      <c r="D147" s="60">
        <f t="shared" si="12"/>
        <v>1.9292604501607746E-2</v>
      </c>
      <c r="E147" s="61">
        <f t="shared" si="13"/>
        <v>-7.1450580759246929E-4</v>
      </c>
      <c r="F147" s="58">
        <f t="shared" si="14"/>
        <v>1.7760835432493929E-2</v>
      </c>
      <c r="G147" s="59">
        <f t="shared" si="15"/>
        <v>-8.3501367697000621E-4</v>
      </c>
      <c r="H147" s="57">
        <f t="shared" si="17"/>
        <v>-1.4830540500545925E-5</v>
      </c>
      <c r="J147" s="56">
        <f t="shared" si="16"/>
        <v>5.1051854908336675E-7</v>
      </c>
    </row>
    <row r="148" spans="1:10" x14ac:dyDescent="0.25">
      <c r="A148" s="49">
        <v>43620</v>
      </c>
      <c r="B148" s="51">
        <v>126.4</v>
      </c>
      <c r="C148" s="51">
        <v>2233.75</v>
      </c>
      <c r="D148" s="60">
        <f t="shared" si="12"/>
        <v>-3.154574132492094E-3</v>
      </c>
      <c r="E148" s="61">
        <f t="shared" si="13"/>
        <v>-1.7696663106480104E-3</v>
      </c>
      <c r="F148" s="58">
        <f t="shared" si="14"/>
        <v>-4.6863432016059116E-3</v>
      </c>
      <c r="G148" s="59">
        <f t="shared" si="15"/>
        <v>-1.8901741800255473E-3</v>
      </c>
      <c r="H148" s="57">
        <f t="shared" si="17"/>
        <v>8.8580049184137519E-6</v>
      </c>
      <c r="J148" s="56">
        <f t="shared" si="16"/>
        <v>3.1317188510425404E-6</v>
      </c>
    </row>
    <row r="149" spans="1:10" x14ac:dyDescent="0.25">
      <c r="A149" s="48">
        <v>43621</v>
      </c>
      <c r="B149" s="50">
        <v>125.8</v>
      </c>
      <c r="C149" s="50">
        <v>2223.27</v>
      </c>
      <c r="D149" s="60">
        <f t="shared" si="12"/>
        <v>-4.746835443038E-3</v>
      </c>
      <c r="E149" s="61">
        <f t="shared" si="13"/>
        <v>-4.6916620033575773E-3</v>
      </c>
      <c r="F149" s="58">
        <f t="shared" si="14"/>
        <v>-6.2786045121518176E-3</v>
      </c>
      <c r="G149" s="59">
        <f t="shared" si="15"/>
        <v>-4.812169872735114E-3</v>
      </c>
      <c r="H149" s="57">
        <f t="shared" si="17"/>
        <v>3.0213711476195725E-5</v>
      </c>
      <c r="J149" s="56">
        <f t="shared" si="16"/>
        <v>2.2011692353749236E-5</v>
      </c>
    </row>
    <row r="150" spans="1:10" x14ac:dyDescent="0.25">
      <c r="A150" s="49">
        <v>43622</v>
      </c>
      <c r="B150" s="51">
        <v>125.5</v>
      </c>
      <c r="C150" s="51">
        <v>2260.94</v>
      </c>
      <c r="D150" s="60">
        <f t="shared" si="12"/>
        <v>-2.3847376788552754E-3</v>
      </c>
      <c r="E150" s="61">
        <f t="shared" si="13"/>
        <v>1.6943511134500211E-2</v>
      </c>
      <c r="F150" s="58">
        <f t="shared" si="14"/>
        <v>-3.9165067479690931E-3</v>
      </c>
      <c r="G150" s="59">
        <f t="shared" si="15"/>
        <v>1.6823003265122673E-2</v>
      </c>
      <c r="H150" s="57">
        <f t="shared" si="17"/>
        <v>-6.5887405808959042E-5</v>
      </c>
      <c r="J150" s="56">
        <f t="shared" si="16"/>
        <v>2.8708256956493263E-4</v>
      </c>
    </row>
    <row r="151" spans="1:10" x14ac:dyDescent="0.25">
      <c r="A151" s="48">
        <v>43623</v>
      </c>
      <c r="B151" s="50">
        <v>125.7</v>
      </c>
      <c r="C151" s="50">
        <v>2280.6</v>
      </c>
      <c r="D151" s="60">
        <f t="shared" si="12"/>
        <v>1.5936254980080111E-3</v>
      </c>
      <c r="E151" s="61">
        <f t="shared" si="13"/>
        <v>8.6954983325517876E-3</v>
      </c>
      <c r="F151" s="58">
        <f t="shared" si="14"/>
        <v>6.1856428894193054E-5</v>
      </c>
      <c r="G151" s="59">
        <f t="shared" si="15"/>
        <v>8.57499046317425E-3</v>
      </c>
      <c r="H151" s="57">
        <f t="shared" si="17"/>
        <v>5.3041828785372153E-7</v>
      </c>
      <c r="J151" s="56">
        <f t="shared" si="16"/>
        <v>7.5611691251410921E-5</v>
      </c>
    </row>
    <row r="152" spans="1:10" x14ac:dyDescent="0.25">
      <c r="A152" s="49">
        <v>43626</v>
      </c>
      <c r="B152" s="51">
        <v>124.7</v>
      </c>
      <c r="C152" s="51">
        <v>2282.5100000000002</v>
      </c>
      <c r="D152" s="60">
        <f t="shared" si="12"/>
        <v>-7.9554494828958378E-3</v>
      </c>
      <c r="E152" s="61">
        <f t="shared" si="13"/>
        <v>8.3749890379736236E-4</v>
      </c>
      <c r="F152" s="58">
        <f t="shared" si="14"/>
        <v>-9.4872185520096554E-3</v>
      </c>
      <c r="G152" s="59">
        <f t="shared" si="15"/>
        <v>7.1699103441982544E-4</v>
      </c>
      <c r="H152" s="57">
        <f t="shared" si="17"/>
        <v>-6.8022506433723615E-6</v>
      </c>
      <c r="J152" s="56">
        <f t="shared" si="16"/>
        <v>7.0140441386178359E-7</v>
      </c>
    </row>
    <row r="153" spans="1:10" x14ac:dyDescent="0.25">
      <c r="A153" s="48">
        <v>43627</v>
      </c>
      <c r="B153" s="50">
        <v>123.2</v>
      </c>
      <c r="C153" s="50">
        <v>2295.6</v>
      </c>
      <c r="D153" s="60">
        <f t="shared" si="12"/>
        <v>-1.2028869286287103E-2</v>
      </c>
      <c r="E153" s="61">
        <f t="shared" si="13"/>
        <v>5.7349146334515488E-3</v>
      </c>
      <c r="F153" s="58">
        <f t="shared" si="14"/>
        <v>-1.356063835540092E-2</v>
      </c>
      <c r="G153" s="59">
        <f t="shared" si="15"/>
        <v>5.6144067640740121E-3</v>
      </c>
      <c r="H153" s="57">
        <f t="shared" si="17"/>
        <v>-7.6134939707724408E-5</v>
      </c>
      <c r="J153" s="56">
        <f t="shared" si="16"/>
        <v>3.2889245852976713E-5</v>
      </c>
    </row>
    <row r="154" spans="1:10" x14ac:dyDescent="0.25">
      <c r="A154" s="49">
        <v>43628</v>
      </c>
      <c r="B154" s="51" t="s">
        <v>286</v>
      </c>
      <c r="C154" s="51">
        <v>2282.8000000000002</v>
      </c>
      <c r="D154" s="60">
        <f t="shared" si="12"/>
        <v>-9.7402597402597157E-3</v>
      </c>
      <c r="E154" s="61">
        <f t="shared" si="13"/>
        <v>-5.5758843004006797E-3</v>
      </c>
      <c r="F154" s="58">
        <f t="shared" si="14"/>
        <v>-1.1272028809373533E-2</v>
      </c>
      <c r="G154" s="59">
        <f t="shared" si="15"/>
        <v>-5.6963921697782164E-3</v>
      </c>
      <c r="H154" s="57">
        <f t="shared" si="17"/>
        <v>6.4209896647229861E-5</v>
      </c>
      <c r="J154" s="56">
        <f t="shared" si="16"/>
        <v>3.1090485731454775E-5</v>
      </c>
    </row>
    <row r="155" spans="1:10" x14ac:dyDescent="0.25">
      <c r="A155" s="48">
        <v>43629</v>
      </c>
      <c r="B155" s="50">
        <v>126.1</v>
      </c>
      <c r="C155" s="50">
        <v>2300.1999999999998</v>
      </c>
      <c r="D155" s="60">
        <f t="shared" si="12"/>
        <v>3.3606557377049207E-2</v>
      </c>
      <c r="E155" s="61">
        <f t="shared" si="13"/>
        <v>7.622218328368513E-3</v>
      </c>
      <c r="F155" s="58">
        <f t="shared" si="14"/>
        <v>3.2074788307935385E-2</v>
      </c>
      <c r="G155" s="59">
        <f t="shared" si="15"/>
        <v>7.5017104589909763E-3</v>
      </c>
      <c r="H155" s="57">
        <f t="shared" si="17"/>
        <v>2.4061577491956036E-4</v>
      </c>
      <c r="J155" s="56">
        <f t="shared" si="16"/>
        <v>5.8098212245316888E-5</v>
      </c>
    </row>
    <row r="156" spans="1:10" x14ac:dyDescent="0.25">
      <c r="A156" s="49">
        <v>43630</v>
      </c>
      <c r="B156" s="51" t="s">
        <v>283</v>
      </c>
      <c r="C156" s="51">
        <v>2286.46</v>
      </c>
      <c r="D156" s="60">
        <f t="shared" si="12"/>
        <v>7.1371927042029881E-3</v>
      </c>
      <c r="E156" s="61">
        <f t="shared" si="13"/>
        <v>-5.9733936179461322E-3</v>
      </c>
      <c r="F156" s="58">
        <f t="shared" si="14"/>
        <v>5.6054236350891705E-3</v>
      </c>
      <c r="G156" s="59">
        <f t="shared" si="15"/>
        <v>-6.0939014873236689E-3</v>
      </c>
      <c r="H156" s="57">
        <f t="shared" si="17"/>
        <v>-3.4158899426949146E-5</v>
      </c>
      <c r="J156" s="56">
        <f t="shared" si="16"/>
        <v>3.5681431314919584E-5</v>
      </c>
    </row>
    <row r="157" spans="1:10" x14ac:dyDescent="0.25">
      <c r="A157" s="48">
        <v>43633</v>
      </c>
      <c r="B157" s="50">
        <v>127.2</v>
      </c>
      <c r="C157" s="50">
        <v>2276.6</v>
      </c>
      <c r="D157" s="60">
        <f t="shared" si="12"/>
        <v>1.5748031496063408E-3</v>
      </c>
      <c r="E157" s="61">
        <f t="shared" si="13"/>
        <v>-4.3123430980642752E-3</v>
      </c>
      <c r="F157" s="58">
        <f t="shared" si="14"/>
        <v>4.3034080492522758E-5</v>
      </c>
      <c r="G157" s="59">
        <f t="shared" si="15"/>
        <v>-4.4328509674418119E-3</v>
      </c>
      <c r="H157" s="57">
        <f t="shared" si="17"/>
        <v>-1.907636653442483E-7</v>
      </c>
      <c r="J157" s="56">
        <f t="shared" si="16"/>
        <v>1.8596302995422592E-5</v>
      </c>
    </row>
    <row r="158" spans="1:10" x14ac:dyDescent="0.25">
      <c r="A158" s="49">
        <v>43634</v>
      </c>
      <c r="B158" s="51">
        <v>135.4</v>
      </c>
      <c r="C158" s="51">
        <v>2325.16</v>
      </c>
      <c r="D158" s="60">
        <f t="shared" si="12"/>
        <v>6.4465408805031377E-2</v>
      </c>
      <c r="E158" s="61">
        <f t="shared" si="13"/>
        <v>2.1330053588684894E-2</v>
      </c>
      <c r="F158" s="58">
        <f t="shared" si="14"/>
        <v>6.2933639735917563E-2</v>
      </c>
      <c r="G158" s="59">
        <f t="shared" si="15"/>
        <v>2.1209545719307357E-2</v>
      </c>
      <c r="H158" s="57">
        <f t="shared" si="17"/>
        <v>1.3347939092613616E-3</v>
      </c>
      <c r="J158" s="56">
        <f t="shared" si="16"/>
        <v>4.5497118609616932E-4</v>
      </c>
    </row>
    <row r="159" spans="1:10" x14ac:dyDescent="0.25">
      <c r="A159" s="48">
        <v>43635</v>
      </c>
      <c r="B159" s="50">
        <v>134.6</v>
      </c>
      <c r="C159" s="50">
        <v>2319.71</v>
      </c>
      <c r="D159" s="60">
        <f t="shared" si="12"/>
        <v>-5.9084194977844229E-3</v>
      </c>
      <c r="E159" s="61">
        <f t="shared" si="13"/>
        <v>-2.3439247191590074E-3</v>
      </c>
      <c r="F159" s="58">
        <f t="shared" si="14"/>
        <v>-7.4401885668982405E-3</v>
      </c>
      <c r="G159" s="59">
        <f t="shared" si="15"/>
        <v>-2.4644325885365445E-3</v>
      </c>
      <c r="H159" s="57">
        <f t="shared" si="17"/>
        <v>1.8335843169121033E-5</v>
      </c>
      <c r="J159" s="56">
        <f t="shared" si="16"/>
        <v>5.4939830890846315E-6</v>
      </c>
    </row>
    <row r="160" spans="1:10" x14ac:dyDescent="0.25">
      <c r="A160" s="49">
        <v>43637</v>
      </c>
      <c r="B160" s="51">
        <v>130.80000000000001</v>
      </c>
      <c r="C160" s="51">
        <v>2308.3200000000002</v>
      </c>
      <c r="D160" s="60">
        <f t="shared" si="12"/>
        <v>-2.8231797919762158E-2</v>
      </c>
      <c r="E160" s="61">
        <f t="shared" si="13"/>
        <v>-4.9100965206857472E-3</v>
      </c>
      <c r="F160" s="58">
        <f t="shared" si="14"/>
        <v>-2.9763566988875976E-2</v>
      </c>
      <c r="G160" s="59">
        <f t="shared" si="15"/>
        <v>-5.0306043900632839E-3</v>
      </c>
      <c r="H160" s="57">
        <f t="shared" si="17"/>
        <v>1.4972873075818212E-4</v>
      </c>
      <c r="J160" s="56">
        <f t="shared" si="16"/>
        <v>2.410904784245028E-5</v>
      </c>
    </row>
    <row r="161" spans="1:10" x14ac:dyDescent="0.25">
      <c r="A161" s="48">
        <v>43640</v>
      </c>
      <c r="B161" s="50">
        <v>128.69999999999999</v>
      </c>
      <c r="C161" s="50">
        <v>2331.08</v>
      </c>
      <c r="D161" s="60">
        <f t="shared" si="12"/>
        <v>-1.6055045871559814E-2</v>
      </c>
      <c r="E161" s="61">
        <f t="shared" si="13"/>
        <v>9.8599847508142879E-3</v>
      </c>
      <c r="F161" s="58">
        <f t="shared" si="14"/>
        <v>-1.7586814940673632E-2</v>
      </c>
      <c r="G161" s="59">
        <f t="shared" si="15"/>
        <v>9.7394768814367504E-3</v>
      </c>
      <c r="H161" s="57">
        <f t="shared" si="17"/>
        <v>-1.7128637753279727E-4</v>
      </c>
      <c r="J161" s="56">
        <f t="shared" si="16"/>
        <v>9.7219299286290296E-5</v>
      </c>
    </row>
    <row r="162" spans="1:10" x14ac:dyDescent="0.25">
      <c r="A162" s="49">
        <v>43641</v>
      </c>
      <c r="B162" s="51">
        <v>130.5</v>
      </c>
      <c r="C162" s="51">
        <v>2303.31</v>
      </c>
      <c r="D162" s="60">
        <f t="shared" si="12"/>
        <v>1.3986013986014179E-2</v>
      </c>
      <c r="E162" s="61">
        <f t="shared" si="13"/>
        <v>-1.1912933061070441E-2</v>
      </c>
      <c r="F162" s="58">
        <f t="shared" si="14"/>
        <v>1.2454244916900361E-2</v>
      </c>
      <c r="G162" s="59">
        <f t="shared" si="15"/>
        <v>-1.2033440930447978E-2</v>
      </c>
      <c r="H162" s="57">
        <f t="shared" si="17"/>
        <v>-1.4986742054085247E-4</v>
      </c>
      <c r="J162" s="56">
        <f t="shared" si="16"/>
        <v>1.4191797411754515E-4</v>
      </c>
    </row>
    <row r="163" spans="1:10" x14ac:dyDescent="0.25">
      <c r="A163" s="48">
        <v>43642</v>
      </c>
      <c r="B163" s="50">
        <v>127.6</v>
      </c>
      <c r="C163" s="50">
        <v>2317.17</v>
      </c>
      <c r="D163" s="60">
        <f t="shared" si="12"/>
        <v>-2.2222222222222254E-2</v>
      </c>
      <c r="E163" s="61">
        <f t="shared" si="13"/>
        <v>6.0174270940516195E-3</v>
      </c>
      <c r="F163" s="58">
        <f t="shared" si="14"/>
        <v>-2.3753991291336072E-2</v>
      </c>
      <c r="G163" s="59">
        <f t="shared" si="15"/>
        <v>5.8969192246740828E-3</v>
      </c>
      <c r="H163" s="57">
        <f t="shared" si="17"/>
        <v>-1.4007536790862043E-4</v>
      </c>
      <c r="J163" s="56">
        <f t="shared" si="16"/>
        <v>3.6209428832226516E-5</v>
      </c>
    </row>
    <row r="164" spans="1:10" x14ac:dyDescent="0.25">
      <c r="A164" s="49">
        <v>43643</v>
      </c>
      <c r="B164" s="51">
        <v>129.6</v>
      </c>
      <c r="C164" s="51">
        <v>2335.13</v>
      </c>
      <c r="D164" s="60">
        <f t="shared" si="12"/>
        <v>1.5673981191222541E-2</v>
      </c>
      <c r="E164" s="61">
        <f t="shared" si="13"/>
        <v>7.7508339914638125E-3</v>
      </c>
      <c r="F164" s="58">
        <f t="shared" si="14"/>
        <v>1.4142212122108724E-2</v>
      </c>
      <c r="G164" s="59">
        <f t="shared" si="15"/>
        <v>7.6303261220862758E-3</v>
      </c>
      <c r="H164" s="57">
        <f t="shared" si="17"/>
        <v>1.0790969057941138E-4</v>
      </c>
      <c r="J164" s="56">
        <f t="shared" si="16"/>
        <v>6.0075427563230856E-5</v>
      </c>
    </row>
    <row r="165" spans="1:10" x14ac:dyDescent="0.25">
      <c r="A165" s="48">
        <v>43644</v>
      </c>
      <c r="B165" s="50">
        <v>130.9</v>
      </c>
      <c r="C165" s="50">
        <v>2327.67</v>
      </c>
      <c r="D165" s="60">
        <f t="shared" si="12"/>
        <v>1.0030864197530853E-2</v>
      </c>
      <c r="E165" s="61">
        <f t="shared" si="13"/>
        <v>-3.1946829512703445E-3</v>
      </c>
      <c r="F165" s="58">
        <f t="shared" si="14"/>
        <v>8.4990951284170356E-3</v>
      </c>
      <c r="G165" s="59">
        <f t="shared" si="15"/>
        <v>-3.3151908206478817E-3</v>
      </c>
      <c r="H165" s="57">
        <f t="shared" si="17"/>
        <v>-2.8176122153541286E-5</v>
      </c>
      <c r="J165" s="56">
        <f t="shared" si="16"/>
        <v>1.0205999159137398E-5</v>
      </c>
    </row>
    <row r="166" spans="1:10" x14ac:dyDescent="0.25">
      <c r="A166" s="49">
        <v>43647</v>
      </c>
      <c r="B166" s="51">
        <v>134.5</v>
      </c>
      <c r="C166" s="51">
        <v>2329.7399999999998</v>
      </c>
      <c r="D166" s="60">
        <f t="shared" si="12"/>
        <v>2.7501909854851014E-2</v>
      </c>
      <c r="E166" s="61">
        <f t="shared" si="13"/>
        <v>8.8930131848563576E-4</v>
      </c>
      <c r="F166" s="58">
        <f t="shared" si="14"/>
        <v>2.5970140785737197E-2</v>
      </c>
      <c r="G166" s="59">
        <f t="shared" si="15"/>
        <v>7.6879344910809884E-4</v>
      </c>
      <c r="H166" s="57">
        <f t="shared" si="17"/>
        <v>1.9965674108489813E-5</v>
      </c>
      <c r="J166" s="56">
        <f t="shared" si="16"/>
        <v>7.9085683506029015E-7</v>
      </c>
    </row>
    <row r="167" spans="1:10" x14ac:dyDescent="0.25">
      <c r="A167" s="48">
        <v>43648</v>
      </c>
      <c r="B167" s="50" t="s">
        <v>287</v>
      </c>
      <c r="C167" s="50">
        <v>2341.09</v>
      </c>
      <c r="D167" s="60">
        <f t="shared" si="12"/>
        <v>1.1152416356877248E-2</v>
      </c>
      <c r="E167" s="61">
        <f t="shared" si="13"/>
        <v>4.8717882682189906E-3</v>
      </c>
      <c r="F167" s="58">
        <f t="shared" si="14"/>
        <v>9.6206472877634307E-3</v>
      </c>
      <c r="G167" s="59">
        <f t="shared" si="15"/>
        <v>4.7512803988414539E-3</v>
      </c>
      <c r="H167" s="57">
        <f t="shared" si="17"/>
        <v>4.5710392882517583E-5</v>
      </c>
      <c r="J167" s="56">
        <f t="shared" si="16"/>
        <v>2.373432093035619E-5</v>
      </c>
    </row>
    <row r="168" spans="1:10" x14ac:dyDescent="0.25">
      <c r="A168" s="49">
        <v>43649</v>
      </c>
      <c r="B168" s="51">
        <v>136.80000000000001</v>
      </c>
      <c r="C168" s="51">
        <v>2345.56</v>
      </c>
      <c r="D168" s="60">
        <f t="shared" si="12"/>
        <v>5.8823529411764497E-3</v>
      </c>
      <c r="E168" s="61">
        <f t="shared" si="13"/>
        <v>1.9093670042586997E-3</v>
      </c>
      <c r="F168" s="58">
        <f t="shared" si="14"/>
        <v>4.3505838720626321E-3</v>
      </c>
      <c r="G168" s="59">
        <f t="shared" si="15"/>
        <v>1.7888591348811627E-3</v>
      </c>
      <c r="H168" s="57">
        <f t="shared" si="17"/>
        <v>7.7825817016058999E-6</v>
      </c>
      <c r="J168" s="56">
        <f t="shared" si="16"/>
        <v>3.645682356951841E-6</v>
      </c>
    </row>
    <row r="169" spans="1:10" x14ac:dyDescent="0.25">
      <c r="A169" s="48">
        <v>43650</v>
      </c>
      <c r="B169" s="50" t="s">
        <v>288</v>
      </c>
      <c r="C169" s="50">
        <v>2356.4899999999998</v>
      </c>
      <c r="D169" s="60">
        <f t="shared" si="12"/>
        <v>1.6081871345029253E-2</v>
      </c>
      <c r="E169" s="61">
        <f t="shared" si="13"/>
        <v>4.6598680059346531E-3</v>
      </c>
      <c r="F169" s="58">
        <f t="shared" si="14"/>
        <v>1.4550102275915435E-2</v>
      </c>
      <c r="G169" s="59">
        <f t="shared" si="15"/>
        <v>4.5393601365571164E-3</v>
      </c>
      <c r="H169" s="57">
        <f t="shared" si="17"/>
        <v>6.6048154254119503E-5</v>
      </c>
      <c r="J169" s="56">
        <f t="shared" si="16"/>
        <v>2.17143698327334E-5</v>
      </c>
    </row>
    <row r="170" spans="1:10" x14ac:dyDescent="0.25">
      <c r="A170" s="49">
        <v>43651</v>
      </c>
      <c r="B170" s="51">
        <v>137.4</v>
      </c>
      <c r="C170" s="51">
        <v>2342.0100000000002</v>
      </c>
      <c r="D170" s="60">
        <f t="shared" si="12"/>
        <v>-1.151079136690647E-2</v>
      </c>
      <c r="E170" s="61">
        <f t="shared" si="13"/>
        <v>-6.1447322076476629E-3</v>
      </c>
      <c r="F170" s="58">
        <f t="shared" si="14"/>
        <v>-1.3042560436020288E-2</v>
      </c>
      <c r="G170" s="59">
        <f t="shared" si="15"/>
        <v>-6.2652400770251996E-3</v>
      </c>
      <c r="H170" s="57">
        <f t="shared" si="17"/>
        <v>8.1714772350777569E-5</v>
      </c>
      <c r="J170" s="56">
        <f t="shared" si="16"/>
        <v>3.7757733903702524E-5</v>
      </c>
    </row>
    <row r="171" spans="1:10" x14ac:dyDescent="0.25">
      <c r="A171" s="48">
        <v>43654</v>
      </c>
      <c r="B171" s="50">
        <v>138.1</v>
      </c>
      <c r="C171" s="50">
        <v>2339.0700000000002</v>
      </c>
      <c r="D171" s="60">
        <f t="shared" si="12"/>
        <v>5.0946142649197501E-3</v>
      </c>
      <c r="E171" s="61">
        <f t="shared" si="13"/>
        <v>-1.2553319584459599E-3</v>
      </c>
      <c r="F171" s="58">
        <f t="shared" si="14"/>
        <v>3.562845195805932E-3</v>
      </c>
      <c r="G171" s="59">
        <f t="shared" si="15"/>
        <v>-1.3758398278234968E-3</v>
      </c>
      <c r="H171" s="57">
        <f t="shared" si="17"/>
        <v>-4.9019043207594066E-6</v>
      </c>
      <c r="J171" s="56">
        <f t="shared" si="16"/>
        <v>1.5758583258957693E-6</v>
      </c>
    </row>
    <row r="172" spans="1:10" x14ac:dyDescent="0.25">
      <c r="A172" s="49">
        <v>43655</v>
      </c>
      <c r="B172" s="51">
        <v>141.30000000000001</v>
      </c>
      <c r="C172" s="51">
        <v>2312.63</v>
      </c>
      <c r="D172" s="60">
        <f t="shared" si="12"/>
        <v>2.3171614771904547E-2</v>
      </c>
      <c r="E172" s="61">
        <f t="shared" si="13"/>
        <v>-1.1303637770566977E-2</v>
      </c>
      <c r="F172" s="58">
        <f t="shared" si="14"/>
        <v>2.163984570279073E-2</v>
      </c>
      <c r="G172" s="59">
        <f t="shared" si="15"/>
        <v>-1.1424145639944514E-2</v>
      </c>
      <c r="H172" s="57">
        <f t="shared" si="17"/>
        <v>-2.4721674893460875E-4</v>
      </c>
      <c r="J172" s="56">
        <f t="shared" si="16"/>
        <v>1.2777222684818838E-4</v>
      </c>
    </row>
    <row r="173" spans="1:10" x14ac:dyDescent="0.25">
      <c r="A173" s="48">
        <v>43656</v>
      </c>
      <c r="B173" s="50" t="s">
        <v>290</v>
      </c>
      <c r="C173" s="50">
        <v>2312.77</v>
      </c>
      <c r="D173" s="60">
        <f t="shared" si="12"/>
        <v>-2.1231422505308961E-3</v>
      </c>
      <c r="E173" s="61">
        <f t="shared" si="13"/>
        <v>6.0537137371641236E-5</v>
      </c>
      <c r="F173" s="58">
        <f t="shared" si="14"/>
        <v>-3.6549113196447142E-3</v>
      </c>
      <c r="G173" s="59">
        <f t="shared" si="15"/>
        <v>-5.9970732005895741E-5</v>
      </c>
      <c r="H173" s="57">
        <f t="shared" si="17"/>
        <v>2.1918770725572789E-7</v>
      </c>
      <c r="J173" s="56">
        <f t="shared" si="16"/>
        <v>3.6647450011529622E-9</v>
      </c>
    </row>
    <row r="174" spans="1:10" x14ac:dyDescent="0.25">
      <c r="A174" s="49">
        <v>43657</v>
      </c>
      <c r="B174" s="51">
        <v>142.6</v>
      </c>
      <c r="C174" s="51">
        <v>2316.9499999999998</v>
      </c>
      <c r="D174" s="60">
        <f t="shared" si="12"/>
        <v>1.134751773049647E-2</v>
      </c>
      <c r="E174" s="61">
        <f t="shared" si="13"/>
        <v>1.8073565464788999E-3</v>
      </c>
      <c r="F174" s="58">
        <f t="shared" si="14"/>
        <v>9.8157486613826526E-3</v>
      </c>
      <c r="G174" s="59">
        <f t="shared" si="15"/>
        <v>1.6868486771013629E-3</v>
      </c>
      <c r="H174" s="57">
        <f t="shared" si="17"/>
        <v>1.6557682644212802E-5</v>
      </c>
      <c r="J174" s="56">
        <f t="shared" si="16"/>
        <v>3.2665376861001359E-6</v>
      </c>
    </row>
    <row r="175" spans="1:10" x14ac:dyDescent="0.25">
      <c r="A175" s="48">
        <v>43658</v>
      </c>
      <c r="B175" s="50">
        <v>144.80000000000001</v>
      </c>
      <c r="C175" s="50">
        <v>2315.36</v>
      </c>
      <c r="D175" s="60">
        <f t="shared" si="12"/>
        <v>1.5427769985974837E-2</v>
      </c>
      <c r="E175" s="61">
        <f t="shared" si="13"/>
        <v>-6.8624700576169761E-4</v>
      </c>
      <c r="F175" s="58">
        <f t="shared" si="14"/>
        <v>1.389600091686102E-2</v>
      </c>
      <c r="G175" s="59">
        <f t="shared" si="15"/>
        <v>-8.0675487513923454E-4</v>
      </c>
      <c r="H175" s="57">
        <f t="shared" si="17"/>
        <v>-1.12106664846169E-5</v>
      </c>
      <c r="J175" s="56">
        <f t="shared" si="16"/>
        <v>4.7093495291689544E-7</v>
      </c>
    </row>
    <row r="176" spans="1:10" x14ac:dyDescent="0.25">
      <c r="A176" s="49">
        <v>43661</v>
      </c>
      <c r="B176" s="51">
        <v>146.69999999999999</v>
      </c>
      <c r="C176" s="51">
        <v>2324.21</v>
      </c>
      <c r="D176" s="60">
        <f t="shared" si="12"/>
        <v>1.3121546961325725E-2</v>
      </c>
      <c r="E176" s="61">
        <f t="shared" si="13"/>
        <v>3.8222997719576934E-3</v>
      </c>
      <c r="F176" s="58">
        <f t="shared" si="14"/>
        <v>1.1589777892211908E-2</v>
      </c>
      <c r="G176" s="59">
        <f t="shared" si="15"/>
        <v>3.7017919025801563E-3</v>
      </c>
      <c r="H176" s="57">
        <f t="shared" si="17"/>
        <v>4.2902945954092554E-5</v>
      </c>
      <c r="J176" s="56">
        <f t="shared" si="16"/>
        <v>1.4609975546707835E-5</v>
      </c>
    </row>
    <row r="177" spans="1:10" x14ac:dyDescent="0.25">
      <c r="A177" s="48">
        <v>43662</v>
      </c>
      <c r="B177" s="50">
        <v>145.30000000000001</v>
      </c>
      <c r="C177" s="50">
        <v>2321.52</v>
      </c>
      <c r="D177" s="60">
        <f t="shared" si="12"/>
        <v>-9.543285616905095E-3</v>
      </c>
      <c r="E177" s="61">
        <f t="shared" si="13"/>
        <v>-1.15738250846531E-3</v>
      </c>
      <c r="F177" s="58">
        <f t="shared" si="14"/>
        <v>-1.1075054686018913E-2</v>
      </c>
      <c r="G177" s="59">
        <f t="shared" si="15"/>
        <v>-1.2778903778428469E-3</v>
      </c>
      <c r="H177" s="57">
        <f t="shared" si="17"/>
        <v>1.41527058173469E-5</v>
      </c>
      <c r="J177" s="56">
        <f t="shared" si="16"/>
        <v>1.3395342709014534E-6</v>
      </c>
    </row>
    <row r="178" spans="1:10" x14ac:dyDescent="0.25">
      <c r="A178" s="49">
        <v>43663</v>
      </c>
      <c r="B178" s="51" t="s">
        <v>294</v>
      </c>
      <c r="C178" s="51">
        <v>2306.67</v>
      </c>
      <c r="D178" s="60">
        <f t="shared" si="12"/>
        <v>-1.5829318651066848E-2</v>
      </c>
      <c r="E178" s="61">
        <f t="shared" si="13"/>
        <v>-6.3966711464902293E-3</v>
      </c>
      <c r="F178" s="58">
        <f t="shared" si="14"/>
        <v>-1.7361087720180666E-2</v>
      </c>
      <c r="G178" s="59">
        <f t="shared" si="15"/>
        <v>-6.517179015867766E-3</v>
      </c>
      <c r="H178" s="57">
        <f t="shared" si="17"/>
        <v>1.1314531658260098E-4</v>
      </c>
      <c r="J178" s="56">
        <f t="shared" si="16"/>
        <v>4.0917401756340626E-5</v>
      </c>
    </row>
    <row r="179" spans="1:10" x14ac:dyDescent="0.25">
      <c r="A179" s="48">
        <v>43664</v>
      </c>
      <c r="B179" s="50">
        <v>142.4</v>
      </c>
      <c r="C179" s="50">
        <v>2321.41</v>
      </c>
      <c r="D179" s="60">
        <f t="shared" si="12"/>
        <v>-4.1958041958041203E-3</v>
      </c>
      <c r="E179" s="61">
        <f t="shared" si="13"/>
        <v>6.3901641760633066E-3</v>
      </c>
      <c r="F179" s="58">
        <f t="shared" si="14"/>
        <v>-5.727573264917938E-3</v>
      </c>
      <c r="G179" s="59">
        <f t="shared" si="15"/>
        <v>6.2696563066857698E-3</v>
      </c>
      <c r="H179" s="57">
        <f t="shared" si="17"/>
        <v>-3.5909915842397557E-5</v>
      </c>
      <c r="J179" s="56">
        <f t="shared" si="16"/>
        <v>4.0834198197042839E-5</v>
      </c>
    </row>
    <row r="180" spans="1:10" x14ac:dyDescent="0.25">
      <c r="A180" s="49">
        <v>43665</v>
      </c>
      <c r="B180" s="51" t="s">
        <v>291</v>
      </c>
      <c r="C180" s="51">
        <v>2344.0300000000002</v>
      </c>
      <c r="D180" s="60">
        <f t="shared" si="12"/>
        <v>2.528089887640439E-2</v>
      </c>
      <c r="E180" s="61">
        <f t="shared" si="13"/>
        <v>9.7440779526236643E-3</v>
      </c>
      <c r="F180" s="58">
        <f t="shared" si="14"/>
        <v>2.3749129807290572E-2</v>
      </c>
      <c r="G180" s="59">
        <f t="shared" si="15"/>
        <v>9.6235700832461267E-3</v>
      </c>
      <c r="H180" s="57">
        <f t="shared" si="17"/>
        <v>2.2855141511657039E-4</v>
      </c>
      <c r="J180" s="56">
        <f t="shared" si="16"/>
        <v>9.4947055146806579E-5</v>
      </c>
    </row>
    <row r="181" spans="1:10" x14ac:dyDescent="0.25">
      <c r="A181" s="48">
        <v>43668</v>
      </c>
      <c r="B181" s="50">
        <v>146.4</v>
      </c>
      <c r="C181" s="50">
        <v>2342.5100000000002</v>
      </c>
      <c r="D181" s="60">
        <f t="shared" si="12"/>
        <v>2.73972602739736E-3</v>
      </c>
      <c r="E181" s="61">
        <f t="shared" si="13"/>
        <v>-6.4845586447270787E-4</v>
      </c>
      <c r="F181" s="58">
        <f t="shared" si="14"/>
        <v>1.207956958283542E-3</v>
      </c>
      <c r="G181" s="59">
        <f t="shared" si="15"/>
        <v>-7.6896373385024479E-4</v>
      </c>
      <c r="H181" s="57">
        <f t="shared" si="17"/>
        <v>-9.2887509297209681E-7</v>
      </c>
      <c r="J181" s="56">
        <f t="shared" si="16"/>
        <v>4.2049500816904685E-7</v>
      </c>
    </row>
    <row r="182" spans="1:10" x14ac:dyDescent="0.25">
      <c r="A182" s="49">
        <v>43669</v>
      </c>
      <c r="B182" s="51" t="s">
        <v>295</v>
      </c>
      <c r="C182" s="51">
        <v>2335.86</v>
      </c>
      <c r="D182" s="60">
        <f t="shared" si="12"/>
        <v>1.0928961748633892E-2</v>
      </c>
      <c r="E182" s="61">
        <f t="shared" si="13"/>
        <v>-2.8388352664450167E-3</v>
      </c>
      <c r="F182" s="58">
        <f t="shared" si="14"/>
        <v>9.3971926795200743E-3</v>
      </c>
      <c r="G182" s="59">
        <f t="shared" si="15"/>
        <v>-2.9593431358225539E-3</v>
      </c>
      <c r="H182" s="57">
        <f t="shared" si="17"/>
        <v>-2.7809517652139684E-5</v>
      </c>
      <c r="J182" s="56">
        <f t="shared" si="16"/>
        <v>8.0589856700119493E-6</v>
      </c>
    </row>
    <row r="183" spans="1:10" x14ac:dyDescent="0.25">
      <c r="A183" s="48">
        <v>43670</v>
      </c>
      <c r="B183" s="50">
        <v>145.80000000000001</v>
      </c>
      <c r="C183" s="50">
        <v>2335.41</v>
      </c>
      <c r="D183" s="60">
        <f t="shared" si="12"/>
        <v>-1.4864864864864824E-2</v>
      </c>
      <c r="E183" s="61">
        <f t="shared" si="13"/>
        <v>-1.9264853201828025E-4</v>
      </c>
      <c r="F183" s="58">
        <f t="shared" si="14"/>
        <v>-1.6396633933978642E-2</v>
      </c>
      <c r="G183" s="59">
        <f t="shared" si="15"/>
        <v>-3.1315640139581723E-4</v>
      </c>
      <c r="H183" s="57">
        <f t="shared" si="17"/>
        <v>5.1347108777692936E-6</v>
      </c>
      <c r="J183" s="56">
        <f t="shared" si="16"/>
        <v>3.7113456888798351E-8</v>
      </c>
    </row>
    <row r="184" spans="1:10" x14ac:dyDescent="0.25">
      <c r="A184" s="49">
        <v>43671</v>
      </c>
      <c r="B184" s="51">
        <v>144.1</v>
      </c>
      <c r="C184" s="51">
        <v>2310.31</v>
      </c>
      <c r="D184" s="60">
        <f t="shared" si="12"/>
        <v>-1.1659807956104329E-2</v>
      </c>
      <c r="E184" s="61">
        <f t="shared" si="13"/>
        <v>-1.0747577513156137E-2</v>
      </c>
      <c r="F184" s="58">
        <f t="shared" si="14"/>
        <v>-1.3191577025218146E-2</v>
      </c>
      <c r="G184" s="59">
        <f t="shared" si="15"/>
        <v>-1.0868085382533674E-2</v>
      </c>
      <c r="H184" s="57">
        <f t="shared" si="17"/>
        <v>1.433671854403404E-4</v>
      </c>
      <c r="J184" s="56">
        <f t="shared" si="16"/>
        <v>1.1551042240129945E-4</v>
      </c>
    </row>
    <row r="185" spans="1:10" x14ac:dyDescent="0.25">
      <c r="A185" s="48">
        <v>43672</v>
      </c>
      <c r="B185" s="50">
        <v>142.6</v>
      </c>
      <c r="C185" s="50">
        <v>2305.79</v>
      </c>
      <c r="D185" s="60">
        <f t="shared" si="12"/>
        <v>-1.0409437890353868E-2</v>
      </c>
      <c r="E185" s="61">
        <f t="shared" si="13"/>
        <v>-1.9564474031623647E-3</v>
      </c>
      <c r="F185" s="58">
        <f t="shared" si="14"/>
        <v>-1.1941206959467685E-2</v>
      </c>
      <c r="G185" s="59">
        <f t="shared" si="15"/>
        <v>-2.0769552725399018E-3</v>
      </c>
      <c r="H185" s="57">
        <f t="shared" si="17"/>
        <v>2.4801352754956578E-5</v>
      </c>
      <c r="J185" s="56">
        <f t="shared" si="16"/>
        <v>3.8276864413407606E-6</v>
      </c>
    </row>
    <row r="186" spans="1:10" x14ac:dyDescent="0.25">
      <c r="A186" s="49">
        <v>43675</v>
      </c>
      <c r="B186" s="51">
        <v>142.6</v>
      </c>
      <c r="C186" s="51">
        <v>2285.9299999999998</v>
      </c>
      <c r="D186" s="60">
        <f t="shared" si="12"/>
        <v>0</v>
      </c>
      <c r="E186" s="61">
        <f t="shared" si="13"/>
        <v>-8.6131000654873224E-3</v>
      </c>
      <c r="F186" s="58">
        <f t="shared" si="14"/>
        <v>-1.5317690691138181E-3</v>
      </c>
      <c r="G186" s="59">
        <f t="shared" si="15"/>
        <v>-8.73360793486486E-3</v>
      </c>
      <c r="H186" s="57">
        <f t="shared" si="17"/>
        <v>1.3377870496393002E-5</v>
      </c>
      <c r="J186" s="56">
        <f t="shared" si="16"/>
        <v>7.4185492738097715E-5</v>
      </c>
    </row>
    <row r="187" spans="1:10" x14ac:dyDescent="0.25">
      <c r="A187" s="48">
        <v>43676</v>
      </c>
      <c r="B187" s="50">
        <v>144.4</v>
      </c>
      <c r="C187" s="50">
        <v>2263.92</v>
      </c>
      <c r="D187" s="60">
        <f t="shared" si="12"/>
        <v>1.2622720897615736E-2</v>
      </c>
      <c r="E187" s="61">
        <f t="shared" si="13"/>
        <v>-9.6284663134915682E-3</v>
      </c>
      <c r="F187" s="58">
        <f t="shared" si="14"/>
        <v>1.1090951828501918E-2</v>
      </c>
      <c r="G187" s="59">
        <f t="shared" si="15"/>
        <v>-9.7489741828691058E-3</v>
      </c>
      <c r="H187" s="57">
        <f t="shared" si="17"/>
        <v>-1.081254030395101E-4</v>
      </c>
      <c r="J187" s="56">
        <f t="shared" si="16"/>
        <v>9.270736355004191E-5</v>
      </c>
    </row>
    <row r="188" spans="1:10" x14ac:dyDescent="0.25">
      <c r="A188" s="49">
        <v>43677</v>
      </c>
      <c r="B188" s="51">
        <v>146.1</v>
      </c>
      <c r="C188" s="51">
        <v>2277.37</v>
      </c>
      <c r="D188" s="60">
        <f t="shared" si="12"/>
        <v>1.17728531855954E-2</v>
      </c>
      <c r="E188" s="61">
        <f t="shared" si="13"/>
        <v>5.9410226509770681E-3</v>
      </c>
      <c r="F188" s="58">
        <f t="shared" si="14"/>
        <v>1.0241084116481582E-2</v>
      </c>
      <c r="G188" s="59">
        <f t="shared" si="15"/>
        <v>5.8205147815995313E-3</v>
      </c>
      <c r="H188" s="57">
        <f t="shared" si="17"/>
        <v>5.9608381479585228E-5</v>
      </c>
      <c r="J188" s="56">
        <f t="shared" si="16"/>
        <v>3.529575013942259E-5</v>
      </c>
    </row>
    <row r="189" spans="1:10" x14ac:dyDescent="0.25">
      <c r="A189" s="48">
        <v>43678</v>
      </c>
      <c r="B189" s="50">
        <v>143.80000000000001</v>
      </c>
      <c r="C189" s="50">
        <v>2240.7800000000002</v>
      </c>
      <c r="D189" s="60">
        <f t="shared" si="12"/>
        <v>-1.5742642026009501E-2</v>
      </c>
      <c r="E189" s="61">
        <f t="shared" si="13"/>
        <v>-1.6066778784299296E-2</v>
      </c>
      <c r="F189" s="58">
        <f t="shared" si="14"/>
        <v>-1.7274411095123319E-2</v>
      </c>
      <c r="G189" s="59">
        <f t="shared" si="15"/>
        <v>-1.6187286653676834E-2</v>
      </c>
      <c r="H189" s="57">
        <f t="shared" si="17"/>
        <v>2.7962584417021673E-4</v>
      </c>
      <c r="J189" s="56">
        <f t="shared" si="16"/>
        <v>2.5814138050360994E-4</v>
      </c>
    </row>
    <row r="190" spans="1:10" x14ac:dyDescent="0.25">
      <c r="A190" s="49">
        <v>43679</v>
      </c>
      <c r="B190" s="51">
        <v>147.5</v>
      </c>
      <c r="C190" s="51">
        <v>2216.5100000000002</v>
      </c>
      <c r="D190" s="60">
        <f t="shared" si="12"/>
        <v>2.5730180806675884E-2</v>
      </c>
      <c r="E190" s="61">
        <f t="shared" si="13"/>
        <v>-1.0831049902266132E-2</v>
      </c>
      <c r="F190" s="58">
        <f t="shared" si="14"/>
        <v>2.4198411737562067E-2</v>
      </c>
      <c r="G190" s="59">
        <f t="shared" si="15"/>
        <v>-1.095155777164367E-2</v>
      </c>
      <c r="H190" s="57">
        <f t="shared" si="17"/>
        <v>-2.6501030412593124E-4</v>
      </c>
      <c r="J190" s="56">
        <f t="shared" si="16"/>
        <v>1.1731164198537919E-4</v>
      </c>
    </row>
    <row r="191" spans="1:10" x14ac:dyDescent="0.25">
      <c r="A191" s="48">
        <v>43682</v>
      </c>
      <c r="B191" s="50">
        <v>143.69999999999999</v>
      </c>
      <c r="C191" s="50">
        <v>2164.14</v>
      </c>
      <c r="D191" s="60">
        <f t="shared" si="12"/>
        <v>-2.5762711864406818E-2</v>
      </c>
      <c r="E191" s="61">
        <f t="shared" si="13"/>
        <v>-2.3627233804494607E-2</v>
      </c>
      <c r="F191" s="58">
        <f t="shared" si="14"/>
        <v>-2.7294480933520635E-2</v>
      </c>
      <c r="G191" s="59">
        <f t="shared" si="15"/>
        <v>-2.3747741673872145E-2</v>
      </c>
      <c r="H191" s="57">
        <f t="shared" si="17"/>
        <v>6.4818228233167667E-4</v>
      </c>
      <c r="J191" s="56">
        <f t="shared" si="16"/>
        <v>5.5824617725225268E-4</v>
      </c>
    </row>
    <row r="192" spans="1:10" x14ac:dyDescent="0.25">
      <c r="A192" s="49">
        <v>43683</v>
      </c>
      <c r="B192" s="51">
        <v>142.80000000000001</v>
      </c>
      <c r="C192" s="51">
        <v>2156.23</v>
      </c>
      <c r="D192" s="60">
        <f t="shared" si="12"/>
        <v>-6.2630480167013003E-3</v>
      </c>
      <c r="E192" s="61">
        <f t="shared" si="13"/>
        <v>-3.6550315598805616E-3</v>
      </c>
      <c r="F192" s="58">
        <f t="shared" si="14"/>
        <v>-7.7948170858151179E-3</v>
      </c>
      <c r="G192" s="59">
        <f t="shared" si="15"/>
        <v>-3.7755394292580987E-3</v>
      </c>
      <c r="H192" s="57">
        <f t="shared" si="17"/>
        <v>2.9429639251349685E-5</v>
      </c>
      <c r="J192" s="56">
        <f t="shared" si="16"/>
        <v>1.3359255703722931E-5</v>
      </c>
    </row>
    <row r="193" spans="1:10" x14ac:dyDescent="0.25">
      <c r="A193" s="48">
        <v>43684</v>
      </c>
      <c r="B193" s="50">
        <v>143.1</v>
      </c>
      <c r="C193" s="50">
        <v>2138.23</v>
      </c>
      <c r="D193" s="60">
        <f t="shared" si="12"/>
        <v>2.1008403361342243E-3</v>
      </c>
      <c r="E193" s="61">
        <f t="shared" si="13"/>
        <v>-8.3479035167862703E-3</v>
      </c>
      <c r="F193" s="58">
        <f t="shared" si="14"/>
        <v>5.6907126702040621E-4</v>
      </c>
      <c r="G193" s="59">
        <f t="shared" si="15"/>
        <v>-8.4684113861638079E-3</v>
      </c>
      <c r="H193" s="57">
        <f t="shared" si="17"/>
        <v>-4.8191295971742726E-6</v>
      </c>
      <c r="J193" s="56">
        <f t="shared" si="16"/>
        <v>6.9687493125572574E-5</v>
      </c>
    </row>
    <row r="194" spans="1:10" x14ac:dyDescent="0.25">
      <c r="A194" s="49">
        <v>43685</v>
      </c>
      <c r="B194" s="51">
        <v>140.19999999999999</v>
      </c>
      <c r="C194" s="51">
        <v>2158.88</v>
      </c>
      <c r="D194" s="60">
        <f t="shared" si="12"/>
        <v>-2.0265548567435454E-2</v>
      </c>
      <c r="E194" s="61">
        <f t="shared" si="13"/>
        <v>9.6575204725404262E-3</v>
      </c>
      <c r="F194" s="58">
        <f t="shared" si="14"/>
        <v>-2.1797317636549272E-2</v>
      </c>
      <c r="G194" s="59">
        <f t="shared" si="15"/>
        <v>9.5370126031628887E-3</v>
      </c>
      <c r="H194" s="57">
        <f t="shared" si="17"/>
        <v>-2.078812930149151E-4</v>
      </c>
      <c r="J194" s="56">
        <f t="shared" si="16"/>
        <v>9.3267701677537458E-5</v>
      </c>
    </row>
    <row r="195" spans="1:10" x14ac:dyDescent="0.25">
      <c r="A195" s="48">
        <v>43686</v>
      </c>
      <c r="B195" s="50">
        <v>139.80000000000001</v>
      </c>
      <c r="C195" s="50">
        <v>2127.61</v>
      </c>
      <c r="D195" s="60">
        <f t="shared" si="12"/>
        <v>-2.8530670470754416E-3</v>
      </c>
      <c r="E195" s="61">
        <f t="shared" si="13"/>
        <v>-1.448436226191363E-2</v>
      </c>
      <c r="F195" s="58">
        <f t="shared" si="14"/>
        <v>-4.3848361161892592E-3</v>
      </c>
      <c r="G195" s="59">
        <f t="shared" si="15"/>
        <v>-1.4604870131291168E-2</v>
      </c>
      <c r="H195" s="57">
        <f t="shared" si="17"/>
        <v>6.4039962023939285E-5</v>
      </c>
      <c r="J195" s="56">
        <f t="shared" si="16"/>
        <v>2.0979675013434773E-4</v>
      </c>
    </row>
    <row r="196" spans="1:10" x14ac:dyDescent="0.25">
      <c r="A196" s="49">
        <v>43689</v>
      </c>
      <c r="B196" s="51">
        <v>135.9</v>
      </c>
      <c r="C196" s="51">
        <v>2109.73</v>
      </c>
      <c r="D196" s="60">
        <f t="shared" si="12"/>
        <v>-2.7896995708154515E-2</v>
      </c>
      <c r="E196" s="61">
        <f t="shared" si="13"/>
        <v>-8.4037958084424158E-3</v>
      </c>
      <c r="F196" s="58">
        <f t="shared" si="14"/>
        <v>-2.9428764777268333E-2</v>
      </c>
      <c r="G196" s="59">
        <f t="shared" si="15"/>
        <v>-8.5243036778199534E-3</v>
      </c>
      <c r="H196" s="57">
        <f t="shared" si="17"/>
        <v>2.5085972782456676E-4</v>
      </c>
      <c r="J196" s="56">
        <f t="shared" si="16"/>
        <v>7.0623783989994321E-5</v>
      </c>
    </row>
    <row r="197" spans="1:10" x14ac:dyDescent="0.25">
      <c r="A197" s="48">
        <v>43690</v>
      </c>
      <c r="B197" s="50">
        <v>134.30000000000001</v>
      </c>
      <c r="C197" s="50">
        <v>2140.19</v>
      </c>
      <c r="D197" s="60">
        <f t="shared" si="12"/>
        <v>-1.1773362766740236E-2</v>
      </c>
      <c r="E197" s="61">
        <f t="shared" si="13"/>
        <v>1.4437866456845194E-2</v>
      </c>
      <c r="F197" s="58">
        <f t="shared" si="14"/>
        <v>-1.3305131835854054E-2</v>
      </c>
      <c r="G197" s="59">
        <f t="shared" si="15"/>
        <v>1.4317358587467657E-2</v>
      </c>
      <c r="H197" s="57">
        <f t="shared" si="17"/>
        <v>-1.9049434354745436E-4</v>
      </c>
      <c r="J197" s="56">
        <f t="shared" si="16"/>
        <v>2.084519878256956E-4</v>
      </c>
    </row>
    <row r="198" spans="1:10" x14ac:dyDescent="0.25">
      <c r="A198" s="49">
        <v>43691</v>
      </c>
      <c r="B198" s="51">
        <v>130.1</v>
      </c>
      <c r="C198" s="51">
        <v>2078.39</v>
      </c>
      <c r="D198" s="60">
        <f t="shared" ref="D198:D261" si="18">B198/B197-1</f>
        <v>-3.1273268801191523E-2</v>
      </c>
      <c r="E198" s="61">
        <f t="shared" ref="E198:E261" si="19">C198/C197-1</f>
        <v>-2.8875940921133214E-2</v>
      </c>
      <c r="F198" s="58">
        <f t="shared" ref="F198:F261" si="20">D198-$N$10</f>
        <v>-3.2805037870305344E-2</v>
      </c>
      <c r="G198" s="59">
        <f t="shared" ref="G198:G261" si="21">E198-$O$10</f>
        <v>-2.8996448790510752E-2</v>
      </c>
      <c r="H198" s="57">
        <f t="shared" si="17"/>
        <v>9.5122960067707475E-4</v>
      </c>
      <c r="J198" s="56">
        <f t="shared" ref="J198:J261" si="22">E198^2</f>
        <v>8.3381996408077568E-4</v>
      </c>
    </row>
    <row r="199" spans="1:10" x14ac:dyDescent="0.25">
      <c r="A199" s="48">
        <v>43693</v>
      </c>
      <c r="B199" s="50" t="s">
        <v>281</v>
      </c>
      <c r="C199" s="50">
        <v>2064.12</v>
      </c>
      <c r="D199" s="60">
        <f t="shared" si="18"/>
        <v>1.4604150653343639E-2</v>
      </c>
      <c r="E199" s="61">
        <f t="shared" si="19"/>
        <v>-6.8658913870832672E-3</v>
      </c>
      <c r="F199" s="58">
        <f t="shared" si="20"/>
        <v>1.3072381584229822E-2</v>
      </c>
      <c r="G199" s="59">
        <f t="shared" si="21"/>
        <v>-6.9863992564608039E-3</v>
      </c>
      <c r="H199" s="57">
        <f t="shared" ref="H199:H262" si="23">F199*G199</f>
        <v>-9.1328876980235126E-5</v>
      </c>
      <c r="J199" s="56">
        <f t="shared" si="22"/>
        <v>4.7140464539224192E-5</v>
      </c>
    </row>
    <row r="200" spans="1:10" x14ac:dyDescent="0.25">
      <c r="A200" s="49">
        <v>43696</v>
      </c>
      <c r="B200" s="51">
        <v>134.6</v>
      </c>
      <c r="C200" s="51">
        <v>2102.23</v>
      </c>
      <c r="D200" s="60">
        <f t="shared" si="18"/>
        <v>1.9696969696969546E-2</v>
      </c>
      <c r="E200" s="61">
        <f t="shared" si="19"/>
        <v>1.8463073852295508E-2</v>
      </c>
      <c r="F200" s="58">
        <f t="shared" si="20"/>
        <v>1.8165200627855729E-2</v>
      </c>
      <c r="G200" s="59">
        <f t="shared" si="21"/>
        <v>1.8342565982917971E-2</v>
      </c>
      <c r="H200" s="57">
        <f t="shared" si="23"/>
        <v>3.3319639110938664E-4</v>
      </c>
      <c r="J200" s="56">
        <f t="shared" si="22"/>
        <v>3.4088509607531808E-4</v>
      </c>
    </row>
    <row r="201" spans="1:10" x14ac:dyDescent="0.25">
      <c r="A201" s="48">
        <v>43697</v>
      </c>
      <c r="B201" s="50" t="s">
        <v>295</v>
      </c>
      <c r="C201" s="50">
        <v>2110.11</v>
      </c>
      <c r="D201" s="60">
        <f t="shared" si="18"/>
        <v>9.9554234769688055E-2</v>
      </c>
      <c r="E201" s="61">
        <f t="shared" si="19"/>
        <v>3.7484005080319349E-3</v>
      </c>
      <c r="F201" s="58">
        <f t="shared" si="20"/>
        <v>9.8022465700574241E-2</v>
      </c>
      <c r="G201" s="59">
        <f t="shared" si="21"/>
        <v>3.6278926386543978E-3</v>
      </c>
      <c r="H201" s="57">
        <f t="shared" si="23"/>
        <v>3.5561498173786648E-4</v>
      </c>
      <c r="J201" s="56">
        <f t="shared" si="22"/>
        <v>1.4050506368614068E-5</v>
      </c>
    </row>
    <row r="202" spans="1:10" x14ac:dyDescent="0.25">
      <c r="A202" s="49">
        <v>43698</v>
      </c>
      <c r="B202" s="51">
        <v>150.80000000000001</v>
      </c>
      <c r="C202" s="51">
        <v>2105.88</v>
      </c>
      <c r="D202" s="60">
        <f t="shared" si="18"/>
        <v>1.8918918918918948E-2</v>
      </c>
      <c r="E202" s="61">
        <f t="shared" si="19"/>
        <v>-2.0046348294638916E-3</v>
      </c>
      <c r="F202" s="58">
        <f t="shared" si="20"/>
        <v>1.738714984980513E-2</v>
      </c>
      <c r="G202" s="59">
        <f t="shared" si="21"/>
        <v>-2.1251426988414287E-3</v>
      </c>
      <c r="H202" s="57">
        <f t="shared" si="23"/>
        <v>-3.6950174556975215E-5</v>
      </c>
      <c r="J202" s="56">
        <f t="shared" si="22"/>
        <v>4.0185607994997255E-6</v>
      </c>
    </row>
    <row r="203" spans="1:10" x14ac:dyDescent="0.25">
      <c r="A203" s="48">
        <v>43699</v>
      </c>
      <c r="B203" s="50">
        <v>149.6</v>
      </c>
      <c r="C203" s="50">
        <v>2108.0500000000002</v>
      </c>
      <c r="D203" s="60">
        <f t="shared" si="18"/>
        <v>-7.9575596816977567E-3</v>
      </c>
      <c r="E203" s="61">
        <f t="shared" si="19"/>
        <v>1.0304480787128867E-3</v>
      </c>
      <c r="F203" s="58">
        <f t="shared" si="20"/>
        <v>-9.4893287508115744E-3</v>
      </c>
      <c r="G203" s="59">
        <f t="shared" si="21"/>
        <v>9.0994020933534976E-4</v>
      </c>
      <c r="H203" s="57">
        <f t="shared" si="23"/>
        <v>-8.634721789965437E-6</v>
      </c>
      <c r="J203" s="56">
        <f t="shared" si="22"/>
        <v>1.0618232429230795E-6</v>
      </c>
    </row>
    <row r="204" spans="1:10" x14ac:dyDescent="0.25">
      <c r="A204" s="49">
        <v>43700</v>
      </c>
      <c r="B204" s="51">
        <v>147.1</v>
      </c>
      <c r="C204" s="51">
        <v>2103.6799999999998</v>
      </c>
      <c r="D204" s="60">
        <f t="shared" si="18"/>
        <v>-1.6711229946524075E-2</v>
      </c>
      <c r="E204" s="61">
        <f t="shared" si="19"/>
        <v>-2.073005858495014E-3</v>
      </c>
      <c r="F204" s="58">
        <f t="shared" si="20"/>
        <v>-1.8242999015637893E-2</v>
      </c>
      <c r="G204" s="59">
        <f t="shared" si="21"/>
        <v>-2.1935137278725511E-3</v>
      </c>
      <c r="H204" s="57">
        <f t="shared" si="23"/>
        <v>4.0016268778367155E-5</v>
      </c>
      <c r="J204" s="56">
        <f t="shared" si="22"/>
        <v>4.2973532893546502E-6</v>
      </c>
    </row>
    <row r="205" spans="1:10" x14ac:dyDescent="0.25">
      <c r="A205" s="48">
        <v>43703</v>
      </c>
      <c r="B205" s="50">
        <v>149.9</v>
      </c>
      <c r="C205" s="50">
        <v>2098.41</v>
      </c>
      <c r="D205" s="60">
        <f t="shared" si="18"/>
        <v>1.9034670292318312E-2</v>
      </c>
      <c r="E205" s="61">
        <f t="shared" si="19"/>
        <v>-2.5051338606632001E-3</v>
      </c>
      <c r="F205" s="58">
        <f t="shared" si="20"/>
        <v>1.7502901223204494E-2</v>
      </c>
      <c r="G205" s="59">
        <f t="shared" si="21"/>
        <v>-2.6256417300407372E-3</v>
      </c>
      <c r="H205" s="57">
        <f t="shared" si="23"/>
        <v>-4.5956347848426785E-5</v>
      </c>
      <c r="J205" s="56">
        <f t="shared" si="22"/>
        <v>6.2756956598413099E-6</v>
      </c>
    </row>
    <row r="206" spans="1:10" x14ac:dyDescent="0.25">
      <c r="A206" s="49">
        <v>43704</v>
      </c>
      <c r="B206" s="51" t="s">
        <v>292</v>
      </c>
      <c r="C206" s="51">
        <v>2095.4499999999998</v>
      </c>
      <c r="D206" s="60">
        <f t="shared" si="18"/>
        <v>-3.2688458972648493E-2</v>
      </c>
      <c r="E206" s="61">
        <f t="shared" si="19"/>
        <v>-1.4105918290515662E-3</v>
      </c>
      <c r="F206" s="58">
        <f t="shared" si="20"/>
        <v>-3.4220228041762314E-2</v>
      </c>
      <c r="G206" s="59">
        <f t="shared" si="21"/>
        <v>-1.5310996984291031E-3</v>
      </c>
      <c r="H206" s="57">
        <f t="shared" si="23"/>
        <v>5.2394580834917415E-5</v>
      </c>
      <c r="J206" s="56">
        <f t="shared" si="22"/>
        <v>1.9897693081870431E-6</v>
      </c>
    </row>
    <row r="207" spans="1:10" x14ac:dyDescent="0.25">
      <c r="A207" s="48">
        <v>43705</v>
      </c>
      <c r="B207" s="50" t="s">
        <v>297</v>
      </c>
      <c r="C207" s="50">
        <v>2051.44</v>
      </c>
      <c r="D207" s="60">
        <f t="shared" si="18"/>
        <v>-6.8965517241379448E-3</v>
      </c>
      <c r="E207" s="61">
        <f t="shared" si="19"/>
        <v>-2.1002648595766948E-2</v>
      </c>
      <c r="F207" s="58">
        <f t="shared" si="20"/>
        <v>-8.4283207932517624E-3</v>
      </c>
      <c r="G207" s="59">
        <f t="shared" si="21"/>
        <v>-2.1123156465144486E-2</v>
      </c>
      <c r="H207" s="57">
        <f t="shared" si="23"/>
        <v>1.7803273885428768E-4</v>
      </c>
      <c r="J207" s="56">
        <f t="shared" si="22"/>
        <v>4.4111124803727138E-4</v>
      </c>
    </row>
    <row r="208" spans="1:10" x14ac:dyDescent="0.25">
      <c r="A208" s="49">
        <v>43706</v>
      </c>
      <c r="B208" s="51">
        <v>149.1</v>
      </c>
      <c r="C208" s="51">
        <v>2069.33</v>
      </c>
      <c r="D208" s="60">
        <f t="shared" si="18"/>
        <v>3.5416666666666652E-2</v>
      </c>
      <c r="E208" s="61">
        <f t="shared" si="19"/>
        <v>8.7207035058300963E-3</v>
      </c>
      <c r="F208" s="58">
        <f t="shared" si="20"/>
        <v>3.3884897597552831E-2</v>
      </c>
      <c r="G208" s="59">
        <f t="shared" si="21"/>
        <v>8.6001956364525588E-3</v>
      </c>
      <c r="H208" s="57">
        <f t="shared" si="23"/>
        <v>2.9141674846011562E-4</v>
      </c>
      <c r="J208" s="56">
        <f t="shared" si="22"/>
        <v>7.6050669636597331E-5</v>
      </c>
    </row>
    <row r="209" spans="1:10" x14ac:dyDescent="0.25">
      <c r="A209" s="48">
        <v>43707</v>
      </c>
      <c r="B209" s="50">
        <v>153.80000000000001</v>
      </c>
      <c r="C209" s="50">
        <v>2135.25</v>
      </c>
      <c r="D209" s="60">
        <f t="shared" si="18"/>
        <v>3.1522468142186622E-2</v>
      </c>
      <c r="E209" s="61">
        <f t="shared" si="19"/>
        <v>3.1855721417077154E-2</v>
      </c>
      <c r="F209" s="58">
        <f t="shared" si="20"/>
        <v>2.9990699073072804E-2</v>
      </c>
      <c r="G209" s="59">
        <f t="shared" si="21"/>
        <v>3.173521354769962E-2</v>
      </c>
      <c r="H209" s="57">
        <f t="shared" si="23"/>
        <v>9.5176123952876246E-4</v>
      </c>
      <c r="J209" s="56">
        <f t="shared" si="22"/>
        <v>1.0147869870024281E-3</v>
      </c>
    </row>
    <row r="210" spans="1:10" x14ac:dyDescent="0.25">
      <c r="A210" s="49">
        <v>43710</v>
      </c>
      <c r="B210" s="51" t="s">
        <v>298</v>
      </c>
      <c r="C210" s="51">
        <v>2144.48</v>
      </c>
      <c r="D210" s="60">
        <f t="shared" si="18"/>
        <v>2.730819245773719E-2</v>
      </c>
      <c r="E210" s="61">
        <f t="shared" si="19"/>
        <v>4.3226788432269014E-3</v>
      </c>
      <c r="F210" s="58">
        <f t="shared" si="20"/>
        <v>2.5776423388623373E-2</v>
      </c>
      <c r="G210" s="59">
        <f t="shared" si="21"/>
        <v>4.2021709738493647E-3</v>
      </c>
      <c r="H210" s="57">
        <f t="shared" si="23"/>
        <v>1.0831693817332502E-4</v>
      </c>
      <c r="J210" s="56">
        <f t="shared" si="22"/>
        <v>1.8685552381681464E-5</v>
      </c>
    </row>
    <row r="211" spans="1:10" x14ac:dyDescent="0.25">
      <c r="A211" s="48">
        <v>43711</v>
      </c>
      <c r="B211" s="50" t="s">
        <v>298</v>
      </c>
      <c r="C211" s="50">
        <v>2107.16</v>
      </c>
      <c r="D211" s="60">
        <f t="shared" si="18"/>
        <v>0</v>
      </c>
      <c r="E211" s="61">
        <f t="shared" si="19"/>
        <v>-1.74028202641201E-2</v>
      </c>
      <c r="F211" s="58">
        <f t="shared" si="20"/>
        <v>-1.5317690691138181E-3</v>
      </c>
      <c r="G211" s="59">
        <f t="shared" si="21"/>
        <v>-1.7523328133497638E-2</v>
      </c>
      <c r="H211" s="57">
        <f t="shared" si="23"/>
        <v>2.6841692022823654E-5</v>
      </c>
      <c r="J211" s="56">
        <f t="shared" si="22"/>
        <v>3.0285815314526918E-4</v>
      </c>
    </row>
    <row r="212" spans="1:10" x14ac:dyDescent="0.25">
      <c r="A212" s="49">
        <v>43712</v>
      </c>
      <c r="B212" s="51">
        <v>157.6</v>
      </c>
      <c r="C212" s="51">
        <v>2102.73</v>
      </c>
      <c r="D212" s="60">
        <f t="shared" si="18"/>
        <v>-2.5316455696202667E-3</v>
      </c>
      <c r="E212" s="61">
        <f t="shared" si="19"/>
        <v>-2.1023557774444424E-3</v>
      </c>
      <c r="F212" s="58">
        <f t="shared" si="20"/>
        <v>-4.0634146387340843E-3</v>
      </c>
      <c r="G212" s="59">
        <f t="shared" si="21"/>
        <v>-2.2228636468219795E-3</v>
      </c>
      <c r="H212" s="57">
        <f t="shared" si="23"/>
        <v>9.0324166824062635E-6</v>
      </c>
      <c r="J212" s="56">
        <f t="shared" si="22"/>
        <v>4.4198998149540253E-6</v>
      </c>
    </row>
    <row r="213" spans="1:10" x14ac:dyDescent="0.25">
      <c r="A213" s="48">
        <v>43713</v>
      </c>
      <c r="B213" s="50">
        <v>154.9</v>
      </c>
      <c r="C213" s="50">
        <v>2106.89</v>
      </c>
      <c r="D213" s="60">
        <f t="shared" si="18"/>
        <v>-1.7131979695431454E-2</v>
      </c>
      <c r="E213" s="61">
        <f t="shared" si="19"/>
        <v>1.9783804863200416E-3</v>
      </c>
      <c r="F213" s="58">
        <f t="shared" si="20"/>
        <v>-1.8663748764545272E-2</v>
      </c>
      <c r="G213" s="59">
        <f t="shared" si="21"/>
        <v>1.8578726169425047E-3</v>
      </c>
      <c r="H213" s="57">
        <f t="shared" si="23"/>
        <v>-3.4674867759143161E-5</v>
      </c>
      <c r="J213" s="56">
        <f t="shared" si="22"/>
        <v>3.913989348651924E-6</v>
      </c>
    </row>
    <row r="214" spans="1:10" x14ac:dyDescent="0.25">
      <c r="A214" s="49">
        <v>43714</v>
      </c>
      <c r="B214" s="51">
        <v>153.19999999999999</v>
      </c>
      <c r="C214" s="51">
        <v>2122.6</v>
      </c>
      <c r="D214" s="60">
        <f t="shared" si="18"/>
        <v>-1.0974822466107259E-2</v>
      </c>
      <c r="E214" s="61">
        <f t="shared" si="19"/>
        <v>7.4564879988989752E-3</v>
      </c>
      <c r="F214" s="58">
        <f t="shared" si="20"/>
        <v>-1.2506591535221077E-2</v>
      </c>
      <c r="G214" s="59">
        <f t="shared" si="21"/>
        <v>7.3359801295214385E-3</v>
      </c>
      <c r="H214" s="57">
        <f t="shared" si="23"/>
        <v>-9.1748106990422845E-5</v>
      </c>
      <c r="J214" s="56">
        <f t="shared" si="22"/>
        <v>5.5599213277724441E-5</v>
      </c>
    </row>
    <row r="215" spans="1:10" x14ac:dyDescent="0.25">
      <c r="A215" s="48">
        <v>43717</v>
      </c>
      <c r="B215" s="50">
        <v>147.4</v>
      </c>
      <c r="C215" s="50">
        <v>2174.41</v>
      </c>
      <c r="D215" s="60">
        <f t="shared" si="18"/>
        <v>-3.7859007832898084E-2</v>
      </c>
      <c r="E215" s="61">
        <f t="shared" si="19"/>
        <v>2.4408743993215909E-2</v>
      </c>
      <c r="F215" s="58">
        <f t="shared" si="20"/>
        <v>-3.9390776902011905E-2</v>
      </c>
      <c r="G215" s="59">
        <f t="shared" si="21"/>
        <v>2.4288236123838371E-2</v>
      </c>
      <c r="H215" s="57">
        <f t="shared" si="23"/>
        <v>-9.5673249049750368E-4</v>
      </c>
      <c r="J215" s="56">
        <f t="shared" si="22"/>
        <v>5.9578678332635371E-4</v>
      </c>
    </row>
    <row r="216" spans="1:10" x14ac:dyDescent="0.25">
      <c r="A216" s="49">
        <v>43718</v>
      </c>
      <c r="B216" s="51" t="s">
        <v>300</v>
      </c>
      <c r="C216" s="51">
        <v>2187.8000000000002</v>
      </c>
      <c r="D216" s="60">
        <f t="shared" si="18"/>
        <v>3.1207598371777445E-2</v>
      </c>
      <c r="E216" s="61">
        <f t="shared" si="19"/>
        <v>6.1579922829642086E-3</v>
      </c>
      <c r="F216" s="58">
        <f t="shared" si="20"/>
        <v>2.9675829302663628E-2</v>
      </c>
      <c r="G216" s="59">
        <f t="shared" si="21"/>
        <v>6.0374844135866719E-3</v>
      </c>
      <c r="H216" s="57">
        <f t="shared" si="23"/>
        <v>1.7916735687509028E-4</v>
      </c>
      <c r="J216" s="56">
        <f t="shared" si="22"/>
        <v>3.7920868957046749E-5</v>
      </c>
    </row>
    <row r="217" spans="1:10" x14ac:dyDescent="0.25">
      <c r="A217" s="48">
        <v>43719</v>
      </c>
      <c r="B217" s="50">
        <v>159.69999999999999</v>
      </c>
      <c r="C217" s="50">
        <v>2189.21</v>
      </c>
      <c r="D217" s="60">
        <f t="shared" si="18"/>
        <v>5.0657894736842124E-2</v>
      </c>
      <c r="E217" s="61">
        <f t="shared" si="19"/>
        <v>6.4448304232556097E-4</v>
      </c>
      <c r="F217" s="58">
        <f t="shared" si="20"/>
        <v>4.9126125667728303E-2</v>
      </c>
      <c r="G217" s="59">
        <f t="shared" si="21"/>
        <v>5.2397517294802405E-4</v>
      </c>
      <c r="H217" s="57">
        <f t="shared" si="23"/>
        <v>2.57408701930143E-5</v>
      </c>
      <c r="J217" s="56">
        <f t="shared" si="22"/>
        <v>4.1535839184521084E-7</v>
      </c>
    </row>
    <row r="218" spans="1:10" x14ac:dyDescent="0.25">
      <c r="A218" s="49">
        <v>43720</v>
      </c>
      <c r="B218" s="51">
        <v>160.4</v>
      </c>
      <c r="C218" s="51">
        <v>2189.0700000000002</v>
      </c>
      <c r="D218" s="60">
        <f t="shared" si="18"/>
        <v>4.3832185347527641E-3</v>
      </c>
      <c r="E218" s="61">
        <f t="shared" si="19"/>
        <v>-6.3950009364099891E-5</v>
      </c>
      <c r="F218" s="58">
        <f t="shared" si="20"/>
        <v>2.8514494656389461E-3</v>
      </c>
      <c r="G218" s="59">
        <f t="shared" si="21"/>
        <v>-1.8445787874163687E-4</v>
      </c>
      <c r="H218" s="57">
        <f t="shared" si="23"/>
        <v>-5.25972319770734E-7</v>
      </c>
      <c r="J218" s="56">
        <f t="shared" si="22"/>
        <v>4.089603697668464E-9</v>
      </c>
    </row>
    <row r="219" spans="1:10" x14ac:dyDescent="0.25">
      <c r="A219" s="48">
        <v>43721</v>
      </c>
      <c r="B219" s="50" t="s">
        <v>301</v>
      </c>
      <c r="C219" s="50">
        <v>2200.9499999999998</v>
      </c>
      <c r="D219" s="60">
        <f t="shared" si="18"/>
        <v>-2.4937655860349794E-3</v>
      </c>
      <c r="E219" s="61">
        <f t="shared" si="19"/>
        <v>5.426962134605029E-3</v>
      </c>
      <c r="F219" s="58">
        <f t="shared" si="20"/>
        <v>-4.0255346551487971E-3</v>
      </c>
      <c r="G219" s="59">
        <f t="shared" si="21"/>
        <v>5.3064542652274923E-3</v>
      </c>
      <c r="H219" s="57">
        <f t="shared" si="23"/>
        <v>-2.1361315540635417E-5</v>
      </c>
      <c r="J219" s="56">
        <f t="shared" si="22"/>
        <v>2.9451918010436772E-5</v>
      </c>
    </row>
    <row r="220" spans="1:10" x14ac:dyDescent="0.25">
      <c r="A220" s="49">
        <v>43724</v>
      </c>
      <c r="B220" s="51" t="s">
        <v>303</v>
      </c>
      <c r="C220" s="51">
        <v>2217.84</v>
      </c>
      <c r="D220" s="60">
        <f t="shared" si="18"/>
        <v>-3.125E-2</v>
      </c>
      <c r="E220" s="61">
        <f t="shared" si="19"/>
        <v>7.6739589722620849E-3</v>
      </c>
      <c r="F220" s="58">
        <f t="shared" si="20"/>
        <v>-3.2781769069113821E-2</v>
      </c>
      <c r="G220" s="59">
        <f t="shared" si="21"/>
        <v>7.5534511028845482E-3</v>
      </c>
      <c r="H220" s="57">
        <f t="shared" si="23"/>
        <v>-2.4761548972960438E-4</v>
      </c>
      <c r="J220" s="56">
        <f t="shared" si="22"/>
        <v>5.8889646307961757E-5</v>
      </c>
    </row>
    <row r="221" spans="1:10" x14ac:dyDescent="0.25">
      <c r="A221" s="48">
        <v>43725</v>
      </c>
      <c r="B221" s="50">
        <v>153.30000000000001</v>
      </c>
      <c r="C221" s="50">
        <v>2192.71</v>
      </c>
      <c r="D221" s="60">
        <f t="shared" si="18"/>
        <v>-1.0967741935483777E-2</v>
      </c>
      <c r="E221" s="61">
        <f t="shared" si="19"/>
        <v>-1.1330844425206599E-2</v>
      </c>
      <c r="F221" s="58">
        <f t="shared" si="20"/>
        <v>-1.2499511004597594E-2</v>
      </c>
      <c r="G221" s="59">
        <f t="shared" si="21"/>
        <v>-1.1451352294584136E-2</v>
      </c>
      <c r="H221" s="57">
        <f t="shared" si="23"/>
        <v>1.4313630402367834E-4</v>
      </c>
      <c r="J221" s="56">
        <f t="shared" si="22"/>
        <v>1.2838803538823545E-4</v>
      </c>
    </row>
    <row r="222" spans="1:10" x14ac:dyDescent="0.25">
      <c r="A222" s="49">
        <v>43726</v>
      </c>
      <c r="B222" s="51" t="s">
        <v>305</v>
      </c>
      <c r="C222" s="51">
        <v>2205.02</v>
      </c>
      <c r="D222" s="60">
        <f t="shared" si="18"/>
        <v>1.7612524461839474E-2</v>
      </c>
      <c r="E222" s="61">
        <f t="shared" si="19"/>
        <v>5.6140574905025886E-3</v>
      </c>
      <c r="F222" s="58">
        <f t="shared" si="20"/>
        <v>1.6080755392725656E-2</v>
      </c>
      <c r="G222" s="59">
        <f t="shared" si="21"/>
        <v>5.4935496211250519E-3</v>
      </c>
      <c r="H222" s="57">
        <f t="shared" si="23"/>
        <v>8.8340427695112668E-5</v>
      </c>
      <c r="J222" s="56">
        <f t="shared" si="22"/>
        <v>3.1517641506668224E-5</v>
      </c>
    </row>
    <row r="223" spans="1:10" x14ac:dyDescent="0.25">
      <c r="A223" s="48">
        <v>43727</v>
      </c>
      <c r="B223" s="50">
        <v>154.9</v>
      </c>
      <c r="C223" s="50">
        <v>2191.61</v>
      </c>
      <c r="D223" s="60">
        <f t="shared" si="18"/>
        <v>-7.0512820512820262E-3</v>
      </c>
      <c r="E223" s="61">
        <f t="shared" si="19"/>
        <v>-6.0815774913605125E-3</v>
      </c>
      <c r="F223" s="58">
        <f t="shared" si="20"/>
        <v>-8.5830511203958439E-3</v>
      </c>
      <c r="G223" s="59">
        <f t="shared" si="21"/>
        <v>-6.2020853607380492E-3</v>
      </c>
      <c r="H223" s="57">
        <f t="shared" si="23"/>
        <v>5.3232815704273375E-5</v>
      </c>
      <c r="J223" s="56">
        <f t="shared" si="22"/>
        <v>3.6985584783422823E-5</v>
      </c>
    </row>
    <row r="224" spans="1:10" x14ac:dyDescent="0.25">
      <c r="A224" s="49">
        <v>43728</v>
      </c>
      <c r="B224" s="51">
        <v>152.6</v>
      </c>
      <c r="C224" s="51">
        <v>2171.75</v>
      </c>
      <c r="D224" s="60">
        <f t="shared" si="18"/>
        <v>-1.4848289218850952E-2</v>
      </c>
      <c r="E224" s="61">
        <f t="shared" si="19"/>
        <v>-9.0618312564736403E-3</v>
      </c>
      <c r="F224" s="58">
        <f t="shared" si="20"/>
        <v>-1.638005828796477E-2</v>
      </c>
      <c r="G224" s="59">
        <f t="shared" si="21"/>
        <v>-9.1823391258511779E-3</v>
      </c>
      <c r="H224" s="57">
        <f t="shared" si="23"/>
        <v>1.5040725010130175E-4</v>
      </c>
      <c r="J224" s="56">
        <f t="shared" si="22"/>
        <v>8.2116785720802641E-5</v>
      </c>
    </row>
    <row r="225" spans="1:10" x14ac:dyDescent="0.25">
      <c r="A225" s="48">
        <v>43731</v>
      </c>
      <c r="B225" s="50">
        <v>153.6</v>
      </c>
      <c r="C225" s="50">
        <v>2147.3200000000002</v>
      </c>
      <c r="D225" s="60">
        <f t="shared" si="18"/>
        <v>6.5530799475752577E-3</v>
      </c>
      <c r="E225" s="61">
        <f t="shared" si="19"/>
        <v>-1.1248992747784015E-2</v>
      </c>
      <c r="F225" s="58">
        <f t="shared" si="20"/>
        <v>5.0213108784614401E-3</v>
      </c>
      <c r="G225" s="59">
        <f t="shared" si="21"/>
        <v>-1.1369500617161552E-2</v>
      </c>
      <c r="H225" s="57">
        <f t="shared" si="23"/>
        <v>-5.7089797131627357E-5</v>
      </c>
      <c r="J225" s="56">
        <f t="shared" si="22"/>
        <v>1.2653983783969736E-4</v>
      </c>
    </row>
    <row r="226" spans="1:10" x14ac:dyDescent="0.25">
      <c r="A226" s="49">
        <v>43732</v>
      </c>
      <c r="B226" s="51" t="s">
        <v>303</v>
      </c>
      <c r="C226" s="51">
        <v>2175.2399999999998</v>
      </c>
      <c r="D226" s="60">
        <f t="shared" si="18"/>
        <v>9.1145833333334814E-3</v>
      </c>
      <c r="E226" s="61">
        <f t="shared" si="19"/>
        <v>1.3002253972393296E-2</v>
      </c>
      <c r="F226" s="58">
        <f t="shared" si="20"/>
        <v>7.5828142642196637E-3</v>
      </c>
      <c r="G226" s="59">
        <f t="shared" si="21"/>
        <v>1.2881746103015759E-2</v>
      </c>
      <c r="H226" s="57">
        <f t="shared" si="23"/>
        <v>9.7679888098003962E-5</v>
      </c>
      <c r="J226" s="56">
        <f t="shared" si="22"/>
        <v>1.6905860836261726E-4</v>
      </c>
    </row>
    <row r="227" spans="1:10" x14ac:dyDescent="0.25">
      <c r="A227" s="48">
        <v>43733</v>
      </c>
      <c r="B227" s="50">
        <v>155.80000000000001</v>
      </c>
      <c r="C227" s="50">
        <v>2159.6799999999998</v>
      </c>
      <c r="D227" s="60">
        <f t="shared" si="18"/>
        <v>5.1612903225806139E-3</v>
      </c>
      <c r="E227" s="61">
        <f t="shared" si="19"/>
        <v>-7.1532336661701557E-3</v>
      </c>
      <c r="F227" s="58">
        <f t="shared" si="20"/>
        <v>3.6295212534667959E-3</v>
      </c>
      <c r="G227" s="59">
        <f t="shared" si="21"/>
        <v>-7.2737415355476924E-3</v>
      </c>
      <c r="H227" s="57">
        <f t="shared" si="23"/>
        <v>-2.6400199495494558E-5</v>
      </c>
      <c r="J227" s="56">
        <f t="shared" si="22"/>
        <v>5.1168751882830128E-5</v>
      </c>
    </row>
    <row r="228" spans="1:10" x14ac:dyDescent="0.25">
      <c r="A228" s="49">
        <v>43734</v>
      </c>
      <c r="B228" s="51">
        <v>156.30000000000001</v>
      </c>
      <c r="C228" s="51">
        <v>2172.4699999999998</v>
      </c>
      <c r="D228" s="60">
        <f t="shared" si="18"/>
        <v>3.2092426187420031E-3</v>
      </c>
      <c r="E228" s="61">
        <f t="shared" si="19"/>
        <v>5.9221736553562998E-3</v>
      </c>
      <c r="F228" s="58">
        <f t="shared" si="20"/>
        <v>1.6774735496281851E-3</v>
      </c>
      <c r="G228" s="59">
        <f t="shared" si="21"/>
        <v>5.8016657859787631E-3</v>
      </c>
      <c r="H228" s="57">
        <f t="shared" si="23"/>
        <v>9.7321408997621905E-6</v>
      </c>
      <c r="J228" s="56">
        <f t="shared" si="22"/>
        <v>3.5072140804196196E-5</v>
      </c>
    </row>
    <row r="229" spans="1:10" x14ac:dyDescent="0.25">
      <c r="A229" s="48">
        <v>43735</v>
      </c>
      <c r="B229" s="50">
        <v>158.5</v>
      </c>
      <c r="C229" s="50">
        <v>2186.31</v>
      </c>
      <c r="D229" s="60">
        <f t="shared" si="18"/>
        <v>1.4075495841330721E-2</v>
      </c>
      <c r="E229" s="61">
        <f t="shared" si="19"/>
        <v>6.3706288234131048E-3</v>
      </c>
      <c r="F229" s="58">
        <f t="shared" si="20"/>
        <v>1.2543726772216903E-2</v>
      </c>
      <c r="G229" s="59">
        <f t="shared" si="21"/>
        <v>6.2501209540355681E-3</v>
      </c>
      <c r="H229" s="57">
        <f t="shared" si="23"/>
        <v>7.8399809540729813E-5</v>
      </c>
      <c r="J229" s="56">
        <f t="shared" si="22"/>
        <v>4.0584911605701838E-5</v>
      </c>
    </row>
    <row r="230" spans="1:10" x14ac:dyDescent="0.25">
      <c r="A230" s="49">
        <v>43738</v>
      </c>
      <c r="B230" s="51" t="s">
        <v>304</v>
      </c>
      <c r="C230" s="51">
        <v>2173.29</v>
      </c>
      <c r="D230" s="60">
        <f t="shared" si="18"/>
        <v>-9.4637223974763929E-3</v>
      </c>
      <c r="E230" s="61">
        <f t="shared" si="19"/>
        <v>-5.9552396503698146E-3</v>
      </c>
      <c r="F230" s="58">
        <f t="shared" si="20"/>
        <v>-1.0995491466590211E-2</v>
      </c>
      <c r="G230" s="59">
        <f t="shared" si="21"/>
        <v>-6.0757475197473513E-3</v>
      </c>
      <c r="H230" s="57">
        <f t="shared" si="23"/>
        <v>6.6805830006538632E-5</v>
      </c>
      <c r="J230" s="56">
        <f t="shared" si="22"/>
        <v>3.5464879293336789E-5</v>
      </c>
    </row>
    <row r="231" spans="1:10" x14ac:dyDescent="0.25">
      <c r="A231" s="48">
        <v>43739</v>
      </c>
      <c r="B231" s="50">
        <v>153.19999999999999</v>
      </c>
      <c r="C231" s="50">
        <v>2152.5</v>
      </c>
      <c r="D231" s="60">
        <f t="shared" si="18"/>
        <v>-2.4203821656051061E-2</v>
      </c>
      <c r="E231" s="61">
        <f t="shared" si="19"/>
        <v>-9.5661416561986234E-3</v>
      </c>
      <c r="F231" s="58">
        <f t="shared" si="20"/>
        <v>-2.5735590725164879E-2</v>
      </c>
      <c r="G231" s="59">
        <f t="shared" si="21"/>
        <v>-9.686649525576161E-3</v>
      </c>
      <c r="H231" s="57">
        <f t="shared" si="23"/>
        <v>2.4929164768834063E-4</v>
      </c>
      <c r="J231" s="56">
        <f t="shared" si="22"/>
        <v>9.1511066186458548E-5</v>
      </c>
    </row>
    <row r="232" spans="1:10" x14ac:dyDescent="0.25">
      <c r="A232" s="49">
        <v>43740</v>
      </c>
      <c r="B232" s="51">
        <v>150.4</v>
      </c>
      <c r="C232" s="51">
        <v>2098.2800000000002</v>
      </c>
      <c r="D232" s="60">
        <f t="shared" si="18"/>
        <v>-1.8276762402088642E-2</v>
      </c>
      <c r="E232" s="61">
        <f t="shared" si="19"/>
        <v>-2.5189314750290293E-2</v>
      </c>
      <c r="F232" s="58">
        <f t="shared" si="20"/>
        <v>-1.980853147120246E-2</v>
      </c>
      <c r="G232" s="59">
        <f t="shared" si="21"/>
        <v>-2.530982261966783E-2</v>
      </c>
      <c r="H232" s="57">
        <f t="shared" si="23"/>
        <v>5.0135041789224209E-4</v>
      </c>
      <c r="J232" s="56">
        <f t="shared" si="22"/>
        <v>6.3450157758919207E-4</v>
      </c>
    </row>
    <row r="233" spans="1:10" x14ac:dyDescent="0.25">
      <c r="A233" s="48">
        <v>43741</v>
      </c>
      <c r="B233" s="50">
        <v>150.5</v>
      </c>
      <c r="C233" s="50">
        <v>2099.3000000000002</v>
      </c>
      <c r="D233" s="60">
        <f t="shared" si="18"/>
        <v>6.6489361702126715E-4</v>
      </c>
      <c r="E233" s="61">
        <f t="shared" si="19"/>
        <v>4.8611243494667278E-4</v>
      </c>
      <c r="F233" s="58">
        <f t="shared" si="20"/>
        <v>-8.6687545209255092E-4</v>
      </c>
      <c r="G233" s="59">
        <f t="shared" si="21"/>
        <v>3.656045655691358E-4</v>
      </c>
      <c r="H233" s="57">
        <f t="shared" si="23"/>
        <v>-3.1693362306484528E-7</v>
      </c>
      <c r="J233" s="56">
        <f t="shared" si="22"/>
        <v>2.3630529940978318E-7</v>
      </c>
    </row>
    <row r="234" spans="1:10" x14ac:dyDescent="0.25">
      <c r="A234" s="49">
        <v>43742</v>
      </c>
      <c r="B234" s="51">
        <v>150.6</v>
      </c>
      <c r="C234" s="51">
        <v>2121.16</v>
      </c>
      <c r="D234" s="60">
        <f t="shared" si="18"/>
        <v>6.6445182724250706E-4</v>
      </c>
      <c r="E234" s="61">
        <f t="shared" si="19"/>
        <v>1.0412994807792897E-2</v>
      </c>
      <c r="F234" s="58">
        <f t="shared" si="20"/>
        <v>-8.67317241871311E-4</v>
      </c>
      <c r="G234" s="59">
        <f t="shared" si="21"/>
        <v>1.0292486938415359E-2</v>
      </c>
      <c r="H234" s="57">
        <f t="shared" si="23"/>
        <v>-8.9268513834229028E-6</v>
      </c>
      <c r="J234" s="56">
        <f t="shared" si="22"/>
        <v>1.0843046086712183E-4</v>
      </c>
    </row>
    <row r="235" spans="1:10" x14ac:dyDescent="0.25">
      <c r="A235" s="48">
        <v>43745</v>
      </c>
      <c r="B235" s="50" t="s">
        <v>295</v>
      </c>
      <c r="C235" s="50">
        <v>2121.87</v>
      </c>
      <c r="D235" s="60">
        <f t="shared" si="18"/>
        <v>-1.7264276228419639E-2</v>
      </c>
      <c r="E235" s="61">
        <f t="shared" si="19"/>
        <v>3.3472251032451439E-4</v>
      </c>
      <c r="F235" s="58">
        <f t="shared" si="20"/>
        <v>-1.8796045297533457E-2</v>
      </c>
      <c r="G235" s="59">
        <f t="shared" si="21"/>
        <v>2.1421464094697741E-4</v>
      </c>
      <c r="H235" s="57">
        <f t="shared" si="23"/>
        <v>-4.0263880946342527E-6</v>
      </c>
      <c r="J235" s="56">
        <f t="shared" si="22"/>
        <v>1.1203915891794465E-7</v>
      </c>
    </row>
    <row r="236" spans="1:10" x14ac:dyDescent="0.25">
      <c r="A236" s="49">
        <v>43746</v>
      </c>
      <c r="B236" s="51">
        <v>147.5</v>
      </c>
      <c r="C236" s="51">
        <v>2131.83</v>
      </c>
      <c r="D236" s="60">
        <f t="shared" si="18"/>
        <v>-3.3783783783783994E-3</v>
      </c>
      <c r="E236" s="61">
        <f t="shared" si="19"/>
        <v>4.6939727693025013E-3</v>
      </c>
      <c r="F236" s="58">
        <f t="shared" si="20"/>
        <v>-4.910147447492217E-3</v>
      </c>
      <c r="G236" s="59">
        <f t="shared" si="21"/>
        <v>4.5734648999249646E-3</v>
      </c>
      <c r="H236" s="57">
        <f t="shared" si="23"/>
        <v>-2.2456387004561813E-5</v>
      </c>
      <c r="J236" s="56">
        <f t="shared" si="22"/>
        <v>2.2033380358953393E-5</v>
      </c>
    </row>
    <row r="237" spans="1:10" x14ac:dyDescent="0.25">
      <c r="A237" s="48">
        <v>43747</v>
      </c>
      <c r="B237" s="50">
        <v>144.80000000000001</v>
      </c>
      <c r="C237" s="50">
        <v>2134.37</v>
      </c>
      <c r="D237" s="60">
        <f t="shared" si="18"/>
        <v>-1.8305084745762645E-2</v>
      </c>
      <c r="E237" s="61">
        <f t="shared" si="19"/>
        <v>1.1914646102175741E-3</v>
      </c>
      <c r="F237" s="58">
        <f t="shared" si="20"/>
        <v>-1.9836853814876463E-2</v>
      </c>
      <c r="G237" s="59">
        <f t="shared" si="21"/>
        <v>1.0709567408400372E-3</v>
      </c>
      <c r="H237" s="57">
        <f t="shared" si="23"/>
        <v>-2.1244412310100357E-5</v>
      </c>
      <c r="J237" s="56">
        <f t="shared" si="22"/>
        <v>1.4195879174009158E-6</v>
      </c>
    </row>
    <row r="238" spans="1:10" x14ac:dyDescent="0.25">
      <c r="A238" s="49">
        <v>43748</v>
      </c>
      <c r="B238" s="51">
        <v>144.30000000000001</v>
      </c>
      <c r="C238" s="51">
        <v>2122.9899999999998</v>
      </c>
      <c r="D238" s="60">
        <f t="shared" si="18"/>
        <v>-3.4530386740331265E-3</v>
      </c>
      <c r="E238" s="61">
        <f t="shared" si="19"/>
        <v>-5.3317840861706323E-3</v>
      </c>
      <c r="F238" s="58">
        <f t="shared" si="20"/>
        <v>-4.9848077431469441E-3</v>
      </c>
      <c r="G238" s="59">
        <f t="shared" si="21"/>
        <v>-5.452291955548169E-3</v>
      </c>
      <c r="H238" s="57">
        <f t="shared" si="23"/>
        <v>2.7178627157914305E-5</v>
      </c>
      <c r="J238" s="56">
        <f t="shared" si="22"/>
        <v>2.8427921541542404E-5</v>
      </c>
    </row>
    <row r="239" spans="1:10" x14ac:dyDescent="0.25">
      <c r="A239" s="48">
        <v>43749</v>
      </c>
      <c r="B239" s="50">
        <v>146.30000000000001</v>
      </c>
      <c r="C239" s="50">
        <v>2159.91</v>
      </c>
      <c r="D239" s="60">
        <f t="shared" si="18"/>
        <v>1.3860013860013787E-2</v>
      </c>
      <c r="E239" s="61">
        <f t="shared" si="19"/>
        <v>1.7390567077565144E-2</v>
      </c>
      <c r="F239" s="58">
        <f t="shared" si="20"/>
        <v>1.2328244790899969E-2</v>
      </c>
      <c r="G239" s="59">
        <f t="shared" si="21"/>
        <v>1.7270059208187607E-2</v>
      </c>
      <c r="H239" s="57">
        <f t="shared" si="23"/>
        <v>2.1290951747187292E-4</v>
      </c>
      <c r="J239" s="56">
        <f t="shared" si="22"/>
        <v>3.024318232792927E-4</v>
      </c>
    </row>
    <row r="240" spans="1:10" x14ac:dyDescent="0.25">
      <c r="A240" s="49">
        <v>43752</v>
      </c>
      <c r="B240" s="51" t="s">
        <v>291</v>
      </c>
      <c r="C240" s="51">
        <v>2148.5300000000002</v>
      </c>
      <c r="D240" s="60">
        <f t="shared" si="18"/>
        <v>-2.0505809979495249E-3</v>
      </c>
      <c r="E240" s="61">
        <f t="shared" si="19"/>
        <v>-5.2687380492704161E-3</v>
      </c>
      <c r="F240" s="58">
        <f t="shared" si="20"/>
        <v>-3.5823500670633429E-3</v>
      </c>
      <c r="G240" s="59">
        <f t="shared" si="21"/>
        <v>-5.3892459186479528E-3</v>
      </c>
      <c r="H240" s="57">
        <f t="shared" si="23"/>
        <v>1.9306165478089342E-5</v>
      </c>
      <c r="J240" s="56">
        <f t="shared" si="22"/>
        <v>2.7759600631829828E-5</v>
      </c>
    </row>
    <row r="241" spans="1:10" x14ac:dyDescent="0.25">
      <c r="A241" s="48">
        <v>43753</v>
      </c>
      <c r="B241" s="50">
        <v>145.6</v>
      </c>
      <c r="C241" s="50">
        <v>2154.8000000000002</v>
      </c>
      <c r="D241" s="60">
        <f t="shared" si="18"/>
        <v>-2.739726027397249E-3</v>
      </c>
      <c r="E241" s="61">
        <f t="shared" si="19"/>
        <v>2.9182743550242307E-3</v>
      </c>
      <c r="F241" s="58">
        <f t="shared" si="20"/>
        <v>-4.2714950965110667E-3</v>
      </c>
      <c r="G241" s="59">
        <f t="shared" si="21"/>
        <v>2.7977664856466936E-3</v>
      </c>
      <c r="H241" s="57">
        <f t="shared" si="23"/>
        <v>-1.1950645824622851E-5</v>
      </c>
      <c r="J241" s="56">
        <f t="shared" si="22"/>
        <v>8.5163252111920903E-6</v>
      </c>
    </row>
    <row r="242" spans="1:10" x14ac:dyDescent="0.25">
      <c r="A242" s="49">
        <v>43754</v>
      </c>
      <c r="B242" s="51" t="s">
        <v>297</v>
      </c>
      <c r="C242" s="51">
        <v>2156.06</v>
      </c>
      <c r="D242" s="60">
        <f t="shared" si="18"/>
        <v>-1.098901098901095E-2</v>
      </c>
      <c r="E242" s="61">
        <f t="shared" si="19"/>
        <v>5.8474104325223486E-4</v>
      </c>
      <c r="F242" s="58">
        <f t="shared" si="20"/>
        <v>-1.2520780058124768E-2</v>
      </c>
      <c r="G242" s="59">
        <f t="shared" si="21"/>
        <v>4.6423317387469788E-4</v>
      </c>
      <c r="H242" s="57">
        <f t="shared" si="23"/>
        <v>-5.8125614657702853E-6</v>
      </c>
      <c r="J242" s="56">
        <f t="shared" si="22"/>
        <v>3.4192208766371202E-7</v>
      </c>
    </row>
    <row r="243" spans="1:10" x14ac:dyDescent="0.25">
      <c r="A243" s="48">
        <v>43755</v>
      </c>
      <c r="B243" s="50">
        <v>150.30000000000001</v>
      </c>
      <c r="C243" s="50">
        <v>2173.75</v>
      </c>
      <c r="D243" s="60">
        <f t="shared" si="18"/>
        <v>4.3750000000000178E-2</v>
      </c>
      <c r="E243" s="61">
        <f t="shared" si="19"/>
        <v>8.2047809430163543E-3</v>
      </c>
      <c r="F243" s="58">
        <f t="shared" si="20"/>
        <v>4.2218230930886357E-2</v>
      </c>
      <c r="G243" s="59">
        <f t="shared" si="21"/>
        <v>8.0842730736388167E-3</v>
      </c>
      <c r="H243" s="57">
        <f t="shared" si="23"/>
        <v>3.4130370753123E-4</v>
      </c>
      <c r="J243" s="56">
        <f t="shared" si="22"/>
        <v>6.7318430322884336E-5</v>
      </c>
    </row>
    <row r="244" spans="1:10" x14ac:dyDescent="0.25">
      <c r="A244" s="49">
        <v>43756</v>
      </c>
      <c r="B244" s="51">
        <v>150.4</v>
      </c>
      <c r="C244" s="51">
        <v>2164.75</v>
      </c>
      <c r="D244" s="60">
        <f t="shared" si="18"/>
        <v>6.6533599467732962E-4</v>
      </c>
      <c r="E244" s="61">
        <f t="shared" si="19"/>
        <v>-4.1403105232892257E-3</v>
      </c>
      <c r="F244" s="58">
        <f t="shared" si="20"/>
        <v>-8.6643307443648844E-4</v>
      </c>
      <c r="G244" s="59">
        <f t="shared" si="21"/>
        <v>-4.2608183926667624E-3</v>
      </c>
      <c r="H244" s="57">
        <f t="shared" si="23"/>
        <v>3.6917139795738002E-6</v>
      </c>
      <c r="J244" s="56">
        <f t="shared" si="22"/>
        <v>1.71421712292595E-5</v>
      </c>
    </row>
    <row r="245" spans="1:10" x14ac:dyDescent="0.25">
      <c r="A245" s="48">
        <v>43759</v>
      </c>
      <c r="B245" s="50">
        <v>145.19999999999999</v>
      </c>
      <c r="C245" s="50">
        <v>2183.25</v>
      </c>
      <c r="D245" s="60">
        <f t="shared" si="18"/>
        <v>-3.4574468085106447E-2</v>
      </c>
      <c r="E245" s="61">
        <f t="shared" si="19"/>
        <v>8.5460214805404E-3</v>
      </c>
      <c r="F245" s="58">
        <f t="shared" si="20"/>
        <v>-3.6106237154220268E-2</v>
      </c>
      <c r="G245" s="59">
        <f t="shared" si="21"/>
        <v>8.4255136111628624E-3</v>
      </c>
      <c r="H245" s="57">
        <f t="shared" si="23"/>
        <v>-3.0421359259075713E-4</v>
      </c>
      <c r="J245" s="56">
        <f t="shared" si="22"/>
        <v>7.3034483145857935E-5</v>
      </c>
    </row>
    <row r="246" spans="1:10" x14ac:dyDescent="0.25">
      <c r="A246" s="49">
        <v>43760</v>
      </c>
      <c r="B246" s="51">
        <v>146.4</v>
      </c>
      <c r="C246" s="51">
        <v>2212.15</v>
      </c>
      <c r="D246" s="60">
        <f t="shared" si="18"/>
        <v>8.2644628099175499E-3</v>
      </c>
      <c r="E246" s="61">
        <f t="shared" si="19"/>
        <v>1.3237146455971738E-2</v>
      </c>
      <c r="F246" s="58">
        <f t="shared" si="20"/>
        <v>6.7326937408037323E-3</v>
      </c>
      <c r="G246" s="59">
        <f t="shared" si="21"/>
        <v>1.31166385865942E-2</v>
      </c>
      <c r="H246" s="57">
        <f t="shared" si="23"/>
        <v>8.8310310512347483E-5</v>
      </c>
      <c r="J246" s="56">
        <f t="shared" si="22"/>
        <v>1.7522204629684513E-4</v>
      </c>
    </row>
    <row r="247" spans="1:10" x14ac:dyDescent="0.25">
      <c r="A247" s="48">
        <v>43761</v>
      </c>
      <c r="B247" s="50" t="s">
        <v>290</v>
      </c>
      <c r="C247" s="50">
        <v>2208.54</v>
      </c>
      <c r="D247" s="60">
        <f t="shared" si="18"/>
        <v>-3.688524590163933E-2</v>
      </c>
      <c r="E247" s="61">
        <f t="shared" si="19"/>
        <v>-1.6318965712091016E-3</v>
      </c>
      <c r="F247" s="58">
        <f t="shared" si="20"/>
        <v>-3.8417014970753151E-2</v>
      </c>
      <c r="G247" s="59">
        <f t="shared" si="21"/>
        <v>-1.7524044405866385E-3</v>
      </c>
      <c r="H247" s="57">
        <f t="shared" si="23"/>
        <v>6.7322147628831187E-5</v>
      </c>
      <c r="J247" s="56">
        <f t="shared" si="22"/>
        <v>2.6630864191240225E-6</v>
      </c>
    </row>
    <row r="248" spans="1:10" x14ac:dyDescent="0.25">
      <c r="A248" s="49">
        <v>43762</v>
      </c>
      <c r="B248" s="51">
        <v>141.1</v>
      </c>
      <c r="C248" s="51">
        <v>2208.36</v>
      </c>
      <c r="D248" s="60">
        <f t="shared" si="18"/>
        <v>7.0921985815597388E-4</v>
      </c>
      <c r="E248" s="61">
        <f t="shared" si="19"/>
        <v>-8.1501806623252016E-5</v>
      </c>
      <c r="F248" s="58">
        <f t="shared" si="20"/>
        <v>-8.2254921095784419E-4</v>
      </c>
      <c r="G248" s="59">
        <f t="shared" si="21"/>
        <v>-2.0200967600078899E-4</v>
      </c>
      <c r="H248" s="57">
        <f t="shared" si="23"/>
        <v>1.6616289960029874E-7</v>
      </c>
      <c r="J248" s="56">
        <f t="shared" si="22"/>
        <v>6.6425444828539661E-9</v>
      </c>
    </row>
    <row r="249" spans="1:10" x14ac:dyDescent="0.25">
      <c r="A249" s="48">
        <v>43763</v>
      </c>
      <c r="B249" s="50">
        <v>142.6</v>
      </c>
      <c r="C249" s="50">
        <v>2175.27</v>
      </c>
      <c r="D249" s="60">
        <f t="shared" si="18"/>
        <v>1.0630758327427436E-2</v>
      </c>
      <c r="E249" s="61">
        <f t="shared" si="19"/>
        <v>-1.4983970004890601E-2</v>
      </c>
      <c r="F249" s="58">
        <f t="shared" si="20"/>
        <v>9.0989892583136188E-3</v>
      </c>
      <c r="G249" s="59">
        <f t="shared" si="21"/>
        <v>-1.5104477874268139E-2</v>
      </c>
      <c r="H249" s="57">
        <f t="shared" si="23"/>
        <v>-1.3743548193040153E-4</v>
      </c>
      <c r="J249" s="56">
        <f t="shared" si="22"/>
        <v>2.2451935710746123E-4</v>
      </c>
    </row>
    <row r="250" spans="1:10" x14ac:dyDescent="0.25">
      <c r="A250" s="49">
        <v>43766</v>
      </c>
      <c r="B250" s="51">
        <v>144.1</v>
      </c>
      <c r="C250" s="51">
        <v>2211.8000000000002</v>
      </c>
      <c r="D250" s="60">
        <f t="shared" si="18"/>
        <v>1.051893408134652E-2</v>
      </c>
      <c r="E250" s="61">
        <f t="shared" si="19"/>
        <v>1.6793317611147218E-2</v>
      </c>
      <c r="F250" s="58">
        <f t="shared" si="20"/>
        <v>8.9871650122327028E-3</v>
      </c>
      <c r="G250" s="59">
        <f t="shared" si="21"/>
        <v>1.6672809741769681E-2</v>
      </c>
      <c r="H250" s="57">
        <f t="shared" si="23"/>
        <v>1.4984129236684504E-4</v>
      </c>
      <c r="J250" s="56">
        <f t="shared" si="22"/>
        <v>2.8201551638886731E-4</v>
      </c>
    </row>
    <row r="251" spans="1:10" x14ac:dyDescent="0.25">
      <c r="A251" s="48">
        <v>43767</v>
      </c>
      <c r="B251" s="50">
        <v>146.5</v>
      </c>
      <c r="C251" s="50">
        <v>2227.9299999999998</v>
      </c>
      <c r="D251" s="60">
        <f t="shared" si="18"/>
        <v>1.6655100624566321E-2</v>
      </c>
      <c r="E251" s="61">
        <f t="shared" si="19"/>
        <v>7.2927027760194552E-3</v>
      </c>
      <c r="F251" s="58">
        <f t="shared" si="20"/>
        <v>1.5123331555452504E-2</v>
      </c>
      <c r="G251" s="59">
        <f t="shared" si="21"/>
        <v>7.1721949066419185E-3</v>
      </c>
      <c r="H251" s="57">
        <f t="shared" si="23"/>
        <v>1.0846748155347345E-4</v>
      </c>
      <c r="J251" s="56">
        <f t="shared" si="22"/>
        <v>5.3183513779361864E-5</v>
      </c>
    </row>
    <row r="252" spans="1:10" x14ac:dyDescent="0.25">
      <c r="A252" s="49">
        <v>43768</v>
      </c>
      <c r="B252" s="51">
        <v>147.4</v>
      </c>
      <c r="C252" s="51">
        <v>2227.38</v>
      </c>
      <c r="D252" s="60">
        <f t="shared" si="18"/>
        <v>6.1433447098977467E-3</v>
      </c>
      <c r="E252" s="61">
        <f t="shared" si="19"/>
        <v>-2.468659248718863E-4</v>
      </c>
      <c r="F252" s="58">
        <f t="shared" si="20"/>
        <v>4.6115756407839291E-3</v>
      </c>
      <c r="G252" s="59">
        <f t="shared" si="21"/>
        <v>-3.6737379424942328E-4</v>
      </c>
      <c r="H252" s="57">
        <f t="shared" si="23"/>
        <v>-1.6941720406230076E-6</v>
      </c>
      <c r="J252" s="56">
        <f t="shared" si="22"/>
        <v>6.0942784862851806E-8</v>
      </c>
    </row>
    <row r="253" spans="1:10" x14ac:dyDescent="0.25">
      <c r="A253" s="48">
        <v>43769</v>
      </c>
      <c r="B253" s="50" t="s">
        <v>293</v>
      </c>
      <c r="C253" s="50">
        <v>2194.1</v>
      </c>
      <c r="D253" s="60">
        <f t="shared" si="18"/>
        <v>1.0854816824966029E-2</v>
      </c>
      <c r="E253" s="61">
        <f t="shared" si="19"/>
        <v>-1.4941321193509993E-2</v>
      </c>
      <c r="F253" s="58">
        <f t="shared" si="20"/>
        <v>9.3230477558522117E-3</v>
      </c>
      <c r="G253" s="59">
        <f t="shared" si="21"/>
        <v>-1.5061829062887531E-2</v>
      </c>
      <c r="H253" s="57">
        <f t="shared" si="23"/>
        <v>-1.4042215164378322E-4</v>
      </c>
      <c r="J253" s="56">
        <f t="shared" si="22"/>
        <v>2.232430790076309E-4</v>
      </c>
    </row>
    <row r="254" spans="1:10" x14ac:dyDescent="0.25">
      <c r="A254" s="49">
        <v>43773</v>
      </c>
      <c r="B254" s="51">
        <v>157.30000000000001</v>
      </c>
      <c r="C254" s="51">
        <v>2264.06</v>
      </c>
      <c r="D254" s="60">
        <f t="shared" si="18"/>
        <v>5.5704697986577179E-2</v>
      </c>
      <c r="E254" s="61">
        <f t="shared" si="19"/>
        <v>3.1885511143521228E-2</v>
      </c>
      <c r="F254" s="58">
        <f t="shared" si="20"/>
        <v>5.4172928917463357E-2</v>
      </c>
      <c r="G254" s="59">
        <f t="shared" si="21"/>
        <v>3.1765003274143694E-2</v>
      </c>
      <c r="H254" s="57">
        <f t="shared" si="23"/>
        <v>1.7208032644331771E-3</v>
      </c>
      <c r="J254" s="56">
        <f t="shared" si="22"/>
        <v>1.0166858208836163E-3</v>
      </c>
    </row>
    <row r="255" spans="1:10" x14ac:dyDescent="0.25">
      <c r="A255" s="48">
        <v>43774</v>
      </c>
      <c r="B255" s="50" t="s">
        <v>302</v>
      </c>
      <c r="C255" s="50">
        <v>2272.4499999999998</v>
      </c>
      <c r="D255" s="60">
        <f t="shared" si="18"/>
        <v>-2.0979020979021046E-2</v>
      </c>
      <c r="E255" s="61">
        <f t="shared" si="19"/>
        <v>3.7057321802425047E-3</v>
      </c>
      <c r="F255" s="58">
        <f t="shared" si="20"/>
        <v>-2.2510790048134863E-2</v>
      </c>
      <c r="G255" s="59">
        <f t="shared" si="21"/>
        <v>3.5852243108649676E-3</v>
      </c>
      <c r="H255" s="57">
        <f t="shared" si="23"/>
        <v>-8.070623173735028E-5</v>
      </c>
      <c r="J255" s="56">
        <f t="shared" si="22"/>
        <v>1.3732450991684868E-5</v>
      </c>
    </row>
    <row r="256" spans="1:10" x14ac:dyDescent="0.25">
      <c r="A256" s="49">
        <v>43775</v>
      </c>
      <c r="B256" s="51">
        <v>149.4</v>
      </c>
      <c r="C256" s="51">
        <v>2255.34</v>
      </c>
      <c r="D256" s="60">
        <f t="shared" si="18"/>
        <v>-2.9870129870129825E-2</v>
      </c>
      <c r="E256" s="61">
        <f t="shared" si="19"/>
        <v>-7.5293185768662285E-3</v>
      </c>
      <c r="F256" s="58">
        <f t="shared" si="20"/>
        <v>-3.1401898939243646E-2</v>
      </c>
      <c r="G256" s="59">
        <f t="shared" si="21"/>
        <v>-7.6498264462437652E-3</v>
      </c>
      <c r="H256" s="57">
        <f t="shared" si="23"/>
        <v>2.4021907696770007E-4</v>
      </c>
      <c r="J256" s="56">
        <f t="shared" si="22"/>
        <v>5.6690638231942889E-5</v>
      </c>
    </row>
    <row r="257" spans="1:10" x14ac:dyDescent="0.25">
      <c r="A257" s="48">
        <v>43776</v>
      </c>
      <c r="B257" s="50">
        <v>157.80000000000001</v>
      </c>
      <c r="C257" s="50">
        <v>2272.17</v>
      </c>
      <c r="D257" s="60">
        <f t="shared" si="18"/>
        <v>5.6224899598393607E-2</v>
      </c>
      <c r="E257" s="61">
        <f t="shared" si="19"/>
        <v>7.4622894995877154E-3</v>
      </c>
      <c r="F257" s="58">
        <f t="shared" si="20"/>
        <v>5.4693130529279786E-2</v>
      </c>
      <c r="G257" s="59">
        <f t="shared" si="21"/>
        <v>7.3417816302101787E-3</v>
      </c>
      <c r="H257" s="57">
        <f t="shared" si="23"/>
        <v>4.0154502101855382E-4</v>
      </c>
      <c r="J257" s="56">
        <f t="shared" si="22"/>
        <v>5.5685764575657079E-5</v>
      </c>
    </row>
    <row r="258" spans="1:10" x14ac:dyDescent="0.25">
      <c r="A258" s="49">
        <v>43777</v>
      </c>
      <c r="B258" s="51">
        <v>141.6</v>
      </c>
      <c r="C258" s="51">
        <v>2255.46</v>
      </c>
      <c r="D258" s="60">
        <f t="shared" si="18"/>
        <v>-0.10266159695817501</v>
      </c>
      <c r="E258" s="61">
        <f t="shared" si="19"/>
        <v>-7.3542032506370703E-3</v>
      </c>
      <c r="F258" s="58">
        <f t="shared" si="20"/>
        <v>-0.10419336602728882</v>
      </c>
      <c r="G258" s="59">
        <f t="shared" si="21"/>
        <v>-7.474711120014607E-3</v>
      </c>
      <c r="H258" s="57">
        <f t="shared" si="23"/>
        <v>7.7881531167592788E-4</v>
      </c>
      <c r="J258" s="56">
        <f t="shared" si="22"/>
        <v>5.4084305451680848E-5</v>
      </c>
    </row>
    <row r="259" spans="1:10" x14ac:dyDescent="0.25">
      <c r="A259" s="48">
        <v>43781</v>
      </c>
      <c r="B259" s="50">
        <v>146.69999999999999</v>
      </c>
      <c r="C259" s="50">
        <v>2248.81</v>
      </c>
      <c r="D259" s="60">
        <f t="shared" si="18"/>
        <v>3.6016949152542388E-2</v>
      </c>
      <c r="E259" s="61">
        <f t="shared" si="19"/>
        <v>-2.9484007696878312E-3</v>
      </c>
      <c r="F259" s="58">
        <f t="shared" si="20"/>
        <v>3.4485180083428567E-2</v>
      </c>
      <c r="G259" s="59">
        <f t="shared" si="21"/>
        <v>-3.0689086390653683E-3</v>
      </c>
      <c r="H259" s="57">
        <f t="shared" si="23"/>
        <v>-1.058318670777589E-4</v>
      </c>
      <c r="J259" s="56">
        <f t="shared" si="22"/>
        <v>8.6930670986957958E-6</v>
      </c>
    </row>
    <row r="260" spans="1:10" x14ac:dyDescent="0.25">
      <c r="A260" s="49">
        <v>43782</v>
      </c>
      <c r="B260" s="51" t="s">
        <v>289</v>
      </c>
      <c r="C260" s="51">
        <v>2235.52</v>
      </c>
      <c r="D260" s="60">
        <f t="shared" si="18"/>
        <v>-5.9304703476482534E-2</v>
      </c>
      <c r="E260" s="61">
        <f t="shared" si="19"/>
        <v>-5.9097922901445443E-3</v>
      </c>
      <c r="F260" s="58">
        <f t="shared" si="20"/>
        <v>-6.0836472545596355E-2</v>
      </c>
      <c r="G260" s="59">
        <f t="shared" si="21"/>
        <v>-6.030300159522081E-3</v>
      </c>
      <c r="H260" s="57">
        <f t="shared" si="23"/>
        <v>3.6686219009647038E-4</v>
      </c>
      <c r="J260" s="56">
        <f t="shared" si="22"/>
        <v>3.4925644912651895E-5</v>
      </c>
    </row>
    <row r="261" spans="1:10" x14ac:dyDescent="0.25">
      <c r="A261" s="48">
        <v>43783</v>
      </c>
      <c r="B261" s="50">
        <v>135.5</v>
      </c>
      <c r="C261" s="50">
        <v>2226.15</v>
      </c>
      <c r="D261" s="60">
        <f t="shared" si="18"/>
        <v>-1.8115942028985477E-2</v>
      </c>
      <c r="E261" s="61">
        <f t="shared" si="19"/>
        <v>-4.1914185513884927E-3</v>
      </c>
      <c r="F261" s="58">
        <f t="shared" si="20"/>
        <v>-1.9647711098099294E-2</v>
      </c>
      <c r="G261" s="59">
        <f t="shared" si="21"/>
        <v>-4.3119264207660294E-3</v>
      </c>
      <c r="H261" s="57">
        <f t="shared" si="23"/>
        <v>8.4719484591472282E-5</v>
      </c>
      <c r="J261" s="56">
        <f t="shared" si="22"/>
        <v>1.7567989472923612E-5</v>
      </c>
    </row>
    <row r="262" spans="1:10" x14ac:dyDescent="0.25">
      <c r="A262" s="49">
        <v>43784</v>
      </c>
      <c r="B262" s="51">
        <v>139.1</v>
      </c>
      <c r="C262" s="51">
        <v>2233.87</v>
      </c>
      <c r="D262" s="60">
        <f t="shared" ref="D262:D325" si="24">B262/B261-1</f>
        <v>2.6568265682656689E-2</v>
      </c>
      <c r="E262" s="61">
        <f t="shared" ref="E262:E325" si="25">C262/C261-1</f>
        <v>3.4678705388224706E-3</v>
      </c>
      <c r="F262" s="58">
        <f t="shared" ref="F262:F325" si="26">D262-$N$10</f>
        <v>2.5036496613542871E-2</v>
      </c>
      <c r="G262" s="59">
        <f t="shared" ref="G262:G325" si="27">E262-$O$10</f>
        <v>3.3473626694449335E-3</v>
      </c>
      <c r="H262" s="57">
        <f t="shared" si="23"/>
        <v>8.3806234137857909E-5</v>
      </c>
      <c r="J262" s="56">
        <f t="shared" ref="J262:J325" si="28">E262^2</f>
        <v>1.2026126074032852E-5</v>
      </c>
    </row>
    <row r="263" spans="1:10" x14ac:dyDescent="0.25">
      <c r="A263" s="48">
        <v>43787</v>
      </c>
      <c r="B263" s="50">
        <v>141.9</v>
      </c>
      <c r="C263" s="50">
        <v>2229.92</v>
      </c>
      <c r="D263" s="60">
        <f t="shared" si="24"/>
        <v>2.0129403306973437E-2</v>
      </c>
      <c r="E263" s="61">
        <f t="shared" si="25"/>
        <v>-1.7682318129523811E-3</v>
      </c>
      <c r="F263" s="58">
        <f t="shared" si="26"/>
        <v>1.8597634237859619E-2</v>
      </c>
      <c r="G263" s="59">
        <f t="shared" si="27"/>
        <v>-1.888739682329918E-3</v>
      </c>
      <c r="H263" s="57">
        <f t="shared" ref="H263:H326" si="29">F263*G263</f>
        <v>-3.5126089782502981E-5</v>
      </c>
      <c r="J263" s="56">
        <f t="shared" si="28"/>
        <v>3.1266437443368643E-6</v>
      </c>
    </row>
    <row r="264" spans="1:10" x14ac:dyDescent="0.25">
      <c r="A264" s="49">
        <v>43788</v>
      </c>
      <c r="B264" s="51">
        <v>141.5</v>
      </c>
      <c r="C264" s="51">
        <v>2207.25</v>
      </c>
      <c r="D264" s="60">
        <f t="shared" si="24"/>
        <v>-2.8188865398167673E-3</v>
      </c>
      <c r="E264" s="61">
        <f t="shared" si="25"/>
        <v>-1.0166283992250835E-2</v>
      </c>
      <c r="F264" s="58">
        <f t="shared" si="26"/>
        <v>-4.3506556089305849E-3</v>
      </c>
      <c r="G264" s="59">
        <f t="shared" si="27"/>
        <v>-1.0286791861628373E-2</v>
      </c>
      <c r="H264" s="57">
        <f t="shared" si="29"/>
        <v>4.4754288710694971E-5</v>
      </c>
      <c r="J264" s="56">
        <f t="shared" si="28"/>
        <v>1.0335333021109558E-4</v>
      </c>
    </row>
    <row r="265" spans="1:10" x14ac:dyDescent="0.25">
      <c r="A265" s="48">
        <v>43789</v>
      </c>
      <c r="B265" s="50">
        <v>135.6</v>
      </c>
      <c r="C265" s="50">
        <v>2194.58</v>
      </c>
      <c r="D265" s="60">
        <f t="shared" si="24"/>
        <v>-4.1696113074204955E-2</v>
      </c>
      <c r="E265" s="61">
        <f t="shared" si="25"/>
        <v>-5.7401744251897036E-3</v>
      </c>
      <c r="F265" s="58">
        <f t="shared" si="26"/>
        <v>-4.3227882143318776E-2</v>
      </c>
      <c r="G265" s="59">
        <f t="shared" si="27"/>
        <v>-5.8606822945672403E-3</v>
      </c>
      <c r="H265" s="57">
        <f t="shared" si="29"/>
        <v>2.5334488350898772E-4</v>
      </c>
      <c r="J265" s="56">
        <f t="shared" si="28"/>
        <v>3.2949602431601944E-5</v>
      </c>
    </row>
    <row r="266" spans="1:10" x14ac:dyDescent="0.25">
      <c r="A266" s="49">
        <v>43790</v>
      </c>
      <c r="B266" s="51" t="s">
        <v>287</v>
      </c>
      <c r="C266" s="51">
        <v>2179.5300000000002</v>
      </c>
      <c r="D266" s="60">
        <f t="shared" si="24"/>
        <v>2.9498525073747839E-3</v>
      </c>
      <c r="E266" s="61">
        <f t="shared" si="25"/>
        <v>-6.8578042267767314E-3</v>
      </c>
      <c r="F266" s="58">
        <f t="shared" si="26"/>
        <v>1.4180834382609658E-3</v>
      </c>
      <c r="G266" s="59">
        <f t="shared" si="27"/>
        <v>-6.9783120961542681E-3</v>
      </c>
      <c r="H266" s="57">
        <f t="shared" si="29"/>
        <v>-9.8958288105725319E-6</v>
      </c>
      <c r="J266" s="56">
        <f t="shared" si="28"/>
        <v>4.7029478812796805E-5</v>
      </c>
    </row>
    <row r="267" spans="1:10" x14ac:dyDescent="0.25">
      <c r="A267" s="48">
        <v>43791</v>
      </c>
      <c r="B267" s="50" t="s">
        <v>307</v>
      </c>
      <c r="C267" s="50">
        <v>2188.2399999999998</v>
      </c>
      <c r="D267" s="60">
        <f t="shared" si="24"/>
        <v>-1.4705882352941124E-2</v>
      </c>
      <c r="E267" s="61">
        <f t="shared" si="25"/>
        <v>3.9962744261374805E-3</v>
      </c>
      <c r="F267" s="58">
        <f t="shared" si="26"/>
        <v>-1.6237651422054942E-2</v>
      </c>
      <c r="G267" s="59">
        <f t="shared" si="27"/>
        <v>3.8757665567599434E-3</v>
      </c>
      <c r="H267" s="57">
        <f t="shared" si="29"/>
        <v>-6.2933346341926074E-5</v>
      </c>
      <c r="J267" s="56">
        <f t="shared" si="28"/>
        <v>1.5970209289000448E-5</v>
      </c>
    </row>
    <row r="268" spans="1:10" x14ac:dyDescent="0.25">
      <c r="A268" s="49">
        <v>43794</v>
      </c>
      <c r="B268" s="51">
        <v>134.19999999999999</v>
      </c>
      <c r="C268" s="51">
        <v>2197.54</v>
      </c>
      <c r="D268" s="60">
        <f t="shared" si="24"/>
        <v>1.4925373134326847E-3</v>
      </c>
      <c r="E268" s="61">
        <f t="shared" si="25"/>
        <v>4.2499908602346981E-3</v>
      </c>
      <c r="F268" s="58">
        <f t="shared" si="26"/>
        <v>-3.9231755681133369E-5</v>
      </c>
      <c r="G268" s="59">
        <f t="shared" si="27"/>
        <v>4.1294829908571614E-3</v>
      </c>
      <c r="H268" s="57">
        <f t="shared" si="29"/>
        <v>-1.6200686778670405E-7</v>
      </c>
      <c r="J268" s="56">
        <f t="shared" si="28"/>
        <v>1.806242231207847E-5</v>
      </c>
    </row>
    <row r="269" spans="1:10" x14ac:dyDescent="0.25">
      <c r="A269" s="48">
        <v>43795</v>
      </c>
      <c r="B269" s="50" t="s">
        <v>281</v>
      </c>
      <c r="C269" s="50">
        <v>2190.58</v>
      </c>
      <c r="D269" s="60">
        <f t="shared" si="24"/>
        <v>-1.6393442622950727E-2</v>
      </c>
      <c r="E269" s="61">
        <f t="shared" si="25"/>
        <v>-3.1671778443168597E-3</v>
      </c>
      <c r="F269" s="58">
        <f t="shared" si="26"/>
        <v>-1.7925211692064544E-2</v>
      </c>
      <c r="G269" s="59">
        <f t="shared" si="27"/>
        <v>-3.2876857136943968E-3</v>
      </c>
      <c r="H269" s="57">
        <f t="shared" si="29"/>
        <v>5.8932462394948371E-5</v>
      </c>
      <c r="J269" s="56">
        <f t="shared" si="28"/>
        <v>1.003101549753159E-5</v>
      </c>
    </row>
    <row r="270" spans="1:10" x14ac:dyDescent="0.25">
      <c r="A270" s="49">
        <v>43796</v>
      </c>
      <c r="B270" s="51">
        <v>133.6</v>
      </c>
      <c r="C270" s="51">
        <v>2181.33</v>
      </c>
      <c r="D270" s="60">
        <f t="shared" si="24"/>
        <v>1.2121212121211977E-2</v>
      </c>
      <c r="E270" s="61">
        <f t="shared" si="25"/>
        <v>-4.2226259712039305E-3</v>
      </c>
      <c r="F270" s="58">
        <f t="shared" si="26"/>
        <v>1.058944305209816E-2</v>
      </c>
      <c r="G270" s="59">
        <f t="shared" si="27"/>
        <v>-4.3431338405814672E-3</v>
      </c>
      <c r="H270" s="57">
        <f t="shared" si="29"/>
        <v>-4.5991368472477811E-5</v>
      </c>
      <c r="J270" s="56">
        <f t="shared" si="28"/>
        <v>1.7830570092685936E-5</v>
      </c>
    </row>
    <row r="271" spans="1:10" x14ac:dyDescent="0.25">
      <c r="A271" s="48">
        <v>43797</v>
      </c>
      <c r="B271" s="50">
        <v>133.4</v>
      </c>
      <c r="C271" s="50">
        <v>2169.09</v>
      </c>
      <c r="D271" s="60">
        <f t="shared" si="24"/>
        <v>-1.4970059880238251E-3</v>
      </c>
      <c r="E271" s="61">
        <f t="shared" si="25"/>
        <v>-5.6112555184221202E-3</v>
      </c>
      <c r="F271" s="58">
        <f t="shared" si="26"/>
        <v>-3.0287750571376432E-3</v>
      </c>
      <c r="G271" s="59">
        <f t="shared" si="27"/>
        <v>-5.7317633877996569E-3</v>
      </c>
      <c r="H271" s="57">
        <f t="shared" si="29"/>
        <v>1.7360221982382359E-5</v>
      </c>
      <c r="J271" s="56">
        <f t="shared" si="28"/>
        <v>3.14861884930227E-5</v>
      </c>
    </row>
    <row r="272" spans="1:10" x14ac:dyDescent="0.25">
      <c r="A272" s="49">
        <v>43798</v>
      </c>
      <c r="B272" s="51">
        <v>135.19999999999999</v>
      </c>
      <c r="C272" s="51">
        <v>2158.94</v>
      </c>
      <c r="D272" s="60">
        <f t="shared" si="24"/>
        <v>1.3493253373313197E-2</v>
      </c>
      <c r="E272" s="61">
        <f t="shared" si="25"/>
        <v>-4.6793816761868667E-3</v>
      </c>
      <c r="F272" s="58">
        <f t="shared" si="26"/>
        <v>1.1961484304199379E-2</v>
      </c>
      <c r="G272" s="59">
        <f t="shared" si="27"/>
        <v>-4.7998895455644034E-3</v>
      </c>
      <c r="H272" s="57">
        <f t="shared" si="29"/>
        <v>-5.7413803461159299E-5</v>
      </c>
      <c r="J272" s="56">
        <f t="shared" si="28"/>
        <v>2.1896612871433411E-5</v>
      </c>
    </row>
    <row r="273" spans="1:10" x14ac:dyDescent="0.25">
      <c r="A273" s="48">
        <v>43801</v>
      </c>
      <c r="B273" s="50">
        <v>136.30000000000001</v>
      </c>
      <c r="C273" s="50">
        <v>2122.3000000000002</v>
      </c>
      <c r="D273" s="60">
        <f t="shared" si="24"/>
        <v>8.1360946745563378E-3</v>
      </c>
      <c r="E273" s="61">
        <f t="shared" si="25"/>
        <v>-1.6971291467108851E-2</v>
      </c>
      <c r="F273" s="58">
        <f t="shared" si="26"/>
        <v>6.6043256054425202E-3</v>
      </c>
      <c r="G273" s="59">
        <f t="shared" si="27"/>
        <v>-1.7091799336486389E-2</v>
      </c>
      <c r="H273" s="57">
        <f t="shared" si="29"/>
        <v>-1.1287980800104254E-4</v>
      </c>
      <c r="J273" s="56">
        <f t="shared" si="28"/>
        <v>2.880247340615617E-4</v>
      </c>
    </row>
    <row r="274" spans="1:10" x14ac:dyDescent="0.25">
      <c r="A274" s="49">
        <v>43802</v>
      </c>
      <c r="B274" s="51">
        <v>136.4</v>
      </c>
      <c r="C274" s="51">
        <v>2089.92</v>
      </c>
      <c r="D274" s="60">
        <f t="shared" si="24"/>
        <v>7.336757153337814E-4</v>
      </c>
      <c r="E274" s="61">
        <f t="shared" si="25"/>
        <v>-1.525703246477883E-2</v>
      </c>
      <c r="F274" s="58">
        <f t="shared" si="26"/>
        <v>-7.9809335378003667E-4</v>
      </c>
      <c r="G274" s="59">
        <f t="shared" si="27"/>
        <v>-1.5377540334156368E-2</v>
      </c>
      <c r="H274" s="57">
        <f t="shared" si="29"/>
        <v>1.2272712738174641E-5</v>
      </c>
      <c r="J274" s="56">
        <f t="shared" si="28"/>
        <v>2.3277703963131519E-4</v>
      </c>
    </row>
    <row r="275" spans="1:10" x14ac:dyDescent="0.25">
      <c r="A275" s="48">
        <v>43803</v>
      </c>
      <c r="B275" s="50" t="s">
        <v>287</v>
      </c>
      <c r="C275" s="50">
        <v>2081.89</v>
      </c>
      <c r="D275" s="60">
        <f t="shared" si="24"/>
        <v>-2.9325513196480912E-3</v>
      </c>
      <c r="E275" s="61">
        <f t="shared" si="25"/>
        <v>-3.8422523350176707E-3</v>
      </c>
      <c r="F275" s="58">
        <f t="shared" si="26"/>
        <v>-4.4643203887619089E-3</v>
      </c>
      <c r="G275" s="59">
        <f t="shared" si="27"/>
        <v>-3.9627602043952074E-3</v>
      </c>
      <c r="H275" s="57">
        <f t="shared" si="29"/>
        <v>1.7691031176255835E-5</v>
      </c>
      <c r="J275" s="56">
        <f t="shared" si="28"/>
        <v>1.4762903005948743E-5</v>
      </c>
    </row>
    <row r="276" spans="1:10" x14ac:dyDescent="0.25">
      <c r="A276" s="49">
        <v>43804</v>
      </c>
      <c r="B276" s="51" t="s">
        <v>287</v>
      </c>
      <c r="C276" s="51">
        <v>2092.12</v>
      </c>
      <c r="D276" s="60">
        <f t="shared" si="24"/>
        <v>0</v>
      </c>
      <c r="E276" s="61">
        <f t="shared" si="25"/>
        <v>4.913804283607659E-3</v>
      </c>
      <c r="F276" s="58">
        <f t="shared" si="26"/>
        <v>-1.5317690691138181E-3</v>
      </c>
      <c r="G276" s="59">
        <f t="shared" si="27"/>
        <v>4.7932964142301223E-3</v>
      </c>
      <c r="H276" s="57">
        <f t="shared" si="29"/>
        <v>-7.3422231864118764E-6</v>
      </c>
      <c r="J276" s="56">
        <f t="shared" si="28"/>
        <v>2.4145472537600978E-5</v>
      </c>
    </row>
    <row r="277" spans="1:10" x14ac:dyDescent="0.25">
      <c r="A277" s="48">
        <v>43805</v>
      </c>
      <c r="B277" s="50">
        <v>137.4</v>
      </c>
      <c r="C277" s="50">
        <v>2073.11</v>
      </c>
      <c r="D277" s="60">
        <f t="shared" si="24"/>
        <v>1.0294117647058787E-2</v>
      </c>
      <c r="E277" s="61">
        <f t="shared" si="25"/>
        <v>-9.0864768751313107E-3</v>
      </c>
      <c r="F277" s="58">
        <f t="shared" si="26"/>
        <v>8.7623485779449693E-3</v>
      </c>
      <c r="G277" s="59">
        <f t="shared" si="27"/>
        <v>-9.2069847445088483E-3</v>
      </c>
      <c r="H277" s="57">
        <f t="shared" si="29"/>
        <v>-8.0674809683208129E-5</v>
      </c>
      <c r="J277" s="56">
        <f t="shared" si="28"/>
        <v>8.256406200229607E-5</v>
      </c>
    </row>
    <row r="278" spans="1:10" x14ac:dyDescent="0.25">
      <c r="A278" s="49">
        <v>43808</v>
      </c>
      <c r="B278" s="51">
        <v>136.5</v>
      </c>
      <c r="C278" s="51">
        <v>2066.5500000000002</v>
      </c>
      <c r="D278" s="60">
        <f t="shared" si="24"/>
        <v>-6.5502183406114245E-3</v>
      </c>
      <c r="E278" s="61">
        <f t="shared" si="25"/>
        <v>-3.1643279903140753E-3</v>
      </c>
      <c r="F278" s="58">
        <f t="shared" si="26"/>
        <v>-8.0819874097252421E-3</v>
      </c>
      <c r="G278" s="59">
        <f t="shared" si="27"/>
        <v>-3.2848358596916124E-3</v>
      </c>
      <c r="H278" s="57">
        <f t="shared" si="29"/>
        <v>2.6548002061041605E-5</v>
      </c>
      <c r="J278" s="56">
        <f t="shared" si="28"/>
        <v>1.0012971630285115E-5</v>
      </c>
    </row>
    <row r="279" spans="1:10" x14ac:dyDescent="0.25">
      <c r="A279" s="48">
        <v>43809</v>
      </c>
      <c r="B279" s="50">
        <v>137.5</v>
      </c>
      <c r="C279" s="50">
        <v>2054.11</v>
      </c>
      <c r="D279" s="60">
        <f t="shared" si="24"/>
        <v>7.3260073260073E-3</v>
      </c>
      <c r="E279" s="61">
        <f t="shared" si="25"/>
        <v>-6.0196946601824841E-3</v>
      </c>
      <c r="F279" s="58">
        <f t="shared" si="26"/>
        <v>5.7942382568934823E-3</v>
      </c>
      <c r="G279" s="59">
        <f t="shared" si="27"/>
        <v>-6.1402025295600208E-3</v>
      </c>
      <c r="H279" s="57">
        <f t="shared" si="29"/>
        <v>-3.5577796401850807E-5</v>
      </c>
      <c r="J279" s="56">
        <f t="shared" si="28"/>
        <v>3.623672380182951E-5</v>
      </c>
    </row>
    <row r="280" spans="1:10" x14ac:dyDescent="0.25">
      <c r="A280" s="49">
        <v>43810</v>
      </c>
      <c r="B280" s="51">
        <v>138.69999999999999</v>
      </c>
      <c r="C280" s="51">
        <v>2047.34</v>
      </c>
      <c r="D280" s="60">
        <f t="shared" si="24"/>
        <v>8.7272727272726947E-3</v>
      </c>
      <c r="E280" s="61">
        <f t="shared" si="25"/>
        <v>-3.2958312845954296E-3</v>
      </c>
      <c r="F280" s="58">
        <f t="shared" si="26"/>
        <v>7.195503658158877E-3</v>
      </c>
      <c r="G280" s="59">
        <f t="shared" si="27"/>
        <v>-3.4163391539729668E-3</v>
      </c>
      <c r="H280" s="57">
        <f t="shared" si="29"/>
        <v>-2.4582280879923886E-5</v>
      </c>
      <c r="J280" s="56">
        <f t="shared" si="28"/>
        <v>1.0862503856517959E-5</v>
      </c>
    </row>
    <row r="281" spans="1:10" x14ac:dyDescent="0.25">
      <c r="A281" s="48">
        <v>43811</v>
      </c>
      <c r="B281" s="50">
        <v>141.5</v>
      </c>
      <c r="C281" s="50">
        <v>2102.19</v>
      </c>
      <c r="D281" s="60">
        <f t="shared" si="24"/>
        <v>2.0187454938716654E-2</v>
      </c>
      <c r="E281" s="61">
        <f t="shared" si="25"/>
        <v>2.679086033585043E-2</v>
      </c>
      <c r="F281" s="58">
        <f t="shared" si="26"/>
        <v>1.8655685869602836E-2</v>
      </c>
      <c r="G281" s="59">
        <f t="shared" si="27"/>
        <v>2.6670352466472893E-2</v>
      </c>
      <c r="H281" s="57">
        <f t="shared" si="29"/>
        <v>4.9755371764610549E-4</v>
      </c>
      <c r="J281" s="56">
        <f t="shared" si="28"/>
        <v>7.1775019753504384E-4</v>
      </c>
    </row>
    <row r="282" spans="1:10" x14ac:dyDescent="0.25">
      <c r="A282" s="49">
        <v>43812</v>
      </c>
      <c r="B282" s="51">
        <v>139.80000000000001</v>
      </c>
      <c r="C282" s="51">
        <v>2106.5100000000002</v>
      </c>
      <c r="D282" s="60">
        <f t="shared" si="24"/>
        <v>-1.201413427561826E-2</v>
      </c>
      <c r="E282" s="61">
        <f t="shared" si="25"/>
        <v>2.0549997859375946E-3</v>
      </c>
      <c r="F282" s="58">
        <f t="shared" si="26"/>
        <v>-1.3545903344732078E-2</v>
      </c>
      <c r="G282" s="59">
        <f t="shared" si="27"/>
        <v>1.9344919165600577E-3</v>
      </c>
      <c r="H282" s="57">
        <f t="shared" si="29"/>
        <v>-2.6204440522888054E-5</v>
      </c>
      <c r="J282" s="56">
        <f t="shared" si="28"/>
        <v>4.2230241202035593E-6</v>
      </c>
    </row>
    <row r="283" spans="1:10" x14ac:dyDescent="0.25">
      <c r="A283" s="48">
        <v>43815</v>
      </c>
      <c r="B283" s="50" t="s">
        <v>306</v>
      </c>
      <c r="C283" s="50">
        <v>2112.9299999999998</v>
      </c>
      <c r="D283" s="60">
        <f t="shared" si="24"/>
        <v>1.4306151645206988E-3</v>
      </c>
      <c r="E283" s="61">
        <f t="shared" si="25"/>
        <v>3.0476950026345762E-3</v>
      </c>
      <c r="F283" s="58">
        <f t="shared" si="26"/>
        <v>-1.0115390459311925E-4</v>
      </c>
      <c r="G283" s="59">
        <f t="shared" si="27"/>
        <v>2.927187133257039E-3</v>
      </c>
      <c r="H283" s="57">
        <f t="shared" si="29"/>
        <v>-2.9609640800368878E-7</v>
      </c>
      <c r="J283" s="56">
        <f t="shared" si="28"/>
        <v>9.2884448290837696E-6</v>
      </c>
    </row>
    <row r="284" spans="1:10" x14ac:dyDescent="0.25">
      <c r="A284" s="49">
        <v>43816</v>
      </c>
      <c r="B284" s="51">
        <v>138.4</v>
      </c>
      <c r="C284" s="51">
        <v>2132.25</v>
      </c>
      <c r="D284" s="60">
        <f t="shared" si="24"/>
        <v>-1.1428571428571344E-2</v>
      </c>
      <c r="E284" s="61">
        <f t="shared" si="25"/>
        <v>9.143700927148668E-3</v>
      </c>
      <c r="F284" s="58">
        <f t="shared" si="26"/>
        <v>-1.2960340497685161E-2</v>
      </c>
      <c r="G284" s="59">
        <f t="shared" si="27"/>
        <v>9.0231930577711304E-3</v>
      </c>
      <c r="H284" s="57">
        <f t="shared" si="29"/>
        <v>-1.1694365440506278E-4</v>
      </c>
      <c r="J284" s="56">
        <f t="shared" si="28"/>
        <v>8.3607266645139414E-5</v>
      </c>
    </row>
    <row r="285" spans="1:10" x14ac:dyDescent="0.25">
      <c r="A285" s="48">
        <v>43817</v>
      </c>
      <c r="B285" s="50">
        <v>137.80000000000001</v>
      </c>
      <c r="C285" s="50">
        <v>2131.85</v>
      </c>
      <c r="D285" s="60">
        <f t="shared" si="24"/>
        <v>-4.3352601156069204E-3</v>
      </c>
      <c r="E285" s="61">
        <f t="shared" si="25"/>
        <v>-1.8759526321965314E-4</v>
      </c>
      <c r="F285" s="58">
        <f t="shared" si="26"/>
        <v>-5.867029184720738E-3</v>
      </c>
      <c r="G285" s="59">
        <f t="shared" si="27"/>
        <v>-3.0810313259719012E-4</v>
      </c>
      <c r="H285" s="57">
        <f t="shared" si="29"/>
        <v>1.8076500708515978E-6</v>
      </c>
      <c r="J285" s="56">
        <f t="shared" si="28"/>
        <v>3.5191982782450949E-8</v>
      </c>
    </row>
    <row r="286" spans="1:10" x14ac:dyDescent="0.25">
      <c r="A286" s="49">
        <v>43818</v>
      </c>
      <c r="B286" s="51" t="s">
        <v>306</v>
      </c>
      <c r="C286" s="51">
        <v>2133.7199999999998</v>
      </c>
      <c r="D286" s="60">
        <f t="shared" si="24"/>
        <v>1.5965166908562978E-2</v>
      </c>
      <c r="E286" s="61">
        <f t="shared" si="25"/>
        <v>8.7717240894047421E-4</v>
      </c>
      <c r="F286" s="58">
        <f t="shared" si="26"/>
        <v>1.443339783944916E-2</v>
      </c>
      <c r="G286" s="59">
        <f t="shared" si="27"/>
        <v>7.5666453956293729E-4</v>
      </c>
      <c r="H286" s="57">
        <f t="shared" si="29"/>
        <v>1.0921240330515493E-5</v>
      </c>
      <c r="J286" s="56">
        <f t="shared" si="28"/>
        <v>7.6943143500643448E-7</v>
      </c>
    </row>
    <row r="287" spans="1:10" x14ac:dyDescent="0.25">
      <c r="A287" s="48">
        <v>43819</v>
      </c>
      <c r="B287" s="50" t="s">
        <v>296</v>
      </c>
      <c r="C287" s="50">
        <v>2128.04</v>
      </c>
      <c r="D287" s="60">
        <f t="shared" si="24"/>
        <v>1.4285714285714235E-2</v>
      </c>
      <c r="E287" s="61">
        <f t="shared" si="25"/>
        <v>-2.6620175093263754E-3</v>
      </c>
      <c r="F287" s="58">
        <f t="shared" si="26"/>
        <v>1.2753945216600417E-2</v>
      </c>
      <c r="G287" s="59">
        <f t="shared" si="27"/>
        <v>-2.7825253787039125E-3</v>
      </c>
      <c r="H287" s="57">
        <f t="shared" si="29"/>
        <v>-3.5488176243790032E-5</v>
      </c>
      <c r="J287" s="56">
        <f t="shared" si="28"/>
        <v>7.0863372199601989E-6</v>
      </c>
    </row>
    <row r="288" spans="1:10" x14ac:dyDescent="0.25">
      <c r="A288" s="49">
        <v>43822</v>
      </c>
      <c r="B288" s="51">
        <v>141.30000000000001</v>
      </c>
      <c r="C288" s="51">
        <v>2142.54</v>
      </c>
      <c r="D288" s="60">
        <f t="shared" si="24"/>
        <v>-4.9295774647886148E-3</v>
      </c>
      <c r="E288" s="61">
        <f t="shared" si="25"/>
        <v>6.813781695832688E-3</v>
      </c>
      <c r="F288" s="58">
        <f t="shared" si="26"/>
        <v>-6.4613465339024324E-3</v>
      </c>
      <c r="G288" s="59">
        <f t="shared" si="27"/>
        <v>6.6932738264551513E-3</v>
      </c>
      <c r="H288" s="57">
        <f t="shared" si="29"/>
        <v>-4.3247561639025863E-5</v>
      </c>
      <c r="J288" s="56">
        <f t="shared" si="28"/>
        <v>4.642762099846458E-5</v>
      </c>
    </row>
    <row r="289" spans="1:10" x14ac:dyDescent="0.25">
      <c r="A289" s="48">
        <v>43826</v>
      </c>
      <c r="B289" s="50">
        <v>143.9</v>
      </c>
      <c r="C289" s="50">
        <v>2151.7399999999998</v>
      </c>
      <c r="D289" s="60">
        <f t="shared" si="24"/>
        <v>1.840056617126673E-2</v>
      </c>
      <c r="E289" s="61">
        <f t="shared" si="25"/>
        <v>4.2939688407217513E-3</v>
      </c>
      <c r="F289" s="58">
        <f t="shared" si="26"/>
        <v>1.6868797102152912E-2</v>
      </c>
      <c r="G289" s="59">
        <f t="shared" si="27"/>
        <v>4.1734609713442146E-3</v>
      </c>
      <c r="H289" s="57">
        <f t="shared" si="29"/>
        <v>7.0401266339359563E-5</v>
      </c>
      <c r="J289" s="56">
        <f t="shared" si="28"/>
        <v>1.8438168405089301E-5</v>
      </c>
    </row>
    <row r="290" spans="1:10" x14ac:dyDescent="0.25">
      <c r="A290" s="49">
        <v>43829</v>
      </c>
      <c r="B290" s="51" t="s">
        <v>297</v>
      </c>
      <c r="C290" s="51">
        <v>2150.09</v>
      </c>
      <c r="D290" s="60">
        <f t="shared" si="24"/>
        <v>6.9492703266149647E-4</v>
      </c>
      <c r="E290" s="61">
        <f t="shared" si="25"/>
        <v>-7.6682127022764668E-4</v>
      </c>
      <c r="F290" s="58">
        <f t="shared" si="26"/>
        <v>-8.368420364523216E-4</v>
      </c>
      <c r="G290" s="59">
        <f t="shared" si="27"/>
        <v>-8.873291396051836E-4</v>
      </c>
      <c r="H290" s="57">
        <f t="shared" si="29"/>
        <v>7.4255432419068819E-7</v>
      </c>
      <c r="J290" s="56">
        <f t="shared" si="28"/>
        <v>5.8801486047354153E-7</v>
      </c>
    </row>
    <row r="291" spans="1:10" x14ac:dyDescent="0.25">
      <c r="A291" s="48">
        <v>43832</v>
      </c>
      <c r="B291" s="50">
        <v>145.19999999999999</v>
      </c>
      <c r="C291" s="50">
        <v>2200.1</v>
      </c>
      <c r="D291" s="60">
        <f t="shared" si="24"/>
        <v>8.3333333333333037E-3</v>
      </c>
      <c r="E291" s="61">
        <f t="shared" si="25"/>
        <v>2.3259491463147874E-2</v>
      </c>
      <c r="F291" s="58">
        <f t="shared" si="26"/>
        <v>6.8015642642194861E-3</v>
      </c>
      <c r="G291" s="59">
        <f t="shared" si="27"/>
        <v>2.3138983593770337E-2</v>
      </c>
      <c r="H291" s="57">
        <f t="shared" si="29"/>
        <v>1.5738128392174931E-4</v>
      </c>
      <c r="J291" s="56">
        <f t="shared" si="28"/>
        <v>5.4100394312424881E-4</v>
      </c>
    </row>
    <row r="292" spans="1:10" x14ac:dyDescent="0.25">
      <c r="A292" s="49">
        <v>43833</v>
      </c>
      <c r="B292" s="51">
        <v>141.80000000000001</v>
      </c>
      <c r="C292" s="51">
        <v>2173.9699999999998</v>
      </c>
      <c r="D292" s="60">
        <f t="shared" si="24"/>
        <v>-2.3415977961432355E-2</v>
      </c>
      <c r="E292" s="61">
        <f t="shared" si="25"/>
        <v>-1.1876732875778395E-2</v>
      </c>
      <c r="F292" s="58">
        <f t="shared" si="26"/>
        <v>-2.4947747030546173E-2</v>
      </c>
      <c r="G292" s="59">
        <f t="shared" si="27"/>
        <v>-1.1997240745155933E-2</v>
      </c>
      <c r="H292" s="57">
        <f t="shared" si="29"/>
        <v>2.9930412717471148E-4</v>
      </c>
      <c r="J292" s="56">
        <f t="shared" si="28"/>
        <v>1.4105678380259534E-4</v>
      </c>
    </row>
    <row r="293" spans="1:10" x14ac:dyDescent="0.25">
      <c r="A293" s="48">
        <v>43837</v>
      </c>
      <c r="B293" s="50">
        <v>143.30000000000001</v>
      </c>
      <c r="C293" s="50">
        <v>2145.0100000000002</v>
      </c>
      <c r="D293" s="60">
        <f t="shared" si="24"/>
        <v>1.0578279266572732E-2</v>
      </c>
      <c r="E293" s="61">
        <f t="shared" si="25"/>
        <v>-1.3321250983224009E-2</v>
      </c>
      <c r="F293" s="58">
        <f t="shared" si="26"/>
        <v>9.0465101974589145E-3</v>
      </c>
      <c r="G293" s="59">
        <f t="shared" si="27"/>
        <v>-1.3441758852601546E-2</v>
      </c>
      <c r="H293" s="57">
        <f t="shared" si="29"/>
        <v>-1.2160100853184353E-4</v>
      </c>
      <c r="J293" s="56">
        <f t="shared" si="28"/>
        <v>1.7745572775804662E-4</v>
      </c>
    </row>
    <row r="294" spans="1:10" x14ac:dyDescent="0.25">
      <c r="A294" s="49">
        <v>43838</v>
      </c>
      <c r="B294" s="51">
        <v>142.30000000000001</v>
      </c>
      <c r="C294" s="51">
        <v>2115.9899999999998</v>
      </c>
      <c r="D294" s="60">
        <f t="shared" si="24"/>
        <v>-6.9783670621074156E-3</v>
      </c>
      <c r="E294" s="61">
        <f t="shared" si="25"/>
        <v>-1.3529074456529511E-2</v>
      </c>
      <c r="F294" s="58">
        <f t="shared" si="26"/>
        <v>-8.5101361312212333E-3</v>
      </c>
      <c r="G294" s="59">
        <f t="shared" si="27"/>
        <v>-1.3649582325907048E-2</v>
      </c>
      <c r="H294" s="57">
        <f t="shared" si="29"/>
        <v>1.1615980372778033E-4</v>
      </c>
      <c r="J294" s="56">
        <f t="shared" si="28"/>
        <v>1.8303585565031927E-4</v>
      </c>
    </row>
    <row r="295" spans="1:10" x14ac:dyDescent="0.25">
      <c r="A295" s="48">
        <v>43839</v>
      </c>
      <c r="B295" s="50">
        <v>145.19999999999999</v>
      </c>
      <c r="C295" s="50">
        <v>2157.61</v>
      </c>
      <c r="D295" s="60">
        <f t="shared" si="24"/>
        <v>2.0379479971890158E-2</v>
      </c>
      <c r="E295" s="61">
        <f t="shared" si="25"/>
        <v>1.9669280100567788E-2</v>
      </c>
      <c r="F295" s="58">
        <f t="shared" si="26"/>
        <v>1.884771090277634E-2</v>
      </c>
      <c r="G295" s="59">
        <f t="shared" si="27"/>
        <v>1.954877223119025E-2</v>
      </c>
      <c r="H295" s="57">
        <f t="shared" si="29"/>
        <v>3.6844960751769584E-4</v>
      </c>
      <c r="J295" s="56">
        <f t="shared" si="28"/>
        <v>3.8688057967459195E-4</v>
      </c>
    </row>
    <row r="296" spans="1:10" x14ac:dyDescent="0.25">
      <c r="A296" s="49">
        <v>43840</v>
      </c>
      <c r="B296" s="51">
        <v>150.5</v>
      </c>
      <c r="C296" s="51">
        <v>2167.91</v>
      </c>
      <c r="D296" s="60">
        <f t="shared" si="24"/>
        <v>3.6501377410468328E-2</v>
      </c>
      <c r="E296" s="61">
        <f t="shared" si="25"/>
        <v>4.7738006405233513E-3</v>
      </c>
      <c r="F296" s="58">
        <f t="shared" si="26"/>
        <v>3.4969608341354506E-2</v>
      </c>
      <c r="G296" s="59">
        <f t="shared" si="27"/>
        <v>4.6532927711458146E-3</v>
      </c>
      <c r="H296" s="57">
        <f t="shared" si="29"/>
        <v>1.6272382570462531E-4</v>
      </c>
      <c r="J296" s="56">
        <f t="shared" si="28"/>
        <v>2.2789172555461159E-5</v>
      </c>
    </row>
    <row r="297" spans="1:10" x14ac:dyDescent="0.25">
      <c r="A297" s="48">
        <v>43843</v>
      </c>
      <c r="B297" s="50">
        <v>159.69999999999999</v>
      </c>
      <c r="C297" s="50">
        <v>2194.42</v>
      </c>
      <c r="D297" s="60">
        <f t="shared" si="24"/>
        <v>6.1129568106312204E-2</v>
      </c>
      <c r="E297" s="61">
        <f t="shared" si="25"/>
        <v>1.222836741377642E-2</v>
      </c>
      <c r="F297" s="58">
        <f t="shared" si="26"/>
        <v>5.9597799037198383E-2</v>
      </c>
      <c r="G297" s="59">
        <f t="shared" si="27"/>
        <v>1.2107859544398882E-2</v>
      </c>
      <c r="H297" s="57">
        <f t="shared" si="29"/>
        <v>7.2160177989770891E-4</v>
      </c>
      <c r="J297" s="56">
        <f t="shared" si="28"/>
        <v>1.49532969606309E-4</v>
      </c>
    </row>
    <row r="298" spans="1:10" x14ac:dyDescent="0.25">
      <c r="A298" s="49">
        <v>43844</v>
      </c>
      <c r="B298" s="51">
        <v>152.5</v>
      </c>
      <c r="C298" s="51">
        <v>2182.96</v>
      </c>
      <c r="D298" s="60">
        <f t="shared" si="24"/>
        <v>-4.5084533500313051E-2</v>
      </c>
      <c r="E298" s="61">
        <f t="shared" si="25"/>
        <v>-5.2223366538766136E-3</v>
      </c>
      <c r="F298" s="58">
        <f t="shared" si="26"/>
        <v>-4.6616302569426872E-2</v>
      </c>
      <c r="G298" s="59">
        <f t="shared" si="27"/>
        <v>-5.3428445232541503E-3</v>
      </c>
      <c r="H298" s="57">
        <f t="shared" si="29"/>
        <v>2.4906365687742073E-4</v>
      </c>
      <c r="J298" s="56">
        <f t="shared" si="28"/>
        <v>2.7272800126423185E-5</v>
      </c>
    </row>
    <row r="299" spans="1:10" x14ac:dyDescent="0.25">
      <c r="A299" s="48">
        <v>43845</v>
      </c>
      <c r="B299" s="50" t="s">
        <v>305</v>
      </c>
      <c r="C299" s="50">
        <v>2165.08</v>
      </c>
      <c r="D299" s="60">
        <f t="shared" si="24"/>
        <v>2.2950819672131084E-2</v>
      </c>
      <c r="E299" s="61">
        <f t="shared" si="25"/>
        <v>-8.190713526587845E-3</v>
      </c>
      <c r="F299" s="58">
        <f t="shared" si="26"/>
        <v>2.1419050603017267E-2</v>
      </c>
      <c r="G299" s="59">
        <f t="shared" si="27"/>
        <v>-8.3112213959653826E-3</v>
      </c>
      <c r="H299" s="57">
        <f t="shared" si="29"/>
        <v>-1.7801847165306234E-4</v>
      </c>
      <c r="J299" s="56">
        <f t="shared" si="28"/>
        <v>6.708778807462909E-5</v>
      </c>
    </row>
    <row r="300" spans="1:10" x14ac:dyDescent="0.25">
      <c r="A300" s="49">
        <v>43846</v>
      </c>
      <c r="B300" s="51">
        <v>153.30000000000001</v>
      </c>
      <c r="C300" s="51">
        <v>2173.7399999999998</v>
      </c>
      <c r="D300" s="60">
        <f t="shared" si="24"/>
        <v>-1.7307692307692246E-2</v>
      </c>
      <c r="E300" s="61">
        <f t="shared" si="25"/>
        <v>3.9998521994568659E-3</v>
      </c>
      <c r="F300" s="58">
        <f t="shared" si="26"/>
        <v>-1.8839461376806064E-2</v>
      </c>
      <c r="G300" s="59">
        <f t="shared" si="27"/>
        <v>3.8793443300793287E-3</v>
      </c>
      <c r="H300" s="57">
        <f t="shared" si="29"/>
        <v>-7.3084757673861104E-5</v>
      </c>
      <c r="J300" s="56">
        <f t="shared" si="28"/>
        <v>1.5998817617499927E-5</v>
      </c>
    </row>
    <row r="301" spans="1:10" x14ac:dyDescent="0.25">
      <c r="A301" s="48">
        <v>43847</v>
      </c>
      <c r="B301" s="50">
        <v>155.6</v>
      </c>
      <c r="C301" s="50">
        <v>2175.9499999999998</v>
      </c>
      <c r="D301" s="60">
        <f t="shared" si="24"/>
        <v>1.5003261578603988E-2</v>
      </c>
      <c r="E301" s="61">
        <f t="shared" si="25"/>
        <v>1.0166809278018274E-3</v>
      </c>
      <c r="F301" s="58">
        <f t="shared" si="26"/>
        <v>1.347149250949017E-2</v>
      </c>
      <c r="G301" s="59">
        <f t="shared" si="27"/>
        <v>8.9617305842429047E-4</v>
      </c>
      <c r="H301" s="57">
        <f t="shared" si="29"/>
        <v>1.2072788643769725E-5</v>
      </c>
      <c r="J301" s="56">
        <f t="shared" si="28"/>
        <v>1.0336401089559846E-6</v>
      </c>
    </row>
    <row r="302" spans="1:10" x14ac:dyDescent="0.25">
      <c r="A302" s="49">
        <v>43850</v>
      </c>
      <c r="B302" s="51">
        <v>159.30000000000001</v>
      </c>
      <c r="C302" s="51">
        <v>2178.06</v>
      </c>
      <c r="D302" s="60">
        <f t="shared" si="24"/>
        <v>2.3778920308483498E-2</v>
      </c>
      <c r="E302" s="61">
        <f t="shared" si="25"/>
        <v>9.6969139915903391E-4</v>
      </c>
      <c r="F302" s="58">
        <f t="shared" si="26"/>
        <v>2.224715123936968E-2</v>
      </c>
      <c r="G302" s="59">
        <f t="shared" si="27"/>
        <v>8.4918352978149698E-4</v>
      </c>
      <c r="H302" s="57">
        <f t="shared" si="29"/>
        <v>1.8891914417030749E-5</v>
      </c>
      <c r="J302" s="56">
        <f t="shared" si="28"/>
        <v>9.4030140960300482E-7</v>
      </c>
    </row>
    <row r="303" spans="1:10" x14ac:dyDescent="0.25">
      <c r="A303" s="48">
        <v>43851</v>
      </c>
      <c r="B303" s="50">
        <v>159.6</v>
      </c>
      <c r="C303" s="50">
        <v>2158.04</v>
      </c>
      <c r="D303" s="60">
        <f t="shared" si="24"/>
        <v>1.8832391713745622E-3</v>
      </c>
      <c r="E303" s="61">
        <f t="shared" si="25"/>
        <v>-9.1916659779803789E-3</v>
      </c>
      <c r="F303" s="58">
        <f t="shared" si="26"/>
        <v>3.5147010226074414E-4</v>
      </c>
      <c r="G303" s="59">
        <f t="shared" si="27"/>
        <v>-9.3121738473579165E-3</v>
      </c>
      <c r="H303" s="57">
        <f t="shared" si="29"/>
        <v>-3.2729506944007143E-6</v>
      </c>
      <c r="J303" s="56">
        <f t="shared" si="28"/>
        <v>8.4486723450762002E-5</v>
      </c>
    </row>
    <row r="304" spans="1:10" x14ac:dyDescent="0.25">
      <c r="A304" s="49">
        <v>43852</v>
      </c>
      <c r="B304" s="51">
        <v>166.9</v>
      </c>
      <c r="C304" s="51">
        <v>2146.56</v>
      </c>
      <c r="D304" s="60">
        <f t="shared" si="24"/>
        <v>4.5739348370927413E-2</v>
      </c>
      <c r="E304" s="61">
        <f t="shared" si="25"/>
        <v>-5.3196418972771831E-3</v>
      </c>
      <c r="F304" s="58">
        <f t="shared" si="26"/>
        <v>4.4207579301813592E-2</v>
      </c>
      <c r="G304" s="59">
        <f t="shared" si="27"/>
        <v>-5.4401497666547198E-3</v>
      </c>
      <c r="H304" s="57">
        <f t="shared" si="29"/>
        <v>-2.4049585222313122E-4</v>
      </c>
      <c r="J304" s="56">
        <f t="shared" si="28"/>
        <v>2.8298589915266788E-5</v>
      </c>
    </row>
    <row r="305" spans="1:10" x14ac:dyDescent="0.25">
      <c r="A305" s="48">
        <v>43853</v>
      </c>
      <c r="B305" s="50">
        <v>167.7</v>
      </c>
      <c r="C305" s="50">
        <v>2148.41</v>
      </c>
      <c r="D305" s="60">
        <f t="shared" si="24"/>
        <v>4.7932893948470223E-3</v>
      </c>
      <c r="E305" s="61">
        <f t="shared" si="25"/>
        <v>8.6184406678579961E-4</v>
      </c>
      <c r="F305" s="58">
        <f t="shared" si="26"/>
        <v>3.2615203257332043E-3</v>
      </c>
      <c r="G305" s="59">
        <f t="shared" si="27"/>
        <v>7.4133619740826269E-4</v>
      </c>
      <c r="H305" s="57">
        <f t="shared" si="29"/>
        <v>2.4178830760488117E-6</v>
      </c>
      <c r="J305" s="56">
        <f t="shared" si="28"/>
        <v>7.4277519545388581E-7</v>
      </c>
    </row>
    <row r="306" spans="1:10" x14ac:dyDescent="0.25">
      <c r="A306" s="49">
        <v>43854</v>
      </c>
      <c r="B306" s="51">
        <v>161.80000000000001</v>
      </c>
      <c r="C306" s="51">
        <v>2154.2800000000002</v>
      </c>
      <c r="D306" s="60">
        <f t="shared" si="24"/>
        <v>-3.518187239117454E-2</v>
      </c>
      <c r="E306" s="61">
        <f t="shared" si="25"/>
        <v>2.7322531546587481E-3</v>
      </c>
      <c r="F306" s="58">
        <f t="shared" si="26"/>
        <v>-3.6713641460288361E-2</v>
      </c>
      <c r="G306" s="59">
        <f t="shared" si="27"/>
        <v>2.6117452852812109E-3</v>
      </c>
      <c r="H306" s="57">
        <f t="shared" si="29"/>
        <v>-9.5886679989412918E-5</v>
      </c>
      <c r="J306" s="56">
        <f t="shared" si="28"/>
        <v>7.4652073011426804E-6</v>
      </c>
    </row>
    <row r="307" spans="1:10" x14ac:dyDescent="0.25">
      <c r="A307" s="48">
        <v>43857</v>
      </c>
      <c r="B307" s="50">
        <v>153.9</v>
      </c>
      <c r="C307" s="50">
        <v>2083.79</v>
      </c>
      <c r="D307" s="60">
        <f t="shared" si="24"/>
        <v>-4.8825710754017315E-2</v>
      </c>
      <c r="E307" s="61">
        <f t="shared" si="25"/>
        <v>-3.2720909074029469E-2</v>
      </c>
      <c r="F307" s="58">
        <f t="shared" si="26"/>
        <v>-5.0357479823131136E-2</v>
      </c>
      <c r="G307" s="59">
        <f t="shared" si="27"/>
        <v>-3.2841416943407004E-2</v>
      </c>
      <c r="H307" s="57">
        <f t="shared" si="29"/>
        <v>1.6538109910906552E-3</v>
      </c>
      <c r="J307" s="56">
        <f t="shared" si="28"/>
        <v>1.0706578906309041E-3</v>
      </c>
    </row>
    <row r="308" spans="1:10" x14ac:dyDescent="0.25">
      <c r="A308" s="49">
        <v>43858</v>
      </c>
      <c r="B308" s="51">
        <v>155.1</v>
      </c>
      <c r="C308" s="51">
        <v>2098.04</v>
      </c>
      <c r="D308" s="60">
        <f t="shared" si="24"/>
        <v>7.7972709551656916E-3</v>
      </c>
      <c r="E308" s="61">
        <f t="shared" si="25"/>
        <v>6.838501000580699E-3</v>
      </c>
      <c r="F308" s="58">
        <f t="shared" si="26"/>
        <v>6.2655018860518739E-3</v>
      </c>
      <c r="G308" s="59">
        <f t="shared" si="27"/>
        <v>6.7179931312031623E-3</v>
      </c>
      <c r="H308" s="57">
        <f t="shared" si="29"/>
        <v>4.2091598634036948E-5</v>
      </c>
      <c r="J308" s="56">
        <f t="shared" si="28"/>
        <v>4.6765095934943221E-5</v>
      </c>
    </row>
    <row r="309" spans="1:10" x14ac:dyDescent="0.25">
      <c r="A309" s="48">
        <v>43859</v>
      </c>
      <c r="B309" s="50">
        <v>158.69999999999999</v>
      </c>
      <c r="C309" s="50">
        <v>2098.1799999999998</v>
      </c>
      <c r="D309" s="60">
        <f t="shared" si="24"/>
        <v>2.3210831721470093E-2</v>
      </c>
      <c r="E309" s="61">
        <f t="shared" si="25"/>
        <v>6.6728947017091755E-5</v>
      </c>
      <c r="F309" s="58">
        <f t="shared" si="26"/>
        <v>2.1679062652356276E-2</v>
      </c>
      <c r="G309" s="59">
        <f t="shared" si="27"/>
        <v>-5.3778922360445223E-5</v>
      </c>
      <c r="H309" s="57">
        <f t="shared" si="29"/>
        <v>-1.1658766272282959E-6</v>
      </c>
      <c r="J309" s="56">
        <f t="shared" si="28"/>
        <v>4.4527523700098389E-9</v>
      </c>
    </row>
    <row r="310" spans="1:10" x14ac:dyDescent="0.25">
      <c r="A310" s="49">
        <v>43860</v>
      </c>
      <c r="B310" s="51" t="s">
        <v>299</v>
      </c>
      <c r="C310" s="51">
        <v>2079.98</v>
      </c>
      <c r="D310" s="60">
        <f t="shared" si="24"/>
        <v>1.890359168241984E-3</v>
      </c>
      <c r="E310" s="61">
        <f t="shared" si="25"/>
        <v>-8.6741842930538882E-3</v>
      </c>
      <c r="F310" s="58">
        <f t="shared" si="26"/>
        <v>3.5859009912816596E-4</v>
      </c>
      <c r="G310" s="59">
        <f t="shared" si="27"/>
        <v>-8.7946921624314257E-3</v>
      </c>
      <c r="H310" s="57">
        <f t="shared" si="29"/>
        <v>-3.1536895343279893E-6</v>
      </c>
      <c r="J310" s="56">
        <f t="shared" si="28"/>
        <v>7.5241473149862775E-5</v>
      </c>
    </row>
    <row r="311" spans="1:10" x14ac:dyDescent="0.25">
      <c r="A311" s="48">
        <v>43861</v>
      </c>
      <c r="B311" s="50">
        <v>162.5</v>
      </c>
      <c r="C311" s="50">
        <v>2065.9</v>
      </c>
      <c r="D311" s="60">
        <f t="shared" si="24"/>
        <v>2.2012578616352307E-2</v>
      </c>
      <c r="E311" s="61">
        <f t="shared" si="25"/>
        <v>-6.7692958586139662E-3</v>
      </c>
      <c r="F311" s="58">
        <f t="shared" si="26"/>
        <v>2.048080954723849E-2</v>
      </c>
      <c r="G311" s="59">
        <f t="shared" si="27"/>
        <v>-6.8898037279915029E-3</v>
      </c>
      <c r="H311" s="57">
        <f t="shared" si="29"/>
        <v>-1.4110875797084771E-4</v>
      </c>
      <c r="J311" s="56">
        <f t="shared" si="28"/>
        <v>4.5823366421448195E-5</v>
      </c>
    </row>
    <row r="312" spans="1:10" x14ac:dyDescent="0.25">
      <c r="A312" s="49">
        <v>43864</v>
      </c>
      <c r="B312" s="51">
        <v>167.9</v>
      </c>
      <c r="C312" s="51">
        <v>2072.88</v>
      </c>
      <c r="D312" s="60">
        <f t="shared" si="24"/>
        <v>3.3230769230769175E-2</v>
      </c>
      <c r="E312" s="61">
        <f t="shared" si="25"/>
        <v>3.3786727334332856E-3</v>
      </c>
      <c r="F312" s="58">
        <f t="shared" si="26"/>
        <v>3.1699000161655354E-2</v>
      </c>
      <c r="G312" s="59">
        <f t="shared" si="27"/>
        <v>3.2581648640557484E-3</v>
      </c>
      <c r="H312" s="57">
        <f t="shared" si="29"/>
        <v>1.0328056855240297E-4</v>
      </c>
      <c r="J312" s="56">
        <f t="shared" si="28"/>
        <v>1.141542943964555E-5</v>
      </c>
    </row>
    <row r="313" spans="1:10" x14ac:dyDescent="0.25">
      <c r="A313" s="48">
        <v>43865</v>
      </c>
      <c r="B313" s="50">
        <v>164.7</v>
      </c>
      <c r="C313" s="50">
        <v>2106.63</v>
      </c>
      <c r="D313" s="60">
        <f t="shared" si="24"/>
        <v>-1.9058963668850626E-2</v>
      </c>
      <c r="E313" s="61">
        <f t="shared" si="25"/>
        <v>1.628169503299759E-2</v>
      </c>
      <c r="F313" s="58">
        <f t="shared" si="26"/>
        <v>-2.0590732737964444E-2</v>
      </c>
      <c r="G313" s="59">
        <f t="shared" si="27"/>
        <v>1.6161187163620052E-2</v>
      </c>
      <c r="H313" s="57">
        <f t="shared" si="29"/>
        <v>-3.3277068561432212E-4</v>
      </c>
      <c r="J313" s="56">
        <f t="shared" si="28"/>
        <v>2.650935931475384E-4</v>
      </c>
    </row>
    <row r="314" spans="1:10" x14ac:dyDescent="0.25">
      <c r="A314" s="49">
        <v>43866</v>
      </c>
      <c r="B314" s="51" t="s">
        <v>309</v>
      </c>
      <c r="C314" s="51">
        <v>2122.91</v>
      </c>
      <c r="D314" s="60">
        <f t="shared" si="24"/>
        <v>2.0036429872495543E-2</v>
      </c>
      <c r="E314" s="61">
        <f t="shared" si="25"/>
        <v>7.7279826072920166E-3</v>
      </c>
      <c r="F314" s="58">
        <f t="shared" si="26"/>
        <v>1.8504660803381725E-2</v>
      </c>
      <c r="G314" s="59">
        <f t="shared" si="27"/>
        <v>7.6074747379144799E-3</v>
      </c>
      <c r="H314" s="57">
        <f t="shared" si="29"/>
        <v>1.4077373959540273E-4</v>
      </c>
      <c r="J314" s="56">
        <f t="shared" si="28"/>
        <v>5.9721715178607917E-5</v>
      </c>
    </row>
    <row r="315" spans="1:10" x14ac:dyDescent="0.25">
      <c r="A315" s="48">
        <v>43867</v>
      </c>
      <c r="B315" s="50" t="s">
        <v>308</v>
      </c>
      <c r="C315" s="50">
        <v>2111.7600000000002</v>
      </c>
      <c r="D315" s="60">
        <f t="shared" si="24"/>
        <v>-1.1904761904761862E-2</v>
      </c>
      <c r="E315" s="61">
        <f t="shared" si="25"/>
        <v>-5.2522245408423984E-3</v>
      </c>
      <c r="F315" s="58">
        <f t="shared" si="26"/>
        <v>-1.343653097387568E-2</v>
      </c>
      <c r="G315" s="59">
        <f t="shared" si="27"/>
        <v>-5.3727324102199351E-3</v>
      </c>
      <c r="H315" s="57">
        <f t="shared" si="29"/>
        <v>7.2190885444265893E-5</v>
      </c>
      <c r="J315" s="56">
        <f t="shared" si="28"/>
        <v>2.7585862627427142E-5</v>
      </c>
    </row>
    <row r="316" spans="1:10" x14ac:dyDescent="0.25">
      <c r="A316" s="49">
        <v>43868</v>
      </c>
      <c r="B316" s="51">
        <v>162.30000000000001</v>
      </c>
      <c r="C316" s="51">
        <v>2110.1999999999998</v>
      </c>
      <c r="D316" s="60">
        <f t="shared" si="24"/>
        <v>-2.228915662650599E-2</v>
      </c>
      <c r="E316" s="61">
        <f t="shared" si="25"/>
        <v>-7.3872030912625064E-4</v>
      </c>
      <c r="F316" s="58">
        <f t="shared" si="26"/>
        <v>-2.3820925695619808E-2</v>
      </c>
      <c r="G316" s="59">
        <f t="shared" si="27"/>
        <v>-8.5922817850378756E-4</v>
      </c>
      <c r="H316" s="57">
        <f t="shared" si="29"/>
        <v>2.0467610595721478E-5</v>
      </c>
      <c r="J316" s="56">
        <f t="shared" si="28"/>
        <v>5.4570769511558335E-7</v>
      </c>
    </row>
    <row r="317" spans="1:10" x14ac:dyDescent="0.25">
      <c r="A317" s="48">
        <v>43871</v>
      </c>
      <c r="B317" s="50">
        <v>164.3</v>
      </c>
      <c r="C317" s="50">
        <v>2092.89</v>
      </c>
      <c r="D317" s="60">
        <f t="shared" si="24"/>
        <v>1.2322858903265566E-2</v>
      </c>
      <c r="E317" s="61">
        <f t="shared" si="25"/>
        <v>-8.2030139323286955E-3</v>
      </c>
      <c r="F317" s="58">
        <f t="shared" si="26"/>
        <v>1.0791089834151748E-2</v>
      </c>
      <c r="G317" s="59">
        <f t="shared" si="27"/>
        <v>-8.323521801706233E-3</v>
      </c>
      <c r="H317" s="57">
        <f t="shared" si="29"/>
        <v>-8.981987149873257E-5</v>
      </c>
      <c r="J317" s="56">
        <f t="shared" si="28"/>
        <v>6.7289437573978691E-5</v>
      </c>
    </row>
    <row r="318" spans="1:10" x14ac:dyDescent="0.25">
      <c r="A318" s="49">
        <v>43872</v>
      </c>
      <c r="B318" s="51">
        <v>163.1</v>
      </c>
      <c r="C318" s="51">
        <v>2107.4</v>
      </c>
      <c r="D318" s="60">
        <f t="shared" si="24"/>
        <v>-7.3037127206331265E-3</v>
      </c>
      <c r="E318" s="61">
        <f t="shared" si="25"/>
        <v>6.9329969563618477E-3</v>
      </c>
      <c r="F318" s="58">
        <f t="shared" si="26"/>
        <v>-8.8354817897469441E-3</v>
      </c>
      <c r="G318" s="59">
        <f t="shared" si="27"/>
        <v>6.8124890869843109E-3</v>
      </c>
      <c r="H318" s="57">
        <f t="shared" si="29"/>
        <v>-6.0191623270899667E-5</v>
      </c>
      <c r="J318" s="56">
        <f t="shared" si="28"/>
        <v>4.8066446796922644E-5</v>
      </c>
    </row>
    <row r="319" spans="1:10" x14ac:dyDescent="0.25">
      <c r="A319" s="48">
        <v>43873</v>
      </c>
      <c r="B319" s="50">
        <v>165.6</v>
      </c>
      <c r="C319" s="50">
        <v>2126.31</v>
      </c>
      <c r="D319" s="60">
        <f t="shared" si="24"/>
        <v>1.5328019619865074E-2</v>
      </c>
      <c r="E319" s="61">
        <f t="shared" si="25"/>
        <v>8.9731422606054156E-3</v>
      </c>
      <c r="F319" s="58">
        <f t="shared" si="26"/>
        <v>1.3796250550751257E-2</v>
      </c>
      <c r="G319" s="59">
        <f t="shared" si="27"/>
        <v>8.8526343912278781E-3</v>
      </c>
      <c r="H319" s="57">
        <f t="shared" si="29"/>
        <v>1.2213316209557713E-4</v>
      </c>
      <c r="J319" s="56">
        <f t="shared" si="28"/>
        <v>8.0517282029062866E-5</v>
      </c>
    </row>
    <row r="320" spans="1:10" x14ac:dyDescent="0.25">
      <c r="A320" s="49">
        <v>43874</v>
      </c>
      <c r="B320" s="51" t="s">
        <v>311</v>
      </c>
      <c r="C320" s="51">
        <v>2120.0700000000002</v>
      </c>
      <c r="D320" s="60">
        <f t="shared" si="24"/>
        <v>8.4541062801932743E-3</v>
      </c>
      <c r="E320" s="61">
        <f t="shared" si="25"/>
        <v>-2.9346614557612671E-3</v>
      </c>
      <c r="F320" s="58">
        <f t="shared" si="26"/>
        <v>6.9223372110794566E-3</v>
      </c>
      <c r="G320" s="59">
        <f t="shared" si="27"/>
        <v>-3.0551693251388043E-3</v>
      </c>
      <c r="H320" s="57">
        <f t="shared" si="29"/>
        <v>-2.1148912305556856E-5</v>
      </c>
      <c r="J320" s="56">
        <f t="shared" si="28"/>
        <v>8.6122378599308398E-6</v>
      </c>
    </row>
    <row r="321" spans="1:10" x14ac:dyDescent="0.25">
      <c r="A321" s="48">
        <v>43875</v>
      </c>
      <c r="B321" s="50">
        <v>162.1</v>
      </c>
      <c r="C321" s="50">
        <v>2115.29</v>
      </c>
      <c r="D321" s="60">
        <f t="shared" si="24"/>
        <v>-2.9341317365269459E-2</v>
      </c>
      <c r="E321" s="61">
        <f t="shared" si="25"/>
        <v>-2.2546425353880961E-3</v>
      </c>
      <c r="F321" s="58">
        <f t="shared" si="26"/>
        <v>-3.0873086434383277E-2</v>
      </c>
      <c r="G321" s="59">
        <f t="shared" si="27"/>
        <v>-2.3751504047656333E-3</v>
      </c>
      <c r="H321" s="57">
        <f t="shared" si="29"/>
        <v>7.332822374098982E-5</v>
      </c>
      <c r="J321" s="56">
        <f t="shared" si="28"/>
        <v>5.0834129623812619E-6</v>
      </c>
    </row>
    <row r="322" spans="1:10" x14ac:dyDescent="0.25">
      <c r="A322" s="49">
        <v>43878</v>
      </c>
      <c r="B322" s="51">
        <v>164.6</v>
      </c>
      <c r="C322" s="51">
        <v>2121.14</v>
      </c>
      <c r="D322" s="60">
        <f t="shared" si="24"/>
        <v>1.5422578655151176E-2</v>
      </c>
      <c r="E322" s="61">
        <f t="shared" si="25"/>
        <v>2.765578242226896E-3</v>
      </c>
      <c r="F322" s="58">
        <f t="shared" si="26"/>
        <v>1.3890809586037358E-2</v>
      </c>
      <c r="G322" s="59">
        <f t="shared" si="27"/>
        <v>2.6450703728493588E-3</v>
      </c>
      <c r="H322" s="57">
        <f t="shared" si="29"/>
        <v>3.6742168890919284E-5</v>
      </c>
      <c r="J322" s="56">
        <f t="shared" si="28"/>
        <v>7.6484230138788084E-6</v>
      </c>
    </row>
    <row r="323" spans="1:10" x14ac:dyDescent="0.25">
      <c r="A323" s="48">
        <v>43879</v>
      </c>
      <c r="B323" s="50">
        <v>166.9</v>
      </c>
      <c r="C323" s="50">
        <v>2113.4899999999998</v>
      </c>
      <c r="D323" s="60">
        <f t="shared" si="24"/>
        <v>1.3973268529769101E-2</v>
      </c>
      <c r="E323" s="61">
        <f t="shared" si="25"/>
        <v>-3.6065511941691941E-3</v>
      </c>
      <c r="F323" s="58">
        <f t="shared" si="26"/>
        <v>1.2441499460655283E-2</v>
      </c>
      <c r="G323" s="59">
        <f t="shared" si="27"/>
        <v>-3.7270590635467313E-3</v>
      </c>
      <c r="H323" s="57">
        <f t="shared" si="29"/>
        <v>-4.6370203328947041E-5</v>
      </c>
      <c r="J323" s="56">
        <f t="shared" si="28"/>
        <v>1.300721151616324E-5</v>
      </c>
    </row>
    <row r="324" spans="1:10" x14ac:dyDescent="0.25">
      <c r="A324" s="49">
        <v>43880</v>
      </c>
      <c r="B324" s="51">
        <v>169.5</v>
      </c>
      <c r="C324" s="51">
        <v>2115.1799999999998</v>
      </c>
      <c r="D324" s="60">
        <f t="shared" si="24"/>
        <v>1.5578190533253489E-2</v>
      </c>
      <c r="E324" s="61">
        <f t="shared" si="25"/>
        <v>7.996252643731605E-4</v>
      </c>
      <c r="F324" s="58">
        <f t="shared" si="26"/>
        <v>1.4046421464139671E-2</v>
      </c>
      <c r="G324" s="59">
        <f t="shared" si="27"/>
        <v>6.7911739499562358E-4</v>
      </c>
      <c r="H324" s="57">
        <f t="shared" si="29"/>
        <v>9.539169153737146E-6</v>
      </c>
      <c r="J324" s="56">
        <f t="shared" si="28"/>
        <v>6.3940056342384682E-7</v>
      </c>
    </row>
    <row r="325" spans="1:10" x14ac:dyDescent="0.25">
      <c r="A325" s="48">
        <v>43881</v>
      </c>
      <c r="B325" s="50">
        <v>167.4</v>
      </c>
      <c r="C325" s="50">
        <v>2099.88</v>
      </c>
      <c r="D325" s="60">
        <f t="shared" si="24"/>
        <v>-1.2389380530973382E-2</v>
      </c>
      <c r="E325" s="61">
        <f t="shared" si="25"/>
        <v>-7.2334269423877107E-3</v>
      </c>
      <c r="F325" s="58">
        <f t="shared" si="26"/>
        <v>-1.3921149600087199E-2</v>
      </c>
      <c r="G325" s="59">
        <f t="shared" si="27"/>
        <v>-7.3539348117652474E-3</v>
      </c>
      <c r="H325" s="57">
        <f t="shared" si="29"/>
        <v>1.023752266638731E-4</v>
      </c>
      <c r="J325" s="56">
        <f t="shared" si="28"/>
        <v>5.2322465330860424E-5</v>
      </c>
    </row>
    <row r="326" spans="1:10" x14ac:dyDescent="0.25">
      <c r="A326" s="49">
        <v>43882</v>
      </c>
      <c r="B326" s="51">
        <v>166.8</v>
      </c>
      <c r="C326" s="51">
        <v>2088.5300000000002</v>
      </c>
      <c r="D326" s="60">
        <f t="shared" ref="D326:D389" si="30">B326/B325-1</f>
        <v>-3.5842293906809264E-3</v>
      </c>
      <c r="E326" s="61">
        <f t="shared" ref="E326:E389" si="31">C326/C325-1</f>
        <v>-5.4050707659485386E-3</v>
      </c>
      <c r="F326" s="58">
        <f t="shared" ref="F326:F389" si="32">D326-$N$10</f>
        <v>-5.115998459794744E-3</v>
      </c>
      <c r="G326" s="59">
        <f t="shared" ref="G326:G389" si="33">E326-$O$10</f>
        <v>-5.5255786353260753E-3</v>
      </c>
      <c r="H326" s="57">
        <f t="shared" si="29"/>
        <v>2.8268851787802944E-5</v>
      </c>
      <c r="J326" s="56">
        <f t="shared" ref="J326:J389" si="34">E326^2</f>
        <v>2.9214789984911524E-5</v>
      </c>
    </row>
    <row r="327" spans="1:10" x14ac:dyDescent="0.25">
      <c r="A327" s="48">
        <v>43885</v>
      </c>
      <c r="B327" s="50">
        <v>159.30000000000001</v>
      </c>
      <c r="C327" s="50">
        <v>2000.9</v>
      </c>
      <c r="D327" s="60">
        <f t="shared" si="30"/>
        <v>-4.496402877697836E-2</v>
      </c>
      <c r="E327" s="61">
        <f t="shared" si="31"/>
        <v>-4.1957740611817895E-2</v>
      </c>
      <c r="F327" s="58">
        <f t="shared" si="32"/>
        <v>-4.6495797846092181E-2</v>
      </c>
      <c r="G327" s="59">
        <f t="shared" si="33"/>
        <v>-4.2078248481195429E-2</v>
      </c>
      <c r="H327" s="57">
        <f t="shared" ref="H327:H390" si="35">F327*G327</f>
        <v>1.9564617350992979E-3</v>
      </c>
      <c r="J327" s="56">
        <f t="shared" si="34"/>
        <v>1.7604519972485926E-3</v>
      </c>
    </row>
    <row r="328" spans="1:10" x14ac:dyDescent="0.25">
      <c r="A328" s="49">
        <v>43886</v>
      </c>
      <c r="B328" s="51">
        <v>157.9</v>
      </c>
      <c r="C328" s="51">
        <v>1945.71</v>
      </c>
      <c r="D328" s="60">
        <f t="shared" si="30"/>
        <v>-8.7884494664155488E-3</v>
      </c>
      <c r="E328" s="61">
        <f t="shared" si="31"/>
        <v>-2.7582587835474071E-2</v>
      </c>
      <c r="F328" s="58">
        <f t="shared" si="32"/>
        <v>-1.0320218535529366E-2</v>
      </c>
      <c r="G328" s="59">
        <f t="shared" si="33"/>
        <v>-2.7703095704851608E-2</v>
      </c>
      <c r="H328" s="57">
        <f t="shared" si="35"/>
        <v>2.8590200178475354E-4</v>
      </c>
      <c r="J328" s="56">
        <f t="shared" si="34"/>
        <v>7.6079915170164218E-4</v>
      </c>
    </row>
    <row r="329" spans="1:10" x14ac:dyDescent="0.25">
      <c r="A329" s="48">
        <v>43887</v>
      </c>
      <c r="B329" s="50">
        <v>156.1</v>
      </c>
      <c r="C329" s="50">
        <v>1933.51</v>
      </c>
      <c r="D329" s="60">
        <f t="shared" si="30"/>
        <v>-1.1399620012666367E-2</v>
      </c>
      <c r="E329" s="61">
        <f t="shared" si="31"/>
        <v>-6.2702047067652034E-3</v>
      </c>
      <c r="F329" s="58">
        <f t="shared" si="32"/>
        <v>-1.2931389081780185E-2</v>
      </c>
      <c r="G329" s="59">
        <f t="shared" si="33"/>
        <v>-6.3907125761427401E-3</v>
      </c>
      <c r="H329" s="57">
        <f t="shared" si="35"/>
        <v>8.264079083192754E-5</v>
      </c>
      <c r="J329" s="56">
        <f t="shared" si="34"/>
        <v>3.9315467064740507E-5</v>
      </c>
    </row>
    <row r="330" spans="1:10" x14ac:dyDescent="0.25">
      <c r="A330" s="49">
        <v>43888</v>
      </c>
      <c r="B330" s="51" t="s">
        <v>291</v>
      </c>
      <c r="C330" s="51">
        <v>1850.61</v>
      </c>
      <c r="D330" s="60">
        <f t="shared" si="30"/>
        <v>-6.4702114029468238E-2</v>
      </c>
      <c r="E330" s="61">
        <f t="shared" si="31"/>
        <v>-4.2875392421037439E-2</v>
      </c>
      <c r="F330" s="58">
        <f t="shared" si="32"/>
        <v>-6.6233883098582053E-2</v>
      </c>
      <c r="G330" s="59">
        <f t="shared" si="33"/>
        <v>-4.2995900290414973E-2</v>
      </c>
      <c r="H330" s="57">
        <f t="shared" si="35"/>
        <v>2.8477854335536355E-3</v>
      </c>
      <c r="J330" s="56">
        <f t="shared" si="34"/>
        <v>1.8382992752579547E-3</v>
      </c>
    </row>
    <row r="331" spans="1:10" x14ac:dyDescent="0.25">
      <c r="A331" s="48">
        <v>43889</v>
      </c>
      <c r="B331" s="50">
        <v>141.80000000000001</v>
      </c>
      <c r="C331" s="50">
        <v>1768.91</v>
      </c>
      <c r="D331" s="60">
        <f t="shared" si="30"/>
        <v>-2.876712328767117E-2</v>
      </c>
      <c r="E331" s="61">
        <f t="shared" si="31"/>
        <v>-4.4147605384170507E-2</v>
      </c>
      <c r="F331" s="58">
        <f t="shared" si="32"/>
        <v>-3.0298892356784988E-2</v>
      </c>
      <c r="G331" s="59">
        <f t="shared" si="33"/>
        <v>-4.4268113253548041E-2</v>
      </c>
      <c r="H331" s="57">
        <f t="shared" si="35"/>
        <v>1.3412747983072189E-3</v>
      </c>
      <c r="J331" s="56">
        <f t="shared" si="34"/>
        <v>1.9490110611564409E-3</v>
      </c>
    </row>
    <row r="332" spans="1:10" x14ac:dyDescent="0.25">
      <c r="A332" s="49">
        <v>43892</v>
      </c>
      <c r="B332" s="51">
        <v>151.80000000000001</v>
      </c>
      <c r="C332" s="51">
        <v>1807.7</v>
      </c>
      <c r="D332" s="60">
        <f t="shared" si="30"/>
        <v>7.0521861777150807E-2</v>
      </c>
      <c r="E332" s="61">
        <f t="shared" si="31"/>
        <v>2.1928758387933733E-2</v>
      </c>
      <c r="F332" s="58">
        <f t="shared" si="32"/>
        <v>6.8990092708036993E-2</v>
      </c>
      <c r="G332" s="59">
        <f t="shared" si="33"/>
        <v>2.1808250518556196E-2</v>
      </c>
      <c r="H332" s="57">
        <f t="shared" si="35"/>
        <v>1.5045532250752877E-3</v>
      </c>
      <c r="J332" s="56">
        <f t="shared" si="34"/>
        <v>4.8087044443637409E-4</v>
      </c>
    </row>
    <row r="333" spans="1:10" x14ac:dyDescent="0.25">
      <c r="A333" s="48">
        <v>43893</v>
      </c>
      <c r="B333" s="50" t="s">
        <v>303</v>
      </c>
      <c r="C333" s="50">
        <v>1889.67</v>
      </c>
      <c r="D333" s="60">
        <f t="shared" si="30"/>
        <v>2.1080368906455815E-2</v>
      </c>
      <c r="E333" s="61">
        <f t="shared" si="31"/>
        <v>4.5344913425900302E-2</v>
      </c>
      <c r="F333" s="58">
        <f t="shared" si="32"/>
        <v>1.9548599837341998E-2</v>
      </c>
      <c r="G333" s="59">
        <f t="shared" si="33"/>
        <v>4.5224405556522768E-2</v>
      </c>
      <c r="H333" s="57">
        <f t="shared" si="35"/>
        <v>8.8407380710612952E-4</v>
      </c>
      <c r="J333" s="56">
        <f t="shared" si="34"/>
        <v>2.0561611736023932E-3</v>
      </c>
    </row>
    <row r="334" spans="1:10" x14ac:dyDescent="0.25">
      <c r="A334" s="49">
        <v>43894</v>
      </c>
      <c r="B334" s="51">
        <v>154.69999999999999</v>
      </c>
      <c r="C334" s="51">
        <v>1860.95</v>
      </c>
      <c r="D334" s="60">
        <f t="shared" si="30"/>
        <v>-1.935483870967869E-3</v>
      </c>
      <c r="E334" s="61">
        <f t="shared" si="31"/>
        <v>-1.5198420888303255E-2</v>
      </c>
      <c r="F334" s="58">
        <f t="shared" si="32"/>
        <v>-3.4672529400816871E-3</v>
      </c>
      <c r="G334" s="59">
        <f t="shared" si="33"/>
        <v>-1.5318928757680792E-2</v>
      </c>
      <c r="H334" s="57">
        <f t="shared" si="35"/>
        <v>5.3114600773970631E-5</v>
      </c>
      <c r="J334" s="56">
        <f t="shared" si="34"/>
        <v>2.3099199749801268E-4</v>
      </c>
    </row>
    <row r="335" spans="1:10" x14ac:dyDescent="0.25">
      <c r="A335" s="48">
        <v>43895</v>
      </c>
      <c r="B335" s="50">
        <v>157.9</v>
      </c>
      <c r="C335" s="50">
        <v>1822.85</v>
      </c>
      <c r="D335" s="60">
        <f t="shared" si="30"/>
        <v>2.068519715578554E-2</v>
      </c>
      <c r="E335" s="61">
        <f t="shared" si="31"/>
        <v>-2.0473414116445987E-2</v>
      </c>
      <c r="F335" s="58">
        <f t="shared" si="32"/>
        <v>1.9153428086671722E-2</v>
      </c>
      <c r="G335" s="59">
        <f t="shared" si="33"/>
        <v>-2.0593921985823525E-2</v>
      </c>
      <c r="H335" s="57">
        <f t="shared" si="35"/>
        <v>-3.9444420377799858E-4</v>
      </c>
      <c r="J335" s="56">
        <f t="shared" si="34"/>
        <v>4.1916068558348979E-4</v>
      </c>
    </row>
    <row r="336" spans="1:10" x14ac:dyDescent="0.25">
      <c r="A336" s="49">
        <v>43896</v>
      </c>
      <c r="B336" s="51">
        <v>156.5</v>
      </c>
      <c r="C336" s="51">
        <v>1764.81</v>
      </c>
      <c r="D336" s="60">
        <f t="shared" si="30"/>
        <v>-8.8663711209626683E-3</v>
      </c>
      <c r="E336" s="61">
        <f t="shared" si="31"/>
        <v>-3.1840250157720074E-2</v>
      </c>
      <c r="F336" s="58">
        <f t="shared" si="32"/>
        <v>-1.0398140190076486E-2</v>
      </c>
      <c r="G336" s="59">
        <f t="shared" si="33"/>
        <v>-3.1960758027097608E-2</v>
      </c>
      <c r="H336" s="57">
        <f t="shared" si="35"/>
        <v>3.3233244254687329E-4</v>
      </c>
      <c r="J336" s="56">
        <f t="shared" si="34"/>
        <v>1.0138015301061933E-3</v>
      </c>
    </row>
    <row r="337" spans="1:10" x14ac:dyDescent="0.25">
      <c r="A337" s="48">
        <v>43899</v>
      </c>
      <c r="B337" s="50">
        <v>145.6</v>
      </c>
      <c r="C337" s="50">
        <v>1625.99</v>
      </c>
      <c r="D337" s="60">
        <f t="shared" si="30"/>
        <v>-6.9648562300319572E-2</v>
      </c>
      <c r="E337" s="61">
        <f t="shared" si="31"/>
        <v>-7.8660025725148852E-2</v>
      </c>
      <c r="F337" s="58">
        <f t="shared" si="32"/>
        <v>-7.1180331369433386E-2</v>
      </c>
      <c r="G337" s="59">
        <f t="shared" si="33"/>
        <v>-7.8780533594526386E-2</v>
      </c>
      <c r="H337" s="57">
        <f t="shared" si="35"/>
        <v>5.607624486719167E-3</v>
      </c>
      <c r="J337" s="56">
        <f t="shared" si="34"/>
        <v>6.1873996470810794E-3</v>
      </c>
    </row>
    <row r="338" spans="1:10" x14ac:dyDescent="0.25">
      <c r="A338" s="49">
        <v>43900</v>
      </c>
      <c r="B338" s="51" t="s">
        <v>293</v>
      </c>
      <c r="C338" s="51">
        <v>1599.48</v>
      </c>
      <c r="D338" s="60">
        <f t="shared" si="30"/>
        <v>2.3351648351648491E-2</v>
      </c>
      <c r="E338" s="61">
        <f t="shared" si="31"/>
        <v>-1.6303913308199913E-2</v>
      </c>
      <c r="F338" s="58">
        <f t="shared" si="32"/>
        <v>2.1819879282534673E-2</v>
      </c>
      <c r="G338" s="59">
        <f t="shared" si="33"/>
        <v>-1.6424421177577451E-2</v>
      </c>
      <c r="H338" s="57">
        <f t="shared" si="35"/>
        <v>-3.5837888738024596E-4</v>
      </c>
      <c r="J338" s="56">
        <f t="shared" si="34"/>
        <v>2.6581758916129826E-4</v>
      </c>
    </row>
    <row r="339" spans="1:10" x14ac:dyDescent="0.25">
      <c r="A339" s="48">
        <v>43901</v>
      </c>
      <c r="B339" s="50" t="s">
        <v>292</v>
      </c>
      <c r="C339" s="50">
        <v>1505.64</v>
      </c>
      <c r="D339" s="60">
        <f t="shared" si="30"/>
        <v>-2.6845637583892579E-2</v>
      </c>
      <c r="E339" s="61">
        <f t="shared" si="31"/>
        <v>-5.8669067446920242E-2</v>
      </c>
      <c r="F339" s="58">
        <f t="shared" si="32"/>
        <v>-2.8377406653006396E-2</v>
      </c>
      <c r="G339" s="59">
        <f t="shared" si="33"/>
        <v>-5.8789575316297776E-2</v>
      </c>
      <c r="H339" s="57">
        <f t="shared" si="35"/>
        <v>1.6682956857081291E-3</v>
      </c>
      <c r="J339" s="56">
        <f t="shared" si="34"/>
        <v>3.4420594750912766E-3</v>
      </c>
    </row>
    <row r="340" spans="1:10" x14ac:dyDescent="0.25">
      <c r="A340" s="49">
        <v>43902</v>
      </c>
      <c r="B340" s="51" t="s">
        <v>285</v>
      </c>
      <c r="C340" s="51">
        <v>1305.73</v>
      </c>
      <c r="D340" s="60">
        <f t="shared" si="30"/>
        <v>-0.13793103448275867</v>
      </c>
      <c r="E340" s="61">
        <f t="shared" si="31"/>
        <v>-0.13277410270715451</v>
      </c>
      <c r="F340" s="58">
        <f t="shared" si="32"/>
        <v>-0.13946280355187249</v>
      </c>
      <c r="G340" s="59">
        <f t="shared" si="33"/>
        <v>-0.13289461057653204</v>
      </c>
      <c r="H340" s="57">
        <f t="shared" si="35"/>
        <v>1.8533854967937483E-2</v>
      </c>
      <c r="J340" s="56">
        <f t="shared" si="34"/>
        <v>1.7628962349690015E-2</v>
      </c>
    </row>
    <row r="341" spans="1:10" x14ac:dyDescent="0.25">
      <c r="A341" s="48">
        <v>43903</v>
      </c>
      <c r="B341" s="50">
        <v>137.5</v>
      </c>
      <c r="C341" s="50">
        <v>1365.97</v>
      </c>
      <c r="D341" s="60">
        <f t="shared" si="30"/>
        <v>0.10000000000000009</v>
      </c>
      <c r="E341" s="61">
        <f t="shared" si="31"/>
        <v>4.6135112159481739E-2</v>
      </c>
      <c r="F341" s="58">
        <f t="shared" si="32"/>
        <v>9.8468230930886275E-2</v>
      </c>
      <c r="G341" s="59">
        <f t="shared" si="33"/>
        <v>4.6014604290104205E-2</v>
      </c>
      <c r="H341" s="57">
        <f t="shared" si="35"/>
        <v>4.5309766814313314E-3</v>
      </c>
      <c r="J341" s="56">
        <f t="shared" si="34"/>
        <v>2.1284485739679598E-3</v>
      </c>
    </row>
    <row r="342" spans="1:10" x14ac:dyDescent="0.25">
      <c r="A342" s="49">
        <v>43906</v>
      </c>
      <c r="B342" s="51" t="s">
        <v>287</v>
      </c>
      <c r="C342" s="51">
        <v>1341.54</v>
      </c>
      <c r="D342" s="60">
        <f t="shared" si="30"/>
        <v>-1.0909090909090868E-2</v>
      </c>
      <c r="E342" s="61">
        <f t="shared" si="31"/>
        <v>-1.7884726604537438E-2</v>
      </c>
      <c r="F342" s="58">
        <f t="shared" si="32"/>
        <v>-1.2440859978204686E-2</v>
      </c>
      <c r="G342" s="59">
        <f t="shared" si="33"/>
        <v>-1.8005234473914975E-2</v>
      </c>
      <c r="H342" s="57">
        <f t="shared" si="35"/>
        <v>2.2400060096472012E-4</v>
      </c>
      <c r="J342" s="56">
        <f t="shared" si="34"/>
        <v>3.1986344571904922E-4</v>
      </c>
    </row>
    <row r="343" spans="1:10" x14ac:dyDescent="0.25">
      <c r="A343" s="48">
        <v>43907</v>
      </c>
      <c r="B343" s="50">
        <v>151.80000000000001</v>
      </c>
      <c r="C343" s="50">
        <v>1429.28</v>
      </c>
      <c r="D343" s="60">
        <f t="shared" si="30"/>
        <v>0.11617647058823533</v>
      </c>
      <c r="E343" s="61">
        <f t="shared" si="31"/>
        <v>6.5402447932972452E-2</v>
      </c>
      <c r="F343" s="58">
        <f t="shared" si="32"/>
        <v>0.11464470151912151</v>
      </c>
      <c r="G343" s="59">
        <f t="shared" si="33"/>
        <v>6.5281940063594918E-2</v>
      </c>
      <c r="H343" s="57">
        <f t="shared" si="35"/>
        <v>7.48422853318002E-3</v>
      </c>
      <c r="J343" s="56">
        <f t="shared" si="34"/>
        <v>4.2774801956251725E-3</v>
      </c>
    </row>
    <row r="344" spans="1:10" x14ac:dyDescent="0.25">
      <c r="A344" s="49">
        <v>43908</v>
      </c>
      <c r="B344" s="51">
        <v>148.4</v>
      </c>
      <c r="C344" s="51">
        <v>1401.29</v>
      </c>
      <c r="D344" s="60">
        <f t="shared" si="30"/>
        <v>-2.2397891963109373E-2</v>
      </c>
      <c r="E344" s="61">
        <f t="shared" si="31"/>
        <v>-1.9583286689801915E-2</v>
      </c>
      <c r="F344" s="58">
        <f t="shared" si="32"/>
        <v>-2.3929661032223191E-2</v>
      </c>
      <c r="G344" s="59">
        <f t="shared" si="33"/>
        <v>-1.9703794559179453E-2</v>
      </c>
      <c r="H344" s="57">
        <f t="shared" si="35"/>
        <v>4.7150512484972788E-4</v>
      </c>
      <c r="J344" s="56">
        <f t="shared" si="34"/>
        <v>3.8350511757497284E-4</v>
      </c>
    </row>
    <row r="345" spans="1:10" x14ac:dyDescent="0.25">
      <c r="A345" s="48">
        <v>43909</v>
      </c>
      <c r="B345" s="50">
        <v>149.5</v>
      </c>
      <c r="C345" s="50">
        <v>1469.43</v>
      </c>
      <c r="D345" s="60">
        <f t="shared" si="30"/>
        <v>7.4123989218328745E-3</v>
      </c>
      <c r="E345" s="61">
        <f t="shared" si="31"/>
        <v>4.8626622612021775E-2</v>
      </c>
      <c r="F345" s="58">
        <f t="shared" si="32"/>
        <v>5.8806298527190569E-3</v>
      </c>
      <c r="G345" s="59">
        <f t="shared" si="33"/>
        <v>4.8506114742644241E-2</v>
      </c>
      <c r="H345" s="57">
        <f t="shared" si="35"/>
        <v>2.8524650639500965E-4</v>
      </c>
      <c r="J345" s="56">
        <f t="shared" si="34"/>
        <v>2.3645484266519873E-3</v>
      </c>
    </row>
    <row r="346" spans="1:10" x14ac:dyDescent="0.25">
      <c r="A346" s="49">
        <v>43910</v>
      </c>
      <c r="B346" s="51">
        <v>148.19999999999999</v>
      </c>
      <c r="C346" s="51">
        <v>1488.42</v>
      </c>
      <c r="D346" s="60">
        <f t="shared" si="30"/>
        <v>-8.6956521739131043E-3</v>
      </c>
      <c r="E346" s="61">
        <f t="shared" si="31"/>
        <v>1.2923378452869505E-2</v>
      </c>
      <c r="F346" s="58">
        <f t="shared" si="32"/>
        <v>-1.0227421243026922E-2</v>
      </c>
      <c r="G346" s="59">
        <f t="shared" si="33"/>
        <v>1.2802870583491967E-2</v>
      </c>
      <c r="H346" s="57">
        <f t="shared" si="35"/>
        <v>-1.3094035057733023E-4</v>
      </c>
      <c r="J346" s="56">
        <f t="shared" si="34"/>
        <v>1.6701371063609181E-4</v>
      </c>
    </row>
    <row r="347" spans="1:10" x14ac:dyDescent="0.25">
      <c r="A347" s="48">
        <v>43913</v>
      </c>
      <c r="B347" s="50">
        <v>142.30000000000001</v>
      </c>
      <c r="C347" s="50">
        <v>1405.45</v>
      </c>
      <c r="D347" s="60">
        <f t="shared" si="30"/>
        <v>-3.9811066126855477E-2</v>
      </c>
      <c r="E347" s="61">
        <f t="shared" si="31"/>
        <v>-5.5743674500477014E-2</v>
      </c>
      <c r="F347" s="58">
        <f t="shared" si="32"/>
        <v>-4.1342835195969298E-2</v>
      </c>
      <c r="G347" s="59">
        <f t="shared" si="33"/>
        <v>-5.5864182369854548E-2</v>
      </c>
      <c r="H347" s="57">
        <f t="shared" si="35"/>
        <v>2.3095836850744703E-3</v>
      </c>
      <c r="J347" s="56">
        <f t="shared" si="34"/>
        <v>3.1073572468151311E-3</v>
      </c>
    </row>
    <row r="348" spans="1:10" x14ac:dyDescent="0.25">
      <c r="A348" s="49">
        <v>43914</v>
      </c>
      <c r="B348" s="51">
        <v>149.30000000000001</v>
      </c>
      <c r="C348" s="51">
        <v>1451.02</v>
      </c>
      <c r="D348" s="60">
        <f t="shared" si="30"/>
        <v>4.9191848208011146E-2</v>
      </c>
      <c r="E348" s="61">
        <f t="shared" si="31"/>
        <v>3.2423778860863006E-2</v>
      </c>
      <c r="F348" s="58">
        <f t="shared" si="32"/>
        <v>4.7660079138897325E-2</v>
      </c>
      <c r="G348" s="59">
        <f t="shared" si="33"/>
        <v>3.2303270991485472E-2</v>
      </c>
      <c r="H348" s="57">
        <f t="shared" si="35"/>
        <v>1.5395764518994438E-3</v>
      </c>
      <c r="J348" s="56">
        <f t="shared" si="34"/>
        <v>1.0513014356181467E-3</v>
      </c>
    </row>
    <row r="349" spans="1:10" x14ac:dyDescent="0.25">
      <c r="A349" s="48">
        <v>43915</v>
      </c>
      <c r="B349" s="50">
        <v>147.4</v>
      </c>
      <c r="C349" s="50">
        <v>1441.83</v>
      </c>
      <c r="D349" s="60">
        <f t="shared" si="30"/>
        <v>-1.2726054922973962E-2</v>
      </c>
      <c r="E349" s="61">
        <f t="shared" si="31"/>
        <v>-6.3334757618779269E-3</v>
      </c>
      <c r="F349" s="58">
        <f t="shared" si="32"/>
        <v>-1.4257823992087779E-2</v>
      </c>
      <c r="G349" s="59">
        <f t="shared" si="33"/>
        <v>-6.4539836312554636E-3</v>
      </c>
      <c r="H349" s="57">
        <f t="shared" si="35"/>
        <v>9.2019762662255954E-5</v>
      </c>
      <c r="J349" s="56">
        <f t="shared" si="34"/>
        <v>4.0112915226295187E-5</v>
      </c>
    </row>
    <row r="350" spans="1:10" x14ac:dyDescent="0.25">
      <c r="A350" s="49">
        <v>43916</v>
      </c>
      <c r="B350" s="51">
        <v>150.5</v>
      </c>
      <c r="C350" s="51">
        <v>1492.01</v>
      </c>
      <c r="D350" s="60">
        <f t="shared" si="30"/>
        <v>2.1031207598371848E-2</v>
      </c>
      <c r="E350" s="61">
        <f t="shared" si="31"/>
        <v>3.4802993418086681E-2</v>
      </c>
      <c r="F350" s="58">
        <f t="shared" si="32"/>
        <v>1.9499438529258031E-2</v>
      </c>
      <c r="G350" s="59">
        <f t="shared" si="33"/>
        <v>3.4682485548709147E-2</v>
      </c>
      <c r="H350" s="57">
        <f t="shared" si="35"/>
        <v>6.7628899499893398E-4</v>
      </c>
      <c r="J350" s="56">
        <f t="shared" si="34"/>
        <v>1.2112483508593848E-3</v>
      </c>
    </row>
    <row r="351" spans="1:10" x14ac:dyDescent="0.25">
      <c r="A351" s="48">
        <v>43917</v>
      </c>
      <c r="B351" s="50">
        <v>151.19999999999999</v>
      </c>
      <c r="C351" s="50">
        <v>1475.9</v>
      </c>
      <c r="D351" s="60">
        <f t="shared" si="30"/>
        <v>4.6511627906975495E-3</v>
      </c>
      <c r="E351" s="61">
        <f t="shared" si="31"/>
        <v>-1.0797514761965332E-2</v>
      </c>
      <c r="F351" s="58">
        <f t="shared" si="32"/>
        <v>3.1193937215837314E-3</v>
      </c>
      <c r="G351" s="59">
        <f t="shared" si="33"/>
        <v>-1.091802263134287E-2</v>
      </c>
      <c r="H351" s="57">
        <f t="shared" si="35"/>
        <v>-3.4057611248320035E-5</v>
      </c>
      <c r="J351" s="56">
        <f t="shared" si="34"/>
        <v>1.1658632503485927E-4</v>
      </c>
    </row>
    <row r="352" spans="1:10" x14ac:dyDescent="0.25">
      <c r="A352" s="49">
        <v>43920</v>
      </c>
      <c r="B352" s="51" t="s">
        <v>312</v>
      </c>
      <c r="C352" s="51">
        <v>1477.65</v>
      </c>
      <c r="D352" s="60">
        <f t="shared" si="30"/>
        <v>7.1428571428571619E-2</v>
      </c>
      <c r="E352" s="61">
        <f t="shared" si="31"/>
        <v>1.1857171895115481E-3</v>
      </c>
      <c r="F352" s="58">
        <f t="shared" si="32"/>
        <v>6.9896802359457805E-2</v>
      </c>
      <c r="G352" s="59">
        <f t="shared" si="33"/>
        <v>1.0652093201340112E-3</v>
      </c>
      <c r="H352" s="57">
        <f t="shared" si="35"/>
        <v>7.4454725320859393E-5</v>
      </c>
      <c r="J352" s="56">
        <f t="shared" si="34"/>
        <v>1.4059252535031647E-6</v>
      </c>
    </row>
    <row r="353" spans="1:10" x14ac:dyDescent="0.25">
      <c r="A353" s="48">
        <v>43921</v>
      </c>
      <c r="B353" s="50">
        <v>162.1</v>
      </c>
      <c r="C353" s="50">
        <v>1512.84</v>
      </c>
      <c r="D353" s="60">
        <f t="shared" si="30"/>
        <v>6.172839506173311E-4</v>
      </c>
      <c r="E353" s="61">
        <f t="shared" si="31"/>
        <v>2.3814841132879794E-2</v>
      </c>
      <c r="F353" s="58">
        <f t="shared" si="32"/>
        <v>-9.1448511849648697E-4</v>
      </c>
      <c r="G353" s="59">
        <f t="shared" si="33"/>
        <v>2.3694333263502256E-2</v>
      </c>
      <c r="H353" s="57">
        <f t="shared" si="35"/>
        <v>-2.1668115162169114E-5</v>
      </c>
      <c r="J353" s="56">
        <f t="shared" si="34"/>
        <v>5.6714665818430332E-4</v>
      </c>
    </row>
    <row r="354" spans="1:10" x14ac:dyDescent="0.25">
      <c r="A354" s="49">
        <v>43922</v>
      </c>
      <c r="B354" s="51" t="s">
        <v>298</v>
      </c>
      <c r="C354" s="51">
        <v>1482.42</v>
      </c>
      <c r="D354" s="60">
        <f t="shared" si="30"/>
        <v>-2.5293028994447853E-2</v>
      </c>
      <c r="E354" s="61">
        <f t="shared" si="31"/>
        <v>-2.0107876576505035E-2</v>
      </c>
      <c r="F354" s="58">
        <f t="shared" si="32"/>
        <v>-2.682479806356167E-2</v>
      </c>
      <c r="G354" s="59">
        <f t="shared" si="33"/>
        <v>-2.0228384445882572E-2</v>
      </c>
      <c r="H354" s="57">
        <f t="shared" si="35"/>
        <v>5.4262232791289181E-4</v>
      </c>
      <c r="J354" s="56">
        <f t="shared" si="34"/>
        <v>4.0432670041595987E-4</v>
      </c>
    </row>
    <row r="355" spans="1:10" x14ac:dyDescent="0.25">
      <c r="A355" s="48">
        <v>43923</v>
      </c>
      <c r="B355" s="50">
        <v>158.69999999999999</v>
      </c>
      <c r="C355" s="50">
        <v>1491.55</v>
      </c>
      <c r="D355" s="60">
        <f t="shared" si="30"/>
        <v>4.4303797468354666E-3</v>
      </c>
      <c r="E355" s="61">
        <f t="shared" si="31"/>
        <v>6.1588483695578233E-3</v>
      </c>
      <c r="F355" s="58">
        <f t="shared" si="32"/>
        <v>2.8986106777216486E-3</v>
      </c>
      <c r="G355" s="59">
        <f t="shared" si="33"/>
        <v>6.0383405001802866E-3</v>
      </c>
      <c r="H355" s="57">
        <f t="shared" si="35"/>
        <v>1.7502798249541658E-5</v>
      </c>
      <c r="J355" s="56">
        <f t="shared" si="34"/>
        <v>3.7931413239205062E-5</v>
      </c>
    </row>
    <row r="356" spans="1:10" x14ac:dyDescent="0.25">
      <c r="A356" s="49">
        <v>43924</v>
      </c>
      <c r="B356" s="51">
        <v>164.2</v>
      </c>
      <c r="C356" s="51">
        <v>1506.48</v>
      </c>
      <c r="D356" s="60">
        <f t="shared" si="30"/>
        <v>3.465658475110267E-2</v>
      </c>
      <c r="E356" s="61">
        <f t="shared" si="31"/>
        <v>1.0009721430726426E-2</v>
      </c>
      <c r="F356" s="58">
        <f t="shared" si="32"/>
        <v>3.3124815681988849E-2</v>
      </c>
      <c r="G356" s="59">
        <f t="shared" si="33"/>
        <v>9.8892135613488884E-3</v>
      </c>
      <c r="H356" s="57">
        <f t="shared" si="35"/>
        <v>3.2757837645950644E-4</v>
      </c>
      <c r="J356" s="56">
        <f t="shared" si="34"/>
        <v>1.0019452312074389E-4</v>
      </c>
    </row>
    <row r="357" spans="1:10" x14ac:dyDescent="0.25">
      <c r="A357" s="48">
        <v>43927</v>
      </c>
      <c r="B357" s="50" t="s">
        <v>308</v>
      </c>
      <c r="C357" s="50">
        <v>1581.05</v>
      </c>
      <c r="D357" s="60">
        <f t="shared" si="30"/>
        <v>1.0962241169305775E-2</v>
      </c>
      <c r="E357" s="61">
        <f t="shared" si="31"/>
        <v>4.9499495512718372E-2</v>
      </c>
      <c r="F357" s="58">
        <f t="shared" si="32"/>
        <v>9.4304721001919577E-3</v>
      </c>
      <c r="G357" s="59">
        <f t="shared" si="33"/>
        <v>4.9378987643340838E-2</v>
      </c>
      <c r="H357" s="57">
        <f t="shared" si="35"/>
        <v>4.6566716530624922E-4</v>
      </c>
      <c r="J357" s="56">
        <f t="shared" si="34"/>
        <v>2.4502000560136261E-3</v>
      </c>
    </row>
    <row r="358" spans="1:10" x14ac:dyDescent="0.25">
      <c r="A358" s="49">
        <v>43928</v>
      </c>
      <c r="B358" s="51">
        <v>165.2</v>
      </c>
      <c r="C358" s="51">
        <v>1603.5</v>
      </c>
      <c r="D358" s="60">
        <f t="shared" si="30"/>
        <v>-4.8192771084337727E-3</v>
      </c>
      <c r="E358" s="61">
        <f t="shared" si="31"/>
        <v>1.4199424433129826E-2</v>
      </c>
      <c r="F358" s="58">
        <f t="shared" si="32"/>
        <v>-6.3510461775475903E-3</v>
      </c>
      <c r="G358" s="59">
        <f t="shared" si="33"/>
        <v>1.4078916563752288E-2</v>
      </c>
      <c r="H358" s="57">
        <f t="shared" si="35"/>
        <v>-8.9415849226230431E-5</v>
      </c>
      <c r="J358" s="56">
        <f t="shared" si="34"/>
        <v>2.0162365423216427E-4</v>
      </c>
    </row>
    <row r="359" spans="1:10" x14ac:dyDescent="0.25">
      <c r="A359" s="48">
        <v>43929</v>
      </c>
      <c r="B359" s="50">
        <v>166.7</v>
      </c>
      <c r="C359" s="50">
        <v>1579.18</v>
      </c>
      <c r="D359" s="60">
        <f t="shared" si="30"/>
        <v>9.0799031476997971E-3</v>
      </c>
      <c r="E359" s="61">
        <f t="shared" si="31"/>
        <v>-1.5166822575615746E-2</v>
      </c>
      <c r="F359" s="58">
        <f t="shared" si="32"/>
        <v>7.5481340785859795E-3</v>
      </c>
      <c r="G359" s="59">
        <f t="shared" si="33"/>
        <v>-1.5287330444993284E-2</v>
      </c>
      <c r="H359" s="57">
        <f t="shared" si="35"/>
        <v>-1.1539081990245877E-4</v>
      </c>
      <c r="J359" s="56">
        <f t="shared" si="34"/>
        <v>2.3003250704020745E-4</v>
      </c>
    </row>
    <row r="360" spans="1:10" x14ac:dyDescent="0.25">
      <c r="A360" s="49">
        <v>43930</v>
      </c>
      <c r="B360" s="51">
        <v>168.6</v>
      </c>
      <c r="C360" s="51">
        <v>1615.72</v>
      </c>
      <c r="D360" s="60">
        <f t="shared" si="30"/>
        <v>1.1397720455908811E-2</v>
      </c>
      <c r="E360" s="61">
        <f t="shared" si="31"/>
        <v>2.3138590914271839E-2</v>
      </c>
      <c r="F360" s="58">
        <f t="shared" si="32"/>
        <v>9.8659513867949931E-3</v>
      </c>
      <c r="G360" s="59">
        <f t="shared" si="33"/>
        <v>2.3018083044894302E-2</v>
      </c>
      <c r="H360" s="57">
        <f t="shared" si="35"/>
        <v>2.2709528833813727E-4</v>
      </c>
      <c r="J360" s="56">
        <f t="shared" si="34"/>
        <v>5.3539438949802326E-4</v>
      </c>
    </row>
    <row r="361" spans="1:10" x14ac:dyDescent="0.25">
      <c r="A361" s="48">
        <v>43935</v>
      </c>
      <c r="B361" s="50" t="s">
        <v>313</v>
      </c>
      <c r="C361" s="50">
        <v>1662.4</v>
      </c>
      <c r="D361" s="60">
        <f t="shared" si="30"/>
        <v>8.3036773428233346E-3</v>
      </c>
      <c r="E361" s="61">
        <f t="shared" si="31"/>
        <v>2.8891144505235999E-2</v>
      </c>
      <c r="F361" s="58">
        <f t="shared" si="32"/>
        <v>6.771908273709517E-3</v>
      </c>
      <c r="G361" s="59">
        <f t="shared" si="33"/>
        <v>2.8770636635858462E-2</v>
      </c>
      <c r="H361" s="57">
        <f t="shared" si="35"/>
        <v>1.9483211227426007E-4</v>
      </c>
      <c r="J361" s="56">
        <f t="shared" si="34"/>
        <v>8.3469823082242827E-4</v>
      </c>
    </row>
    <row r="362" spans="1:10" x14ac:dyDescent="0.25">
      <c r="A362" s="49">
        <v>43936</v>
      </c>
      <c r="B362" s="51">
        <v>166.1</v>
      </c>
      <c r="C362" s="51">
        <v>1606.21</v>
      </c>
      <c r="D362" s="60">
        <f t="shared" si="30"/>
        <v>-2.2941176470588243E-2</v>
      </c>
      <c r="E362" s="61">
        <f t="shared" si="31"/>
        <v>-3.3800529355149211E-2</v>
      </c>
      <c r="F362" s="58">
        <f t="shared" si="32"/>
        <v>-2.447294553970206E-2</v>
      </c>
      <c r="G362" s="59">
        <f t="shared" si="33"/>
        <v>-3.3921037224526746E-2</v>
      </c>
      <c r="H362" s="57">
        <f t="shared" si="35"/>
        <v>8.3014769664604938E-4</v>
      </c>
      <c r="J362" s="56">
        <f t="shared" si="34"/>
        <v>1.1424757846883035E-3</v>
      </c>
    </row>
    <row r="363" spans="1:10" x14ac:dyDescent="0.25">
      <c r="A363" s="48">
        <v>43937</v>
      </c>
      <c r="B363" s="50">
        <v>170.2</v>
      </c>
      <c r="C363" s="50">
        <v>1597.9</v>
      </c>
      <c r="D363" s="60">
        <f t="shared" si="30"/>
        <v>2.4683925346177027E-2</v>
      </c>
      <c r="E363" s="61">
        <f t="shared" si="31"/>
        <v>-5.173669694498173E-3</v>
      </c>
      <c r="F363" s="58">
        <f t="shared" si="32"/>
        <v>2.3152156277063209E-2</v>
      </c>
      <c r="G363" s="59">
        <f t="shared" si="33"/>
        <v>-5.2941775638757098E-3</v>
      </c>
      <c r="H363" s="57">
        <f t="shared" si="35"/>
        <v>-1.2257162631737224E-4</v>
      </c>
      <c r="J363" s="56">
        <f t="shared" si="34"/>
        <v>2.676685810776882E-5</v>
      </c>
    </row>
    <row r="364" spans="1:10" x14ac:dyDescent="0.25">
      <c r="A364" s="49">
        <v>43938</v>
      </c>
      <c r="B364" s="51" t="s">
        <v>314</v>
      </c>
      <c r="C364" s="51">
        <v>1625.59</v>
      </c>
      <c r="D364" s="60">
        <f t="shared" si="30"/>
        <v>9.2831962397179835E-2</v>
      </c>
      <c r="E364" s="61">
        <f t="shared" si="31"/>
        <v>1.7328994305025214E-2</v>
      </c>
      <c r="F364" s="58">
        <f t="shared" si="32"/>
        <v>9.1300193328066021E-2</v>
      </c>
      <c r="G364" s="59">
        <f t="shared" si="33"/>
        <v>1.7208486435647676E-2</v>
      </c>
      <c r="H364" s="57">
        <f t="shared" si="35"/>
        <v>1.5711381384580347E-3</v>
      </c>
      <c r="J364" s="56">
        <f t="shared" si="34"/>
        <v>3.0029404362359627E-4</v>
      </c>
    </row>
    <row r="365" spans="1:10" x14ac:dyDescent="0.25">
      <c r="A365" s="48">
        <v>43941</v>
      </c>
      <c r="B365" s="50" t="s">
        <v>315</v>
      </c>
      <c r="C365" s="50">
        <v>1640.06</v>
      </c>
      <c r="D365" s="60">
        <f t="shared" si="30"/>
        <v>-1.0752688172043001E-2</v>
      </c>
      <c r="E365" s="61">
        <f t="shared" si="31"/>
        <v>8.901383497683879E-3</v>
      </c>
      <c r="F365" s="58">
        <f t="shared" si="32"/>
        <v>-1.2284457241156819E-2</v>
      </c>
      <c r="G365" s="59">
        <f t="shared" si="33"/>
        <v>8.7808756283063415E-3</v>
      </c>
      <c r="H365" s="57">
        <f t="shared" si="35"/>
        <v>-1.0786829119584527E-4</v>
      </c>
      <c r="J365" s="56">
        <f t="shared" si="34"/>
        <v>7.9234628172838894E-5</v>
      </c>
    </row>
    <row r="366" spans="1:10" x14ac:dyDescent="0.25">
      <c r="A366" s="49">
        <v>43942</v>
      </c>
      <c r="B366" s="51">
        <v>175.9</v>
      </c>
      <c r="C366" s="51">
        <v>1573.44</v>
      </c>
      <c r="D366" s="60">
        <f t="shared" si="30"/>
        <v>-4.4021739130434723E-2</v>
      </c>
      <c r="E366" s="61">
        <f t="shared" si="31"/>
        <v>-4.0620465104935111E-2</v>
      </c>
      <c r="F366" s="58">
        <f t="shared" si="32"/>
        <v>-4.5553508199548544E-2</v>
      </c>
      <c r="G366" s="59">
        <f t="shared" si="33"/>
        <v>-4.0740972974312645E-2</v>
      </c>
      <c r="H366" s="57">
        <f t="shared" si="35"/>
        <v>1.8558942464429367E-3</v>
      </c>
      <c r="J366" s="56">
        <f t="shared" si="34"/>
        <v>1.6500221853412509E-3</v>
      </c>
    </row>
    <row r="367" spans="1:10" x14ac:dyDescent="0.25">
      <c r="A367" s="48">
        <v>43943</v>
      </c>
      <c r="B367" s="50">
        <v>184.1</v>
      </c>
      <c r="C367" s="50">
        <v>1605.12</v>
      </c>
      <c r="D367" s="60">
        <f t="shared" si="30"/>
        <v>4.6617396247867982E-2</v>
      </c>
      <c r="E367" s="61">
        <f t="shared" si="31"/>
        <v>2.0134228187919323E-2</v>
      </c>
      <c r="F367" s="58">
        <f t="shared" si="32"/>
        <v>4.508562717875416E-2</v>
      </c>
      <c r="G367" s="59">
        <f t="shared" si="33"/>
        <v>2.0013720318541785E-2</v>
      </c>
      <c r="H367" s="57">
        <f t="shared" si="35"/>
        <v>9.0233113274163185E-4</v>
      </c>
      <c r="J367" s="56">
        <f t="shared" si="34"/>
        <v>4.0538714472320505E-4</v>
      </c>
    </row>
    <row r="368" spans="1:10" x14ac:dyDescent="0.25">
      <c r="A368" s="49">
        <v>43944</v>
      </c>
      <c r="B368" s="51">
        <v>188.9</v>
      </c>
      <c r="C368" s="51">
        <v>1626.1</v>
      </c>
      <c r="D368" s="60">
        <f t="shared" si="30"/>
        <v>2.6072786529060421E-2</v>
      </c>
      <c r="E368" s="61">
        <f t="shared" si="31"/>
        <v>1.3070673843700087E-2</v>
      </c>
      <c r="F368" s="58">
        <f t="shared" si="32"/>
        <v>2.4541017459946603E-2</v>
      </c>
      <c r="G368" s="59">
        <f t="shared" si="33"/>
        <v>1.2950165974322549E-2</v>
      </c>
      <c r="H368" s="57">
        <f t="shared" si="35"/>
        <v>3.1781024928505611E-4</v>
      </c>
      <c r="J368" s="56">
        <f t="shared" si="34"/>
        <v>1.7084251472838561E-4</v>
      </c>
    </row>
    <row r="369" spans="1:10" x14ac:dyDescent="0.25">
      <c r="A369" s="48">
        <v>43945</v>
      </c>
      <c r="B369" s="50" t="s">
        <v>316</v>
      </c>
      <c r="C369" s="50">
        <v>1601.91</v>
      </c>
      <c r="D369" s="60">
        <f t="shared" si="30"/>
        <v>-7.358390682901006E-2</v>
      </c>
      <c r="E369" s="61">
        <f t="shared" si="31"/>
        <v>-1.4876083881679936E-2</v>
      </c>
      <c r="F369" s="58">
        <f t="shared" si="32"/>
        <v>-7.5115675898123874E-2</v>
      </c>
      <c r="G369" s="59">
        <f t="shared" si="33"/>
        <v>-1.4996591751057473E-2</v>
      </c>
      <c r="H369" s="57">
        <f t="shared" si="35"/>
        <v>1.1264791255489112E-3</v>
      </c>
      <c r="J369" s="56">
        <f t="shared" si="34"/>
        <v>2.2129787165477759E-4</v>
      </c>
    </row>
    <row r="370" spans="1:10" x14ac:dyDescent="0.25">
      <c r="A370" s="49">
        <v>43948</v>
      </c>
      <c r="B370" s="51" t="s">
        <v>317</v>
      </c>
      <c r="C370" s="51">
        <v>1591.97</v>
      </c>
      <c r="D370" s="60">
        <f t="shared" si="30"/>
        <v>1.7142857142857126E-2</v>
      </c>
      <c r="E370" s="61">
        <f t="shared" si="31"/>
        <v>-6.2050926706245235E-3</v>
      </c>
      <c r="F370" s="58">
        <f t="shared" si="32"/>
        <v>1.5611088073743309E-2</v>
      </c>
      <c r="G370" s="59">
        <f t="shared" si="33"/>
        <v>-6.3256005400020602E-3</v>
      </c>
      <c r="H370" s="57">
        <f t="shared" si="35"/>
        <v>-9.874950714929039E-5</v>
      </c>
      <c r="J370" s="56">
        <f t="shared" si="34"/>
        <v>3.8503175051038179E-5</v>
      </c>
    </row>
    <row r="371" spans="1:10" x14ac:dyDescent="0.25">
      <c r="A371" s="48">
        <v>43949</v>
      </c>
      <c r="B371" s="50">
        <v>179.8</v>
      </c>
      <c r="C371" s="50">
        <v>1594.25</v>
      </c>
      <c r="D371" s="60">
        <f t="shared" si="30"/>
        <v>1.0112359550561889E-2</v>
      </c>
      <c r="E371" s="61">
        <f t="shared" si="31"/>
        <v>1.4321877924834414E-3</v>
      </c>
      <c r="F371" s="58">
        <f t="shared" si="32"/>
        <v>8.5805904814480714E-3</v>
      </c>
      <c r="G371" s="59">
        <f t="shared" si="33"/>
        <v>1.3116799231059045E-3</v>
      </c>
      <c r="H371" s="57">
        <f t="shared" si="35"/>
        <v>1.1254988262909063E-5</v>
      </c>
      <c r="J371" s="56">
        <f t="shared" si="34"/>
        <v>2.0511618729385931E-6</v>
      </c>
    </row>
    <row r="372" spans="1:10" x14ac:dyDescent="0.25">
      <c r="A372" s="49">
        <v>43950</v>
      </c>
      <c r="B372" s="51">
        <v>173.6</v>
      </c>
      <c r="C372" s="51">
        <v>1651.33</v>
      </c>
      <c r="D372" s="60">
        <f t="shared" si="30"/>
        <v>-3.4482758620689724E-2</v>
      </c>
      <c r="E372" s="61">
        <f t="shared" si="31"/>
        <v>3.5803669437039387E-2</v>
      </c>
      <c r="F372" s="58">
        <f t="shared" si="32"/>
        <v>-3.6014527689803545E-2</v>
      </c>
      <c r="G372" s="59">
        <f t="shared" si="33"/>
        <v>3.5683161567661853E-2</v>
      </c>
      <c r="H372" s="57">
        <f t="shared" si="35"/>
        <v>-1.2851122103382914E-3</v>
      </c>
      <c r="J372" s="56">
        <f t="shared" si="34"/>
        <v>1.2819027451567884E-3</v>
      </c>
    </row>
    <row r="373" spans="1:10" x14ac:dyDescent="0.25">
      <c r="A373" s="48">
        <v>43951</v>
      </c>
      <c r="B373" s="50">
        <v>174.6</v>
      </c>
      <c r="C373" s="50">
        <v>1648.68</v>
      </c>
      <c r="D373" s="60">
        <f t="shared" si="30"/>
        <v>5.7603686635945284E-3</v>
      </c>
      <c r="E373" s="61">
        <f t="shared" si="31"/>
        <v>-1.6047670665463309E-3</v>
      </c>
      <c r="F373" s="58">
        <f t="shared" si="32"/>
        <v>4.2285995944807107E-3</v>
      </c>
      <c r="G373" s="59">
        <f t="shared" si="33"/>
        <v>-1.7252749359238679E-3</v>
      </c>
      <c r="H373" s="57">
        <f t="shared" si="35"/>
        <v>-7.2954968944154017E-6</v>
      </c>
      <c r="J373" s="56">
        <f t="shared" si="34"/>
        <v>2.5752773378717163E-6</v>
      </c>
    </row>
    <row r="374" spans="1:10" x14ac:dyDescent="0.25">
      <c r="A374" s="49">
        <v>43955</v>
      </c>
      <c r="B374" s="51">
        <v>173.7</v>
      </c>
      <c r="C374" s="51">
        <v>1600.65</v>
      </c>
      <c r="D374" s="60">
        <f t="shared" si="30"/>
        <v>-5.1546391752577136E-3</v>
      </c>
      <c r="E374" s="61">
        <f t="shared" si="31"/>
        <v>-2.9132396826552109E-2</v>
      </c>
      <c r="F374" s="58">
        <f t="shared" si="32"/>
        <v>-6.6864082443715313E-3</v>
      </c>
      <c r="G374" s="59">
        <f t="shared" si="33"/>
        <v>-2.9252904695929647E-2</v>
      </c>
      <c r="H374" s="57">
        <f t="shared" si="35"/>
        <v>1.9559686313067867E-4</v>
      </c>
      <c r="J374" s="56">
        <f t="shared" si="34"/>
        <v>8.4869654485970338E-4</v>
      </c>
    </row>
    <row r="375" spans="1:10" x14ac:dyDescent="0.25">
      <c r="A375" s="48">
        <v>43956</v>
      </c>
      <c r="B375" s="50">
        <v>169.5</v>
      </c>
      <c r="C375" s="50">
        <v>1598.84</v>
      </c>
      <c r="D375" s="60">
        <f t="shared" si="30"/>
        <v>-2.4179620034542215E-2</v>
      </c>
      <c r="E375" s="61">
        <f t="shared" si="31"/>
        <v>-1.1307906163122716E-3</v>
      </c>
      <c r="F375" s="58">
        <f t="shared" si="32"/>
        <v>-2.5711389103656033E-2</v>
      </c>
      <c r="G375" s="59">
        <f t="shared" si="33"/>
        <v>-1.2512984856898085E-3</v>
      </c>
      <c r="H375" s="57">
        <f t="shared" si="35"/>
        <v>3.2172622250386237E-5</v>
      </c>
      <c r="J375" s="56">
        <f t="shared" si="34"/>
        <v>1.2786874179398872E-6</v>
      </c>
    </row>
    <row r="376" spans="1:10" x14ac:dyDescent="0.25">
      <c r="A376" s="49">
        <v>43957</v>
      </c>
      <c r="B376" s="51" t="s">
        <v>311</v>
      </c>
      <c r="C376" s="51">
        <v>1567.98</v>
      </c>
      <c r="D376" s="60">
        <f t="shared" si="30"/>
        <v>-1.4749262536873142E-2</v>
      </c>
      <c r="E376" s="61">
        <f t="shared" si="31"/>
        <v>-1.9301493582847495E-2</v>
      </c>
      <c r="F376" s="58">
        <f t="shared" si="32"/>
        <v>-1.628103160598696E-2</v>
      </c>
      <c r="G376" s="59">
        <f t="shared" si="33"/>
        <v>-1.9422001452225033E-2</v>
      </c>
      <c r="H376" s="57">
        <f t="shared" si="35"/>
        <v>3.1621021949520037E-4</v>
      </c>
      <c r="J376" s="56">
        <f t="shared" si="34"/>
        <v>3.7254765452870303E-4</v>
      </c>
    </row>
    <row r="377" spans="1:10" x14ac:dyDescent="0.25">
      <c r="A377" s="48">
        <v>43958</v>
      </c>
      <c r="B377" s="50">
        <v>169.3</v>
      </c>
      <c r="C377" s="50">
        <v>1587.35</v>
      </c>
      <c r="D377" s="60">
        <f t="shared" si="30"/>
        <v>1.377245508982039E-2</v>
      </c>
      <c r="E377" s="61">
        <f t="shared" si="31"/>
        <v>1.2353473896350664E-2</v>
      </c>
      <c r="F377" s="58">
        <f t="shared" si="32"/>
        <v>1.2240686020706572E-2</v>
      </c>
      <c r="G377" s="59">
        <f t="shared" si="33"/>
        <v>1.2232966026973126E-2</v>
      </c>
      <c r="H377" s="57">
        <f t="shared" si="35"/>
        <v>1.4973989623814836E-4</v>
      </c>
      <c r="J377" s="56">
        <f t="shared" si="34"/>
        <v>1.5260831730781727E-4</v>
      </c>
    </row>
    <row r="378" spans="1:10" x14ac:dyDescent="0.25">
      <c r="A378" s="49">
        <v>43959</v>
      </c>
      <c r="B378" s="51" t="s">
        <v>310</v>
      </c>
      <c r="C378" s="51">
        <v>1606.5</v>
      </c>
      <c r="D378" s="60">
        <f t="shared" si="30"/>
        <v>-1.7720023626698334E-3</v>
      </c>
      <c r="E378" s="61">
        <f t="shared" si="31"/>
        <v>1.206413204397272E-2</v>
      </c>
      <c r="F378" s="58">
        <f t="shared" si="32"/>
        <v>-3.3037714317836514E-3</v>
      </c>
      <c r="G378" s="59">
        <f t="shared" si="33"/>
        <v>1.1943624174595182E-2</v>
      </c>
      <c r="H378" s="57">
        <f t="shared" si="35"/>
        <v>-3.9459004339988156E-5</v>
      </c>
      <c r="J378" s="56">
        <f t="shared" si="34"/>
        <v>1.4554328197440938E-4</v>
      </c>
    </row>
    <row r="379" spans="1:10" x14ac:dyDescent="0.25">
      <c r="A379" s="48">
        <v>43962</v>
      </c>
      <c r="B379" s="50">
        <v>161.19999999999999</v>
      </c>
      <c r="C379" s="50">
        <v>1587.31</v>
      </c>
      <c r="D379" s="60">
        <f t="shared" si="30"/>
        <v>-4.6153846153846212E-2</v>
      </c>
      <c r="E379" s="61">
        <f t="shared" si="31"/>
        <v>-1.1945222533457867E-2</v>
      </c>
      <c r="F379" s="58">
        <f t="shared" si="32"/>
        <v>-4.7685615222960033E-2</v>
      </c>
      <c r="G379" s="59">
        <f t="shared" si="33"/>
        <v>-1.2065730402835404E-2</v>
      </c>
      <c r="H379" s="57">
        <f t="shared" si="35"/>
        <v>5.7536177737357961E-4</v>
      </c>
      <c r="J379" s="56">
        <f t="shared" si="34"/>
        <v>1.4268834137382957E-4</v>
      </c>
    </row>
    <row r="380" spans="1:10" x14ac:dyDescent="0.25">
      <c r="A380" s="49">
        <v>43963</v>
      </c>
      <c r="B380" s="51" t="s">
        <v>304</v>
      </c>
      <c r="C380" s="51">
        <v>1622.51</v>
      </c>
      <c r="D380" s="60">
        <f t="shared" si="30"/>
        <v>-2.6054590570719571E-2</v>
      </c>
      <c r="E380" s="61">
        <f t="shared" si="31"/>
        <v>2.2175882467822872E-2</v>
      </c>
      <c r="F380" s="58">
        <f t="shared" si="32"/>
        <v>-2.7586359639833389E-2</v>
      </c>
      <c r="G380" s="59">
        <f t="shared" si="33"/>
        <v>2.2055374598445334E-2</v>
      </c>
      <c r="H380" s="57">
        <f t="shared" si="35"/>
        <v>-6.0842749566395891E-4</v>
      </c>
      <c r="J380" s="56">
        <f t="shared" si="34"/>
        <v>4.9176976322669384E-4</v>
      </c>
    </row>
    <row r="381" spans="1:10" x14ac:dyDescent="0.25">
      <c r="A381" s="48">
        <v>43964</v>
      </c>
      <c r="B381" s="50" t="s">
        <v>304</v>
      </c>
      <c r="C381" s="50">
        <v>1614.32</v>
      </c>
      <c r="D381" s="60">
        <f t="shared" si="30"/>
        <v>0</v>
      </c>
      <c r="E381" s="61">
        <f t="shared" si="31"/>
        <v>-5.0477346826830471E-3</v>
      </c>
      <c r="F381" s="58">
        <f t="shared" si="32"/>
        <v>-1.5317690691138181E-3</v>
      </c>
      <c r="G381" s="59">
        <f t="shared" si="33"/>
        <v>-5.1682425520605839E-3</v>
      </c>
      <c r="H381" s="57">
        <f t="shared" si="35"/>
        <v>7.9165540829242635E-6</v>
      </c>
      <c r="J381" s="56">
        <f t="shared" si="34"/>
        <v>2.5479625426761322E-5</v>
      </c>
    </row>
    <row r="382" spans="1:10" x14ac:dyDescent="0.25">
      <c r="A382" s="49">
        <v>43965</v>
      </c>
      <c r="B382" s="51">
        <v>153.80000000000001</v>
      </c>
      <c r="C382" s="51">
        <v>1579.16</v>
      </c>
      <c r="D382" s="60">
        <f t="shared" si="30"/>
        <v>-2.0382165605095426E-2</v>
      </c>
      <c r="E382" s="61">
        <f t="shared" si="31"/>
        <v>-2.1780068387928009E-2</v>
      </c>
      <c r="F382" s="58">
        <f t="shared" si="32"/>
        <v>-2.1913934674209243E-2</v>
      </c>
      <c r="G382" s="59">
        <f t="shared" si="33"/>
        <v>-2.1900576257305546E-2</v>
      </c>
      <c r="H382" s="57">
        <f t="shared" si="35"/>
        <v>4.7992779743013169E-4</v>
      </c>
      <c r="J382" s="56">
        <f t="shared" si="34"/>
        <v>4.74371378982821E-4</v>
      </c>
    </row>
    <row r="383" spans="1:10" x14ac:dyDescent="0.25">
      <c r="A383" s="48">
        <v>43966</v>
      </c>
      <c r="B383" s="50">
        <v>155.6</v>
      </c>
      <c r="C383" s="50">
        <v>1572.55</v>
      </c>
      <c r="D383" s="60">
        <f t="shared" si="30"/>
        <v>1.1703511053315907E-2</v>
      </c>
      <c r="E383" s="61">
        <f t="shared" si="31"/>
        <v>-4.1857696496873098E-3</v>
      </c>
      <c r="F383" s="58">
        <f t="shared" si="32"/>
        <v>1.0171741984202089E-2</v>
      </c>
      <c r="G383" s="59">
        <f t="shared" si="33"/>
        <v>-4.3062775190648465E-3</v>
      </c>
      <c r="H383" s="57">
        <f t="shared" si="35"/>
        <v>-4.3802343836297513E-5</v>
      </c>
      <c r="J383" s="56">
        <f t="shared" si="34"/>
        <v>1.7520667560243424E-5</v>
      </c>
    </row>
    <row r="384" spans="1:10" x14ac:dyDescent="0.25">
      <c r="A384" s="49">
        <v>43969</v>
      </c>
      <c r="B384" s="51">
        <v>171.2</v>
      </c>
      <c r="C384" s="51">
        <v>1639.08</v>
      </c>
      <c r="D384" s="60">
        <f t="shared" si="30"/>
        <v>0.10025706940874035</v>
      </c>
      <c r="E384" s="61">
        <f t="shared" si="31"/>
        <v>4.2307080855934709E-2</v>
      </c>
      <c r="F384" s="58">
        <f t="shared" si="32"/>
        <v>9.8725300339626537E-2</v>
      </c>
      <c r="G384" s="59">
        <f t="shared" si="33"/>
        <v>4.2186572986557175E-2</v>
      </c>
      <c r="H384" s="57">
        <f t="shared" si="35"/>
        <v>4.1648820883974326E-3</v>
      </c>
      <c r="J384" s="56">
        <f t="shared" si="34"/>
        <v>1.7898890905505972E-3</v>
      </c>
    </row>
    <row r="385" spans="1:10" x14ac:dyDescent="0.25">
      <c r="A385" s="48">
        <v>43970</v>
      </c>
      <c r="B385" s="50">
        <v>171.5</v>
      </c>
      <c r="C385" s="50">
        <v>1640.18</v>
      </c>
      <c r="D385" s="60">
        <f t="shared" si="30"/>
        <v>1.7523364485982906E-3</v>
      </c>
      <c r="E385" s="61">
        <f t="shared" si="31"/>
        <v>6.7110818263915739E-4</v>
      </c>
      <c r="F385" s="58">
        <f t="shared" si="32"/>
        <v>2.2056737948447256E-4</v>
      </c>
      <c r="G385" s="59">
        <f t="shared" si="33"/>
        <v>5.5060031326162047E-4</v>
      </c>
      <c r="H385" s="57">
        <f t="shared" si="35"/>
        <v>1.2144446823944532E-7</v>
      </c>
      <c r="J385" s="56">
        <f t="shared" si="34"/>
        <v>4.5038619280523261E-7</v>
      </c>
    </row>
    <row r="386" spans="1:10" x14ac:dyDescent="0.25">
      <c r="A386" s="49">
        <v>43971</v>
      </c>
      <c r="B386" s="51">
        <v>167.2</v>
      </c>
      <c r="C386" s="51">
        <v>1652.64</v>
      </c>
      <c r="D386" s="60">
        <f t="shared" si="30"/>
        <v>-2.507288629737614E-2</v>
      </c>
      <c r="E386" s="61">
        <f t="shared" si="31"/>
        <v>7.5967271884793686E-3</v>
      </c>
      <c r="F386" s="58">
        <f t="shared" si="32"/>
        <v>-2.6604655366489958E-2</v>
      </c>
      <c r="G386" s="59">
        <f t="shared" si="33"/>
        <v>7.4762193191018319E-3</v>
      </c>
      <c r="H386" s="57">
        <f t="shared" si="35"/>
        <v>-1.9890223842899846E-4</v>
      </c>
      <c r="J386" s="56">
        <f t="shared" si="34"/>
        <v>5.7710263976181654E-5</v>
      </c>
    </row>
    <row r="387" spans="1:10" x14ac:dyDescent="0.25">
      <c r="A387" s="48">
        <v>43972</v>
      </c>
      <c r="B387" s="50" t="s">
        <v>311</v>
      </c>
      <c r="C387" s="50">
        <v>1637.84</v>
      </c>
      <c r="D387" s="60">
        <f t="shared" si="30"/>
        <v>-1.1961722488037507E-3</v>
      </c>
      <c r="E387" s="61">
        <f t="shared" si="31"/>
        <v>-8.955368380288653E-3</v>
      </c>
      <c r="F387" s="58">
        <f t="shared" si="32"/>
        <v>-2.7279413179175688E-3</v>
      </c>
      <c r="G387" s="59">
        <f t="shared" si="33"/>
        <v>-9.0758762496661906E-3</v>
      </c>
      <c r="H387" s="57">
        <f t="shared" si="35"/>
        <v>2.475845781777115E-5</v>
      </c>
      <c r="J387" s="56">
        <f t="shared" si="34"/>
        <v>8.0198622826673814E-5</v>
      </c>
    </row>
    <row r="388" spans="1:10" x14ac:dyDescent="0.25">
      <c r="A388" s="49">
        <v>43973</v>
      </c>
      <c r="B388" s="51">
        <v>175.4</v>
      </c>
      <c r="C388" s="51">
        <v>1630.44</v>
      </c>
      <c r="D388" s="60">
        <f t="shared" si="30"/>
        <v>5.0299401197604787E-2</v>
      </c>
      <c r="E388" s="61">
        <f t="shared" si="31"/>
        <v>-4.5181458506324823E-3</v>
      </c>
      <c r="F388" s="58">
        <f t="shared" si="32"/>
        <v>4.8767632128490966E-2</v>
      </c>
      <c r="G388" s="59">
        <f t="shared" si="33"/>
        <v>-4.638653720010019E-3</v>
      </c>
      <c r="H388" s="57">
        <f t="shared" si="35"/>
        <v>-2.2621615818890474E-4</v>
      </c>
      <c r="J388" s="56">
        <f t="shared" si="34"/>
        <v>2.0413641927587518E-5</v>
      </c>
    </row>
    <row r="389" spans="1:10" x14ac:dyDescent="0.25">
      <c r="A389" s="48">
        <v>43976</v>
      </c>
      <c r="B389" s="50">
        <v>180.8</v>
      </c>
      <c r="C389" s="50">
        <v>1644.74</v>
      </c>
      <c r="D389" s="60">
        <f t="shared" si="30"/>
        <v>3.0786773090079933E-2</v>
      </c>
      <c r="E389" s="61">
        <f t="shared" si="31"/>
        <v>8.7706386006232151E-3</v>
      </c>
      <c r="F389" s="58">
        <f t="shared" si="32"/>
        <v>2.9255004020966115E-2</v>
      </c>
      <c r="G389" s="59">
        <f t="shared" si="33"/>
        <v>8.6501307312456775E-3</v>
      </c>
      <c r="H389" s="57">
        <f t="shared" si="35"/>
        <v>2.5305960932447486E-4</v>
      </c>
      <c r="J389" s="56">
        <f t="shared" si="34"/>
        <v>7.6924101462741946E-5</v>
      </c>
    </row>
    <row r="390" spans="1:10" x14ac:dyDescent="0.25">
      <c r="A390" s="49">
        <v>43977</v>
      </c>
      <c r="B390" s="51">
        <v>184.2</v>
      </c>
      <c r="C390" s="51">
        <v>1709.71</v>
      </c>
      <c r="D390" s="60">
        <f t="shared" ref="D390:D453" si="36">B390/B389-1</f>
        <v>1.8805309734513109E-2</v>
      </c>
      <c r="E390" s="61">
        <f t="shared" ref="E390:E453" si="37">C390/C389-1</f>
        <v>3.9501684156766359E-2</v>
      </c>
      <c r="F390" s="58">
        <f t="shared" ref="F390:F453" si="38">D390-$N$10</f>
        <v>1.7273540665399292E-2</v>
      </c>
      <c r="G390" s="59">
        <f t="shared" ref="G390:G453" si="39">E390-$O$10</f>
        <v>3.9381176287388825E-2</v>
      </c>
      <c r="H390" s="57">
        <f t="shared" si="35"/>
        <v>6.8025235005146915E-4</v>
      </c>
      <c r="J390" s="56">
        <f t="shared" ref="J390:J453" si="40">E390^2</f>
        <v>1.5603830512209264E-3</v>
      </c>
    </row>
    <row r="391" spans="1:10" x14ac:dyDescent="0.25">
      <c r="A391" s="48">
        <v>43978</v>
      </c>
      <c r="B391" s="50">
        <v>174.9</v>
      </c>
      <c r="C391" s="50">
        <v>1707.59</v>
      </c>
      <c r="D391" s="60">
        <f t="shared" si="36"/>
        <v>-5.0488599348534113E-2</v>
      </c>
      <c r="E391" s="61">
        <f t="shared" si="37"/>
        <v>-1.2399763702617417E-3</v>
      </c>
      <c r="F391" s="58">
        <f t="shared" si="38"/>
        <v>-5.2020368417647934E-2</v>
      </c>
      <c r="G391" s="59">
        <f t="shared" si="39"/>
        <v>-1.3604842396392786E-3</v>
      </c>
      <c r="H391" s="57">
        <f t="shared" ref="H391:H454" si="41">F391*G391</f>
        <v>7.0772891372438893E-5</v>
      </c>
      <c r="J391" s="56">
        <f t="shared" si="40"/>
        <v>1.5375413988074838E-6</v>
      </c>
    </row>
    <row r="392" spans="1:10" x14ac:dyDescent="0.25">
      <c r="A392" s="49">
        <v>43979</v>
      </c>
      <c r="B392" s="51">
        <v>180.6</v>
      </c>
      <c r="C392" s="51">
        <v>1718.45</v>
      </c>
      <c r="D392" s="60">
        <f t="shared" si="36"/>
        <v>3.2590051457975999E-2</v>
      </c>
      <c r="E392" s="61">
        <f t="shared" si="37"/>
        <v>6.3598404769296124E-3</v>
      </c>
      <c r="F392" s="58">
        <f t="shared" si="38"/>
        <v>3.1058282388862182E-2</v>
      </c>
      <c r="G392" s="59">
        <f t="shared" si="39"/>
        <v>6.2393326075520757E-3</v>
      </c>
      <c r="H392" s="57">
        <f t="shared" si="41"/>
        <v>1.9378295404338819E-4</v>
      </c>
      <c r="J392" s="56">
        <f t="shared" si="40"/>
        <v>4.0447570891992277E-5</v>
      </c>
    </row>
    <row r="393" spans="1:10" x14ac:dyDescent="0.25">
      <c r="A393" s="48">
        <v>43980</v>
      </c>
      <c r="B393" s="50">
        <v>182.6</v>
      </c>
      <c r="C393" s="50">
        <v>1722.65</v>
      </c>
      <c r="D393" s="60">
        <f t="shared" si="36"/>
        <v>1.1074197120708673E-2</v>
      </c>
      <c r="E393" s="61">
        <f t="shared" si="37"/>
        <v>2.4440629637172417E-3</v>
      </c>
      <c r="F393" s="58">
        <f t="shared" si="38"/>
        <v>9.5424280515948555E-3</v>
      </c>
      <c r="G393" s="59">
        <f t="shared" si="39"/>
        <v>2.3235550943397046E-3</v>
      </c>
      <c r="H393" s="57">
        <f t="shared" si="41"/>
        <v>2.2172357311653329E-5</v>
      </c>
      <c r="J393" s="56">
        <f t="shared" si="40"/>
        <v>5.9734437706143077E-6</v>
      </c>
    </row>
    <row r="394" spans="1:10" x14ac:dyDescent="0.25">
      <c r="A394" s="49">
        <v>43983</v>
      </c>
      <c r="B394" s="51">
        <v>182.8</v>
      </c>
      <c r="C394" s="51">
        <v>1733.52</v>
      </c>
      <c r="D394" s="60">
        <f t="shared" si="36"/>
        <v>1.0952902519167917E-3</v>
      </c>
      <c r="E394" s="61">
        <f t="shared" si="37"/>
        <v>6.3100455693263502E-3</v>
      </c>
      <c r="F394" s="58">
        <f t="shared" si="38"/>
        <v>-4.3647881719702632E-4</v>
      </c>
      <c r="G394" s="59">
        <f t="shared" si="39"/>
        <v>6.1895376999488135E-3</v>
      </c>
      <c r="H394" s="57">
        <f t="shared" si="41"/>
        <v>-2.7016020942700611E-6</v>
      </c>
      <c r="J394" s="56">
        <f t="shared" si="40"/>
        <v>3.9816675086975104E-5</v>
      </c>
    </row>
    <row r="395" spans="1:10" x14ac:dyDescent="0.25">
      <c r="A395" s="48">
        <v>43984</v>
      </c>
      <c r="B395" s="50">
        <v>185.7</v>
      </c>
      <c r="C395" s="50">
        <v>1736.36</v>
      </c>
      <c r="D395" s="60">
        <f t="shared" si="36"/>
        <v>1.5864332603938713E-2</v>
      </c>
      <c r="E395" s="61">
        <f t="shared" si="37"/>
        <v>1.6382851077576532E-3</v>
      </c>
      <c r="F395" s="58">
        <f t="shared" si="38"/>
        <v>1.4332563534824896E-2</v>
      </c>
      <c r="G395" s="59">
        <f t="shared" si="39"/>
        <v>1.5177772383801163E-3</v>
      </c>
      <c r="H395" s="57">
        <f t="shared" si="41"/>
        <v>2.175363870079409E-5</v>
      </c>
      <c r="J395" s="56">
        <f t="shared" si="40"/>
        <v>2.6839780943005053E-6</v>
      </c>
    </row>
    <row r="396" spans="1:10" x14ac:dyDescent="0.25">
      <c r="A396" s="49">
        <v>43985</v>
      </c>
      <c r="B396" s="51">
        <v>194.5</v>
      </c>
      <c r="C396" s="51">
        <v>1766.85</v>
      </c>
      <c r="D396" s="60">
        <f t="shared" si="36"/>
        <v>4.7388260635433666E-2</v>
      </c>
      <c r="E396" s="61">
        <f t="shared" si="37"/>
        <v>1.7559722638162523E-2</v>
      </c>
      <c r="F396" s="58">
        <f t="shared" si="38"/>
        <v>4.5856491566319844E-2</v>
      </c>
      <c r="G396" s="59">
        <f t="shared" si="39"/>
        <v>1.7439214768784985E-2</v>
      </c>
      <c r="H396" s="57">
        <f t="shared" si="41"/>
        <v>7.997012049680292E-4</v>
      </c>
      <c r="J396" s="56">
        <f t="shared" si="40"/>
        <v>3.083438591291974E-4</v>
      </c>
    </row>
    <row r="397" spans="1:10" x14ac:dyDescent="0.25">
      <c r="A397" s="48">
        <v>43986</v>
      </c>
      <c r="B397" s="50" t="s">
        <v>318</v>
      </c>
      <c r="C397" s="50">
        <v>1786.58</v>
      </c>
      <c r="D397" s="60">
        <f t="shared" si="36"/>
        <v>2.5706940874035134E-3</v>
      </c>
      <c r="E397" s="61">
        <f t="shared" si="37"/>
        <v>1.1166765712992133E-2</v>
      </c>
      <c r="F397" s="58">
        <f t="shared" si="38"/>
        <v>1.0389250182896953E-3</v>
      </c>
      <c r="G397" s="59">
        <f t="shared" si="39"/>
        <v>1.1046257843614595E-2</v>
      </c>
      <c r="H397" s="57">
        <f t="shared" si="41"/>
        <v>1.1476233632209983E-5</v>
      </c>
      <c r="J397" s="56">
        <f t="shared" si="40"/>
        <v>1.246966564888567E-4</v>
      </c>
    </row>
    <row r="398" spans="1:10" x14ac:dyDescent="0.25">
      <c r="A398" s="49">
        <v>43987</v>
      </c>
      <c r="B398" s="51">
        <v>191.8</v>
      </c>
      <c r="C398" s="51">
        <v>1842.47</v>
      </c>
      <c r="D398" s="60">
        <f t="shared" si="36"/>
        <v>-1.6410256410256396E-2</v>
      </c>
      <c r="E398" s="61">
        <f t="shared" si="37"/>
        <v>3.1283233888210971E-2</v>
      </c>
      <c r="F398" s="58">
        <f t="shared" si="38"/>
        <v>-1.7942025479370214E-2</v>
      </c>
      <c r="G398" s="59">
        <f t="shared" si="39"/>
        <v>3.1162726018833433E-2</v>
      </c>
      <c r="H398" s="57">
        <f t="shared" si="41"/>
        <v>-5.591224242365426E-4</v>
      </c>
      <c r="J398" s="56">
        <f t="shared" si="40"/>
        <v>9.7864072250451132E-4</v>
      </c>
    </row>
    <row r="399" spans="1:10" x14ac:dyDescent="0.25">
      <c r="A399" s="48">
        <v>43990</v>
      </c>
      <c r="B399" s="50">
        <v>190.1</v>
      </c>
      <c r="C399" s="50">
        <v>1841.25</v>
      </c>
      <c r="D399" s="60">
        <f t="shared" si="36"/>
        <v>-8.8633993743483241E-3</v>
      </c>
      <c r="E399" s="61">
        <f t="shared" si="37"/>
        <v>-6.6215460767338197E-4</v>
      </c>
      <c r="F399" s="58">
        <f t="shared" si="38"/>
        <v>-1.0395168443462142E-2</v>
      </c>
      <c r="G399" s="59">
        <f t="shared" si="39"/>
        <v>-7.8266247705091889E-4</v>
      </c>
      <c r="H399" s="57">
        <f t="shared" si="41"/>
        <v>8.1359082833216243E-6</v>
      </c>
      <c r="J399" s="56">
        <f t="shared" si="40"/>
        <v>4.3844872446309037E-7</v>
      </c>
    </row>
    <row r="400" spans="1:10" x14ac:dyDescent="0.25">
      <c r="A400" s="49">
        <v>43991</v>
      </c>
      <c r="B400" s="51">
        <v>189.9</v>
      </c>
      <c r="C400" s="51">
        <v>1835.59</v>
      </c>
      <c r="D400" s="60">
        <f t="shared" si="36"/>
        <v>-1.0520778537611575E-3</v>
      </c>
      <c r="E400" s="61">
        <f t="shared" si="37"/>
        <v>-3.073998642226794E-3</v>
      </c>
      <c r="F400" s="58">
        <f t="shared" si="38"/>
        <v>-2.5838469228749755E-3</v>
      </c>
      <c r="G400" s="59">
        <f t="shared" si="39"/>
        <v>-3.1945065116043311E-3</v>
      </c>
      <c r="H400" s="57">
        <f t="shared" si="41"/>
        <v>8.2541158201129227E-6</v>
      </c>
      <c r="J400" s="56">
        <f t="shared" si="40"/>
        <v>9.4494676524121737E-6</v>
      </c>
    </row>
    <row r="401" spans="1:10" x14ac:dyDescent="0.25">
      <c r="A401" s="48">
        <v>43992</v>
      </c>
      <c r="B401" s="50">
        <v>193.7</v>
      </c>
      <c r="C401" s="50">
        <v>1841.18</v>
      </c>
      <c r="D401" s="60">
        <f t="shared" si="36"/>
        <v>2.0010531858873026E-2</v>
      </c>
      <c r="E401" s="61">
        <f t="shared" si="37"/>
        <v>3.0453423694833948E-3</v>
      </c>
      <c r="F401" s="58">
        <f t="shared" si="38"/>
        <v>1.8478762789759209E-2</v>
      </c>
      <c r="G401" s="59">
        <f t="shared" si="39"/>
        <v>2.9248345001058576E-3</v>
      </c>
      <c r="H401" s="57">
        <f t="shared" si="41"/>
        <v>5.40473229267601E-5</v>
      </c>
      <c r="J401" s="56">
        <f t="shared" si="40"/>
        <v>9.2741101473707365E-6</v>
      </c>
    </row>
    <row r="402" spans="1:10" x14ac:dyDescent="0.25">
      <c r="A402" s="49">
        <v>43994</v>
      </c>
      <c r="B402" s="51">
        <v>196.8</v>
      </c>
      <c r="C402" s="51">
        <v>1788.83</v>
      </c>
      <c r="D402" s="60">
        <f t="shared" si="36"/>
        <v>1.6004130098089986E-2</v>
      </c>
      <c r="E402" s="61">
        <f t="shared" si="37"/>
        <v>-2.8432852844371581E-2</v>
      </c>
      <c r="F402" s="58">
        <f t="shared" si="38"/>
        <v>1.4472361028976168E-2</v>
      </c>
      <c r="G402" s="59">
        <f t="shared" si="39"/>
        <v>-2.8553360713749119E-2</v>
      </c>
      <c r="H402" s="57">
        <f t="shared" si="41"/>
        <v>-4.1323454483996189E-4</v>
      </c>
      <c r="J402" s="56">
        <f t="shared" si="40"/>
        <v>8.0842712086968906E-4</v>
      </c>
    </row>
    <row r="403" spans="1:10" x14ac:dyDescent="0.25">
      <c r="A403" s="48">
        <v>43997</v>
      </c>
      <c r="B403" s="50">
        <v>197.6</v>
      </c>
      <c r="C403" s="50">
        <v>1741.47</v>
      </c>
      <c r="D403" s="60">
        <f t="shared" si="36"/>
        <v>4.0650406504063596E-3</v>
      </c>
      <c r="E403" s="61">
        <f t="shared" si="37"/>
        <v>-2.6475405712113487E-2</v>
      </c>
      <c r="F403" s="58">
        <f t="shared" si="38"/>
        <v>2.5332715812925416E-3</v>
      </c>
      <c r="G403" s="59">
        <f t="shared" si="39"/>
        <v>-2.6595913581491024E-2</v>
      </c>
      <c r="H403" s="57">
        <f t="shared" si="41"/>
        <v>-6.7374672054503555E-5</v>
      </c>
      <c r="J403" s="56">
        <f t="shared" si="40"/>
        <v>7.0094710762101144E-4</v>
      </c>
    </row>
    <row r="404" spans="1:10" x14ac:dyDescent="0.25">
      <c r="A404" s="49">
        <v>43998</v>
      </c>
      <c r="B404" s="51">
        <v>197.8</v>
      </c>
      <c r="C404" s="51" t="s">
        <v>1909</v>
      </c>
      <c r="D404" s="60">
        <f t="shared" si="36"/>
        <v>1.0121457489880026E-3</v>
      </c>
      <c r="E404" s="61">
        <f t="shared" si="37"/>
        <v>3.2461081729802999E-2</v>
      </c>
      <c r="F404" s="58">
        <f t="shared" si="38"/>
        <v>-5.1962332012581549E-4</v>
      </c>
      <c r="G404" s="59">
        <f t="shared" si="39"/>
        <v>3.2340573860425464E-2</v>
      </c>
      <c r="H404" s="57">
        <f t="shared" si="41"/>
        <v>-1.6804916364128442E-5</v>
      </c>
      <c r="J404" s="56">
        <f t="shared" si="40"/>
        <v>1.0537218270689501E-3</v>
      </c>
    </row>
    <row r="405" spans="1:10" x14ac:dyDescent="0.25">
      <c r="A405" s="48">
        <v>43999</v>
      </c>
      <c r="B405" s="50" t="s">
        <v>320</v>
      </c>
      <c r="C405" s="50">
        <v>1787.81</v>
      </c>
      <c r="D405" s="60">
        <f t="shared" si="36"/>
        <v>6.0667340748230547E-3</v>
      </c>
      <c r="E405" s="61">
        <f t="shared" si="37"/>
        <v>-5.6674082313682428E-3</v>
      </c>
      <c r="F405" s="58">
        <f t="shared" si="38"/>
        <v>4.5349650057092371E-3</v>
      </c>
      <c r="G405" s="59">
        <f t="shared" si="39"/>
        <v>-5.7879161007457795E-3</v>
      </c>
      <c r="H405" s="57">
        <f t="shared" si="41"/>
        <v>-2.624799697286317E-5</v>
      </c>
      <c r="J405" s="56">
        <f t="shared" si="40"/>
        <v>3.2119516060980511E-5</v>
      </c>
    </row>
    <row r="406" spans="1:10" x14ac:dyDescent="0.25">
      <c r="A406" s="49">
        <v>44000</v>
      </c>
      <c r="B406" s="51">
        <v>195.9</v>
      </c>
      <c r="C406" s="51">
        <v>1795.86</v>
      </c>
      <c r="D406" s="60">
        <f t="shared" si="36"/>
        <v>-1.5577889447236148E-2</v>
      </c>
      <c r="E406" s="61">
        <f t="shared" si="37"/>
        <v>4.5027156129566759E-3</v>
      </c>
      <c r="F406" s="58">
        <f t="shared" si="38"/>
        <v>-1.7109658516349966E-2</v>
      </c>
      <c r="G406" s="59">
        <f t="shared" si="39"/>
        <v>4.3822077435791392E-3</v>
      </c>
      <c r="H406" s="57">
        <f t="shared" si="41"/>
        <v>-7.4978078040343582E-5</v>
      </c>
      <c r="J406" s="56">
        <f t="shared" si="40"/>
        <v>2.0274447891163813E-5</v>
      </c>
    </row>
    <row r="407" spans="1:10" x14ac:dyDescent="0.25">
      <c r="A407" s="48">
        <v>44001</v>
      </c>
      <c r="B407" s="50">
        <v>202.8</v>
      </c>
      <c r="C407" s="50">
        <v>1807.85</v>
      </c>
      <c r="D407" s="60">
        <f t="shared" si="36"/>
        <v>3.5222052067381382E-2</v>
      </c>
      <c r="E407" s="61">
        <f t="shared" si="37"/>
        <v>6.6764669851770986E-3</v>
      </c>
      <c r="F407" s="58">
        <f t="shared" si="38"/>
        <v>3.3690282998267561E-2</v>
      </c>
      <c r="G407" s="59">
        <f t="shared" si="39"/>
        <v>6.5559591157995619E-3</v>
      </c>
      <c r="H407" s="57">
        <f t="shared" si="41"/>
        <v>2.2087211793635921E-4</v>
      </c>
      <c r="J407" s="56">
        <f t="shared" si="40"/>
        <v>4.4575211404159775E-5</v>
      </c>
    </row>
    <row r="408" spans="1:10" x14ac:dyDescent="0.25">
      <c r="A408" s="49">
        <v>44004</v>
      </c>
      <c r="B408" s="51">
        <v>202.2</v>
      </c>
      <c r="C408" s="51">
        <v>1797.05</v>
      </c>
      <c r="D408" s="60">
        <f t="shared" si="36"/>
        <v>-2.9585798816569309E-3</v>
      </c>
      <c r="E408" s="61">
        <f t="shared" si="37"/>
        <v>-5.9739469535635692E-3</v>
      </c>
      <c r="F408" s="58">
        <f t="shared" si="38"/>
        <v>-4.4903489507707485E-3</v>
      </c>
      <c r="G408" s="59">
        <f t="shared" si="39"/>
        <v>-6.0944548229411059E-3</v>
      </c>
      <c r="H408" s="57">
        <f t="shared" si="41"/>
        <v>2.7366228819713321E-5</v>
      </c>
      <c r="J408" s="56">
        <f t="shared" si="40"/>
        <v>3.5688042203991449E-5</v>
      </c>
    </row>
    <row r="409" spans="1:10" x14ac:dyDescent="0.25">
      <c r="A409" s="48">
        <v>44005</v>
      </c>
      <c r="B409" s="50">
        <v>205.8</v>
      </c>
      <c r="C409" s="50">
        <v>1825.99</v>
      </c>
      <c r="D409" s="60">
        <f t="shared" si="36"/>
        <v>1.7804154302670794E-2</v>
      </c>
      <c r="E409" s="61">
        <f t="shared" si="37"/>
        <v>1.6104170724242639E-2</v>
      </c>
      <c r="F409" s="58">
        <f t="shared" si="38"/>
        <v>1.6272385233556976E-2</v>
      </c>
      <c r="G409" s="59">
        <f t="shared" si="39"/>
        <v>1.5983662854865101E-2</v>
      </c>
      <c r="H409" s="57">
        <f t="shared" si="41"/>
        <v>2.6009231941766004E-4</v>
      </c>
      <c r="J409" s="56">
        <f t="shared" si="40"/>
        <v>2.593443147155537E-4</v>
      </c>
    </row>
    <row r="410" spans="1:10" x14ac:dyDescent="0.25">
      <c r="A410" s="49">
        <v>44006</v>
      </c>
      <c r="B410" s="51" t="s">
        <v>321</v>
      </c>
      <c r="C410" s="51">
        <v>1784.23</v>
      </c>
      <c r="D410" s="60">
        <f t="shared" si="36"/>
        <v>-2.3323615160349864E-2</v>
      </c>
      <c r="E410" s="61">
        <f t="shared" si="37"/>
        <v>-2.2869785705288637E-2</v>
      </c>
      <c r="F410" s="58">
        <f t="shared" si="38"/>
        <v>-2.4855384229463682E-2</v>
      </c>
      <c r="G410" s="59">
        <f t="shared" si="39"/>
        <v>-2.2990293574666174E-2</v>
      </c>
      <c r="H410" s="57">
        <f t="shared" si="41"/>
        <v>5.7143258034649783E-4</v>
      </c>
      <c r="J410" s="56">
        <f t="shared" si="40"/>
        <v>5.2302709820582446E-4</v>
      </c>
    </row>
    <row r="411" spans="1:10" x14ac:dyDescent="0.25">
      <c r="A411" s="48">
        <v>44007</v>
      </c>
      <c r="B411" s="50" t="s">
        <v>323</v>
      </c>
      <c r="C411" s="50">
        <v>1793.36</v>
      </c>
      <c r="D411" s="60">
        <f t="shared" si="36"/>
        <v>-1.4925373134328401E-2</v>
      </c>
      <c r="E411" s="61">
        <f t="shared" si="37"/>
        <v>5.1170532946984704E-3</v>
      </c>
      <c r="F411" s="58">
        <f t="shared" si="38"/>
        <v>-1.6457142203442219E-2</v>
      </c>
      <c r="G411" s="59">
        <f t="shared" si="39"/>
        <v>4.9965454253209337E-3</v>
      </c>
      <c r="H411" s="57">
        <f t="shared" si="41"/>
        <v>-8.2228858590465285E-5</v>
      </c>
      <c r="J411" s="56">
        <f t="shared" si="40"/>
        <v>2.6184234420784469E-5</v>
      </c>
    </row>
    <row r="412" spans="1:10" x14ac:dyDescent="0.25">
      <c r="A412" s="49">
        <v>44008</v>
      </c>
      <c r="B412" s="51">
        <v>201.2</v>
      </c>
      <c r="C412" s="51">
        <v>1759.43</v>
      </c>
      <c r="D412" s="60">
        <f t="shared" si="36"/>
        <v>1.6161616161616044E-2</v>
      </c>
      <c r="E412" s="61">
        <f t="shared" si="37"/>
        <v>-1.8919793014230191E-2</v>
      </c>
      <c r="F412" s="58">
        <f t="shared" si="38"/>
        <v>1.4629847092502226E-2</v>
      </c>
      <c r="G412" s="59">
        <f t="shared" si="39"/>
        <v>-1.9040300883607728E-2</v>
      </c>
      <c r="H412" s="57">
        <f t="shared" si="41"/>
        <v>-2.7855669052241611E-4</v>
      </c>
      <c r="J412" s="56">
        <f t="shared" si="40"/>
        <v>3.5795856770131355E-4</v>
      </c>
    </row>
    <row r="413" spans="1:10" x14ac:dyDescent="0.25">
      <c r="A413" s="48">
        <v>44011</v>
      </c>
      <c r="B413" s="50">
        <v>198.1</v>
      </c>
      <c r="C413" s="50">
        <v>1769.47</v>
      </c>
      <c r="D413" s="60">
        <f t="shared" si="36"/>
        <v>-1.5407554671968193E-2</v>
      </c>
      <c r="E413" s="61">
        <f t="shared" si="37"/>
        <v>5.706393547910471E-3</v>
      </c>
      <c r="F413" s="58">
        <f t="shared" si="38"/>
        <v>-1.6939323741082011E-2</v>
      </c>
      <c r="G413" s="59">
        <f t="shared" si="39"/>
        <v>5.5858856785329343E-3</v>
      </c>
      <c r="H413" s="57">
        <f t="shared" si="41"/>
        <v>-9.4621125889342937E-5</v>
      </c>
      <c r="J413" s="56">
        <f t="shared" si="40"/>
        <v>3.2562927323634254E-5</v>
      </c>
    </row>
    <row r="414" spans="1:10" x14ac:dyDescent="0.25">
      <c r="A414" s="49">
        <v>44012</v>
      </c>
      <c r="B414" s="51">
        <v>200.6</v>
      </c>
      <c r="C414" s="51">
        <v>1758.82</v>
      </c>
      <c r="D414" s="60">
        <f t="shared" si="36"/>
        <v>1.2619888944977342E-2</v>
      </c>
      <c r="E414" s="61">
        <f t="shared" si="37"/>
        <v>-6.0187513775311619E-3</v>
      </c>
      <c r="F414" s="58">
        <f t="shared" si="38"/>
        <v>1.1088119875863525E-2</v>
      </c>
      <c r="G414" s="59">
        <f t="shared" si="39"/>
        <v>-6.1392592469086986E-3</v>
      </c>
      <c r="H414" s="57">
        <f t="shared" si="41"/>
        <v>-6.8072842478727279E-5</v>
      </c>
      <c r="J414" s="56">
        <f t="shared" si="40"/>
        <v>3.6225368144533256E-5</v>
      </c>
    </row>
    <row r="415" spans="1:10" x14ac:dyDescent="0.25">
      <c r="A415" s="48">
        <v>44013</v>
      </c>
      <c r="B415" s="50">
        <v>199.1</v>
      </c>
      <c r="C415" s="50">
        <v>1772.38</v>
      </c>
      <c r="D415" s="60">
        <f t="shared" si="36"/>
        <v>-7.4775672981056696E-3</v>
      </c>
      <c r="E415" s="61">
        <f t="shared" si="37"/>
        <v>7.7097144676545604E-3</v>
      </c>
      <c r="F415" s="58">
        <f t="shared" si="38"/>
        <v>-9.0093363672194872E-3</v>
      </c>
      <c r="G415" s="59">
        <f t="shared" si="39"/>
        <v>7.5892065982770237E-3</v>
      </c>
      <c r="H415" s="57">
        <f t="shared" si="41"/>
        <v>-6.8373715004199284E-5</v>
      </c>
      <c r="J415" s="56">
        <f t="shared" si="40"/>
        <v>5.9439697172762044E-5</v>
      </c>
    </row>
    <row r="416" spans="1:10" x14ac:dyDescent="0.25">
      <c r="A416" s="49">
        <v>44014</v>
      </c>
      <c r="B416" s="51">
        <v>198.9</v>
      </c>
      <c r="C416" s="51">
        <v>1804.01</v>
      </c>
      <c r="D416" s="60">
        <f t="shared" si="36"/>
        <v>-1.0045203415368631E-3</v>
      </c>
      <c r="E416" s="61">
        <f t="shared" si="37"/>
        <v>1.7846060099978578E-2</v>
      </c>
      <c r="F416" s="58">
        <f t="shared" si="38"/>
        <v>-2.5362894106506812E-3</v>
      </c>
      <c r="G416" s="59">
        <f t="shared" si="39"/>
        <v>1.772555223060104E-2</v>
      </c>
      <c r="H416" s="57">
        <f t="shared" si="41"/>
        <v>-4.495713042040898E-5</v>
      </c>
      <c r="J416" s="56">
        <f t="shared" si="40"/>
        <v>3.184818610920474E-4</v>
      </c>
    </row>
    <row r="417" spans="1:10" x14ac:dyDescent="0.25">
      <c r="A417" s="48">
        <v>44015</v>
      </c>
      <c r="B417" s="50">
        <v>198.2</v>
      </c>
      <c r="C417" s="50">
        <v>1800.96</v>
      </c>
      <c r="D417" s="60">
        <f t="shared" si="36"/>
        <v>-3.5193564605330296E-3</v>
      </c>
      <c r="E417" s="61">
        <f t="shared" si="37"/>
        <v>-1.6906779895898838E-3</v>
      </c>
      <c r="F417" s="58">
        <f t="shared" si="38"/>
        <v>-5.0511255296468473E-3</v>
      </c>
      <c r="G417" s="59">
        <f t="shared" si="39"/>
        <v>-1.8111858589674207E-3</v>
      </c>
      <c r="H417" s="57">
        <f t="shared" si="41"/>
        <v>9.1485271311656924E-6</v>
      </c>
      <c r="J417" s="56">
        <f t="shared" si="40"/>
        <v>2.8583920644836914E-6</v>
      </c>
    </row>
    <row r="418" spans="1:10" x14ac:dyDescent="0.25">
      <c r="A418" s="49">
        <v>44018</v>
      </c>
      <c r="B418" s="51">
        <v>201.8</v>
      </c>
      <c r="C418" s="51">
        <v>1818.55</v>
      </c>
      <c r="D418" s="60">
        <f t="shared" si="36"/>
        <v>1.8163471241170681E-2</v>
      </c>
      <c r="E418" s="61">
        <f t="shared" si="37"/>
        <v>9.7670131485430023E-3</v>
      </c>
      <c r="F418" s="58">
        <f t="shared" si="38"/>
        <v>1.6631702172056863E-2</v>
      </c>
      <c r="G418" s="59">
        <f t="shared" si="39"/>
        <v>9.6465052791654647E-3</v>
      </c>
      <c r="H418" s="57">
        <f t="shared" si="41"/>
        <v>1.6043780280425426E-4</v>
      </c>
      <c r="J418" s="56">
        <f t="shared" si="40"/>
        <v>9.5394545843811897E-5</v>
      </c>
    </row>
    <row r="419" spans="1:10" x14ac:dyDescent="0.25">
      <c r="A419" s="48">
        <v>44019</v>
      </c>
      <c r="B419" s="50" t="s">
        <v>324</v>
      </c>
      <c r="C419" s="50">
        <v>1800.93</v>
      </c>
      <c r="D419" s="60">
        <f t="shared" si="36"/>
        <v>5.9464816650147689E-3</v>
      </c>
      <c r="E419" s="61">
        <f t="shared" si="37"/>
        <v>-9.6890379698110207E-3</v>
      </c>
      <c r="F419" s="58">
        <f t="shared" si="38"/>
        <v>4.4147125959009513E-3</v>
      </c>
      <c r="G419" s="59">
        <f t="shared" si="39"/>
        <v>-9.8095458391885583E-3</v>
      </c>
      <c r="H419" s="57">
        <f t="shared" si="41"/>
        <v>-4.3306325576333493E-5</v>
      </c>
      <c r="J419" s="56">
        <f t="shared" si="40"/>
        <v>9.3877456780439668E-5</v>
      </c>
    </row>
    <row r="420" spans="1:10" x14ac:dyDescent="0.25">
      <c r="A420" s="49">
        <v>44020</v>
      </c>
      <c r="B420" s="51" t="s">
        <v>320</v>
      </c>
      <c r="C420" s="51">
        <v>1788.22</v>
      </c>
      <c r="D420" s="60">
        <f t="shared" si="36"/>
        <v>-1.9704433497536922E-2</v>
      </c>
      <c r="E420" s="61">
        <f t="shared" si="37"/>
        <v>-7.0574647543214519E-3</v>
      </c>
      <c r="F420" s="58">
        <f t="shared" si="38"/>
        <v>-2.1236202566650739E-2</v>
      </c>
      <c r="G420" s="59">
        <f t="shared" si="39"/>
        <v>-7.1779726236989886E-3</v>
      </c>
      <c r="H420" s="57">
        <f t="shared" si="41"/>
        <v>1.5243288065474521E-4</v>
      </c>
      <c r="J420" s="56">
        <f t="shared" si="40"/>
        <v>4.9807808758489554E-5</v>
      </c>
    </row>
    <row r="421" spans="1:10" x14ac:dyDescent="0.25">
      <c r="A421" s="48">
        <v>44021</v>
      </c>
      <c r="B421" s="50">
        <v>196.2</v>
      </c>
      <c r="C421" s="50">
        <v>1791.68</v>
      </c>
      <c r="D421" s="60">
        <f t="shared" si="36"/>
        <v>-1.4070351758794009E-2</v>
      </c>
      <c r="E421" s="61">
        <f t="shared" si="37"/>
        <v>1.934884969410966E-3</v>
      </c>
      <c r="F421" s="58">
        <f t="shared" si="38"/>
        <v>-1.5602120827907826E-2</v>
      </c>
      <c r="G421" s="59">
        <f t="shared" si="39"/>
        <v>1.8143771000334291E-3</v>
      </c>
      <c r="H421" s="57">
        <f t="shared" si="41"/>
        <v>-2.8308130742110566E-5</v>
      </c>
      <c r="J421" s="56">
        <f t="shared" si="40"/>
        <v>3.7437798448524749E-6</v>
      </c>
    </row>
    <row r="422" spans="1:10" x14ac:dyDescent="0.25">
      <c r="A422" s="49">
        <v>44022</v>
      </c>
      <c r="B422" s="51">
        <v>201.8</v>
      </c>
      <c r="C422" s="51">
        <v>1797.27</v>
      </c>
      <c r="D422" s="60">
        <f t="shared" si="36"/>
        <v>2.854230377166167E-2</v>
      </c>
      <c r="E422" s="61">
        <f t="shared" si="37"/>
        <v>3.1199767815681678E-3</v>
      </c>
      <c r="F422" s="58">
        <f t="shared" si="38"/>
        <v>2.7010534702547852E-2</v>
      </c>
      <c r="G422" s="59">
        <f t="shared" si="39"/>
        <v>2.9994689121906307E-3</v>
      </c>
      <c r="H422" s="57">
        <f t="shared" si="41"/>
        <v>8.1017259141938485E-5</v>
      </c>
      <c r="J422" s="56">
        <f t="shared" si="40"/>
        <v>9.7342551175244623E-6</v>
      </c>
    </row>
    <row r="423" spans="1:10" x14ac:dyDescent="0.25">
      <c r="A423" s="48">
        <v>44025</v>
      </c>
      <c r="B423" s="50">
        <v>203.2</v>
      </c>
      <c r="C423" s="50">
        <v>1801.64</v>
      </c>
      <c r="D423" s="60">
        <f t="shared" si="36"/>
        <v>6.9375619425171564E-3</v>
      </c>
      <c r="E423" s="61">
        <f t="shared" si="37"/>
        <v>2.431465500453589E-3</v>
      </c>
      <c r="F423" s="58">
        <f t="shared" si="38"/>
        <v>5.4057928734033388E-3</v>
      </c>
      <c r="G423" s="59">
        <f t="shared" si="39"/>
        <v>2.3109576310760519E-3</v>
      </c>
      <c r="H423" s="57">
        <f t="shared" si="41"/>
        <v>1.2492558292807983E-5</v>
      </c>
      <c r="J423" s="56">
        <f t="shared" si="40"/>
        <v>5.9120244798960218E-6</v>
      </c>
    </row>
    <row r="424" spans="1:10" x14ac:dyDescent="0.25">
      <c r="A424" s="49">
        <v>44026</v>
      </c>
      <c r="B424" s="51" t="s">
        <v>322</v>
      </c>
      <c r="C424" s="51">
        <v>1771.7</v>
      </c>
      <c r="D424" s="60">
        <f t="shared" si="36"/>
        <v>-1.5748031496062964E-2</v>
      </c>
      <c r="E424" s="61">
        <f t="shared" si="37"/>
        <v>-1.6618192313669788E-2</v>
      </c>
      <c r="F424" s="58">
        <f t="shared" si="38"/>
        <v>-1.7279800565176782E-2</v>
      </c>
      <c r="G424" s="59">
        <f t="shared" si="39"/>
        <v>-1.6738700183047326E-2</v>
      </c>
      <c r="H424" s="57">
        <f t="shared" si="41"/>
        <v>2.8924140088334586E-4</v>
      </c>
      <c r="J424" s="56">
        <f t="shared" si="40"/>
        <v>2.7616431577411364E-4</v>
      </c>
    </row>
    <row r="425" spans="1:10" x14ac:dyDescent="0.25">
      <c r="A425" s="48">
        <v>44027</v>
      </c>
      <c r="B425" s="50" t="s">
        <v>321</v>
      </c>
      <c r="C425" s="50">
        <v>1794.78</v>
      </c>
      <c r="D425" s="60">
        <f t="shared" si="36"/>
        <v>4.9999999999998934E-3</v>
      </c>
      <c r="E425" s="61">
        <f t="shared" si="37"/>
        <v>1.3027036179940055E-2</v>
      </c>
      <c r="F425" s="58">
        <f t="shared" si="38"/>
        <v>3.4682309308860754E-3</v>
      </c>
      <c r="G425" s="59">
        <f t="shared" si="39"/>
        <v>1.2906528310562517E-2</v>
      </c>
      <c r="H425" s="57">
        <f t="shared" si="41"/>
        <v>4.4762820697049724E-5</v>
      </c>
      <c r="J425" s="56">
        <f t="shared" si="40"/>
        <v>1.6970367163346718E-4</v>
      </c>
    </row>
    <row r="426" spans="1:10" x14ac:dyDescent="0.25">
      <c r="A426" s="49">
        <v>44028</v>
      </c>
      <c r="B426" s="51">
        <v>199.6</v>
      </c>
      <c r="C426" s="51">
        <v>1799.08</v>
      </c>
      <c r="D426" s="60">
        <f t="shared" si="36"/>
        <v>-6.9651741293532687E-3</v>
      </c>
      <c r="E426" s="61">
        <f t="shared" si="37"/>
        <v>2.3958368156542509E-3</v>
      </c>
      <c r="F426" s="58">
        <f t="shared" si="38"/>
        <v>-8.4969431984670864E-3</v>
      </c>
      <c r="G426" s="59">
        <f t="shared" si="39"/>
        <v>2.2753289462767137E-3</v>
      </c>
      <c r="H426" s="57">
        <f t="shared" si="41"/>
        <v>-1.9333340814341205E-5</v>
      </c>
      <c r="J426" s="56">
        <f t="shared" si="40"/>
        <v>5.7400340472443009E-6</v>
      </c>
    </row>
    <row r="427" spans="1:10" x14ac:dyDescent="0.25">
      <c r="A427" s="48">
        <v>44029</v>
      </c>
      <c r="B427" s="50" t="s">
        <v>319</v>
      </c>
      <c r="C427" s="50">
        <v>1796.04</v>
      </c>
      <c r="D427" s="60">
        <f t="shared" si="36"/>
        <v>1.2024048096192397E-2</v>
      </c>
      <c r="E427" s="61">
        <f t="shared" si="37"/>
        <v>-1.6897525401872171E-3</v>
      </c>
      <c r="F427" s="58">
        <f t="shared" si="38"/>
        <v>1.0492279027078579E-2</v>
      </c>
      <c r="G427" s="59">
        <f t="shared" si="39"/>
        <v>-1.810260409564754E-3</v>
      </c>
      <c r="H427" s="57">
        <f t="shared" si="41"/>
        <v>-1.8993757328826948E-5</v>
      </c>
      <c r="J427" s="56">
        <f t="shared" si="40"/>
        <v>2.8552636470691526E-6</v>
      </c>
    </row>
    <row r="428" spans="1:10" x14ac:dyDescent="0.25">
      <c r="A428" s="49">
        <v>44032</v>
      </c>
      <c r="B428" s="51">
        <v>200.4</v>
      </c>
      <c r="C428" s="51">
        <v>1840.6</v>
      </c>
      <c r="D428" s="60">
        <f t="shared" si="36"/>
        <v>-7.9207920792079278E-3</v>
      </c>
      <c r="E428" s="61">
        <f t="shared" si="37"/>
        <v>2.4810137858845005E-2</v>
      </c>
      <c r="F428" s="58">
        <f t="shared" si="38"/>
        <v>-9.4525611483217455E-3</v>
      </c>
      <c r="G428" s="59">
        <f t="shared" si="39"/>
        <v>2.4689629989467467E-2</v>
      </c>
      <c r="H428" s="57">
        <f t="shared" si="41"/>
        <v>-2.3338023720487962E-4</v>
      </c>
      <c r="J428" s="56">
        <f t="shared" si="40"/>
        <v>6.1554294057489418E-4</v>
      </c>
    </row>
    <row r="429" spans="1:10" x14ac:dyDescent="0.25">
      <c r="A429" s="48">
        <v>44033</v>
      </c>
      <c r="B429" s="50">
        <v>201.2</v>
      </c>
      <c r="C429" s="50">
        <v>1845.34</v>
      </c>
      <c r="D429" s="60">
        <f t="shared" si="36"/>
        <v>3.9920159680637557E-3</v>
      </c>
      <c r="E429" s="61">
        <f t="shared" si="37"/>
        <v>2.5752472019993089E-3</v>
      </c>
      <c r="F429" s="58">
        <f t="shared" si="38"/>
        <v>2.4602468989499376E-3</v>
      </c>
      <c r="G429" s="59">
        <f t="shared" si="39"/>
        <v>2.4547393326217718E-3</v>
      </c>
      <c r="H429" s="57">
        <f t="shared" si="41"/>
        <v>6.0392648308131538E-6</v>
      </c>
      <c r="J429" s="56">
        <f t="shared" si="40"/>
        <v>6.6318981514052694E-6</v>
      </c>
    </row>
    <row r="430" spans="1:10" x14ac:dyDescent="0.25">
      <c r="A430" s="49">
        <v>44034</v>
      </c>
      <c r="B430" s="51">
        <v>205.8</v>
      </c>
      <c r="C430" s="51">
        <v>1830.61</v>
      </c>
      <c r="D430" s="60">
        <f t="shared" si="36"/>
        <v>2.2862823061630344E-2</v>
      </c>
      <c r="E430" s="61">
        <f t="shared" si="37"/>
        <v>-7.982268850184826E-3</v>
      </c>
      <c r="F430" s="58">
        <f t="shared" si="38"/>
        <v>2.1331053992516526E-2</v>
      </c>
      <c r="G430" s="59">
        <f t="shared" si="39"/>
        <v>-8.1027767195623636E-3</v>
      </c>
      <c r="H430" s="57">
        <f t="shared" si="41"/>
        <v>-1.7284076769429071E-4</v>
      </c>
      <c r="J430" s="56">
        <f t="shared" si="40"/>
        <v>6.371661599663098E-5</v>
      </c>
    </row>
    <row r="431" spans="1:10" x14ac:dyDescent="0.25">
      <c r="A431" s="48">
        <v>44035</v>
      </c>
      <c r="B431" s="50">
        <v>206.4</v>
      </c>
      <c r="C431" s="50">
        <v>1820.25</v>
      </c>
      <c r="D431" s="60">
        <f t="shared" si="36"/>
        <v>2.9154518950436081E-3</v>
      </c>
      <c r="E431" s="61">
        <f t="shared" si="37"/>
        <v>-5.6593157472099032E-3</v>
      </c>
      <c r="F431" s="58">
        <f t="shared" si="38"/>
        <v>1.3836828259297901E-3</v>
      </c>
      <c r="G431" s="59">
        <f t="shared" si="39"/>
        <v>-5.7798236165874399E-3</v>
      </c>
      <c r="H431" s="57">
        <f t="shared" si="41"/>
        <v>-7.9974426751754482E-6</v>
      </c>
      <c r="J431" s="56">
        <f t="shared" si="40"/>
        <v>3.2027854726617984E-5</v>
      </c>
    </row>
    <row r="432" spans="1:10" x14ac:dyDescent="0.25">
      <c r="A432" s="49">
        <v>44036</v>
      </c>
      <c r="B432" s="51" t="s">
        <v>322</v>
      </c>
      <c r="C432" s="51">
        <v>1810.33</v>
      </c>
      <c r="D432" s="60">
        <f t="shared" si="36"/>
        <v>-3.1007751937984551E-2</v>
      </c>
      <c r="E432" s="61">
        <f t="shared" si="37"/>
        <v>-5.4498008515314611E-3</v>
      </c>
      <c r="F432" s="58">
        <f t="shared" si="38"/>
        <v>-3.2539521007098372E-2</v>
      </c>
      <c r="G432" s="59">
        <f t="shared" si="39"/>
        <v>-5.5703087209089978E-3</v>
      </c>
      <c r="H432" s="57">
        <f t="shared" si="41"/>
        <v>1.812551776400416E-4</v>
      </c>
      <c r="J432" s="56">
        <f t="shared" si="40"/>
        <v>2.9700329321353038E-5</v>
      </c>
    </row>
    <row r="433" spans="1:10" x14ac:dyDescent="0.25">
      <c r="A433" s="48">
        <v>44039</v>
      </c>
      <c r="B433" s="50">
        <v>199.7</v>
      </c>
      <c r="C433" s="50">
        <v>1830.87</v>
      </c>
      <c r="D433" s="60">
        <f t="shared" si="36"/>
        <v>-1.5000000000000568E-3</v>
      </c>
      <c r="E433" s="61">
        <f t="shared" si="37"/>
        <v>1.134599769102862E-2</v>
      </c>
      <c r="F433" s="58">
        <f t="shared" si="38"/>
        <v>-3.0317690691138749E-3</v>
      </c>
      <c r="G433" s="59">
        <f t="shared" si="39"/>
        <v>1.1225489821651082E-2</v>
      </c>
      <c r="H433" s="57">
        <f t="shared" si="41"/>
        <v>-3.4033092826934376E-5</v>
      </c>
      <c r="J433" s="56">
        <f t="shared" si="40"/>
        <v>1.2873166360482678E-4</v>
      </c>
    </row>
    <row r="434" spans="1:10" x14ac:dyDescent="0.25">
      <c r="A434" s="49">
        <v>44040</v>
      </c>
      <c r="B434" s="51">
        <v>199.5</v>
      </c>
      <c r="C434" s="51">
        <v>1823.52</v>
      </c>
      <c r="D434" s="60">
        <f t="shared" si="36"/>
        <v>-1.0015022533800266E-3</v>
      </c>
      <c r="E434" s="61">
        <f t="shared" si="37"/>
        <v>-4.0144849170066221E-3</v>
      </c>
      <c r="F434" s="58">
        <f t="shared" si="38"/>
        <v>-2.5332713224938447E-3</v>
      </c>
      <c r="G434" s="59">
        <f t="shared" si="39"/>
        <v>-4.1349927863841588E-3</v>
      </c>
      <c r="H434" s="57">
        <f t="shared" si="41"/>
        <v>1.0475058644465906E-5</v>
      </c>
      <c r="J434" s="56">
        <f t="shared" si="40"/>
        <v>1.6116089148873667E-5</v>
      </c>
    </row>
    <row r="435" spans="1:10" x14ac:dyDescent="0.25">
      <c r="A435" s="48">
        <v>44041</v>
      </c>
      <c r="B435" s="50">
        <v>202.8</v>
      </c>
      <c r="C435" s="50">
        <v>1824.53</v>
      </c>
      <c r="D435" s="60">
        <f t="shared" si="36"/>
        <v>1.6541353383458635E-2</v>
      </c>
      <c r="E435" s="61">
        <f t="shared" si="37"/>
        <v>5.5387382644545013E-4</v>
      </c>
      <c r="F435" s="58">
        <f t="shared" si="38"/>
        <v>1.5009584314344817E-2</v>
      </c>
      <c r="G435" s="59">
        <f t="shared" si="39"/>
        <v>4.3336595706791316E-4</v>
      </c>
      <c r="H435" s="57">
        <f t="shared" si="41"/>
        <v>6.5046428715775788E-6</v>
      </c>
      <c r="J435" s="56">
        <f t="shared" si="40"/>
        <v>3.0677621562132464E-7</v>
      </c>
    </row>
    <row r="436" spans="1:10" x14ac:dyDescent="0.25">
      <c r="A436" s="49">
        <v>44042</v>
      </c>
      <c r="B436" s="51">
        <v>200.2</v>
      </c>
      <c r="C436" s="51">
        <v>1763.22</v>
      </c>
      <c r="D436" s="60">
        <f t="shared" si="36"/>
        <v>-1.2820512820512886E-2</v>
      </c>
      <c r="E436" s="61">
        <f t="shared" si="37"/>
        <v>-3.3603174516176781E-2</v>
      </c>
      <c r="F436" s="58">
        <f t="shared" si="38"/>
        <v>-1.4352281889626704E-2</v>
      </c>
      <c r="G436" s="59">
        <f t="shared" si="39"/>
        <v>-3.3723682385554316E-2</v>
      </c>
      <c r="H436" s="57">
        <f t="shared" si="41"/>
        <v>4.8401179595371425E-4</v>
      </c>
      <c r="J436" s="56">
        <f t="shared" si="40"/>
        <v>1.1291733375646327E-3</v>
      </c>
    </row>
    <row r="437" spans="1:10" x14ac:dyDescent="0.25">
      <c r="A437" s="48">
        <v>44043</v>
      </c>
      <c r="B437" s="50">
        <v>207.8</v>
      </c>
      <c r="C437" s="50">
        <v>1767.54</v>
      </c>
      <c r="D437" s="60">
        <f t="shared" si="36"/>
        <v>3.7962037962038009E-2</v>
      </c>
      <c r="E437" s="61">
        <f t="shared" si="37"/>
        <v>2.4500629530064266E-3</v>
      </c>
      <c r="F437" s="58">
        <f t="shared" si="38"/>
        <v>3.6430268892924188E-2</v>
      </c>
      <c r="G437" s="59">
        <f t="shared" si="39"/>
        <v>2.3295550836288895E-3</v>
      </c>
      <c r="H437" s="57">
        <f t="shared" si="41"/>
        <v>8.4866318097478937E-5</v>
      </c>
      <c r="J437" s="56">
        <f t="shared" si="40"/>
        <v>6.0028084736945713E-6</v>
      </c>
    </row>
    <row r="438" spans="1:10" x14ac:dyDescent="0.25">
      <c r="A438" s="49">
        <v>44046</v>
      </c>
      <c r="B438" s="51">
        <v>226.6</v>
      </c>
      <c r="C438" s="51">
        <v>1804.38</v>
      </c>
      <c r="D438" s="60">
        <f t="shared" si="36"/>
        <v>9.0471607314725588E-2</v>
      </c>
      <c r="E438" s="61">
        <f t="shared" si="37"/>
        <v>2.0842526901795777E-2</v>
      </c>
      <c r="F438" s="58">
        <f t="shared" si="38"/>
        <v>8.8939838245611774E-2</v>
      </c>
      <c r="G438" s="59">
        <f t="shared" si="39"/>
        <v>2.0722019032418239E-2</v>
      </c>
      <c r="H438" s="57">
        <f t="shared" si="41"/>
        <v>1.8430130208657669E-3</v>
      </c>
      <c r="J438" s="56">
        <f t="shared" si="40"/>
        <v>4.3441092765208068E-4</v>
      </c>
    </row>
    <row r="439" spans="1:10" x14ac:dyDescent="0.25">
      <c r="A439" s="48">
        <v>44047</v>
      </c>
      <c r="B439" s="50">
        <v>216.4</v>
      </c>
      <c r="C439" s="50">
        <v>1811.46</v>
      </c>
      <c r="D439" s="60">
        <f t="shared" si="36"/>
        <v>-4.5013239187996379E-2</v>
      </c>
      <c r="E439" s="61">
        <f t="shared" si="37"/>
        <v>3.9237854553917373E-3</v>
      </c>
      <c r="F439" s="58">
        <f t="shared" si="38"/>
        <v>-4.65450082571102E-2</v>
      </c>
      <c r="G439" s="59">
        <f t="shared" si="39"/>
        <v>3.8032775860142001E-3</v>
      </c>
      <c r="H439" s="57">
        <f t="shared" si="41"/>
        <v>-1.7702358664511311E-4</v>
      </c>
      <c r="J439" s="56">
        <f t="shared" si="40"/>
        <v>1.5396092299943743E-5</v>
      </c>
    </row>
    <row r="440" spans="1:10" x14ac:dyDescent="0.25">
      <c r="A440" s="49">
        <v>44048</v>
      </c>
      <c r="B440" s="51">
        <v>215.6</v>
      </c>
      <c r="C440" s="51">
        <v>1833.2</v>
      </c>
      <c r="D440" s="60">
        <f t="shared" si="36"/>
        <v>-3.6968576709797141E-3</v>
      </c>
      <c r="E440" s="61">
        <f t="shared" si="37"/>
        <v>1.200136906142002E-2</v>
      </c>
      <c r="F440" s="58">
        <f t="shared" si="38"/>
        <v>-5.2286267400935317E-3</v>
      </c>
      <c r="G440" s="59">
        <f t="shared" si="39"/>
        <v>1.1880861192042482E-2</v>
      </c>
      <c r="H440" s="57">
        <f t="shared" si="41"/>
        <v>-6.2120588524052837E-5</v>
      </c>
      <c r="J440" s="56">
        <f t="shared" si="40"/>
        <v>1.4403285934840964E-4</v>
      </c>
    </row>
    <row r="441" spans="1:10" x14ac:dyDescent="0.25">
      <c r="A441" s="48">
        <v>44049</v>
      </c>
      <c r="B441" s="50">
        <v>223.8</v>
      </c>
      <c r="C441" s="50">
        <v>1818.64</v>
      </c>
      <c r="D441" s="60">
        <f t="shared" si="36"/>
        <v>3.8033395176252371E-2</v>
      </c>
      <c r="E441" s="61">
        <f t="shared" si="37"/>
        <v>-7.9423958106044079E-3</v>
      </c>
      <c r="F441" s="58">
        <f t="shared" si="38"/>
        <v>3.650162610713855E-2</v>
      </c>
      <c r="G441" s="59">
        <f t="shared" si="39"/>
        <v>-8.0629036799819455E-3</v>
      </c>
      <c r="H441" s="57">
        <f t="shared" si="41"/>
        <v>-2.9430909546457248E-4</v>
      </c>
      <c r="J441" s="56">
        <f t="shared" si="40"/>
        <v>6.3081651212306452E-5</v>
      </c>
    </row>
    <row r="442" spans="1:10" x14ac:dyDescent="0.25">
      <c r="A442" s="49">
        <v>44050</v>
      </c>
      <c r="B442" s="51">
        <v>227.4</v>
      </c>
      <c r="C442" s="51">
        <v>1817.23</v>
      </c>
      <c r="D442" s="60">
        <f t="shared" si="36"/>
        <v>1.6085790884718509E-2</v>
      </c>
      <c r="E442" s="61">
        <f t="shared" si="37"/>
        <v>-7.7530462323494032E-4</v>
      </c>
      <c r="F442" s="58">
        <f t="shared" si="38"/>
        <v>1.4554021815604692E-2</v>
      </c>
      <c r="G442" s="59">
        <f t="shared" si="39"/>
        <v>-8.9581249261247724E-4</v>
      </c>
      <c r="H442" s="57">
        <f t="shared" si="41"/>
        <v>-1.3037674560173211E-5</v>
      </c>
      <c r="J442" s="56">
        <f t="shared" si="40"/>
        <v>6.0109725880947271E-7</v>
      </c>
    </row>
    <row r="443" spans="1:10" x14ac:dyDescent="0.25">
      <c r="A443" s="48">
        <v>44053</v>
      </c>
      <c r="B443" s="50">
        <v>220.4</v>
      </c>
      <c r="C443" s="50">
        <v>1823.15</v>
      </c>
      <c r="D443" s="60">
        <f t="shared" si="36"/>
        <v>-3.0782761653474044E-2</v>
      </c>
      <c r="E443" s="61">
        <f t="shared" si="37"/>
        <v>3.2577054087814528E-3</v>
      </c>
      <c r="F443" s="58">
        <f t="shared" si="38"/>
        <v>-3.2314530722587866E-2</v>
      </c>
      <c r="G443" s="59">
        <f t="shared" si="39"/>
        <v>3.1371975394039156E-3</v>
      </c>
      <c r="H443" s="57">
        <f t="shared" si="41"/>
        <v>-1.0137706626989489E-4</v>
      </c>
      <c r="J443" s="56">
        <f t="shared" si="40"/>
        <v>1.0612644530403932E-5</v>
      </c>
    </row>
    <row r="444" spans="1:10" x14ac:dyDescent="0.25">
      <c r="A444" s="49">
        <v>44054</v>
      </c>
      <c r="B444" s="51" t="s">
        <v>327</v>
      </c>
      <c r="C444" s="51">
        <v>1847.73</v>
      </c>
      <c r="D444" s="60">
        <f t="shared" si="36"/>
        <v>-6.3520871143375457E-3</v>
      </c>
      <c r="E444" s="61">
        <f t="shared" si="37"/>
        <v>1.3482159997805887E-2</v>
      </c>
      <c r="F444" s="58">
        <f t="shared" si="38"/>
        <v>-7.8838561834513633E-3</v>
      </c>
      <c r="G444" s="59">
        <f t="shared" si="39"/>
        <v>1.3361652128428349E-2</v>
      </c>
      <c r="H444" s="57">
        <f t="shared" si="41"/>
        <v>-1.0534134375383591E-4</v>
      </c>
      <c r="J444" s="56">
        <f t="shared" si="40"/>
        <v>1.8176863820643723E-4</v>
      </c>
    </row>
    <row r="445" spans="1:10" x14ac:dyDescent="0.25">
      <c r="A445" s="48">
        <v>44055</v>
      </c>
      <c r="B445" s="50" t="s">
        <v>329</v>
      </c>
      <c r="C445" s="50">
        <v>1855.86</v>
      </c>
      <c r="D445" s="60">
        <f t="shared" si="36"/>
        <v>-1.3698630136986356E-2</v>
      </c>
      <c r="E445" s="61">
        <f t="shared" si="37"/>
        <v>4.3999935055445416E-3</v>
      </c>
      <c r="F445" s="58">
        <f t="shared" si="38"/>
        <v>-1.5230399206100174E-2</v>
      </c>
      <c r="G445" s="59">
        <f t="shared" si="39"/>
        <v>4.2794856361670049E-3</v>
      </c>
      <c r="H445" s="57">
        <f t="shared" si="41"/>
        <v>-6.5178274635595046E-5</v>
      </c>
      <c r="J445" s="56">
        <f t="shared" si="40"/>
        <v>1.9359942848834145E-5</v>
      </c>
    </row>
    <row r="446" spans="1:10" x14ac:dyDescent="0.25">
      <c r="A446" s="49">
        <v>44056</v>
      </c>
      <c r="B446" s="51">
        <v>225.8</v>
      </c>
      <c r="C446" s="51">
        <v>1858.35</v>
      </c>
      <c r="D446" s="60">
        <f t="shared" si="36"/>
        <v>4.5370370370370505E-2</v>
      </c>
      <c r="E446" s="61">
        <f t="shared" si="37"/>
        <v>1.3416960331058547E-3</v>
      </c>
      <c r="F446" s="58">
        <f t="shared" si="38"/>
        <v>4.3838601301256684E-2</v>
      </c>
      <c r="G446" s="59">
        <f t="shared" si="39"/>
        <v>1.2211881637283178E-3</v>
      </c>
      <c r="H446" s="57">
        <f t="shared" si="41"/>
        <v>5.3535181023499496E-5</v>
      </c>
      <c r="J446" s="56">
        <f t="shared" si="40"/>
        <v>1.8001482452519867E-6</v>
      </c>
    </row>
    <row r="447" spans="1:10" x14ac:dyDescent="0.25">
      <c r="A447" s="48">
        <v>44057</v>
      </c>
      <c r="B447" s="50">
        <v>229.6</v>
      </c>
      <c r="C447" s="50">
        <v>1856.56</v>
      </c>
      <c r="D447" s="60">
        <f t="shared" si="36"/>
        <v>1.6829052258635846E-2</v>
      </c>
      <c r="E447" s="61">
        <f t="shared" si="37"/>
        <v>-9.6322006080662437E-4</v>
      </c>
      <c r="F447" s="58">
        <f t="shared" si="38"/>
        <v>1.5297283189522028E-2</v>
      </c>
      <c r="G447" s="59">
        <f t="shared" si="39"/>
        <v>-1.0837279301841613E-3</v>
      </c>
      <c r="H447" s="57">
        <f t="shared" si="41"/>
        <v>-1.6578093048421672E-5</v>
      </c>
      <c r="J447" s="56">
        <f t="shared" si="40"/>
        <v>9.2779288554031719E-7</v>
      </c>
    </row>
    <row r="448" spans="1:10" x14ac:dyDescent="0.25">
      <c r="A448" s="49">
        <v>44060</v>
      </c>
      <c r="B448" s="51">
        <v>233.6</v>
      </c>
      <c r="C448" s="51">
        <v>1862.12</v>
      </c>
      <c r="D448" s="60">
        <f t="shared" si="36"/>
        <v>1.7421602787456525E-2</v>
      </c>
      <c r="E448" s="61">
        <f t="shared" si="37"/>
        <v>2.9947860559313977E-3</v>
      </c>
      <c r="F448" s="58">
        <f t="shared" si="38"/>
        <v>1.5889833718342707E-2</v>
      </c>
      <c r="G448" s="59">
        <f t="shared" si="39"/>
        <v>2.8742781865538605E-3</v>
      </c>
      <c r="H448" s="57">
        <f t="shared" si="41"/>
        <v>4.5671802444600463E-5</v>
      </c>
      <c r="J448" s="56">
        <f t="shared" si="40"/>
        <v>8.968743520801137E-6</v>
      </c>
    </row>
    <row r="449" spans="1:10" x14ac:dyDescent="0.25">
      <c r="A449" s="48">
        <v>44061</v>
      </c>
      <c r="B449" s="50">
        <v>235.2</v>
      </c>
      <c r="C449" s="50">
        <v>1840.33</v>
      </c>
      <c r="D449" s="60">
        <f t="shared" si="36"/>
        <v>6.8493150684931781E-3</v>
      </c>
      <c r="E449" s="61">
        <f t="shared" si="37"/>
        <v>-1.1701716323330391E-2</v>
      </c>
      <c r="F449" s="58">
        <f t="shared" si="38"/>
        <v>5.3175459993793604E-3</v>
      </c>
      <c r="G449" s="59">
        <f t="shared" si="39"/>
        <v>-1.1822224192707929E-2</v>
      </c>
      <c r="H449" s="57">
        <f t="shared" si="41"/>
        <v>-6.2865220959699934E-5</v>
      </c>
      <c r="J449" s="56">
        <f t="shared" si="40"/>
        <v>1.3693016491169693E-4</v>
      </c>
    </row>
    <row r="450" spans="1:10" x14ac:dyDescent="0.25">
      <c r="A450" s="49">
        <v>44062</v>
      </c>
      <c r="B450" s="51" t="s">
        <v>331</v>
      </c>
      <c r="C450" s="51">
        <v>1833.22</v>
      </c>
      <c r="D450" s="60">
        <f t="shared" si="36"/>
        <v>1.1904761904761862E-2</v>
      </c>
      <c r="E450" s="61">
        <f t="shared" si="37"/>
        <v>-3.8634375356593198E-3</v>
      </c>
      <c r="F450" s="58">
        <f t="shared" si="38"/>
        <v>1.0372992835648045E-2</v>
      </c>
      <c r="G450" s="59">
        <f t="shared" si="39"/>
        <v>-3.9839454050368565E-3</v>
      </c>
      <c r="H450" s="57">
        <f t="shared" si="41"/>
        <v>-4.1325437144060264E-5</v>
      </c>
      <c r="J450" s="56">
        <f t="shared" si="40"/>
        <v>1.4926149591941359E-5</v>
      </c>
    </row>
    <row r="451" spans="1:10" x14ac:dyDescent="0.25">
      <c r="A451" s="48">
        <v>44063</v>
      </c>
      <c r="B451" s="50">
        <v>235.8</v>
      </c>
      <c r="C451" s="50">
        <v>1815.03</v>
      </c>
      <c r="D451" s="60">
        <f t="shared" si="36"/>
        <v>-9.2436974789915638E-3</v>
      </c>
      <c r="E451" s="61">
        <f t="shared" si="37"/>
        <v>-9.9224315684970366E-3</v>
      </c>
      <c r="F451" s="58">
        <f t="shared" si="38"/>
        <v>-1.0775466548105381E-2</v>
      </c>
      <c r="G451" s="59">
        <f t="shared" si="39"/>
        <v>-1.0042939437874574E-2</v>
      </c>
      <c r="H451" s="57">
        <f t="shared" si="41"/>
        <v>1.0821735795746574E-4</v>
      </c>
      <c r="J451" s="56">
        <f t="shared" si="40"/>
        <v>9.8454648231506562E-5</v>
      </c>
    </row>
    <row r="452" spans="1:10" x14ac:dyDescent="0.25">
      <c r="A452" s="49">
        <v>44064</v>
      </c>
      <c r="B452" s="51">
        <v>238.6</v>
      </c>
      <c r="C452" s="51">
        <v>1820.6</v>
      </c>
      <c r="D452" s="60">
        <f t="shared" si="36"/>
        <v>1.187446988973706E-2</v>
      </c>
      <c r="E452" s="61">
        <f t="shared" si="37"/>
        <v>3.0688197991217692E-3</v>
      </c>
      <c r="F452" s="58">
        <f t="shared" si="38"/>
        <v>1.0342700820623243E-2</v>
      </c>
      <c r="G452" s="59">
        <f t="shared" si="39"/>
        <v>2.948311929744232E-3</v>
      </c>
      <c r="H452" s="57">
        <f t="shared" si="41"/>
        <v>3.0493508215218967E-5</v>
      </c>
      <c r="J452" s="56">
        <f t="shared" si="40"/>
        <v>9.4176549594817757E-6</v>
      </c>
    </row>
    <row r="453" spans="1:10" x14ac:dyDescent="0.25">
      <c r="A453" s="48">
        <v>44067</v>
      </c>
      <c r="B453" s="50">
        <v>241.6</v>
      </c>
      <c r="C453" s="50">
        <v>1841.46</v>
      </c>
      <c r="D453" s="60">
        <f t="shared" si="36"/>
        <v>1.257334450963965E-2</v>
      </c>
      <c r="E453" s="61">
        <f t="shared" si="37"/>
        <v>1.1457761177633863E-2</v>
      </c>
      <c r="F453" s="58">
        <f t="shared" si="38"/>
        <v>1.1041575440525832E-2</v>
      </c>
      <c r="G453" s="59">
        <f t="shared" si="39"/>
        <v>1.1337253308256325E-2</v>
      </c>
      <c r="H453" s="57">
        <f t="shared" si="41"/>
        <v>1.251811376914633E-4</v>
      </c>
      <c r="J453" s="56">
        <f t="shared" si="40"/>
        <v>1.3128029120369373E-4</v>
      </c>
    </row>
    <row r="454" spans="1:10" x14ac:dyDescent="0.25">
      <c r="A454" s="49">
        <v>44068</v>
      </c>
      <c r="B454" s="51">
        <v>240.4</v>
      </c>
      <c r="C454" s="51">
        <v>1821.29</v>
      </c>
      <c r="D454" s="60">
        <f t="shared" ref="D454:D517" si="42">B454/B453-1</f>
        <v>-4.9668874172185129E-3</v>
      </c>
      <c r="E454" s="61">
        <f t="shared" ref="E454:E517" si="43">C454/C453-1</f>
        <v>-1.0953265343803364E-2</v>
      </c>
      <c r="F454" s="58">
        <f t="shared" ref="F454:F517" si="44">D454-$N$10</f>
        <v>-6.4986564863323305E-3</v>
      </c>
      <c r="G454" s="59">
        <f t="shared" ref="G454:G517" si="45">E454-$O$10</f>
        <v>-1.1073773213180902E-2</v>
      </c>
      <c r="H454" s="57">
        <f t="shared" si="41"/>
        <v>7.1964648120011277E-5</v>
      </c>
      <c r="J454" s="56">
        <f t="shared" ref="J454:J517" si="46">E454^2</f>
        <v>1.1997402169176384E-4</v>
      </c>
    </row>
    <row r="455" spans="1:10" x14ac:dyDescent="0.25">
      <c r="A455" s="48">
        <v>44069</v>
      </c>
      <c r="B455" s="50">
        <v>238.6</v>
      </c>
      <c r="C455" s="50">
        <v>1848.35</v>
      </c>
      <c r="D455" s="60">
        <f t="shared" si="42"/>
        <v>-7.4875207986688785E-3</v>
      </c>
      <c r="E455" s="61">
        <f t="shared" si="43"/>
        <v>1.4857600931208026E-2</v>
      </c>
      <c r="F455" s="58">
        <f t="shared" si="44"/>
        <v>-9.0192898677826962E-3</v>
      </c>
      <c r="G455" s="59">
        <f t="shared" si="45"/>
        <v>1.4737093061830488E-2</v>
      </c>
      <c r="H455" s="57">
        <f t="shared" ref="H455:H518" si="47">F455*G455</f>
        <v>-1.329181141331384E-4</v>
      </c>
      <c r="J455" s="56">
        <f t="shared" si="46"/>
        <v>2.207483054310336E-4</v>
      </c>
    </row>
    <row r="456" spans="1:10" x14ac:dyDescent="0.25">
      <c r="A456" s="49">
        <v>44070</v>
      </c>
      <c r="B456" s="51" t="s">
        <v>333</v>
      </c>
      <c r="C456" s="51">
        <v>1846.5</v>
      </c>
      <c r="D456" s="60">
        <f t="shared" si="42"/>
        <v>-3.1852472757753492E-2</v>
      </c>
      <c r="E456" s="61">
        <f t="shared" si="43"/>
        <v>-1.0008926880731295E-3</v>
      </c>
      <c r="F456" s="58">
        <f t="shared" si="44"/>
        <v>-3.3384241826867313E-2</v>
      </c>
      <c r="G456" s="59">
        <f t="shared" si="45"/>
        <v>-1.1214005574506664E-3</v>
      </c>
      <c r="H456" s="57">
        <f t="shared" si="47"/>
        <v>3.7437107394716859E-5</v>
      </c>
      <c r="J456" s="56">
        <f t="shared" si="46"/>
        <v>1.0017861730382548E-6</v>
      </c>
    </row>
    <row r="457" spans="1:10" x14ac:dyDescent="0.25">
      <c r="A457" s="48">
        <v>44071</v>
      </c>
      <c r="B457" s="50" t="s">
        <v>325</v>
      </c>
      <c r="C457" s="50">
        <v>1829.79</v>
      </c>
      <c r="D457" s="60">
        <f t="shared" si="42"/>
        <v>-1.7316017316017285E-2</v>
      </c>
      <c r="E457" s="61">
        <f t="shared" si="43"/>
        <v>-9.0495532087733199E-3</v>
      </c>
      <c r="F457" s="58">
        <f t="shared" si="44"/>
        <v>-1.8847786385131102E-2</v>
      </c>
      <c r="G457" s="59">
        <f t="shared" si="45"/>
        <v>-9.1700610781508575E-3</v>
      </c>
      <c r="H457" s="57">
        <f t="shared" si="47"/>
        <v>1.7283535233959238E-4</v>
      </c>
      <c r="J457" s="56">
        <f t="shared" si="46"/>
        <v>8.1894413278419488E-5</v>
      </c>
    </row>
    <row r="458" spans="1:10" x14ac:dyDescent="0.25">
      <c r="A458" s="49">
        <v>44074</v>
      </c>
      <c r="B458" s="51">
        <v>223.6</v>
      </c>
      <c r="C458" s="51">
        <v>1800.21</v>
      </c>
      <c r="D458" s="60">
        <f t="shared" si="42"/>
        <v>-1.497797356828201E-2</v>
      </c>
      <c r="E458" s="61">
        <f t="shared" si="43"/>
        <v>-1.6165789516829787E-2</v>
      </c>
      <c r="F458" s="58">
        <f t="shared" si="44"/>
        <v>-1.6509742637395828E-2</v>
      </c>
      <c r="G458" s="59">
        <f t="shared" si="45"/>
        <v>-1.6286297386207325E-2</v>
      </c>
      <c r="H458" s="57">
        <f t="shared" si="47"/>
        <v>2.6888257836237532E-4</v>
      </c>
      <c r="J458" s="56">
        <f t="shared" si="46"/>
        <v>2.6133275070244386E-4</v>
      </c>
    </row>
    <row r="459" spans="1:10" x14ac:dyDescent="0.25">
      <c r="A459" s="48">
        <v>44075</v>
      </c>
      <c r="B459" s="50" t="s">
        <v>335</v>
      </c>
      <c r="C459" s="50">
        <v>1772.61</v>
      </c>
      <c r="D459" s="60">
        <f t="shared" si="42"/>
        <v>-2.5044722719141266E-2</v>
      </c>
      <c r="E459" s="61">
        <f t="shared" si="43"/>
        <v>-1.5331544653123919E-2</v>
      </c>
      <c r="F459" s="58">
        <f t="shared" si="44"/>
        <v>-2.6576491788255083E-2</v>
      </c>
      <c r="G459" s="59">
        <f t="shared" si="45"/>
        <v>-1.5452052522501456E-2</v>
      </c>
      <c r="H459" s="57">
        <f t="shared" si="47"/>
        <v>4.1066134697594618E-4</v>
      </c>
      <c r="J459" s="56">
        <f t="shared" si="46"/>
        <v>2.3505626145073263E-4</v>
      </c>
    </row>
    <row r="460" spans="1:10" x14ac:dyDescent="0.25">
      <c r="A460" s="49">
        <v>44076</v>
      </c>
      <c r="B460" s="51" t="s">
        <v>336</v>
      </c>
      <c r="C460" s="51">
        <v>1785.44</v>
      </c>
      <c r="D460" s="60">
        <f t="shared" si="42"/>
        <v>2.2935779816513735E-2</v>
      </c>
      <c r="E460" s="61">
        <f t="shared" si="43"/>
        <v>7.2379147133323496E-3</v>
      </c>
      <c r="F460" s="58">
        <f t="shared" si="44"/>
        <v>2.1404010747399917E-2</v>
      </c>
      <c r="G460" s="59">
        <f t="shared" si="45"/>
        <v>7.1174068439548129E-3</v>
      </c>
      <c r="H460" s="57">
        <f t="shared" si="47"/>
        <v>1.5234105258162654E-4</v>
      </c>
      <c r="J460" s="56">
        <f t="shared" si="46"/>
        <v>5.2387409397472911E-5</v>
      </c>
    </row>
    <row r="461" spans="1:10" x14ac:dyDescent="0.25">
      <c r="A461" s="48">
        <v>44077</v>
      </c>
      <c r="B461" s="50" t="s">
        <v>335</v>
      </c>
      <c r="C461" s="50">
        <v>1769.19</v>
      </c>
      <c r="D461" s="60">
        <f t="shared" si="42"/>
        <v>-2.2421524663677084E-2</v>
      </c>
      <c r="E461" s="61">
        <f t="shared" si="43"/>
        <v>-9.1013979747288642E-3</v>
      </c>
      <c r="F461" s="58">
        <f t="shared" si="44"/>
        <v>-2.3953293732790901E-2</v>
      </c>
      <c r="G461" s="59">
        <f t="shared" si="45"/>
        <v>-9.2219058441064018E-3</v>
      </c>
      <c r="H461" s="57">
        <f t="shared" si="47"/>
        <v>2.2089501946002165E-4</v>
      </c>
      <c r="J461" s="56">
        <f t="shared" si="46"/>
        <v>8.2835445094398677E-5</v>
      </c>
    </row>
    <row r="462" spans="1:10" x14ac:dyDescent="0.25">
      <c r="A462" s="49">
        <v>44078</v>
      </c>
      <c r="B462" s="51" t="s">
        <v>337</v>
      </c>
      <c r="C462" s="51">
        <v>1758.11</v>
      </c>
      <c r="D462" s="60">
        <f t="shared" si="42"/>
        <v>1.3761467889908285E-2</v>
      </c>
      <c r="E462" s="61">
        <f t="shared" si="43"/>
        <v>-6.2627530112651097E-3</v>
      </c>
      <c r="F462" s="58">
        <f t="shared" si="44"/>
        <v>1.2229698820794468E-2</v>
      </c>
      <c r="G462" s="59">
        <f t="shared" si="45"/>
        <v>-6.3832608806426465E-3</v>
      </c>
      <c r="H462" s="57">
        <f t="shared" si="47"/>
        <v>-7.8065358064818835E-5</v>
      </c>
      <c r="J462" s="56">
        <f t="shared" si="46"/>
        <v>3.9222075280110201E-5</v>
      </c>
    </row>
    <row r="463" spans="1:10" x14ac:dyDescent="0.25">
      <c r="A463" s="48">
        <v>44081</v>
      </c>
      <c r="B463" s="50">
        <v>219.4</v>
      </c>
      <c r="C463" s="50">
        <v>1772.85</v>
      </c>
      <c r="D463" s="60">
        <f t="shared" si="42"/>
        <v>-7.2398190045248612E-3</v>
      </c>
      <c r="E463" s="61">
        <f t="shared" si="43"/>
        <v>8.3840032762454442E-3</v>
      </c>
      <c r="F463" s="58">
        <f t="shared" si="44"/>
        <v>-8.7715880736386788E-3</v>
      </c>
      <c r="G463" s="59">
        <f t="shared" si="45"/>
        <v>8.2634954068679066E-3</v>
      </c>
      <c r="H463" s="57">
        <f t="shared" si="47"/>
        <v>-7.2483977757450529E-5</v>
      </c>
      <c r="J463" s="56">
        <f t="shared" si="46"/>
        <v>7.0291510936094345E-5</v>
      </c>
    </row>
    <row r="464" spans="1:10" x14ac:dyDescent="0.25">
      <c r="A464" s="49">
        <v>44082</v>
      </c>
      <c r="B464" s="51" t="s">
        <v>335</v>
      </c>
      <c r="C464" s="51">
        <v>1733.88</v>
      </c>
      <c r="D464" s="60">
        <f t="shared" si="42"/>
        <v>-6.3810391978121883E-3</v>
      </c>
      <c r="E464" s="61">
        <f t="shared" si="43"/>
        <v>-2.1981555123106733E-2</v>
      </c>
      <c r="F464" s="58">
        <f t="shared" si="44"/>
        <v>-7.9128082669260059E-3</v>
      </c>
      <c r="G464" s="59">
        <f t="shared" si="45"/>
        <v>-2.2102062992484271E-2</v>
      </c>
      <c r="H464" s="57">
        <f t="shared" si="47"/>
        <v>1.7488938676304887E-4</v>
      </c>
      <c r="J464" s="56">
        <f t="shared" si="46"/>
        <v>4.8318876563017987E-4</v>
      </c>
    </row>
    <row r="465" spans="1:10" x14ac:dyDescent="0.25">
      <c r="A465" s="48">
        <v>44083</v>
      </c>
      <c r="B465" s="50">
        <v>221.8</v>
      </c>
      <c r="C465" s="50">
        <v>1773.37</v>
      </c>
      <c r="D465" s="60">
        <f t="shared" si="42"/>
        <v>1.7431192660550598E-2</v>
      </c>
      <c r="E465" s="61">
        <f t="shared" si="43"/>
        <v>2.27755092624633E-2</v>
      </c>
      <c r="F465" s="58">
        <f t="shared" si="44"/>
        <v>1.5899423591436781E-2</v>
      </c>
      <c r="G465" s="59">
        <f t="shared" si="45"/>
        <v>2.2655001393085763E-2</v>
      </c>
      <c r="H465" s="57">
        <f t="shared" si="47"/>
        <v>3.6020146361326089E-4</v>
      </c>
      <c r="J465" s="56">
        <f t="shared" si="46"/>
        <v>5.1872382216455162E-4</v>
      </c>
    </row>
    <row r="466" spans="1:10" x14ac:dyDescent="0.25">
      <c r="A466" s="49">
        <v>44084</v>
      </c>
      <c r="B466" s="51" t="s">
        <v>337</v>
      </c>
      <c r="C466" s="51">
        <v>1764.86</v>
      </c>
      <c r="D466" s="60">
        <f t="shared" si="42"/>
        <v>-3.6068530207394867E-3</v>
      </c>
      <c r="E466" s="61">
        <f t="shared" si="43"/>
        <v>-4.7987729577020355E-3</v>
      </c>
      <c r="F466" s="58">
        <f t="shared" si="44"/>
        <v>-5.1386220898533043E-3</v>
      </c>
      <c r="G466" s="59">
        <f t="shared" si="45"/>
        <v>-4.9192808270795722E-3</v>
      </c>
      <c r="H466" s="57">
        <f t="shared" si="47"/>
        <v>2.5278325124222921E-5</v>
      </c>
      <c r="J466" s="56">
        <f t="shared" si="46"/>
        <v>2.3028221899572343E-5</v>
      </c>
    </row>
    <row r="467" spans="1:10" x14ac:dyDescent="0.25">
      <c r="A467" s="48">
        <v>44085</v>
      </c>
      <c r="B467" s="50" t="s">
        <v>328</v>
      </c>
      <c r="C467" s="50">
        <v>1772.89</v>
      </c>
      <c r="D467" s="60">
        <f t="shared" si="42"/>
        <v>-4.5248868778280382E-3</v>
      </c>
      <c r="E467" s="61">
        <f t="shared" si="43"/>
        <v>4.5499359722585009E-3</v>
      </c>
      <c r="F467" s="58">
        <f t="shared" si="44"/>
        <v>-6.0566559469418559E-3</v>
      </c>
      <c r="G467" s="59">
        <f t="shared" si="45"/>
        <v>4.4294281028809642E-3</v>
      </c>
      <c r="H467" s="57">
        <f t="shared" si="47"/>
        <v>-2.6827522060865376E-5</v>
      </c>
      <c r="J467" s="56">
        <f t="shared" si="46"/>
        <v>2.070191735165191E-5</v>
      </c>
    </row>
    <row r="468" spans="1:10" x14ac:dyDescent="0.25">
      <c r="A468" s="49">
        <v>44088</v>
      </c>
      <c r="B468" s="51" t="s">
        <v>337</v>
      </c>
      <c r="C468" s="51">
        <v>1758.65</v>
      </c>
      <c r="D468" s="60">
        <f t="shared" si="42"/>
        <v>4.5454545454546302E-3</v>
      </c>
      <c r="E468" s="61">
        <f t="shared" si="43"/>
        <v>-8.0320832087721339E-3</v>
      </c>
      <c r="F468" s="58">
        <f t="shared" si="44"/>
        <v>3.0136854763408122E-3</v>
      </c>
      <c r="G468" s="59">
        <f t="shared" si="45"/>
        <v>-8.1525910781496715E-3</v>
      </c>
      <c r="H468" s="57">
        <f t="shared" si="47"/>
        <v>-2.4569345326765347E-5</v>
      </c>
      <c r="J468" s="56">
        <f t="shared" si="46"/>
        <v>6.4514360672639256E-5</v>
      </c>
    </row>
    <row r="469" spans="1:10" x14ac:dyDescent="0.25">
      <c r="A469" s="48">
        <v>44089</v>
      </c>
      <c r="B469" s="50">
        <v>222.2</v>
      </c>
      <c r="C469" s="50">
        <v>1743.93</v>
      </c>
      <c r="D469" s="60">
        <f t="shared" si="42"/>
        <v>5.4298642533936459E-3</v>
      </c>
      <c r="E469" s="61">
        <f t="shared" si="43"/>
        <v>-8.3700565774884605E-3</v>
      </c>
      <c r="F469" s="58">
        <f t="shared" si="44"/>
        <v>3.8980951842798278E-3</v>
      </c>
      <c r="G469" s="59">
        <f t="shared" si="45"/>
        <v>-8.4905644468659981E-3</v>
      </c>
      <c r="H469" s="57">
        <f t="shared" si="47"/>
        <v>-3.3097028382145868E-5</v>
      </c>
      <c r="J469" s="56">
        <f t="shared" si="46"/>
        <v>7.0057847110357836E-5</v>
      </c>
    </row>
    <row r="470" spans="1:10" x14ac:dyDescent="0.25">
      <c r="A470" s="49">
        <v>44090</v>
      </c>
      <c r="B470" s="51">
        <v>224.4</v>
      </c>
      <c r="C470" s="51">
        <v>1738.1</v>
      </c>
      <c r="D470" s="60">
        <f t="shared" si="42"/>
        <v>9.9009900990099098E-3</v>
      </c>
      <c r="E470" s="61">
        <f t="shared" si="43"/>
        <v>-3.343024089269675E-3</v>
      </c>
      <c r="F470" s="58">
        <f t="shared" si="44"/>
        <v>8.3692210298960922E-3</v>
      </c>
      <c r="G470" s="59">
        <f t="shared" si="45"/>
        <v>-3.4635319586472121E-3</v>
      </c>
      <c r="H470" s="57">
        <f t="shared" si="47"/>
        <v>-2.8987064506027451E-5</v>
      </c>
      <c r="J470" s="56">
        <f t="shared" si="46"/>
        <v>1.1175810061437341E-5</v>
      </c>
    </row>
    <row r="471" spans="1:10" x14ac:dyDescent="0.25">
      <c r="A471" s="48">
        <v>44091</v>
      </c>
      <c r="B471" s="50">
        <v>229.8</v>
      </c>
      <c r="C471" s="50">
        <v>1745.73</v>
      </c>
      <c r="D471" s="60">
        <f t="shared" si="42"/>
        <v>2.4064171122994749E-2</v>
      </c>
      <c r="E471" s="61">
        <f t="shared" si="43"/>
        <v>4.3898509867097424E-3</v>
      </c>
      <c r="F471" s="58">
        <f t="shared" si="44"/>
        <v>2.2532402053880931E-2</v>
      </c>
      <c r="G471" s="59">
        <f t="shared" si="45"/>
        <v>4.2693431173322057E-3</v>
      </c>
      <c r="H471" s="57">
        <f t="shared" si="47"/>
        <v>9.6198555625698611E-5</v>
      </c>
      <c r="J471" s="56">
        <f t="shared" si="46"/>
        <v>1.9270791685516497E-5</v>
      </c>
    </row>
    <row r="472" spans="1:10" x14ac:dyDescent="0.25">
      <c r="A472" s="49">
        <v>44092</v>
      </c>
      <c r="B472" s="51">
        <v>238.2</v>
      </c>
      <c r="C472" s="51">
        <v>1731.76</v>
      </c>
      <c r="D472" s="60">
        <f t="shared" si="42"/>
        <v>3.6553524804177506E-2</v>
      </c>
      <c r="E472" s="61">
        <f t="shared" si="43"/>
        <v>-8.0023829572729577E-3</v>
      </c>
      <c r="F472" s="58">
        <f t="shared" si="44"/>
        <v>3.5021755735063685E-2</v>
      </c>
      <c r="G472" s="59">
        <f t="shared" si="45"/>
        <v>-8.1228908266504952E-3</v>
      </c>
      <c r="H472" s="57">
        <f t="shared" si="47"/>
        <v>-2.844778983935432E-4</v>
      </c>
      <c r="J472" s="56">
        <f t="shared" si="46"/>
        <v>6.4038132994852692E-5</v>
      </c>
    </row>
    <row r="473" spans="1:10" x14ac:dyDescent="0.25">
      <c r="A473" s="48">
        <v>44095</v>
      </c>
      <c r="B473" s="50" t="s">
        <v>336</v>
      </c>
      <c r="C473" s="50">
        <v>1682.26</v>
      </c>
      <c r="D473" s="60">
        <f t="shared" si="42"/>
        <v>-6.3811922753988171E-2</v>
      </c>
      <c r="E473" s="61">
        <f t="shared" si="43"/>
        <v>-2.8583637455536604E-2</v>
      </c>
      <c r="F473" s="58">
        <f t="shared" si="44"/>
        <v>-6.5343691823101985E-2</v>
      </c>
      <c r="G473" s="59">
        <f t="shared" si="45"/>
        <v>-2.8704145324914141E-2</v>
      </c>
      <c r="H473" s="57">
        <f t="shared" si="47"/>
        <v>1.8756348261567233E-3</v>
      </c>
      <c r="J473" s="56">
        <f t="shared" si="46"/>
        <v>8.1702433018955502E-4</v>
      </c>
    </row>
    <row r="474" spans="1:10" x14ac:dyDescent="0.25">
      <c r="A474" s="49">
        <v>44096</v>
      </c>
      <c r="B474" s="51" t="s">
        <v>334</v>
      </c>
      <c r="C474" s="51">
        <v>1693.09</v>
      </c>
      <c r="D474" s="60">
        <f t="shared" si="42"/>
        <v>4.484304932735439E-3</v>
      </c>
      <c r="E474" s="61">
        <f t="shared" si="43"/>
        <v>6.4377682403433667E-3</v>
      </c>
      <c r="F474" s="58">
        <f t="shared" si="44"/>
        <v>2.9525358636216209E-3</v>
      </c>
      <c r="G474" s="59">
        <f t="shared" si="45"/>
        <v>6.31726037096583E-3</v>
      </c>
      <c r="H474" s="57">
        <f t="shared" si="47"/>
        <v>1.8651937805112238E-5</v>
      </c>
      <c r="J474" s="56">
        <f t="shared" si="46"/>
        <v>4.1444859916373729E-5</v>
      </c>
    </row>
    <row r="475" spans="1:10" x14ac:dyDescent="0.25">
      <c r="A475" s="48">
        <v>44097</v>
      </c>
      <c r="B475" s="50" t="s">
        <v>338</v>
      </c>
      <c r="C475" s="50">
        <v>1685.4</v>
      </c>
      <c r="D475" s="60">
        <f t="shared" si="42"/>
        <v>4.0178571428571397E-2</v>
      </c>
      <c r="E475" s="61">
        <f t="shared" si="43"/>
        <v>-4.541991270399004E-3</v>
      </c>
      <c r="F475" s="58">
        <f t="shared" si="44"/>
        <v>3.8646802359457576E-2</v>
      </c>
      <c r="G475" s="59">
        <f t="shared" si="45"/>
        <v>-4.6624991397765407E-3</v>
      </c>
      <c r="H475" s="57">
        <f t="shared" si="47"/>
        <v>-1.8019068275608493E-4</v>
      </c>
      <c r="J475" s="56">
        <f t="shared" si="46"/>
        <v>2.0629684700380759E-5</v>
      </c>
    </row>
    <row r="476" spans="1:10" x14ac:dyDescent="0.25">
      <c r="A476" s="49">
        <v>44098</v>
      </c>
      <c r="B476" s="51">
        <v>229.2</v>
      </c>
      <c r="C476" s="51">
        <v>1665.96</v>
      </c>
      <c r="D476" s="60">
        <f t="shared" si="42"/>
        <v>-1.6309012875536544E-2</v>
      </c>
      <c r="E476" s="61">
        <f t="shared" si="43"/>
        <v>-1.1534353862584612E-2</v>
      </c>
      <c r="F476" s="58">
        <f t="shared" si="44"/>
        <v>-1.7840781944650361E-2</v>
      </c>
      <c r="G476" s="59">
        <f t="shared" si="45"/>
        <v>-1.165486173196215E-2</v>
      </c>
      <c r="H476" s="57">
        <f t="shared" si="47"/>
        <v>2.0793184675498675E-4</v>
      </c>
      <c r="J476" s="56">
        <f t="shared" si="46"/>
        <v>1.3304131902732057E-4</v>
      </c>
    </row>
    <row r="477" spans="1:10" x14ac:dyDescent="0.25">
      <c r="A477" s="48">
        <v>44099</v>
      </c>
      <c r="B477" s="50">
        <v>224.2</v>
      </c>
      <c r="C477" s="50">
        <v>1674.14</v>
      </c>
      <c r="D477" s="60">
        <f t="shared" si="42"/>
        <v>-2.1815008726003504E-2</v>
      </c>
      <c r="E477" s="61">
        <f t="shared" si="43"/>
        <v>4.9100818747149777E-3</v>
      </c>
      <c r="F477" s="58">
        <f t="shared" si="44"/>
        <v>-2.3346777795117322E-2</v>
      </c>
      <c r="G477" s="59">
        <f t="shared" si="45"/>
        <v>4.789574005337441E-3</v>
      </c>
      <c r="H477" s="57">
        <f t="shared" si="47"/>
        <v>-1.118211200358833E-4</v>
      </c>
      <c r="J477" s="56">
        <f t="shared" si="46"/>
        <v>2.4108904016404551E-5</v>
      </c>
    </row>
    <row r="478" spans="1:10" x14ac:dyDescent="0.25">
      <c r="A478" s="49">
        <v>44102</v>
      </c>
      <c r="B478" s="51" t="s">
        <v>326</v>
      </c>
      <c r="C478" s="51">
        <v>1738.44</v>
      </c>
      <c r="D478" s="60">
        <f t="shared" si="42"/>
        <v>2.140945584299736E-2</v>
      </c>
      <c r="E478" s="61">
        <f t="shared" si="43"/>
        <v>3.8407779516647311E-2</v>
      </c>
      <c r="F478" s="58">
        <f t="shared" si="44"/>
        <v>1.9877686773883543E-2</v>
      </c>
      <c r="G478" s="59">
        <f t="shared" si="45"/>
        <v>3.8287271647269777E-2</v>
      </c>
      <c r="H478" s="57">
        <f t="shared" si="47"/>
        <v>7.6106239323102084E-4</v>
      </c>
      <c r="J478" s="56">
        <f t="shared" si="46"/>
        <v>1.4751575273993928E-3</v>
      </c>
    </row>
    <row r="479" spans="1:10" x14ac:dyDescent="0.25">
      <c r="A479" s="48">
        <v>44103</v>
      </c>
      <c r="B479" s="50">
        <v>228.6</v>
      </c>
      <c r="C479" s="50">
        <v>1718.21</v>
      </c>
      <c r="D479" s="60">
        <f t="shared" si="42"/>
        <v>-1.7467248908297206E-3</v>
      </c>
      <c r="E479" s="61">
        <f t="shared" si="43"/>
        <v>-1.1636869837325481E-2</v>
      </c>
      <c r="F479" s="58">
        <f t="shared" si="44"/>
        <v>-3.2784939599435387E-3</v>
      </c>
      <c r="G479" s="59">
        <f t="shared" si="45"/>
        <v>-1.1757377706703018E-2</v>
      </c>
      <c r="H479" s="57">
        <f t="shared" si="47"/>
        <v>3.854649179620066E-5</v>
      </c>
      <c r="J479" s="56">
        <f t="shared" si="46"/>
        <v>1.3541673961085557E-4</v>
      </c>
    </row>
    <row r="480" spans="1:10" x14ac:dyDescent="0.25">
      <c r="A480" s="49">
        <v>44104</v>
      </c>
      <c r="B480" s="51">
        <v>227.8</v>
      </c>
      <c r="C480" s="51">
        <v>1712.73</v>
      </c>
      <c r="D480" s="60">
        <f t="shared" si="42"/>
        <v>-3.4995625546805353E-3</v>
      </c>
      <c r="E480" s="61">
        <f t="shared" si="43"/>
        <v>-3.1893656770709544E-3</v>
      </c>
      <c r="F480" s="58">
        <f t="shared" si="44"/>
        <v>-5.031331623794353E-3</v>
      </c>
      <c r="G480" s="59">
        <f t="shared" si="45"/>
        <v>-3.3098735464484916E-3</v>
      </c>
      <c r="H480" s="57">
        <f t="shared" si="47"/>
        <v>1.6653071445006664E-5</v>
      </c>
      <c r="J480" s="56">
        <f t="shared" si="46"/>
        <v>1.0172053422078268E-5</v>
      </c>
    </row>
    <row r="481" spans="1:10" x14ac:dyDescent="0.25">
      <c r="A481" s="48">
        <v>44105</v>
      </c>
      <c r="B481" s="50" t="s">
        <v>330</v>
      </c>
      <c r="C481" s="50">
        <v>1694.18</v>
      </c>
      <c r="D481" s="60">
        <f t="shared" si="42"/>
        <v>9.6575943810359721E-3</v>
      </c>
      <c r="E481" s="61">
        <f t="shared" si="43"/>
        <v>-1.0830662159242777E-2</v>
      </c>
      <c r="F481" s="58">
        <f t="shared" si="44"/>
        <v>8.1258253119221545E-3</v>
      </c>
      <c r="G481" s="59">
        <f t="shared" si="45"/>
        <v>-1.0951170028620314E-2</v>
      </c>
      <c r="H481" s="57">
        <f t="shared" si="47"/>
        <v>-8.8987294613726217E-5</v>
      </c>
      <c r="J481" s="56">
        <f t="shared" si="46"/>
        <v>1.173032428076534E-4</v>
      </c>
    </row>
    <row r="482" spans="1:10" x14ac:dyDescent="0.25">
      <c r="A482" s="49">
        <v>44106</v>
      </c>
      <c r="B482" s="51" t="s">
        <v>325</v>
      </c>
      <c r="C482" s="51">
        <v>1697.39</v>
      </c>
      <c r="D482" s="60">
        <f t="shared" si="42"/>
        <v>-1.3043478260869601E-2</v>
      </c>
      <c r="E482" s="61">
        <f t="shared" si="43"/>
        <v>1.894721930373322E-3</v>
      </c>
      <c r="F482" s="58">
        <f t="shared" si="44"/>
        <v>-1.4575247329983419E-2</v>
      </c>
      <c r="G482" s="59">
        <f t="shared" si="45"/>
        <v>1.7742140609957851E-3</v>
      </c>
      <c r="H482" s="57">
        <f t="shared" si="47"/>
        <v>-2.5859608755347855E-5</v>
      </c>
      <c r="J482" s="56">
        <f t="shared" si="46"/>
        <v>3.5899711934376077E-6</v>
      </c>
    </row>
    <row r="483" spans="1:10" x14ac:dyDescent="0.25">
      <c r="A483" s="48">
        <v>44109</v>
      </c>
      <c r="B483" s="50">
        <v>227.4</v>
      </c>
      <c r="C483" s="50">
        <v>1731.85</v>
      </c>
      <c r="D483" s="60">
        <f t="shared" si="42"/>
        <v>1.7621145374449032E-3</v>
      </c>
      <c r="E483" s="61">
        <f t="shared" si="43"/>
        <v>2.0301757404014298E-2</v>
      </c>
      <c r="F483" s="58">
        <f t="shared" si="44"/>
        <v>2.3034546833108514E-4</v>
      </c>
      <c r="G483" s="59">
        <f t="shared" si="45"/>
        <v>2.018124953463676E-2</v>
      </c>
      <c r="H483" s="57">
        <f t="shared" si="47"/>
        <v>4.6486593755623983E-6</v>
      </c>
      <c r="J483" s="56">
        <f t="shared" si="46"/>
        <v>4.1216135369144937E-4</v>
      </c>
    </row>
    <row r="484" spans="1:10" x14ac:dyDescent="0.25">
      <c r="A484" s="49">
        <v>44110</v>
      </c>
      <c r="B484" s="51">
        <v>226.8</v>
      </c>
      <c r="C484" s="51">
        <v>1735.45</v>
      </c>
      <c r="D484" s="60">
        <f t="shared" si="42"/>
        <v>-2.6385224274405594E-3</v>
      </c>
      <c r="E484" s="61">
        <f t="shared" si="43"/>
        <v>2.0787019661057116E-3</v>
      </c>
      <c r="F484" s="58">
        <f t="shared" si="44"/>
        <v>-4.1702914965543771E-3</v>
      </c>
      <c r="G484" s="59">
        <f t="shared" si="45"/>
        <v>1.9581940967281744E-3</v>
      </c>
      <c r="H484" s="57">
        <f t="shared" si="47"/>
        <v>-8.1662401901884845E-6</v>
      </c>
      <c r="J484" s="56">
        <f t="shared" si="46"/>
        <v>4.3210018638917507E-6</v>
      </c>
    </row>
    <row r="485" spans="1:10" x14ac:dyDescent="0.25">
      <c r="A485" s="48">
        <v>44111</v>
      </c>
      <c r="B485" s="50">
        <v>222.2</v>
      </c>
      <c r="C485" s="50">
        <v>1736.61</v>
      </c>
      <c r="D485" s="60">
        <f t="shared" si="42"/>
        <v>-2.0282186948853753E-2</v>
      </c>
      <c r="E485" s="61">
        <f t="shared" si="43"/>
        <v>6.6841453225374714E-4</v>
      </c>
      <c r="F485" s="58">
        <f t="shared" si="44"/>
        <v>-2.1813956017967571E-2</v>
      </c>
      <c r="G485" s="59">
        <f t="shared" si="45"/>
        <v>5.4790666287621022E-4</v>
      </c>
      <c r="H485" s="57">
        <f t="shared" si="47"/>
        <v>-1.1952011845933034E-5</v>
      </c>
      <c r="J485" s="56">
        <f t="shared" si="46"/>
        <v>4.4677798692799557E-7</v>
      </c>
    </row>
    <row r="486" spans="1:10" x14ac:dyDescent="0.25">
      <c r="A486" s="49">
        <v>44112</v>
      </c>
      <c r="B486" s="51">
        <v>217.4</v>
      </c>
      <c r="C486" s="51">
        <v>1719.91</v>
      </c>
      <c r="D486" s="60">
        <f t="shared" si="42"/>
        <v>-2.1602160216021571E-2</v>
      </c>
      <c r="E486" s="61">
        <f t="shared" si="43"/>
        <v>-9.616436620772606E-3</v>
      </c>
      <c r="F486" s="58">
        <f t="shared" si="44"/>
        <v>-2.3133929285135389E-2</v>
      </c>
      <c r="G486" s="59">
        <f t="shared" si="45"/>
        <v>-9.7369444901501435E-3</v>
      </c>
      <c r="H486" s="57">
        <f t="shared" si="47"/>
        <v>2.2525378528842206E-4</v>
      </c>
      <c r="J486" s="56">
        <f t="shared" si="46"/>
        <v>9.2475853281336455E-5</v>
      </c>
    </row>
    <row r="487" spans="1:10" x14ac:dyDescent="0.25">
      <c r="A487" s="48">
        <v>44113</v>
      </c>
      <c r="B487" s="50">
        <v>215.2</v>
      </c>
      <c r="C487" s="50">
        <v>1698.91</v>
      </c>
      <c r="D487" s="60">
        <f t="shared" si="42"/>
        <v>-1.0119595216191435E-2</v>
      </c>
      <c r="E487" s="61">
        <f t="shared" si="43"/>
        <v>-1.2209941217854459E-2</v>
      </c>
      <c r="F487" s="58">
        <f t="shared" si="44"/>
        <v>-1.1651364285305253E-2</v>
      </c>
      <c r="G487" s="59">
        <f t="shared" si="45"/>
        <v>-1.2330449087231996E-2</v>
      </c>
      <c r="H487" s="57">
        <f t="shared" si="47"/>
        <v>1.4366655411674964E-4</v>
      </c>
      <c r="J487" s="56">
        <f t="shared" si="46"/>
        <v>1.4908266454346123E-4</v>
      </c>
    </row>
    <row r="488" spans="1:10" x14ac:dyDescent="0.25">
      <c r="A488" s="49">
        <v>44116</v>
      </c>
      <c r="B488" s="51" t="s">
        <v>339</v>
      </c>
      <c r="C488" s="51">
        <v>1683.21</v>
      </c>
      <c r="D488" s="60">
        <f t="shared" si="42"/>
        <v>8.3643122676579917E-3</v>
      </c>
      <c r="E488" s="61">
        <f t="shared" si="43"/>
        <v>-9.2412193700667222E-3</v>
      </c>
      <c r="F488" s="58">
        <f t="shared" si="44"/>
        <v>6.8325431985441741E-3</v>
      </c>
      <c r="G488" s="59">
        <f t="shared" si="45"/>
        <v>-9.3617272394442598E-3</v>
      </c>
      <c r="H488" s="57">
        <f t="shared" si="47"/>
        <v>-6.3964405776490601E-5</v>
      </c>
      <c r="J488" s="56">
        <f t="shared" si="46"/>
        <v>8.5400135445696382E-5</v>
      </c>
    </row>
    <row r="489" spans="1:10" x14ac:dyDescent="0.25">
      <c r="A489" s="48">
        <v>44117</v>
      </c>
      <c r="B489" s="50">
        <v>214.6</v>
      </c>
      <c r="C489" s="50">
        <v>1660.12</v>
      </c>
      <c r="D489" s="60">
        <f t="shared" si="42"/>
        <v>-1.1059907834101379E-2</v>
      </c>
      <c r="E489" s="61">
        <f t="shared" si="43"/>
        <v>-1.3717836752395796E-2</v>
      </c>
      <c r="F489" s="58">
        <f t="shared" si="44"/>
        <v>-1.2591676903215197E-2</v>
      </c>
      <c r="G489" s="59">
        <f t="shared" si="45"/>
        <v>-1.3838344621773333E-2</v>
      </c>
      <c r="H489" s="57">
        <f t="shared" si="47"/>
        <v>1.7424796435271551E-4</v>
      </c>
      <c r="J489" s="56">
        <f t="shared" si="46"/>
        <v>1.8817904516538084E-4</v>
      </c>
    </row>
    <row r="490" spans="1:10" x14ac:dyDescent="0.25">
      <c r="A490" s="49">
        <v>44118</v>
      </c>
      <c r="B490" s="51">
        <v>216.2</v>
      </c>
      <c r="C490" s="51">
        <v>1670.26</v>
      </c>
      <c r="D490" s="60">
        <f t="shared" si="42"/>
        <v>7.455731593662529E-3</v>
      </c>
      <c r="E490" s="61">
        <f t="shared" si="43"/>
        <v>6.1079921933355763E-3</v>
      </c>
      <c r="F490" s="58">
        <f t="shared" si="44"/>
        <v>5.9239625245487114E-3</v>
      </c>
      <c r="G490" s="59">
        <f t="shared" si="45"/>
        <v>5.9874843239580396E-3</v>
      </c>
      <c r="H490" s="57">
        <f t="shared" si="47"/>
        <v>3.5469632751450305E-5</v>
      </c>
      <c r="J490" s="56">
        <f t="shared" si="46"/>
        <v>3.7307568633848342E-5</v>
      </c>
    </row>
    <row r="491" spans="1:10" x14ac:dyDescent="0.25">
      <c r="A491" s="48">
        <v>44119</v>
      </c>
      <c r="B491" s="50">
        <v>224.8</v>
      </c>
      <c r="C491" s="50">
        <v>1627.59</v>
      </c>
      <c r="D491" s="60">
        <f t="shared" si="42"/>
        <v>3.9777983348751267E-2</v>
      </c>
      <c r="E491" s="61">
        <f t="shared" si="43"/>
        <v>-2.5546920838671827E-2</v>
      </c>
      <c r="F491" s="58">
        <f t="shared" si="44"/>
        <v>3.8246214279637446E-2</v>
      </c>
      <c r="G491" s="59">
        <f t="shared" si="45"/>
        <v>-2.5667428708049365E-2</v>
      </c>
      <c r="H491" s="57">
        <f t="shared" si="47"/>
        <v>-9.8168197837537365E-4</v>
      </c>
      <c r="J491" s="56">
        <f t="shared" si="46"/>
        <v>6.5264516433736488E-4</v>
      </c>
    </row>
    <row r="492" spans="1:10" x14ac:dyDescent="0.25">
      <c r="A492" s="49">
        <v>44120</v>
      </c>
      <c r="B492" s="51">
        <v>238.8</v>
      </c>
      <c r="C492" s="51">
        <v>1655.36</v>
      </c>
      <c r="D492" s="60">
        <f t="shared" si="42"/>
        <v>6.2277580071174343E-2</v>
      </c>
      <c r="E492" s="61">
        <f t="shared" si="43"/>
        <v>1.7062036507965672E-2</v>
      </c>
      <c r="F492" s="58">
        <f t="shared" si="44"/>
        <v>6.0745811002060522E-2</v>
      </c>
      <c r="G492" s="59">
        <f t="shared" si="45"/>
        <v>1.6941528638588135E-2</v>
      </c>
      <c r="H492" s="57">
        <f t="shared" si="47"/>
        <v>1.0291268967656706E-3</v>
      </c>
      <c r="J492" s="56">
        <f t="shared" si="46"/>
        <v>2.9111308979915343E-4</v>
      </c>
    </row>
    <row r="493" spans="1:10" x14ac:dyDescent="0.25">
      <c r="A493" s="48">
        <v>44123</v>
      </c>
      <c r="B493" s="50">
        <v>234.2</v>
      </c>
      <c r="C493" s="50">
        <v>1648.11</v>
      </c>
      <c r="D493" s="60">
        <f t="shared" si="42"/>
        <v>-1.9262981574539428E-2</v>
      </c>
      <c r="E493" s="61">
        <f t="shared" si="43"/>
        <v>-4.3797119659771955E-3</v>
      </c>
      <c r="F493" s="58">
        <f t="shared" si="44"/>
        <v>-2.0794750643653246E-2</v>
      </c>
      <c r="G493" s="59">
        <f t="shared" si="45"/>
        <v>-4.5002198353547322E-3</v>
      </c>
      <c r="H493" s="57">
        <f t="shared" si="47"/>
        <v>9.3580949317823917E-5</v>
      </c>
      <c r="J493" s="56">
        <f t="shared" si="46"/>
        <v>1.9181876904923832E-5</v>
      </c>
    </row>
    <row r="494" spans="1:10" x14ac:dyDescent="0.25">
      <c r="A494" s="49">
        <v>44124</v>
      </c>
      <c r="B494" s="51">
        <v>234.6</v>
      </c>
      <c r="C494" s="51">
        <v>1656.34</v>
      </c>
      <c r="D494" s="60">
        <f t="shared" si="42"/>
        <v>1.7079419299743659E-3</v>
      </c>
      <c r="E494" s="61">
        <f t="shared" si="43"/>
        <v>4.9935987282403449E-3</v>
      </c>
      <c r="F494" s="58">
        <f t="shared" si="44"/>
        <v>1.7617286086054782E-4</v>
      </c>
      <c r="G494" s="59">
        <f t="shared" si="45"/>
        <v>4.8730908588628082E-3</v>
      </c>
      <c r="H494" s="57">
        <f t="shared" si="47"/>
        <v>8.58506357839245E-7</v>
      </c>
      <c r="J494" s="56">
        <f t="shared" si="46"/>
        <v>2.4936028258683591E-5</v>
      </c>
    </row>
    <row r="495" spans="1:10" x14ac:dyDescent="0.25">
      <c r="A495" s="48">
        <v>44125</v>
      </c>
      <c r="B495" s="50" t="s">
        <v>330</v>
      </c>
      <c r="C495" s="50">
        <v>1641.42</v>
      </c>
      <c r="D495" s="60">
        <f t="shared" si="42"/>
        <v>-1.9607843137254832E-2</v>
      </c>
      <c r="E495" s="61">
        <f t="shared" si="43"/>
        <v>-9.0078124056653941E-3</v>
      </c>
      <c r="F495" s="58">
        <f t="shared" si="44"/>
        <v>-2.113961220636865E-2</v>
      </c>
      <c r="G495" s="59">
        <f t="shared" si="45"/>
        <v>-9.1283202750429317E-3</v>
      </c>
      <c r="H495" s="57">
        <f t="shared" si="47"/>
        <v>1.9296915070994E-4</v>
      </c>
      <c r="J495" s="56">
        <f t="shared" si="46"/>
        <v>8.1140684335659374E-5</v>
      </c>
    </row>
    <row r="496" spans="1:10" x14ac:dyDescent="0.25">
      <c r="A496" s="49">
        <v>44126</v>
      </c>
      <c r="B496" s="51">
        <v>226.8</v>
      </c>
      <c r="C496" s="51">
        <v>1642.7</v>
      </c>
      <c r="D496" s="60">
        <f t="shared" si="42"/>
        <v>-1.3913043478260834E-2</v>
      </c>
      <c r="E496" s="61">
        <f t="shared" si="43"/>
        <v>7.7981260128434648E-4</v>
      </c>
      <c r="F496" s="58">
        <f t="shared" si="44"/>
        <v>-1.5444812547374651E-2</v>
      </c>
      <c r="G496" s="59">
        <f t="shared" si="45"/>
        <v>6.5930473190680956E-4</v>
      </c>
      <c r="H496" s="57">
        <f t="shared" si="47"/>
        <v>-1.0182837995897773E-5</v>
      </c>
      <c r="J496" s="56">
        <f t="shared" si="46"/>
        <v>6.0810769312185914E-7</v>
      </c>
    </row>
    <row r="497" spans="1:10" x14ac:dyDescent="0.25">
      <c r="A497" s="48">
        <v>44127</v>
      </c>
      <c r="B497" s="50">
        <v>224.4</v>
      </c>
      <c r="C497" s="50">
        <v>1645.32</v>
      </c>
      <c r="D497" s="60">
        <f t="shared" si="42"/>
        <v>-1.0582010582010581E-2</v>
      </c>
      <c r="E497" s="61">
        <f t="shared" si="43"/>
        <v>1.5949351677115864E-3</v>
      </c>
      <c r="F497" s="58">
        <f t="shared" si="44"/>
        <v>-1.2113779651124399E-2</v>
      </c>
      <c r="G497" s="59">
        <f t="shared" si="45"/>
        <v>1.4744272983340495E-3</v>
      </c>
      <c r="H497" s="57">
        <f t="shared" si="47"/>
        <v>-1.7860887403621331E-5</v>
      </c>
      <c r="J497" s="56">
        <f t="shared" si="46"/>
        <v>2.5438181892031862E-6</v>
      </c>
    </row>
    <row r="498" spans="1:10" x14ac:dyDescent="0.25">
      <c r="A498" s="49">
        <v>44130</v>
      </c>
      <c r="B498" s="51">
        <v>220.2</v>
      </c>
      <c r="C498" s="51">
        <v>1631.66</v>
      </c>
      <c r="D498" s="60">
        <f t="shared" si="42"/>
        <v>-1.8716577540107027E-2</v>
      </c>
      <c r="E498" s="61">
        <f t="shared" si="43"/>
        <v>-8.302336323632975E-3</v>
      </c>
      <c r="F498" s="58">
        <f t="shared" si="44"/>
        <v>-2.0248346609220844E-2</v>
      </c>
      <c r="G498" s="59">
        <f t="shared" si="45"/>
        <v>-8.4228441930105126E-3</v>
      </c>
      <c r="H498" s="57">
        <f t="shared" si="47"/>
        <v>1.7054866865553989E-4</v>
      </c>
      <c r="J498" s="56">
        <f t="shared" si="46"/>
        <v>6.8928788430715505E-5</v>
      </c>
    </row>
    <row r="499" spans="1:10" x14ac:dyDescent="0.25">
      <c r="A499" s="48">
        <v>44131</v>
      </c>
      <c r="B499" s="50">
        <v>221.8</v>
      </c>
      <c r="C499" s="50">
        <v>1625.54</v>
      </c>
      <c r="D499" s="60">
        <f t="shared" si="42"/>
        <v>7.2661217075387086E-3</v>
      </c>
      <c r="E499" s="61">
        <f t="shared" si="43"/>
        <v>-3.7507814127943906E-3</v>
      </c>
      <c r="F499" s="58">
        <f t="shared" si="44"/>
        <v>5.7343526384248909E-3</v>
      </c>
      <c r="G499" s="59">
        <f t="shared" si="45"/>
        <v>-3.8712892821719277E-3</v>
      </c>
      <c r="H499" s="57">
        <f t="shared" si="47"/>
        <v>-2.2199337909328596E-5</v>
      </c>
      <c r="J499" s="56">
        <f t="shared" si="46"/>
        <v>1.4068361206563884E-5</v>
      </c>
    </row>
    <row r="500" spans="1:10" x14ac:dyDescent="0.25">
      <c r="A500" s="49">
        <v>44132</v>
      </c>
      <c r="B500" s="51">
        <v>217.4</v>
      </c>
      <c r="C500" s="51">
        <v>1549.74</v>
      </c>
      <c r="D500" s="60">
        <f t="shared" si="42"/>
        <v>-1.9837691614066788E-2</v>
      </c>
      <c r="E500" s="61">
        <f t="shared" si="43"/>
        <v>-4.6630658119763302E-2</v>
      </c>
      <c r="F500" s="58">
        <f t="shared" si="44"/>
        <v>-2.1369460683180606E-2</v>
      </c>
      <c r="G500" s="59">
        <f t="shared" si="45"/>
        <v>-4.6751165989140836E-2</v>
      </c>
      <c r="H500" s="57">
        <f t="shared" si="47"/>
        <v>9.9904720349779552E-4</v>
      </c>
      <c r="J500" s="56">
        <f t="shared" si="46"/>
        <v>2.174418276682247E-3</v>
      </c>
    </row>
    <row r="501" spans="1:10" x14ac:dyDescent="0.25">
      <c r="A501" s="48">
        <v>44133</v>
      </c>
      <c r="B501" s="50">
        <v>213.6</v>
      </c>
      <c r="C501" s="50">
        <v>1542.76</v>
      </c>
      <c r="D501" s="60">
        <f t="shared" si="42"/>
        <v>-1.7479300827966893E-2</v>
      </c>
      <c r="E501" s="61">
        <f t="shared" si="43"/>
        <v>-4.5039813129944539E-3</v>
      </c>
      <c r="F501" s="58">
        <f t="shared" si="44"/>
        <v>-1.901106989708071E-2</v>
      </c>
      <c r="G501" s="59">
        <f t="shared" si="45"/>
        <v>-4.6244891823719906E-3</v>
      </c>
      <c r="H501" s="57">
        <f t="shared" si="47"/>
        <v>8.791648708436754E-5</v>
      </c>
      <c r="J501" s="56">
        <f t="shared" si="46"/>
        <v>2.0285847667803246E-5</v>
      </c>
    </row>
    <row r="502" spans="1:10" x14ac:dyDescent="0.25">
      <c r="A502" s="49">
        <v>44134</v>
      </c>
      <c r="B502" s="51">
        <v>217.4</v>
      </c>
      <c r="C502" s="51">
        <v>1515.97</v>
      </c>
      <c r="D502" s="60">
        <f t="shared" si="42"/>
        <v>1.7790262172284743E-2</v>
      </c>
      <c r="E502" s="61">
        <f t="shared" si="43"/>
        <v>-1.7364982239622462E-2</v>
      </c>
      <c r="F502" s="58">
        <f t="shared" si="44"/>
        <v>1.6258493103170926E-2</v>
      </c>
      <c r="G502" s="59">
        <f t="shared" si="45"/>
        <v>-1.7485490108999999E-2</v>
      </c>
      <c r="H502" s="57">
        <f t="shared" si="47"/>
        <v>-2.8428772034273992E-4</v>
      </c>
      <c r="J502" s="56">
        <f t="shared" si="46"/>
        <v>3.0154260818240355E-4</v>
      </c>
    </row>
    <row r="503" spans="1:10" x14ac:dyDescent="0.25">
      <c r="A503" s="48">
        <v>44137</v>
      </c>
      <c r="B503" s="50">
        <v>226.6</v>
      </c>
      <c r="C503" s="50">
        <v>1556.14</v>
      </c>
      <c r="D503" s="60">
        <f t="shared" si="42"/>
        <v>4.2318307267709132E-2</v>
      </c>
      <c r="E503" s="61">
        <f t="shared" si="43"/>
        <v>2.6497885842068136E-2</v>
      </c>
      <c r="F503" s="58">
        <f t="shared" si="44"/>
        <v>4.0786538198595311E-2</v>
      </c>
      <c r="G503" s="59">
        <f t="shared" si="45"/>
        <v>2.6377377972690599E-2</v>
      </c>
      <c r="H503" s="57">
        <f t="shared" si="47"/>
        <v>1.0758419342619316E-3</v>
      </c>
      <c r="J503" s="56">
        <f t="shared" si="46"/>
        <v>7.0213795409927498E-4</v>
      </c>
    </row>
    <row r="504" spans="1:10" x14ac:dyDescent="0.25">
      <c r="A504" s="49">
        <v>44138</v>
      </c>
      <c r="B504" s="51">
        <v>224.2</v>
      </c>
      <c r="C504" s="51">
        <v>1636.28</v>
      </c>
      <c r="D504" s="60">
        <f t="shared" si="42"/>
        <v>-1.0591350397175625E-2</v>
      </c>
      <c r="E504" s="61">
        <f t="shared" si="43"/>
        <v>5.149922243499927E-2</v>
      </c>
      <c r="F504" s="58">
        <f t="shared" si="44"/>
        <v>-1.2123119466289443E-2</v>
      </c>
      <c r="G504" s="59">
        <f t="shared" si="45"/>
        <v>5.1378714565621736E-2</v>
      </c>
      <c r="H504" s="57">
        <f t="shared" si="47"/>
        <v>-6.2287029470341779E-4</v>
      </c>
      <c r="J504" s="56">
        <f t="shared" si="46"/>
        <v>2.6521699114095323E-3</v>
      </c>
    </row>
    <row r="505" spans="1:10" x14ac:dyDescent="0.25">
      <c r="A505" s="48">
        <v>44139</v>
      </c>
      <c r="B505" s="50">
        <v>229.8</v>
      </c>
      <c r="C505" s="50">
        <v>1640.94</v>
      </c>
      <c r="D505" s="60">
        <f t="shared" si="42"/>
        <v>2.4977698483497068E-2</v>
      </c>
      <c r="E505" s="61">
        <f t="shared" si="43"/>
        <v>2.8479233383040814E-3</v>
      </c>
      <c r="F505" s="58">
        <f t="shared" si="44"/>
        <v>2.3445929414383251E-2</v>
      </c>
      <c r="G505" s="59">
        <f t="shared" si="45"/>
        <v>2.7274154689265443E-3</v>
      </c>
      <c r="H505" s="57">
        <f t="shared" si="47"/>
        <v>6.3946790568148747E-5</v>
      </c>
      <c r="J505" s="56">
        <f t="shared" si="46"/>
        <v>8.1106673408570625E-6</v>
      </c>
    </row>
    <row r="506" spans="1:10" x14ac:dyDescent="0.25">
      <c r="A506" s="49">
        <v>44140</v>
      </c>
      <c r="B506" s="51" t="s">
        <v>340</v>
      </c>
      <c r="C506" s="51">
        <v>1670.43</v>
      </c>
      <c r="D506" s="60">
        <f t="shared" si="42"/>
        <v>7.0496083550913857E-2</v>
      </c>
      <c r="E506" s="61">
        <f t="shared" si="43"/>
        <v>1.7971406632783626E-2</v>
      </c>
      <c r="F506" s="58">
        <f t="shared" si="44"/>
        <v>6.8964314481800043E-2</v>
      </c>
      <c r="G506" s="59">
        <f t="shared" si="45"/>
        <v>1.7850898763406089E-2</v>
      </c>
      <c r="H506" s="57">
        <f t="shared" si="47"/>
        <v>1.231074996102313E-3</v>
      </c>
      <c r="J506" s="56">
        <f t="shared" si="46"/>
        <v>3.2297145636085933E-4</v>
      </c>
    </row>
    <row r="507" spans="1:10" x14ac:dyDescent="0.25">
      <c r="A507" s="48">
        <v>44141</v>
      </c>
      <c r="B507" s="50" t="s">
        <v>342</v>
      </c>
      <c r="C507" s="50">
        <v>1697.49</v>
      </c>
      <c r="D507" s="60">
        <f t="shared" si="42"/>
        <v>0.11788617886178865</v>
      </c>
      <c r="E507" s="61">
        <f t="shared" si="43"/>
        <v>1.6199421705788364E-2</v>
      </c>
      <c r="F507" s="58">
        <f t="shared" si="44"/>
        <v>0.11635440979267483</v>
      </c>
      <c r="G507" s="59">
        <f t="shared" si="45"/>
        <v>1.6078913836410826E-2</v>
      </c>
      <c r="H507" s="57">
        <f t="shared" si="47"/>
        <v>1.8708525295428548E-3</v>
      </c>
      <c r="J507" s="56">
        <f t="shared" si="46"/>
        <v>2.6242126360196717E-4</v>
      </c>
    </row>
    <row r="508" spans="1:10" x14ac:dyDescent="0.25">
      <c r="A508" s="49">
        <v>44144</v>
      </c>
      <c r="B508" s="51" t="s">
        <v>344</v>
      </c>
      <c r="C508" s="51">
        <v>1765.71</v>
      </c>
      <c r="D508" s="60">
        <f t="shared" si="42"/>
        <v>-5.4545454545454564E-2</v>
      </c>
      <c r="E508" s="61">
        <f t="shared" si="43"/>
        <v>4.0188749270982482E-2</v>
      </c>
      <c r="F508" s="58">
        <f t="shared" si="44"/>
        <v>-5.6077223614568385E-2</v>
      </c>
      <c r="G508" s="59">
        <f t="shared" si="45"/>
        <v>4.0068241401604948E-2</v>
      </c>
      <c r="H508" s="57">
        <f t="shared" si="47"/>
        <v>-2.2469157329203077E-3</v>
      </c>
      <c r="J508" s="56">
        <f t="shared" si="46"/>
        <v>1.615135567965895E-3</v>
      </c>
    </row>
    <row r="509" spans="1:10" x14ac:dyDescent="0.25">
      <c r="A509" s="48">
        <v>44145</v>
      </c>
      <c r="B509" s="50" t="s">
        <v>346</v>
      </c>
      <c r="C509" s="50">
        <v>1779.34</v>
      </c>
      <c r="D509" s="60">
        <f t="shared" si="42"/>
        <v>2.3076923076922995E-2</v>
      </c>
      <c r="E509" s="61">
        <f t="shared" si="43"/>
        <v>7.719274399533349E-3</v>
      </c>
      <c r="F509" s="58">
        <f t="shared" si="44"/>
        <v>2.1545154007809177E-2</v>
      </c>
      <c r="G509" s="59">
        <f t="shared" si="45"/>
        <v>7.5987665301558123E-3</v>
      </c>
      <c r="H509" s="57">
        <f t="shared" si="47"/>
        <v>1.6371659516159273E-4</v>
      </c>
      <c r="J509" s="56">
        <f t="shared" si="46"/>
        <v>5.9587197255290949E-5</v>
      </c>
    </row>
    <row r="510" spans="1:10" x14ac:dyDescent="0.25">
      <c r="A510" s="49">
        <v>44147</v>
      </c>
      <c r="B510" s="51">
        <v>257.60000000000002</v>
      </c>
      <c r="C510" s="51">
        <v>1771.49</v>
      </c>
      <c r="D510" s="60">
        <f t="shared" si="42"/>
        <v>-3.1578947368420929E-2</v>
      </c>
      <c r="E510" s="61">
        <f t="shared" si="43"/>
        <v>-4.4117481762900868E-3</v>
      </c>
      <c r="F510" s="58">
        <f t="shared" si="44"/>
        <v>-3.311071643753475E-2</v>
      </c>
      <c r="G510" s="59">
        <f t="shared" si="45"/>
        <v>-4.5322560456676235E-3</v>
      </c>
      <c r="H510" s="57">
        <f t="shared" si="47"/>
        <v>1.5006624475040324E-4</v>
      </c>
      <c r="J510" s="56">
        <f t="shared" si="46"/>
        <v>1.9463521970998908E-5</v>
      </c>
    </row>
    <row r="511" spans="1:10" x14ac:dyDescent="0.25">
      <c r="A511" s="48">
        <v>44148</v>
      </c>
      <c r="B511" s="50">
        <v>265.2</v>
      </c>
      <c r="C511" s="50">
        <v>1749.41</v>
      </c>
      <c r="D511" s="60">
        <f t="shared" si="42"/>
        <v>2.9503105590062084E-2</v>
      </c>
      <c r="E511" s="61">
        <f t="shared" si="43"/>
        <v>-1.2464083906767676E-2</v>
      </c>
      <c r="F511" s="58">
        <f t="shared" si="44"/>
        <v>2.7971336520948267E-2</v>
      </c>
      <c r="G511" s="59">
        <f t="shared" si="45"/>
        <v>-1.2584591776145213E-2</v>
      </c>
      <c r="H511" s="57">
        <f t="shared" si="47"/>
        <v>-3.5200785154931581E-4</v>
      </c>
      <c r="J511" s="56">
        <f t="shared" si="46"/>
        <v>1.5535338763494495E-4</v>
      </c>
    </row>
    <row r="512" spans="1:10" x14ac:dyDescent="0.25">
      <c r="A512" s="49">
        <v>44151</v>
      </c>
      <c r="B512" s="51" t="s">
        <v>348</v>
      </c>
      <c r="C512" s="51">
        <v>1799.02</v>
      </c>
      <c r="D512" s="60">
        <f t="shared" si="42"/>
        <v>2.1870286576169073E-2</v>
      </c>
      <c r="E512" s="61">
        <f t="shared" si="43"/>
        <v>2.8358132170274386E-2</v>
      </c>
      <c r="F512" s="58">
        <f t="shared" si="44"/>
        <v>2.0338517507055256E-2</v>
      </c>
      <c r="G512" s="59">
        <f t="shared" si="45"/>
        <v>2.8237624300896848E-2</v>
      </c>
      <c r="H512" s="57">
        <f t="shared" si="47"/>
        <v>5.7431141620143951E-4</v>
      </c>
      <c r="J512" s="56">
        <f t="shared" si="46"/>
        <v>8.0418366018675106E-4</v>
      </c>
    </row>
    <row r="513" spans="1:10" x14ac:dyDescent="0.25">
      <c r="A513" s="48">
        <v>44152</v>
      </c>
      <c r="B513" s="50">
        <v>270.39999999999998</v>
      </c>
      <c r="C513" s="50">
        <v>1793.56</v>
      </c>
      <c r="D513" s="60">
        <f t="shared" si="42"/>
        <v>-2.2140221402214832E-3</v>
      </c>
      <c r="E513" s="61">
        <f t="shared" si="43"/>
        <v>-3.0349857144446046E-3</v>
      </c>
      <c r="F513" s="58">
        <f t="shared" si="44"/>
        <v>-3.7457912093353013E-3</v>
      </c>
      <c r="G513" s="59">
        <f t="shared" si="45"/>
        <v>-3.1554935838221418E-3</v>
      </c>
      <c r="H513" s="57">
        <f t="shared" si="47"/>
        <v>1.1819820127394924E-5</v>
      </c>
      <c r="J513" s="56">
        <f t="shared" si="46"/>
        <v>9.2111382868828268E-6</v>
      </c>
    </row>
    <row r="514" spans="1:10" x14ac:dyDescent="0.25">
      <c r="A514" s="49">
        <v>44153</v>
      </c>
      <c r="B514" s="51">
        <v>274.8</v>
      </c>
      <c r="C514" s="51">
        <v>1810.43</v>
      </c>
      <c r="D514" s="60">
        <f t="shared" si="42"/>
        <v>1.6272189349112454E-2</v>
      </c>
      <c r="E514" s="61">
        <f t="shared" si="43"/>
        <v>9.4058743504539244E-3</v>
      </c>
      <c r="F514" s="58">
        <f t="shared" si="44"/>
        <v>1.4740420279998636E-2</v>
      </c>
      <c r="G514" s="59">
        <f t="shared" si="45"/>
        <v>9.2853664810763868E-3</v>
      </c>
      <c r="H514" s="57">
        <f t="shared" si="47"/>
        <v>1.3687020438487795E-4</v>
      </c>
      <c r="J514" s="56">
        <f t="shared" si="46"/>
        <v>8.8470472296527041E-5</v>
      </c>
    </row>
    <row r="515" spans="1:10" x14ac:dyDescent="0.25">
      <c r="A515" s="48">
        <v>44154</v>
      </c>
      <c r="B515" s="50" t="s">
        <v>349</v>
      </c>
      <c r="C515" s="50">
        <v>1789.79</v>
      </c>
      <c r="D515" s="60">
        <f t="shared" si="42"/>
        <v>-2.4745269286754024E-2</v>
      </c>
      <c r="E515" s="61">
        <f t="shared" si="43"/>
        <v>-1.140060648575203E-2</v>
      </c>
      <c r="F515" s="58">
        <f t="shared" si="44"/>
        <v>-2.6277038355867841E-2</v>
      </c>
      <c r="G515" s="59">
        <f t="shared" si="45"/>
        <v>-1.1521114355129567E-2</v>
      </c>
      <c r="H515" s="57">
        <f t="shared" si="47"/>
        <v>3.027407638120792E-4</v>
      </c>
      <c r="J515" s="56">
        <f t="shared" si="46"/>
        <v>1.2997382824297125E-4</v>
      </c>
    </row>
    <row r="516" spans="1:10" x14ac:dyDescent="0.25">
      <c r="A516" s="49">
        <v>44155</v>
      </c>
      <c r="B516" s="51">
        <v>272.2</v>
      </c>
      <c r="C516" s="51">
        <v>1820.85</v>
      </c>
      <c r="D516" s="60">
        <f t="shared" si="42"/>
        <v>1.5671641791044744E-2</v>
      </c>
      <c r="E516" s="61">
        <f t="shared" si="43"/>
        <v>1.7353991250370182E-2</v>
      </c>
      <c r="F516" s="58">
        <f t="shared" si="44"/>
        <v>1.4139872721930926E-2</v>
      </c>
      <c r="G516" s="59">
        <f t="shared" si="45"/>
        <v>1.7233483380992645E-2</v>
      </c>
      <c r="H516" s="57">
        <f t="shared" si="47"/>
        <v>2.4367926156274784E-4</v>
      </c>
      <c r="J516" s="56">
        <f t="shared" si="46"/>
        <v>3.0116101231792482E-4</v>
      </c>
    </row>
    <row r="517" spans="1:10" x14ac:dyDescent="0.25">
      <c r="A517" s="48">
        <v>44158</v>
      </c>
      <c r="B517" s="50" t="s">
        <v>344</v>
      </c>
      <c r="C517" s="50">
        <v>1832.04</v>
      </c>
      <c r="D517" s="60">
        <f t="shared" si="42"/>
        <v>-4.4819985304922816E-2</v>
      </c>
      <c r="E517" s="61">
        <f t="shared" si="43"/>
        <v>6.1454815058901158E-3</v>
      </c>
      <c r="F517" s="58">
        <f t="shared" si="44"/>
        <v>-4.6351754374036637E-2</v>
      </c>
      <c r="G517" s="59">
        <f t="shared" si="45"/>
        <v>6.0249736365125791E-3</v>
      </c>
      <c r="H517" s="57">
        <f t="shared" si="47"/>
        <v>-2.7926809810967733E-4</v>
      </c>
      <c r="J517" s="56">
        <f t="shared" si="46"/>
        <v>3.7766942939237445E-5</v>
      </c>
    </row>
    <row r="518" spans="1:10" x14ac:dyDescent="0.25">
      <c r="A518" s="49">
        <v>44159</v>
      </c>
      <c r="B518" s="51">
        <v>265.60000000000002</v>
      </c>
      <c r="C518" s="51">
        <v>1859.42</v>
      </c>
      <c r="D518" s="60">
        <f t="shared" ref="D518:D581" si="48">B518/B517-1</f>
        <v>2.1538461538461728E-2</v>
      </c>
      <c r="E518" s="61">
        <f t="shared" ref="E518:E581" si="49">C518/C517-1</f>
        <v>1.4945088535184947E-2</v>
      </c>
      <c r="F518" s="58">
        <f t="shared" ref="F518:F581" si="50">D518-$N$10</f>
        <v>2.0006692469347911E-2</v>
      </c>
      <c r="G518" s="59">
        <f t="shared" ref="G518:G581" si="51">E518-$O$10</f>
        <v>1.482458066580741E-2</v>
      </c>
      <c r="H518" s="57">
        <f t="shared" si="47"/>
        <v>2.9659082636784975E-4</v>
      </c>
      <c r="J518" s="56">
        <f t="shared" ref="J518:J581" si="52">E518^2</f>
        <v>2.2335567132451654E-4</v>
      </c>
    </row>
    <row r="519" spans="1:10" x14ac:dyDescent="0.25">
      <c r="A519" s="48">
        <v>44160</v>
      </c>
      <c r="B519" s="50">
        <v>253.4</v>
      </c>
      <c r="C519" s="50">
        <v>1860.15</v>
      </c>
      <c r="D519" s="60">
        <f t="shared" si="48"/>
        <v>-4.5933734939759052E-2</v>
      </c>
      <c r="E519" s="61">
        <f t="shared" si="49"/>
        <v>3.925955405448267E-4</v>
      </c>
      <c r="F519" s="58">
        <f t="shared" si="50"/>
        <v>-4.7465504008872873E-2</v>
      </c>
      <c r="G519" s="59">
        <f t="shared" si="51"/>
        <v>2.7208767116728973E-4</v>
      </c>
      <c r="H519" s="57">
        <f t="shared" ref="H519:H582" si="53">F519*G519</f>
        <v>-1.2914778446555875E-5</v>
      </c>
      <c r="J519" s="56">
        <f t="shared" si="52"/>
        <v>1.5413125845568467E-7</v>
      </c>
    </row>
    <row r="520" spans="1:10" x14ac:dyDescent="0.25">
      <c r="A520" s="49">
        <v>44161</v>
      </c>
      <c r="B520" s="51" t="s">
        <v>353</v>
      </c>
      <c r="C520" s="51">
        <v>1849.57</v>
      </c>
      <c r="D520" s="60">
        <f t="shared" si="48"/>
        <v>6.3141278610892027E-3</v>
      </c>
      <c r="E520" s="61">
        <f t="shared" si="49"/>
        <v>-5.6877133564497973E-3</v>
      </c>
      <c r="F520" s="58">
        <f t="shared" si="50"/>
        <v>4.782358791975385E-3</v>
      </c>
      <c r="G520" s="59">
        <f t="shared" si="51"/>
        <v>-5.808221225827334E-3</v>
      </c>
      <c r="H520" s="57">
        <f t="shared" si="53"/>
        <v>-2.7776997845073398E-5</v>
      </c>
      <c r="J520" s="56">
        <f t="shared" si="52"/>
        <v>3.2350083225137421E-5</v>
      </c>
    </row>
    <row r="521" spans="1:10" x14ac:dyDescent="0.25">
      <c r="A521" s="48">
        <v>44162</v>
      </c>
      <c r="B521" s="50" t="s">
        <v>353</v>
      </c>
      <c r="C521" s="50">
        <v>1852.69</v>
      </c>
      <c r="D521" s="60">
        <f t="shared" si="48"/>
        <v>0</v>
      </c>
      <c r="E521" s="61">
        <f t="shared" si="49"/>
        <v>1.6868785717762957E-3</v>
      </c>
      <c r="F521" s="58">
        <f t="shared" si="50"/>
        <v>-1.5317690691138181E-3</v>
      </c>
      <c r="G521" s="59">
        <f t="shared" si="51"/>
        <v>1.5663707023987588E-3</v>
      </c>
      <c r="H521" s="57">
        <f t="shared" si="53"/>
        <v>-2.3993181927005043E-6</v>
      </c>
      <c r="J521" s="56">
        <f t="shared" si="52"/>
        <v>2.8455593159180353E-6</v>
      </c>
    </row>
    <row r="522" spans="1:10" x14ac:dyDescent="0.25">
      <c r="A522" s="49">
        <v>44165</v>
      </c>
      <c r="B522" s="51">
        <v>252.2</v>
      </c>
      <c r="C522" s="51">
        <v>1830.04</v>
      </c>
      <c r="D522" s="60">
        <f t="shared" si="48"/>
        <v>-1.098039215686275E-2</v>
      </c>
      <c r="E522" s="61">
        <f t="shared" si="49"/>
        <v>-1.2225466753747249E-2</v>
      </c>
      <c r="F522" s="58">
        <f t="shared" si="50"/>
        <v>-1.2512161225976568E-2</v>
      </c>
      <c r="G522" s="59">
        <f t="shared" si="51"/>
        <v>-1.2345974623124787E-2</v>
      </c>
      <c r="H522" s="57">
        <f t="shared" si="53"/>
        <v>1.5447482497635262E-4</v>
      </c>
      <c r="J522" s="56">
        <f t="shared" si="52"/>
        <v>1.4946203734697932E-4</v>
      </c>
    </row>
    <row r="523" spans="1:10" x14ac:dyDescent="0.25">
      <c r="A523" s="48">
        <v>44166</v>
      </c>
      <c r="B523" s="50" t="s">
        <v>341</v>
      </c>
      <c r="C523" s="50">
        <v>1853.38</v>
      </c>
      <c r="D523" s="60">
        <f t="shared" si="48"/>
        <v>-4.7581284694686587E-3</v>
      </c>
      <c r="E523" s="61">
        <f t="shared" si="49"/>
        <v>1.2753819588642967E-2</v>
      </c>
      <c r="F523" s="58">
        <f t="shared" si="50"/>
        <v>-6.2898975385824764E-3</v>
      </c>
      <c r="G523" s="59">
        <f t="shared" si="51"/>
        <v>1.263331171926543E-2</v>
      </c>
      <c r="H523" s="57">
        <f t="shared" si="53"/>
        <v>-7.9462236287152773E-5</v>
      </c>
      <c r="J523" s="56">
        <f t="shared" si="52"/>
        <v>1.6265991409965307E-4</v>
      </c>
    </row>
    <row r="524" spans="1:10" x14ac:dyDescent="0.25">
      <c r="A524" s="49">
        <v>44167</v>
      </c>
      <c r="B524" s="51">
        <v>253.6</v>
      </c>
      <c r="C524" s="51">
        <v>1897.97</v>
      </c>
      <c r="D524" s="60">
        <f t="shared" si="48"/>
        <v>1.0358565737051739E-2</v>
      </c>
      <c r="E524" s="61">
        <f t="shared" si="49"/>
        <v>2.4058746722204871E-2</v>
      </c>
      <c r="F524" s="58">
        <f t="shared" si="50"/>
        <v>8.8267966679379216E-3</v>
      </c>
      <c r="G524" s="59">
        <f t="shared" si="51"/>
        <v>2.3938238852827334E-2</v>
      </c>
      <c r="H524" s="57">
        <f t="shared" si="53"/>
        <v>2.1129796694243841E-4</v>
      </c>
      <c r="J524" s="56">
        <f t="shared" si="52"/>
        <v>5.7882329384320369E-4</v>
      </c>
    </row>
    <row r="525" spans="1:10" x14ac:dyDescent="0.25">
      <c r="A525" s="48">
        <v>44168</v>
      </c>
      <c r="B525" s="50" t="s">
        <v>356</v>
      </c>
      <c r="C525" s="50">
        <v>1890.11</v>
      </c>
      <c r="D525" s="60">
        <f t="shared" si="48"/>
        <v>-1.8138801261829651E-2</v>
      </c>
      <c r="E525" s="61">
        <f t="shared" si="49"/>
        <v>-4.1412667218133636E-3</v>
      </c>
      <c r="F525" s="58">
        <f t="shared" si="50"/>
        <v>-1.9670570330943469E-2</v>
      </c>
      <c r="G525" s="59">
        <f t="shared" si="51"/>
        <v>-4.2617745911909003E-3</v>
      </c>
      <c r="H525" s="57">
        <f t="shared" si="53"/>
        <v>8.3831536830648461E-5</v>
      </c>
      <c r="J525" s="56">
        <f t="shared" si="52"/>
        <v>1.7150090061198804E-5</v>
      </c>
    </row>
    <row r="526" spans="1:10" x14ac:dyDescent="0.25">
      <c r="A526" s="49">
        <v>44169</v>
      </c>
      <c r="B526" s="51" t="s">
        <v>351</v>
      </c>
      <c r="C526" s="51">
        <v>1947.68</v>
      </c>
      <c r="D526" s="60">
        <f t="shared" si="48"/>
        <v>6.425702811244971E-2</v>
      </c>
      <c r="E526" s="61">
        <f t="shared" si="49"/>
        <v>3.0458544740782356E-2</v>
      </c>
      <c r="F526" s="58">
        <f t="shared" si="50"/>
        <v>6.2725259043335896E-2</v>
      </c>
      <c r="G526" s="59">
        <f t="shared" si="51"/>
        <v>3.0338036871404819E-2</v>
      </c>
      <c r="H526" s="57">
        <f t="shared" si="53"/>
        <v>1.902961221625143E-3</v>
      </c>
      <c r="J526" s="56">
        <f t="shared" si="52"/>
        <v>9.2772294772624055E-4</v>
      </c>
    </row>
    <row r="527" spans="1:10" x14ac:dyDescent="0.25">
      <c r="A527" s="48">
        <v>44172</v>
      </c>
      <c r="B527" s="50">
        <v>269.8</v>
      </c>
      <c r="C527" s="50">
        <v>1958.53</v>
      </c>
      <c r="D527" s="60">
        <f t="shared" si="48"/>
        <v>1.8113207547169941E-2</v>
      </c>
      <c r="E527" s="61">
        <f t="shared" si="49"/>
        <v>5.5707303047727308E-3</v>
      </c>
      <c r="F527" s="58">
        <f t="shared" si="50"/>
        <v>1.6581438478056123E-2</v>
      </c>
      <c r="G527" s="59">
        <f t="shared" si="51"/>
        <v>5.4502224353951941E-3</v>
      </c>
      <c r="H527" s="57">
        <f t="shared" si="53"/>
        <v>9.0372528004226626E-5</v>
      </c>
      <c r="J527" s="56">
        <f t="shared" si="52"/>
        <v>3.103303612851328E-5</v>
      </c>
    </row>
    <row r="528" spans="1:10" x14ac:dyDescent="0.25">
      <c r="A528" s="49">
        <v>44173</v>
      </c>
      <c r="B528" s="51">
        <v>270.8</v>
      </c>
      <c r="C528" s="51">
        <v>1970.27</v>
      </c>
      <c r="D528" s="60">
        <f t="shared" si="48"/>
        <v>3.7064492216456468E-3</v>
      </c>
      <c r="E528" s="61">
        <f t="shared" si="49"/>
        <v>5.9942916370951949E-3</v>
      </c>
      <c r="F528" s="58">
        <f t="shared" si="50"/>
        <v>2.1746801525318288E-3</v>
      </c>
      <c r="G528" s="59">
        <f t="shared" si="51"/>
        <v>5.8737837677176582E-3</v>
      </c>
      <c r="H528" s="57">
        <f t="shared" si="53"/>
        <v>1.2773600979919217E-5</v>
      </c>
      <c r="J528" s="56">
        <f t="shared" si="52"/>
        <v>3.5931532230549392E-5</v>
      </c>
    </row>
    <row r="529" spans="1:10" x14ac:dyDescent="0.25">
      <c r="A529" s="48">
        <v>44174</v>
      </c>
      <c r="B529" s="50">
        <v>260.8</v>
      </c>
      <c r="C529" s="50">
        <v>1994.12</v>
      </c>
      <c r="D529" s="60">
        <f t="shared" si="48"/>
        <v>-3.6927621861152171E-2</v>
      </c>
      <c r="E529" s="61">
        <f t="shared" si="49"/>
        <v>1.2104939932090497E-2</v>
      </c>
      <c r="F529" s="58">
        <f t="shared" si="50"/>
        <v>-3.8459390930265992E-2</v>
      </c>
      <c r="G529" s="59">
        <f t="shared" si="51"/>
        <v>1.198443206271296E-2</v>
      </c>
      <c r="H529" s="57">
        <f t="shared" si="53"/>
        <v>-4.6091395777709176E-4</v>
      </c>
      <c r="J529" s="56">
        <f t="shared" si="52"/>
        <v>1.4652957075951908E-4</v>
      </c>
    </row>
    <row r="530" spans="1:10" x14ac:dyDescent="0.25">
      <c r="A530" s="49">
        <v>44175</v>
      </c>
      <c r="B530" s="51" t="s">
        <v>344</v>
      </c>
      <c r="C530" s="51" t="s">
        <v>2372</v>
      </c>
      <c r="D530" s="60">
        <f t="shared" si="48"/>
        <v>-3.0674846625767804E-3</v>
      </c>
      <c r="E530" s="61">
        <f t="shared" si="49"/>
        <v>-5.0749202655807624E-3</v>
      </c>
      <c r="F530" s="58">
        <f t="shared" si="50"/>
        <v>-4.5992537316905981E-3</v>
      </c>
      <c r="G530" s="59">
        <f t="shared" si="51"/>
        <v>-5.1954281349582991E-3</v>
      </c>
      <c r="H530" s="57">
        <f t="shared" si="53"/>
        <v>2.389509223743728E-5</v>
      </c>
      <c r="J530" s="56">
        <f t="shared" si="52"/>
        <v>2.5754815702002317E-5</v>
      </c>
    </row>
    <row r="531" spans="1:10" x14ac:dyDescent="0.25">
      <c r="A531" s="48">
        <v>44176</v>
      </c>
      <c r="B531" s="50">
        <v>257.2</v>
      </c>
      <c r="C531" s="50">
        <v>1950.85</v>
      </c>
      <c r="D531" s="60">
        <f t="shared" si="48"/>
        <v>-1.0769230769230864E-2</v>
      </c>
      <c r="E531" s="61">
        <f t="shared" si="49"/>
        <v>-1.6708669354838723E-2</v>
      </c>
      <c r="F531" s="58">
        <f t="shared" si="50"/>
        <v>-1.2300999838344682E-2</v>
      </c>
      <c r="G531" s="59">
        <f t="shared" si="51"/>
        <v>-1.6829177224216261E-2</v>
      </c>
      <c r="H531" s="57">
        <f t="shared" si="53"/>
        <v>2.0701570631455823E-4</v>
      </c>
      <c r="J531" s="56">
        <f t="shared" si="52"/>
        <v>2.7917963160932669E-4</v>
      </c>
    </row>
    <row r="532" spans="1:10" x14ac:dyDescent="0.25">
      <c r="A532" s="49">
        <v>44179</v>
      </c>
      <c r="B532" s="51" t="s">
        <v>352</v>
      </c>
      <c r="C532" s="51">
        <v>1939.07</v>
      </c>
      <c r="D532" s="60">
        <f t="shared" si="48"/>
        <v>2.255054432348369E-2</v>
      </c>
      <c r="E532" s="61">
        <f t="shared" si="49"/>
        <v>-6.0383935207729555E-3</v>
      </c>
      <c r="F532" s="58">
        <f t="shared" si="50"/>
        <v>2.1018775254369872E-2</v>
      </c>
      <c r="G532" s="59">
        <f t="shared" si="51"/>
        <v>-6.1589013901504923E-3</v>
      </c>
      <c r="H532" s="57">
        <f t="shared" si="53"/>
        <v>-1.2945256413339937E-4</v>
      </c>
      <c r="J532" s="56">
        <f t="shared" si="52"/>
        <v>3.6462196311712807E-5</v>
      </c>
    </row>
    <row r="533" spans="1:10" x14ac:dyDescent="0.25">
      <c r="A533" s="48">
        <v>44180</v>
      </c>
      <c r="B533" s="50" t="s">
        <v>345</v>
      </c>
      <c r="C533" s="50">
        <v>1955.69</v>
      </c>
      <c r="D533" s="60">
        <f t="shared" si="48"/>
        <v>-7.6045627376425395E-3</v>
      </c>
      <c r="E533" s="61">
        <f t="shared" si="49"/>
        <v>8.5711191447446211E-3</v>
      </c>
      <c r="F533" s="58">
        <f t="shared" si="50"/>
        <v>-9.1363318067563572E-3</v>
      </c>
      <c r="G533" s="59">
        <f t="shared" si="51"/>
        <v>8.4506112753670835E-3</v>
      </c>
      <c r="H533" s="57">
        <f t="shared" si="53"/>
        <v>-7.7207588581670186E-5</v>
      </c>
      <c r="J533" s="56">
        <f t="shared" si="52"/>
        <v>7.3464083393407766E-5</v>
      </c>
    </row>
    <row r="534" spans="1:10" x14ac:dyDescent="0.25">
      <c r="A534" s="49">
        <v>44181</v>
      </c>
      <c r="B534" s="51" t="s">
        <v>359</v>
      </c>
      <c r="C534" s="51">
        <v>1985.26</v>
      </c>
      <c r="D534" s="60">
        <f t="shared" si="48"/>
        <v>4.9808429118773923E-2</v>
      </c>
      <c r="E534" s="61">
        <f t="shared" si="49"/>
        <v>1.5119983228425671E-2</v>
      </c>
      <c r="F534" s="58">
        <f t="shared" si="50"/>
        <v>4.8276660049660101E-2</v>
      </c>
      <c r="G534" s="59">
        <f t="shared" si="51"/>
        <v>1.4999475359048133E-2</v>
      </c>
      <c r="H534" s="57">
        <f t="shared" si="53"/>
        <v>7.2412457283202013E-4</v>
      </c>
      <c r="J534" s="56">
        <f t="shared" si="52"/>
        <v>2.2861389282787358E-4</v>
      </c>
    </row>
    <row r="535" spans="1:10" x14ac:dyDescent="0.25">
      <c r="A535" s="48">
        <v>44182</v>
      </c>
      <c r="B535" s="50">
        <v>273.60000000000002</v>
      </c>
      <c r="C535" s="50">
        <v>1975.76</v>
      </c>
      <c r="D535" s="60">
        <f t="shared" si="48"/>
        <v>-1.4598540145984717E-3</v>
      </c>
      <c r="E535" s="61">
        <f t="shared" si="49"/>
        <v>-4.7852674208920254E-3</v>
      </c>
      <c r="F535" s="58">
        <f t="shared" si="50"/>
        <v>-2.9916230837122898E-3</v>
      </c>
      <c r="G535" s="59">
        <f t="shared" si="51"/>
        <v>-4.9057752902695621E-3</v>
      </c>
      <c r="H535" s="57">
        <f t="shared" si="53"/>
        <v>1.4676230601875782E-5</v>
      </c>
      <c r="J535" s="56">
        <f t="shared" si="52"/>
        <v>2.2898784289450617E-5</v>
      </c>
    </row>
    <row r="536" spans="1:10" x14ac:dyDescent="0.25">
      <c r="A536" s="49">
        <v>44183</v>
      </c>
      <c r="B536" s="51" t="s">
        <v>363</v>
      </c>
      <c r="C536" s="51">
        <v>1952.54</v>
      </c>
      <c r="D536" s="60">
        <f t="shared" si="48"/>
        <v>3.0701754385964897E-2</v>
      </c>
      <c r="E536" s="61">
        <f t="shared" si="49"/>
        <v>-1.1752439567558781E-2</v>
      </c>
      <c r="F536" s="58">
        <f t="shared" si="50"/>
        <v>2.9169985316851079E-2</v>
      </c>
      <c r="G536" s="59">
        <f t="shared" si="51"/>
        <v>-1.1872947436936319E-2</v>
      </c>
      <c r="H536" s="57">
        <f t="shared" si="53"/>
        <v>-3.4633370240317706E-4</v>
      </c>
      <c r="J536" s="56">
        <f t="shared" si="52"/>
        <v>1.3811983578912123E-4</v>
      </c>
    </row>
    <row r="537" spans="1:10" x14ac:dyDescent="0.25">
      <c r="A537" s="48">
        <v>44186</v>
      </c>
      <c r="B537" s="50">
        <v>278.2</v>
      </c>
      <c r="C537" s="50">
        <v>1888.8</v>
      </c>
      <c r="D537" s="60">
        <f t="shared" si="48"/>
        <v>-1.3475177304964614E-2</v>
      </c>
      <c r="E537" s="61">
        <f t="shared" si="49"/>
        <v>-3.2644657727882609E-2</v>
      </c>
      <c r="F537" s="58">
        <f t="shared" si="50"/>
        <v>-1.5006946374078432E-2</v>
      </c>
      <c r="G537" s="59">
        <f t="shared" si="51"/>
        <v>-3.2765165597260143E-2</v>
      </c>
      <c r="H537" s="57">
        <f t="shared" si="53"/>
        <v>4.9170508305588243E-4</v>
      </c>
      <c r="J537" s="56">
        <f t="shared" si="52"/>
        <v>1.0656736781706057E-3</v>
      </c>
    </row>
    <row r="538" spans="1:10" x14ac:dyDescent="0.25">
      <c r="A538" s="49">
        <v>44187</v>
      </c>
      <c r="B538" s="51">
        <v>275.2</v>
      </c>
      <c r="C538" s="51">
        <v>1928.4</v>
      </c>
      <c r="D538" s="60">
        <f t="shared" si="48"/>
        <v>-1.0783608914450071E-2</v>
      </c>
      <c r="E538" s="61">
        <f t="shared" si="49"/>
        <v>2.0965692503176703E-2</v>
      </c>
      <c r="F538" s="58">
        <f t="shared" si="50"/>
        <v>-1.2315377983563889E-2</v>
      </c>
      <c r="G538" s="59">
        <f t="shared" si="51"/>
        <v>2.0845184633799165E-2</v>
      </c>
      <c r="H538" s="57">
        <f t="shared" si="53"/>
        <v>-2.5671632790241452E-4</v>
      </c>
      <c r="J538" s="56">
        <f t="shared" si="52"/>
        <v>4.3956026213775982E-4</v>
      </c>
    </row>
    <row r="539" spans="1:10" x14ac:dyDescent="0.25">
      <c r="A539" s="48">
        <v>44188</v>
      </c>
      <c r="B539" s="50">
        <v>279.8</v>
      </c>
      <c r="C539" s="50">
        <v>1955.84</v>
      </c>
      <c r="D539" s="60">
        <f t="shared" si="48"/>
        <v>1.6715116279069742E-2</v>
      </c>
      <c r="E539" s="61">
        <f t="shared" si="49"/>
        <v>1.4229412984857914E-2</v>
      </c>
      <c r="F539" s="58">
        <f t="shared" si="50"/>
        <v>1.5183347209955924E-2</v>
      </c>
      <c r="G539" s="59">
        <f t="shared" si="51"/>
        <v>1.4108905115480377E-2</v>
      </c>
      <c r="H539" s="57">
        <f t="shared" si="53"/>
        <v>2.1422040512066184E-4</v>
      </c>
      <c r="J539" s="56">
        <f t="shared" si="52"/>
        <v>2.0247619389364302E-4</v>
      </c>
    </row>
    <row r="540" spans="1:10" x14ac:dyDescent="0.25">
      <c r="A540" s="49">
        <v>44193</v>
      </c>
      <c r="B540" s="51">
        <v>283.60000000000002</v>
      </c>
      <c r="C540" s="51">
        <v>2004.41</v>
      </c>
      <c r="D540" s="60">
        <f t="shared" si="48"/>
        <v>1.3581129378127166E-2</v>
      </c>
      <c r="E540" s="61">
        <f t="shared" si="49"/>
        <v>2.4833319698952971E-2</v>
      </c>
      <c r="F540" s="58">
        <f t="shared" si="50"/>
        <v>1.2049360309013348E-2</v>
      </c>
      <c r="G540" s="59">
        <f t="shared" si="51"/>
        <v>2.4712811829575434E-2</v>
      </c>
      <c r="H540" s="57">
        <f t="shared" si="53"/>
        <v>2.9777357398340175E-4</v>
      </c>
      <c r="J540" s="56">
        <f t="shared" si="52"/>
        <v>6.1669376727040571E-4</v>
      </c>
    </row>
    <row r="541" spans="1:10" x14ac:dyDescent="0.25">
      <c r="A541" s="48">
        <v>44194</v>
      </c>
      <c r="B541" s="50">
        <v>290.60000000000002</v>
      </c>
      <c r="C541" s="50">
        <v>2016.01</v>
      </c>
      <c r="D541" s="60">
        <f t="shared" si="48"/>
        <v>2.4682651622002894E-2</v>
      </c>
      <c r="E541" s="61">
        <f t="shared" si="49"/>
        <v>5.7872391377014054E-3</v>
      </c>
      <c r="F541" s="58">
        <f t="shared" si="50"/>
        <v>2.3150882552889076E-2</v>
      </c>
      <c r="G541" s="59">
        <f t="shared" si="51"/>
        <v>5.6667312683238687E-3</v>
      </c>
      <c r="H541" s="57">
        <f t="shared" si="53"/>
        <v>1.3118983005175002E-4</v>
      </c>
      <c r="J541" s="56">
        <f t="shared" si="52"/>
        <v>3.3492136836942904E-5</v>
      </c>
    </row>
    <row r="542" spans="1:10" x14ac:dyDescent="0.25">
      <c r="A542" s="49">
        <v>44195</v>
      </c>
      <c r="B542" s="51">
        <v>289.39999999999998</v>
      </c>
      <c r="C542" s="51">
        <v>1983.98</v>
      </c>
      <c r="D542" s="60">
        <f t="shared" si="48"/>
        <v>-4.1293874741914482E-3</v>
      </c>
      <c r="E542" s="61">
        <f t="shared" si="49"/>
        <v>-1.5887818016775745E-2</v>
      </c>
      <c r="F542" s="58">
        <f t="shared" si="50"/>
        <v>-5.6611565433052659E-3</v>
      </c>
      <c r="G542" s="59">
        <f t="shared" si="51"/>
        <v>-1.6008325886153283E-2</v>
      </c>
      <c r="H542" s="57">
        <f t="shared" si="53"/>
        <v>9.0625638837759731E-5</v>
      </c>
      <c r="J542" s="56">
        <f t="shared" si="52"/>
        <v>2.5242276133418399E-4</v>
      </c>
    </row>
    <row r="543" spans="1:10" x14ac:dyDescent="0.25">
      <c r="A543" s="48">
        <v>44200</v>
      </c>
      <c r="B543" s="50">
        <v>293.60000000000002</v>
      </c>
      <c r="C543" s="50">
        <v>2008.75</v>
      </c>
      <c r="D543" s="60">
        <f t="shared" si="48"/>
        <v>1.4512785072564149E-2</v>
      </c>
      <c r="E543" s="61">
        <f t="shared" si="49"/>
        <v>1.2485004889162266E-2</v>
      </c>
      <c r="F543" s="58">
        <f t="shared" si="50"/>
        <v>1.2981016003450332E-2</v>
      </c>
      <c r="G543" s="59">
        <f t="shared" si="51"/>
        <v>1.2364497019784728E-2</v>
      </c>
      <c r="H543" s="57">
        <f t="shared" si="53"/>
        <v>1.6050373368843948E-4</v>
      </c>
      <c r="J543" s="56">
        <f t="shared" si="52"/>
        <v>1.5587534708240568E-4</v>
      </c>
    </row>
    <row r="544" spans="1:10" x14ac:dyDescent="0.25">
      <c r="A544" s="49">
        <v>44201</v>
      </c>
      <c r="B544" s="51">
        <v>287.2</v>
      </c>
      <c r="C544" s="51">
        <v>2009.12</v>
      </c>
      <c r="D544" s="60">
        <f t="shared" si="48"/>
        <v>-2.1798365122615904E-2</v>
      </c>
      <c r="E544" s="61">
        <f t="shared" si="49"/>
        <v>1.8419415059112154E-4</v>
      </c>
      <c r="F544" s="58">
        <f t="shared" si="50"/>
        <v>-2.3330134191729721E-2</v>
      </c>
      <c r="G544" s="59">
        <f t="shared" si="51"/>
        <v>6.3686281213584564E-5</v>
      </c>
      <c r="H544" s="57">
        <f t="shared" si="53"/>
        <v>-1.4858094868851635E-6</v>
      </c>
      <c r="J544" s="56">
        <f t="shared" si="52"/>
        <v>3.3927485111984759E-8</v>
      </c>
    </row>
    <row r="545" spans="1:10" x14ac:dyDescent="0.25">
      <c r="A545" s="48">
        <v>44203</v>
      </c>
      <c r="B545" s="50">
        <v>280.39999999999998</v>
      </c>
      <c r="C545" s="50">
        <v>2074.11</v>
      </c>
      <c r="D545" s="60">
        <f t="shared" si="48"/>
        <v>-2.3676880222841312E-2</v>
      </c>
      <c r="E545" s="61">
        <f t="shared" si="49"/>
        <v>3.234749542088089E-2</v>
      </c>
      <c r="F545" s="58">
        <f t="shared" si="50"/>
        <v>-2.520864929195513E-2</v>
      </c>
      <c r="G545" s="59">
        <f t="shared" si="51"/>
        <v>3.2226987551503355E-2</v>
      </c>
      <c r="H545" s="57">
        <f t="shared" si="53"/>
        <v>-8.1239882692205187E-4</v>
      </c>
      <c r="J545" s="56">
        <f t="shared" si="52"/>
        <v>1.04636046000391E-3</v>
      </c>
    </row>
    <row r="546" spans="1:10" x14ac:dyDescent="0.25">
      <c r="A546" s="49">
        <v>44204</v>
      </c>
      <c r="B546" s="51">
        <v>279.8</v>
      </c>
      <c r="C546" s="51">
        <v>2072.7399999999998</v>
      </c>
      <c r="D546" s="60">
        <f t="shared" si="48"/>
        <v>-2.1398002853065812E-3</v>
      </c>
      <c r="E546" s="61">
        <f t="shared" si="49"/>
        <v>-6.6052427306184658E-4</v>
      </c>
      <c r="F546" s="58">
        <f t="shared" si="50"/>
        <v>-3.6715693544203992E-3</v>
      </c>
      <c r="G546" s="59">
        <f t="shared" si="51"/>
        <v>-7.810321424393835E-4</v>
      </c>
      <c r="H546" s="57">
        <f t="shared" si="53"/>
        <v>2.8676136789977486E-6</v>
      </c>
      <c r="J546" s="56">
        <f t="shared" si="52"/>
        <v>4.3629231530388088E-7</v>
      </c>
    </row>
    <row r="547" spans="1:10" x14ac:dyDescent="0.25">
      <c r="A547" s="48">
        <v>44207</v>
      </c>
      <c r="B547" s="50">
        <v>274.8</v>
      </c>
      <c r="C547" s="50">
        <v>2066.9699999999998</v>
      </c>
      <c r="D547" s="60">
        <f t="shared" si="48"/>
        <v>-1.7869907076483171E-2</v>
      </c>
      <c r="E547" s="61">
        <f t="shared" si="49"/>
        <v>-2.7837548365930997E-3</v>
      </c>
      <c r="F547" s="58">
        <f t="shared" si="50"/>
        <v>-1.9401676145596989E-2</v>
      </c>
      <c r="G547" s="59">
        <f t="shared" si="51"/>
        <v>-2.9042627059706369E-3</v>
      </c>
      <c r="H547" s="57">
        <f t="shared" si="53"/>
        <v>5.6347564462977466E-5</v>
      </c>
      <c r="J547" s="56">
        <f t="shared" si="52"/>
        <v>7.7492909902554747E-6</v>
      </c>
    </row>
    <row r="548" spans="1:10" x14ac:dyDescent="0.25">
      <c r="A548" s="49">
        <v>44208</v>
      </c>
      <c r="B548" s="51" t="s">
        <v>357</v>
      </c>
      <c r="C548" s="51">
        <v>2043.73</v>
      </c>
      <c r="D548" s="60">
        <f t="shared" si="48"/>
        <v>-2.1106259097525504E-2</v>
      </c>
      <c r="E548" s="61">
        <f t="shared" si="49"/>
        <v>-1.1243511033057985E-2</v>
      </c>
      <c r="F548" s="58">
        <f t="shared" si="50"/>
        <v>-2.2638028166639321E-2</v>
      </c>
      <c r="G548" s="59">
        <f t="shared" si="51"/>
        <v>-1.1364018902435522E-2</v>
      </c>
      <c r="H548" s="57">
        <f t="shared" si="53"/>
        <v>2.5725897999955699E-4</v>
      </c>
      <c r="J548" s="56">
        <f t="shared" si="52"/>
        <v>1.2641654035049662E-4</v>
      </c>
    </row>
    <row r="549" spans="1:10" x14ac:dyDescent="0.25">
      <c r="A549" s="48">
        <v>44209</v>
      </c>
      <c r="B549" s="50">
        <v>266.39999999999998</v>
      </c>
      <c r="C549" s="50">
        <v>2023.36</v>
      </c>
      <c r="D549" s="60">
        <f t="shared" si="48"/>
        <v>-9.665427509293778E-3</v>
      </c>
      <c r="E549" s="61">
        <f t="shared" si="49"/>
        <v>-9.9670700141408775E-3</v>
      </c>
      <c r="F549" s="58">
        <f t="shared" si="50"/>
        <v>-1.1197196578407596E-2</v>
      </c>
      <c r="G549" s="59">
        <f t="shared" si="51"/>
        <v>-1.0087577883518415E-2</v>
      </c>
      <c r="H549" s="57">
        <f t="shared" si="53"/>
        <v>1.1295259256175253E-4</v>
      </c>
      <c r="J549" s="56">
        <f t="shared" si="52"/>
        <v>9.9342484666786236E-5</v>
      </c>
    </row>
    <row r="550" spans="1:10" x14ac:dyDescent="0.25">
      <c r="A550" s="49">
        <v>44210</v>
      </c>
      <c r="B550" s="51">
        <v>261.8</v>
      </c>
      <c r="C550" s="51">
        <v>2031.71</v>
      </c>
      <c r="D550" s="60">
        <f t="shared" si="48"/>
        <v>-1.7267267267267128E-2</v>
      </c>
      <c r="E550" s="61">
        <f t="shared" si="49"/>
        <v>4.1267989878222E-3</v>
      </c>
      <c r="F550" s="58">
        <f t="shared" si="50"/>
        <v>-1.8799036336380946E-2</v>
      </c>
      <c r="G550" s="59">
        <f t="shared" si="51"/>
        <v>4.0062911184446633E-3</v>
      </c>
      <c r="H550" s="57">
        <f t="shared" si="53"/>
        <v>-7.5314412309761478E-5</v>
      </c>
      <c r="J550" s="56">
        <f t="shared" si="52"/>
        <v>1.7030469885890334E-5</v>
      </c>
    </row>
    <row r="551" spans="1:10" x14ac:dyDescent="0.25">
      <c r="A551" s="48">
        <v>44211</v>
      </c>
      <c r="B551" s="50">
        <v>257.60000000000002</v>
      </c>
      <c r="C551" s="50">
        <v>1985.68</v>
      </c>
      <c r="D551" s="60">
        <f t="shared" si="48"/>
        <v>-1.6042780748663055E-2</v>
      </c>
      <c r="E551" s="61">
        <f t="shared" si="49"/>
        <v>-2.2655792411318543E-2</v>
      </c>
      <c r="F551" s="58">
        <f t="shared" si="50"/>
        <v>-1.7574549817776872E-2</v>
      </c>
      <c r="G551" s="59">
        <f t="shared" si="51"/>
        <v>-2.277630028069608E-2</v>
      </c>
      <c r="H551" s="57">
        <f t="shared" si="53"/>
        <v>4.0028322394773864E-4</v>
      </c>
      <c r="J551" s="56">
        <f t="shared" si="52"/>
        <v>5.1328492978475887E-4</v>
      </c>
    </row>
    <row r="552" spans="1:10" x14ac:dyDescent="0.25">
      <c r="A552" s="49">
        <v>44214</v>
      </c>
      <c r="B552" s="51" t="s">
        <v>358</v>
      </c>
      <c r="C552" s="51">
        <v>2023.74</v>
      </c>
      <c r="D552" s="60">
        <f t="shared" si="48"/>
        <v>1.7080745341614856E-2</v>
      </c>
      <c r="E552" s="61">
        <f t="shared" si="49"/>
        <v>1.9167237419926542E-2</v>
      </c>
      <c r="F552" s="58">
        <f t="shared" si="50"/>
        <v>1.5548976272501038E-2</v>
      </c>
      <c r="G552" s="59">
        <f t="shared" si="51"/>
        <v>1.9046729550549004E-2</v>
      </c>
      <c r="H552" s="57">
        <f t="shared" si="53"/>
        <v>2.9615714585023084E-4</v>
      </c>
      <c r="J552" s="56">
        <f t="shared" si="52"/>
        <v>3.6738299031183229E-4</v>
      </c>
    </row>
    <row r="553" spans="1:10" x14ac:dyDescent="0.25">
      <c r="A553" s="48">
        <v>44215</v>
      </c>
      <c r="B553" s="50">
        <v>263.8</v>
      </c>
      <c r="C553" s="50">
        <v>1980.12</v>
      </c>
      <c r="D553" s="60">
        <f t="shared" si="48"/>
        <v>6.8702290076336769E-3</v>
      </c>
      <c r="E553" s="61">
        <f t="shared" si="49"/>
        <v>-2.1554152213228983E-2</v>
      </c>
      <c r="F553" s="58">
        <f t="shared" si="50"/>
        <v>5.3384599385198593E-3</v>
      </c>
      <c r="G553" s="59">
        <f t="shared" si="51"/>
        <v>-2.1674660082606521E-2</v>
      </c>
      <c r="H553" s="57">
        <f t="shared" si="53"/>
        <v>-1.1570930453203045E-4</v>
      </c>
      <c r="J553" s="56">
        <f t="shared" si="52"/>
        <v>4.6458147763104386E-4</v>
      </c>
    </row>
    <row r="554" spans="1:10" x14ac:dyDescent="0.25">
      <c r="A554" s="49">
        <v>44216</v>
      </c>
      <c r="B554" s="51">
        <v>259.60000000000002</v>
      </c>
      <c r="C554" s="51">
        <v>1986.09</v>
      </c>
      <c r="D554" s="60">
        <f t="shared" si="48"/>
        <v>-1.5921152388172821E-2</v>
      </c>
      <c r="E554" s="61">
        <f t="shared" si="49"/>
        <v>3.014968789770256E-3</v>
      </c>
      <c r="F554" s="58">
        <f t="shared" si="50"/>
        <v>-1.7452921457286639E-2</v>
      </c>
      <c r="G554" s="59">
        <f t="shared" si="51"/>
        <v>2.8944609203927188E-3</v>
      </c>
      <c r="H554" s="57">
        <f t="shared" si="53"/>
        <v>-5.0516799104799715E-5</v>
      </c>
      <c r="J554" s="56">
        <f t="shared" si="52"/>
        <v>9.0900368032887213E-6</v>
      </c>
    </row>
    <row r="555" spans="1:10" x14ac:dyDescent="0.25">
      <c r="A555" s="48">
        <v>44217</v>
      </c>
      <c r="B555" s="50" t="s">
        <v>344</v>
      </c>
      <c r="C555" s="50">
        <v>1953.49</v>
      </c>
      <c r="D555" s="60">
        <f t="shared" si="48"/>
        <v>1.5408320493064398E-3</v>
      </c>
      <c r="E555" s="61">
        <f t="shared" si="49"/>
        <v>-1.6414160486181384E-2</v>
      </c>
      <c r="F555" s="58">
        <f t="shared" si="50"/>
        <v>9.0629801926217328E-6</v>
      </c>
      <c r="G555" s="59">
        <f t="shared" si="51"/>
        <v>-1.6534668355558921E-2</v>
      </c>
      <c r="H555" s="57">
        <f t="shared" si="53"/>
        <v>-1.4985337179799986E-7</v>
      </c>
      <c r="J555" s="56">
        <f t="shared" si="52"/>
        <v>2.6942466446611829E-4</v>
      </c>
    </row>
    <row r="556" spans="1:10" x14ac:dyDescent="0.25">
      <c r="A556" s="49">
        <v>44218</v>
      </c>
      <c r="B556" s="51">
        <v>270.2</v>
      </c>
      <c r="C556" s="51">
        <v>1952.67</v>
      </c>
      <c r="D556" s="60">
        <f t="shared" si="48"/>
        <v>3.923076923076918E-2</v>
      </c>
      <c r="E556" s="61">
        <f t="shared" si="49"/>
        <v>-4.1976155496059597E-4</v>
      </c>
      <c r="F556" s="58">
        <f t="shared" si="50"/>
        <v>3.7699000161655359E-2</v>
      </c>
      <c r="G556" s="59">
        <f t="shared" si="51"/>
        <v>-5.402694243381329E-4</v>
      </c>
      <c r="H556" s="57">
        <f t="shared" si="53"/>
        <v>-2.0367617115460719E-5</v>
      </c>
      <c r="J556" s="56">
        <f t="shared" si="52"/>
        <v>1.7619976302293743E-7</v>
      </c>
    </row>
    <row r="557" spans="1:10" x14ac:dyDescent="0.25">
      <c r="A557" s="48">
        <v>44221</v>
      </c>
      <c r="B557" s="50">
        <v>262.2</v>
      </c>
      <c r="C557" s="50">
        <v>1945.78</v>
      </c>
      <c r="D557" s="60">
        <f t="shared" si="48"/>
        <v>-2.9607698001480331E-2</v>
      </c>
      <c r="E557" s="61">
        <f t="shared" si="49"/>
        <v>-3.528501999825906E-3</v>
      </c>
      <c r="F557" s="58">
        <f t="shared" si="50"/>
        <v>-3.1139467070594149E-2</v>
      </c>
      <c r="G557" s="59">
        <f t="shared" si="51"/>
        <v>-3.6490098692034431E-3</v>
      </c>
      <c r="H557" s="57">
        <f t="shared" si="53"/>
        <v>1.1362822266233368E-4</v>
      </c>
      <c r="J557" s="56">
        <f t="shared" si="52"/>
        <v>1.2450326362775417E-5</v>
      </c>
    </row>
    <row r="558" spans="1:10" x14ac:dyDescent="0.25">
      <c r="A558" s="49">
        <v>44222</v>
      </c>
      <c r="B558" s="51">
        <v>265.39999999999998</v>
      </c>
      <c r="C558" s="51">
        <v>1981.98</v>
      </c>
      <c r="D558" s="60">
        <f t="shared" si="48"/>
        <v>1.2204424103737566E-2</v>
      </c>
      <c r="E558" s="61">
        <f t="shared" si="49"/>
        <v>1.8604364316623601E-2</v>
      </c>
      <c r="F558" s="58">
        <f t="shared" si="50"/>
        <v>1.0672655034623748E-2</v>
      </c>
      <c r="G558" s="59">
        <f t="shared" si="51"/>
        <v>1.8483856447246063E-2</v>
      </c>
      <c r="H558" s="57">
        <f t="shared" si="53"/>
        <v>1.9727182357096333E-4</v>
      </c>
      <c r="J558" s="56">
        <f t="shared" si="52"/>
        <v>3.4612237162565752E-4</v>
      </c>
    </row>
    <row r="559" spans="1:10" x14ac:dyDescent="0.25">
      <c r="A559" s="48">
        <v>44223</v>
      </c>
      <c r="B559" s="50">
        <v>268.8</v>
      </c>
      <c r="C559" s="50">
        <v>1929.21</v>
      </c>
      <c r="D559" s="60">
        <f t="shared" si="48"/>
        <v>1.2810851544838187E-2</v>
      </c>
      <c r="E559" s="61">
        <f t="shared" si="49"/>
        <v>-2.662489026125392E-2</v>
      </c>
      <c r="F559" s="58">
        <f t="shared" si="50"/>
        <v>1.1279082475724369E-2</v>
      </c>
      <c r="G559" s="59">
        <f t="shared" si="51"/>
        <v>-2.6745398130631457E-2</v>
      </c>
      <c r="H559" s="57">
        <f t="shared" si="53"/>
        <v>-3.0166355136147658E-4</v>
      </c>
      <c r="J559" s="56">
        <f t="shared" si="52"/>
        <v>7.088847814238138E-4</v>
      </c>
    </row>
    <row r="560" spans="1:10" x14ac:dyDescent="0.25">
      <c r="A560" s="49">
        <v>44224</v>
      </c>
      <c r="B560" s="51">
        <v>264.2</v>
      </c>
      <c r="C560" s="51">
        <v>1987.83</v>
      </c>
      <c r="D560" s="60">
        <f t="shared" si="48"/>
        <v>-1.7113095238095344E-2</v>
      </c>
      <c r="E560" s="61">
        <f t="shared" si="49"/>
        <v>3.0385494580683181E-2</v>
      </c>
      <c r="F560" s="58">
        <f t="shared" si="50"/>
        <v>-1.8644864307209161E-2</v>
      </c>
      <c r="G560" s="59">
        <f t="shared" si="51"/>
        <v>3.0264986711305644E-2</v>
      </c>
      <c r="H560" s="57">
        <f t="shared" si="53"/>
        <v>-5.6428657049178218E-4</v>
      </c>
      <c r="J560" s="56">
        <f t="shared" si="52"/>
        <v>9.2327828091272692E-4</v>
      </c>
    </row>
    <row r="561" spans="1:10" x14ac:dyDescent="0.25">
      <c r="A561" s="48">
        <v>44225</v>
      </c>
      <c r="B561" s="50">
        <v>262.8</v>
      </c>
      <c r="C561" s="50">
        <v>1948.01</v>
      </c>
      <c r="D561" s="60">
        <f t="shared" si="48"/>
        <v>-5.2990158970476209E-3</v>
      </c>
      <c r="E561" s="61">
        <f t="shared" si="49"/>
        <v>-2.003189407544903E-2</v>
      </c>
      <c r="F561" s="58">
        <f t="shared" si="50"/>
        <v>-6.8307849661614385E-3</v>
      </c>
      <c r="G561" s="59">
        <f t="shared" si="51"/>
        <v>-2.0152401944826568E-2</v>
      </c>
      <c r="H561" s="57">
        <f t="shared" si="53"/>
        <v>1.3765672423676385E-4</v>
      </c>
      <c r="J561" s="56">
        <f t="shared" si="52"/>
        <v>4.0127678025000995E-4</v>
      </c>
    </row>
    <row r="562" spans="1:10" x14ac:dyDescent="0.25">
      <c r="A562" s="49">
        <v>44228</v>
      </c>
      <c r="B562" s="51">
        <v>261.39999999999998</v>
      </c>
      <c r="C562" s="51">
        <v>1967.72</v>
      </c>
      <c r="D562" s="60">
        <f t="shared" si="48"/>
        <v>-5.3272450532725335E-3</v>
      </c>
      <c r="E562" s="61">
        <f t="shared" si="49"/>
        <v>1.0118017874651608E-2</v>
      </c>
      <c r="F562" s="58">
        <f t="shared" si="50"/>
        <v>-6.8590141223863511E-3</v>
      </c>
      <c r="G562" s="59">
        <f t="shared" si="51"/>
        <v>9.9975100052740705E-3</v>
      </c>
      <c r="H562" s="57">
        <f t="shared" si="53"/>
        <v>-6.8573062314873688E-5</v>
      </c>
      <c r="J562" s="56">
        <f t="shared" si="52"/>
        <v>1.0237428571176945E-4</v>
      </c>
    </row>
    <row r="563" spans="1:10" x14ac:dyDescent="0.25">
      <c r="A563" s="48">
        <v>44229</v>
      </c>
      <c r="B563" s="50" t="s">
        <v>343</v>
      </c>
      <c r="C563" s="50">
        <v>1954.02</v>
      </c>
      <c r="D563" s="60">
        <f t="shared" si="48"/>
        <v>-1.3006885998469664E-2</v>
      </c>
      <c r="E563" s="61">
        <f t="shared" si="49"/>
        <v>-6.9623726953021992E-3</v>
      </c>
      <c r="F563" s="58">
        <f t="shared" si="50"/>
        <v>-1.4538655067583482E-2</v>
      </c>
      <c r="G563" s="59">
        <f t="shared" si="51"/>
        <v>-7.0828805646797359E-3</v>
      </c>
      <c r="H563" s="57">
        <f t="shared" si="53"/>
        <v>1.029755574147696E-4</v>
      </c>
      <c r="J563" s="56">
        <f t="shared" si="52"/>
        <v>4.8474633548289613E-5</v>
      </c>
    </row>
    <row r="564" spans="1:10" x14ac:dyDescent="0.25">
      <c r="A564" s="49">
        <v>44230</v>
      </c>
      <c r="B564" s="51">
        <v>258.39999999999998</v>
      </c>
      <c r="C564" s="51">
        <v>1940.69</v>
      </c>
      <c r="D564" s="60">
        <f t="shared" si="48"/>
        <v>1.5503875968991832E-3</v>
      </c>
      <c r="E564" s="61">
        <f t="shared" si="49"/>
        <v>-6.8218339628048907E-3</v>
      </c>
      <c r="F564" s="58">
        <f t="shared" si="50"/>
        <v>1.8618527785365085E-5</v>
      </c>
      <c r="G564" s="59">
        <f t="shared" si="51"/>
        <v>-6.9423418321824274E-3</v>
      </c>
      <c r="H564" s="57">
        <f t="shared" si="53"/>
        <v>-1.2925618429799088E-7</v>
      </c>
      <c r="J564" s="56">
        <f t="shared" si="52"/>
        <v>4.6537418616078283E-5</v>
      </c>
    </row>
    <row r="565" spans="1:10" x14ac:dyDescent="0.25">
      <c r="A565" s="48">
        <v>44231</v>
      </c>
      <c r="B565" s="50">
        <v>265.8</v>
      </c>
      <c r="C565" s="50">
        <v>1927.02</v>
      </c>
      <c r="D565" s="60">
        <f t="shared" si="48"/>
        <v>2.8637770897832926E-2</v>
      </c>
      <c r="E565" s="61">
        <f t="shared" si="49"/>
        <v>-7.0438864527565537E-3</v>
      </c>
      <c r="F565" s="58">
        <f t="shared" si="50"/>
        <v>2.7106001828719108E-2</v>
      </c>
      <c r="G565" s="59">
        <f t="shared" si="51"/>
        <v>-7.1643943221340904E-3</v>
      </c>
      <c r="H565" s="57">
        <f t="shared" si="53"/>
        <v>-1.9419808559743146E-4</v>
      </c>
      <c r="J565" s="56">
        <f t="shared" si="52"/>
        <v>4.9616336359327307E-5</v>
      </c>
    </row>
    <row r="566" spans="1:10" x14ac:dyDescent="0.25">
      <c r="A566" s="49">
        <v>44232</v>
      </c>
      <c r="B566" s="51">
        <v>263.2</v>
      </c>
      <c r="C566" s="51">
        <v>1957.73</v>
      </c>
      <c r="D566" s="60">
        <f t="shared" si="48"/>
        <v>-9.7817908201656145E-3</v>
      </c>
      <c r="E566" s="61">
        <f t="shared" si="49"/>
        <v>1.5936523751699516E-2</v>
      </c>
      <c r="F566" s="58">
        <f t="shared" si="50"/>
        <v>-1.1313559889279432E-2</v>
      </c>
      <c r="G566" s="59">
        <f t="shared" si="51"/>
        <v>1.5816015882321979E-2</v>
      </c>
      <c r="H566" s="57">
        <f t="shared" si="53"/>
        <v>-1.7893544289444439E-4</v>
      </c>
      <c r="J566" s="56">
        <f t="shared" si="52"/>
        <v>2.5397278928848281E-4</v>
      </c>
    </row>
    <row r="567" spans="1:10" x14ac:dyDescent="0.25">
      <c r="A567" s="48">
        <v>44235</v>
      </c>
      <c r="B567" s="50">
        <v>265.8</v>
      </c>
      <c r="C567" s="50">
        <v>1952.1</v>
      </c>
      <c r="D567" s="60">
        <f t="shared" si="48"/>
        <v>9.8784194528875879E-3</v>
      </c>
      <c r="E567" s="61">
        <f t="shared" si="49"/>
        <v>-2.8757796018858972E-3</v>
      </c>
      <c r="F567" s="58">
        <f t="shared" si="50"/>
        <v>8.3466503837737703E-3</v>
      </c>
      <c r="G567" s="59">
        <f t="shared" si="51"/>
        <v>-2.9962874712634343E-3</v>
      </c>
      <c r="H567" s="57">
        <f t="shared" si="53"/>
        <v>-2.5008963971917485E-5</v>
      </c>
      <c r="J567" s="56">
        <f t="shared" si="52"/>
        <v>8.2701083186230094E-6</v>
      </c>
    </row>
    <row r="568" spans="1:10" x14ac:dyDescent="0.25">
      <c r="A568" s="49">
        <v>44236</v>
      </c>
      <c r="B568" s="51" t="s">
        <v>350</v>
      </c>
      <c r="C568" s="51">
        <v>1941.6</v>
      </c>
      <c r="D568" s="60">
        <f t="shared" si="48"/>
        <v>4.5146726862301811E-3</v>
      </c>
      <c r="E568" s="61">
        <f t="shared" si="49"/>
        <v>-5.3788228062087162E-3</v>
      </c>
      <c r="F568" s="58">
        <f t="shared" si="50"/>
        <v>2.9829036171163631E-3</v>
      </c>
      <c r="G568" s="59">
        <f t="shared" si="51"/>
        <v>-5.4993306755862529E-3</v>
      </c>
      <c r="H568" s="57">
        <f t="shared" si="53"/>
        <v>-1.6403973363925206E-5</v>
      </c>
      <c r="J568" s="56">
        <f t="shared" si="52"/>
        <v>2.8931734780591008E-5</v>
      </c>
    </row>
    <row r="569" spans="1:10" x14ac:dyDescent="0.25">
      <c r="A569" s="48">
        <v>44237</v>
      </c>
      <c r="B569" s="50">
        <v>260.8</v>
      </c>
      <c r="C569" s="50">
        <v>1917.54</v>
      </c>
      <c r="D569" s="60">
        <f t="shared" si="48"/>
        <v>-2.3220973782771548E-2</v>
      </c>
      <c r="E569" s="61">
        <f t="shared" si="49"/>
        <v>-1.239184177997521E-2</v>
      </c>
      <c r="F569" s="58">
        <f t="shared" si="50"/>
        <v>-2.4752742851885366E-2</v>
      </c>
      <c r="G569" s="59">
        <f t="shared" si="51"/>
        <v>-1.2512349649352748E-2</v>
      </c>
      <c r="H569" s="57">
        <f t="shared" si="53"/>
        <v>3.0971497334330656E-4</v>
      </c>
      <c r="J569" s="56">
        <f t="shared" si="52"/>
        <v>1.5355774269993919E-4</v>
      </c>
    </row>
    <row r="570" spans="1:10" x14ac:dyDescent="0.25">
      <c r="A570" s="49">
        <v>44238</v>
      </c>
      <c r="B570" s="51">
        <v>268.2</v>
      </c>
      <c r="C570" s="51">
        <v>1954.92</v>
      </c>
      <c r="D570" s="60">
        <f t="shared" si="48"/>
        <v>2.8374233128834359E-2</v>
      </c>
      <c r="E570" s="61">
        <f t="shared" si="49"/>
        <v>1.9493726336869077E-2</v>
      </c>
      <c r="F570" s="58">
        <f t="shared" si="50"/>
        <v>2.6842464059720541E-2</v>
      </c>
      <c r="G570" s="59">
        <f t="shared" si="51"/>
        <v>1.937321846749154E-2</v>
      </c>
      <c r="H570" s="57">
        <f t="shared" si="53"/>
        <v>5.2002492043475587E-4</v>
      </c>
      <c r="J570" s="56">
        <f t="shared" si="52"/>
        <v>3.800053664967431E-4</v>
      </c>
    </row>
    <row r="571" spans="1:10" x14ac:dyDescent="0.25">
      <c r="A571" s="48">
        <v>44239</v>
      </c>
      <c r="B571" s="50" t="s">
        <v>346</v>
      </c>
      <c r="C571" s="50">
        <v>1937.07</v>
      </c>
      <c r="D571" s="60">
        <f t="shared" si="48"/>
        <v>-8.2028337061893497E-3</v>
      </c>
      <c r="E571" s="61">
        <f t="shared" si="49"/>
        <v>-9.1308084218281182E-3</v>
      </c>
      <c r="F571" s="58">
        <f t="shared" si="50"/>
        <v>-9.7346027753031673E-3</v>
      </c>
      <c r="G571" s="59">
        <f t="shared" si="51"/>
        <v>-9.2513162912056558E-3</v>
      </c>
      <c r="H571" s="57">
        <f t="shared" si="53"/>
        <v>9.0057889243577979E-5</v>
      </c>
      <c r="J571" s="56">
        <f t="shared" si="52"/>
        <v>8.3371662436127286E-5</v>
      </c>
    </row>
    <row r="572" spans="1:10" x14ac:dyDescent="0.25">
      <c r="A572" s="49">
        <v>44242</v>
      </c>
      <c r="B572" s="51">
        <v>267.2</v>
      </c>
      <c r="C572" s="51">
        <v>1974.82</v>
      </c>
      <c r="D572" s="60">
        <f t="shared" si="48"/>
        <v>4.5112781954885772E-3</v>
      </c>
      <c r="E572" s="61">
        <f t="shared" si="49"/>
        <v>1.9488196089970877E-2</v>
      </c>
      <c r="F572" s="58">
        <f t="shared" si="50"/>
        <v>2.9795091263747592E-3</v>
      </c>
      <c r="G572" s="59">
        <f t="shared" si="51"/>
        <v>1.936768822059334E-2</v>
      </c>
      <c r="H572" s="57">
        <f t="shared" si="53"/>
        <v>5.7706203810038778E-5</v>
      </c>
      <c r="J572" s="56">
        <f t="shared" si="52"/>
        <v>3.797897868411562E-4</v>
      </c>
    </row>
    <row r="573" spans="1:10" x14ac:dyDescent="0.25">
      <c r="A573" s="48">
        <v>44243</v>
      </c>
      <c r="B573" s="50" t="s">
        <v>368</v>
      </c>
      <c r="C573" s="50">
        <v>2004.54</v>
      </c>
      <c r="D573" s="60">
        <f t="shared" si="48"/>
        <v>-5.3143712574850288E-2</v>
      </c>
      <c r="E573" s="61">
        <f t="shared" si="49"/>
        <v>1.5049472863349678E-2</v>
      </c>
      <c r="F573" s="58">
        <f t="shared" si="50"/>
        <v>-5.4675481643964109E-2</v>
      </c>
      <c r="G573" s="59">
        <f t="shared" si="51"/>
        <v>1.492896499397214E-2</v>
      </c>
      <c r="H573" s="57">
        <f t="shared" si="53"/>
        <v>-8.1624835149130654E-4</v>
      </c>
      <c r="J573" s="56">
        <f t="shared" si="52"/>
        <v>2.2648663346469834E-4</v>
      </c>
    </row>
    <row r="574" spans="1:10" x14ac:dyDescent="0.25">
      <c r="A574" s="49">
        <v>44244</v>
      </c>
      <c r="B574" s="51" t="s">
        <v>332</v>
      </c>
      <c r="C574" s="51">
        <v>1986.8</v>
      </c>
      <c r="D574" s="60">
        <f t="shared" si="48"/>
        <v>-4.3478260869565188E-2</v>
      </c>
      <c r="E574" s="61">
        <f t="shared" si="49"/>
        <v>-8.8499107027049106E-3</v>
      </c>
      <c r="F574" s="58">
        <f t="shared" si="50"/>
        <v>-4.501002993867901E-2</v>
      </c>
      <c r="G574" s="59">
        <f t="shared" si="51"/>
        <v>-8.9704185720824482E-3</v>
      </c>
      <c r="H574" s="57">
        <f t="shared" si="53"/>
        <v>4.0375880849191322E-4</v>
      </c>
      <c r="J574" s="56">
        <f t="shared" si="52"/>
        <v>7.8320919445850926E-5</v>
      </c>
    </row>
    <row r="575" spans="1:10" x14ac:dyDescent="0.25">
      <c r="A575" s="48">
        <v>44245</v>
      </c>
      <c r="B575" s="50">
        <v>247.2</v>
      </c>
      <c r="C575" s="50">
        <v>1980.77</v>
      </c>
      <c r="D575" s="60">
        <f t="shared" si="48"/>
        <v>2.1487603305785141E-2</v>
      </c>
      <c r="E575" s="61">
        <f t="shared" si="49"/>
        <v>-3.035031205959271E-3</v>
      </c>
      <c r="F575" s="58">
        <f t="shared" si="50"/>
        <v>1.9955834236671324E-2</v>
      </c>
      <c r="G575" s="59">
        <f t="shared" si="51"/>
        <v>-3.1555390753368081E-3</v>
      </c>
      <c r="H575" s="57">
        <f t="shared" si="53"/>
        <v>-6.2971414714760448E-5</v>
      </c>
      <c r="J575" s="56">
        <f t="shared" si="52"/>
        <v>9.2114144211465868E-6</v>
      </c>
    </row>
    <row r="576" spans="1:10" x14ac:dyDescent="0.25">
      <c r="A576" s="49">
        <v>44246</v>
      </c>
      <c r="B576" s="51" t="s">
        <v>341</v>
      </c>
      <c r="C576" s="51">
        <v>1985.31</v>
      </c>
      <c r="D576" s="60">
        <f t="shared" si="48"/>
        <v>1.53721682847896E-2</v>
      </c>
      <c r="E576" s="61">
        <f t="shared" si="49"/>
        <v>2.2920379448396755E-3</v>
      </c>
      <c r="F576" s="58">
        <f t="shared" si="50"/>
        <v>1.3840399215675783E-2</v>
      </c>
      <c r="G576" s="59">
        <f t="shared" si="51"/>
        <v>2.1715300754621383E-3</v>
      </c>
      <c r="H576" s="57">
        <f t="shared" si="53"/>
        <v>3.0054843153242551E-5</v>
      </c>
      <c r="J576" s="56">
        <f t="shared" si="52"/>
        <v>5.2534379405848834E-6</v>
      </c>
    </row>
    <row r="577" spans="1:10" x14ac:dyDescent="0.25">
      <c r="A577" s="48">
        <v>44249</v>
      </c>
      <c r="B577" s="50">
        <v>250.2</v>
      </c>
      <c r="C577" s="50">
        <v>1961.62</v>
      </c>
      <c r="D577" s="60">
        <f t="shared" si="48"/>
        <v>-3.1872509960160222E-3</v>
      </c>
      <c r="E577" s="61">
        <f t="shared" si="49"/>
        <v>-1.1932645279578491E-2</v>
      </c>
      <c r="F577" s="58">
        <f t="shared" si="50"/>
        <v>-4.7190200651298399E-3</v>
      </c>
      <c r="G577" s="59">
        <f t="shared" si="51"/>
        <v>-1.2053153148956029E-2</v>
      </c>
      <c r="H577" s="57">
        <f t="shared" si="53"/>
        <v>5.687907155800641E-5</v>
      </c>
      <c r="J577" s="56">
        <f t="shared" si="52"/>
        <v>1.4238802336824684E-4</v>
      </c>
    </row>
    <row r="578" spans="1:10" x14ac:dyDescent="0.25">
      <c r="A578" s="49">
        <v>44250</v>
      </c>
      <c r="B578" s="51" t="s">
        <v>369</v>
      </c>
      <c r="C578" s="51">
        <v>1922.59</v>
      </c>
      <c r="D578" s="60">
        <f t="shared" si="48"/>
        <v>-3.6770583533173418E-2</v>
      </c>
      <c r="E578" s="61">
        <f t="shared" si="49"/>
        <v>-1.9896819975326552E-2</v>
      </c>
      <c r="F578" s="58">
        <f t="shared" si="50"/>
        <v>-3.8302352602287239E-2</v>
      </c>
      <c r="G578" s="59">
        <f t="shared" si="51"/>
        <v>-2.0017327844704089E-2</v>
      </c>
      <c r="H578" s="57">
        <f t="shared" si="53"/>
        <v>7.6671074926343849E-4</v>
      </c>
      <c r="J578" s="56">
        <f t="shared" si="52"/>
        <v>3.958834451305537E-4</v>
      </c>
    </row>
    <row r="579" spans="1:10" x14ac:dyDescent="0.25">
      <c r="A579" s="48">
        <v>44251</v>
      </c>
      <c r="B579" s="50">
        <v>247.4</v>
      </c>
      <c r="C579" s="50">
        <v>1937.9</v>
      </c>
      <c r="D579" s="60">
        <f t="shared" si="48"/>
        <v>2.6556016597510501E-2</v>
      </c>
      <c r="E579" s="61">
        <f t="shared" si="49"/>
        <v>7.9632162863638722E-3</v>
      </c>
      <c r="F579" s="58">
        <f t="shared" si="50"/>
        <v>2.5024247528396684E-2</v>
      </c>
      <c r="G579" s="59">
        <f t="shared" si="51"/>
        <v>7.8427084169863347E-3</v>
      </c>
      <c r="H579" s="57">
        <f t="shared" si="53"/>
        <v>1.9625787671970614E-4</v>
      </c>
      <c r="J579" s="56">
        <f t="shared" si="52"/>
        <v>6.3412813623410814E-5</v>
      </c>
    </row>
    <row r="580" spans="1:10" x14ac:dyDescent="0.25">
      <c r="A580" s="49">
        <v>44252</v>
      </c>
      <c r="B580" s="51">
        <v>245.2</v>
      </c>
      <c r="C580" s="51">
        <v>1936.47</v>
      </c>
      <c r="D580" s="60">
        <f t="shared" si="48"/>
        <v>-8.8924818108326864E-3</v>
      </c>
      <c r="E580" s="61">
        <f t="shared" si="49"/>
        <v>-7.3791217297081158E-4</v>
      </c>
      <c r="F580" s="58">
        <f t="shared" si="50"/>
        <v>-1.0424250879946504E-2</v>
      </c>
      <c r="G580" s="59">
        <f t="shared" si="51"/>
        <v>-8.584200423483485E-4</v>
      </c>
      <c r="H580" s="57">
        <f t="shared" si="53"/>
        <v>8.9483858818134867E-6</v>
      </c>
      <c r="J580" s="56">
        <f t="shared" si="52"/>
        <v>5.445143750185049E-7</v>
      </c>
    </row>
    <row r="581" spans="1:10" x14ac:dyDescent="0.25">
      <c r="A581" s="48">
        <v>44253</v>
      </c>
      <c r="B581" s="50">
        <v>246.2</v>
      </c>
      <c r="C581" s="50">
        <v>1907.28</v>
      </c>
      <c r="D581" s="60">
        <f t="shared" si="48"/>
        <v>4.0783034257749762E-3</v>
      </c>
      <c r="E581" s="61">
        <f t="shared" si="49"/>
        <v>-1.507381988876666E-2</v>
      </c>
      <c r="F581" s="58">
        <f t="shared" si="50"/>
        <v>2.5465343566611581E-3</v>
      </c>
      <c r="G581" s="59">
        <f t="shared" si="51"/>
        <v>-1.5194327758144197E-2</v>
      </c>
      <c r="H581" s="57">
        <f t="shared" si="53"/>
        <v>-3.8692877662484513E-5</v>
      </c>
      <c r="J581" s="56">
        <f t="shared" si="52"/>
        <v>2.272200460389773E-4</v>
      </c>
    </row>
    <row r="582" spans="1:10" x14ac:dyDescent="0.25">
      <c r="A582" s="49">
        <v>44256</v>
      </c>
      <c r="B582" s="51">
        <v>248.8</v>
      </c>
      <c r="C582" s="51">
        <v>1949.57</v>
      </c>
      <c r="D582" s="60">
        <f t="shared" ref="D582:D645" si="54">B582/B581-1</f>
        <v>1.0560519902518273E-2</v>
      </c>
      <c r="E582" s="61">
        <f t="shared" ref="E582:E645" si="55">C582/C581-1</f>
        <v>2.2172937376787827E-2</v>
      </c>
      <c r="F582" s="58">
        <f t="shared" ref="F582:F645" si="56">D582-$N$10</f>
        <v>9.0287508334044551E-3</v>
      </c>
      <c r="G582" s="59">
        <f t="shared" ref="G582:G645" si="57">E582-$O$10</f>
        <v>2.2052429507410289E-2</v>
      </c>
      <c r="H582" s="57">
        <f t="shared" si="53"/>
        <v>1.9910589129362364E-4</v>
      </c>
      <c r="J582" s="56">
        <f t="shared" ref="J582:J645" si="58">E582^2</f>
        <v>4.9163915191495467E-4</v>
      </c>
    </row>
    <row r="583" spans="1:10" x14ac:dyDescent="0.25">
      <c r="A583" s="48">
        <v>44257</v>
      </c>
      <c r="B583" s="50">
        <v>243.4</v>
      </c>
      <c r="C583" s="50">
        <v>1959.52</v>
      </c>
      <c r="D583" s="60">
        <f t="shared" si="54"/>
        <v>-2.1704180064308742E-2</v>
      </c>
      <c r="E583" s="61">
        <f t="shared" si="55"/>
        <v>5.1036895315377251E-3</v>
      </c>
      <c r="F583" s="58">
        <f t="shared" si="56"/>
        <v>-2.323594913342256E-2</v>
      </c>
      <c r="G583" s="59">
        <f t="shared" si="57"/>
        <v>4.9831816621601884E-3</v>
      </c>
      <c r="H583" s="57">
        <f t="shared" ref="H583:H646" si="59">F583*G583</f>
        <v>-1.1578895562455821E-4</v>
      </c>
      <c r="J583" s="56">
        <f t="shared" si="58"/>
        <v>2.6047646834327765E-5</v>
      </c>
    </row>
    <row r="584" spans="1:10" x14ac:dyDescent="0.25">
      <c r="A584" s="49">
        <v>44258</v>
      </c>
      <c r="B584" s="51">
        <v>242.2</v>
      </c>
      <c r="C584" s="51">
        <v>1943.24</v>
      </c>
      <c r="D584" s="60">
        <f t="shared" si="54"/>
        <v>-4.9301561216106293E-3</v>
      </c>
      <c r="E584" s="61">
        <f t="shared" si="55"/>
        <v>-8.3081570996978993E-3</v>
      </c>
      <c r="F584" s="58">
        <f t="shared" si="56"/>
        <v>-6.461925190724447E-3</v>
      </c>
      <c r="G584" s="59">
        <f t="shared" si="57"/>
        <v>-8.4286649690754369E-3</v>
      </c>
      <c r="H584" s="57">
        <f t="shared" si="59"/>
        <v>5.4465402487845259E-5</v>
      </c>
      <c r="J584" s="56">
        <f t="shared" si="58"/>
        <v>6.9025474393260606E-5</v>
      </c>
    </row>
    <row r="585" spans="1:10" x14ac:dyDescent="0.25">
      <c r="A585" s="48">
        <v>44259</v>
      </c>
      <c r="B585" s="50">
        <v>244.4</v>
      </c>
      <c r="C585" s="50">
        <v>1944.86</v>
      </c>
      <c r="D585" s="60">
        <f t="shared" si="54"/>
        <v>9.0834021469861081E-3</v>
      </c>
      <c r="E585" s="61">
        <f t="shared" si="55"/>
        <v>8.3365924950085102E-4</v>
      </c>
      <c r="F585" s="58">
        <f t="shared" si="56"/>
        <v>7.5516330778722905E-3</v>
      </c>
      <c r="G585" s="59">
        <f t="shared" si="57"/>
        <v>7.1315138012331409E-4</v>
      </c>
      <c r="H585" s="57">
        <f t="shared" si="59"/>
        <v>5.3854575516694942E-6</v>
      </c>
      <c r="J585" s="56">
        <f t="shared" si="58"/>
        <v>6.9498774427832214E-7</v>
      </c>
    </row>
    <row r="586" spans="1:10" x14ac:dyDescent="0.25">
      <c r="A586" s="49">
        <v>44260</v>
      </c>
      <c r="B586" s="51">
        <v>244.8</v>
      </c>
      <c r="C586" s="51">
        <v>1939.59</v>
      </c>
      <c r="D586" s="60">
        <f t="shared" si="54"/>
        <v>1.6366612111293755E-3</v>
      </c>
      <c r="E586" s="61">
        <f t="shared" si="55"/>
        <v>-2.7097066112727886E-3</v>
      </c>
      <c r="F586" s="58">
        <f t="shared" si="56"/>
        <v>1.0489214201555739E-4</v>
      </c>
      <c r="G586" s="59">
        <f t="shared" si="57"/>
        <v>-2.8302144806503257E-3</v>
      </c>
      <c r="H586" s="57">
        <f t="shared" si="59"/>
        <v>-2.9686725923886096E-7</v>
      </c>
      <c r="J586" s="56">
        <f t="shared" si="58"/>
        <v>7.3425099191754592E-6</v>
      </c>
    </row>
    <row r="587" spans="1:10" x14ac:dyDescent="0.25">
      <c r="A587" s="48">
        <v>44263</v>
      </c>
      <c r="B587" s="50">
        <v>242.4</v>
      </c>
      <c r="C587" s="50">
        <v>1965.25</v>
      </c>
      <c r="D587" s="60">
        <f t="shared" si="54"/>
        <v>-9.8039215686275272E-3</v>
      </c>
      <c r="E587" s="61">
        <f t="shared" si="55"/>
        <v>1.3229600070117975E-2</v>
      </c>
      <c r="F587" s="58">
        <f t="shared" si="56"/>
        <v>-1.1335690637741345E-2</v>
      </c>
      <c r="G587" s="59">
        <f t="shared" si="57"/>
        <v>1.3109092200740437E-2</v>
      </c>
      <c r="H587" s="57">
        <f t="shared" si="59"/>
        <v>-1.4860061372922145E-4</v>
      </c>
      <c r="J587" s="56">
        <f t="shared" si="58"/>
        <v>1.7502231801526554E-4</v>
      </c>
    </row>
    <row r="588" spans="1:10" x14ac:dyDescent="0.25">
      <c r="A588" s="49">
        <v>44264</v>
      </c>
      <c r="B588" s="51">
        <v>256.2</v>
      </c>
      <c r="C588" s="51">
        <v>1994.18</v>
      </c>
      <c r="D588" s="60">
        <f t="shared" si="54"/>
        <v>5.6930693069306759E-2</v>
      </c>
      <c r="E588" s="61">
        <f t="shared" si="55"/>
        <v>1.4720773438493762E-2</v>
      </c>
      <c r="F588" s="58">
        <f t="shared" si="56"/>
        <v>5.5398924000192938E-2</v>
      </c>
      <c r="G588" s="59">
        <f t="shared" si="57"/>
        <v>1.4600265569116224E-2</v>
      </c>
      <c r="H588" s="57">
        <f t="shared" si="59"/>
        <v>8.0883900264610339E-4</v>
      </c>
      <c r="J588" s="56">
        <f t="shared" si="58"/>
        <v>2.1670117062746344E-4</v>
      </c>
    </row>
    <row r="589" spans="1:10" x14ac:dyDescent="0.25">
      <c r="A589" s="48">
        <v>44265</v>
      </c>
      <c r="B589" s="50">
        <v>255.8</v>
      </c>
      <c r="C589" s="50">
        <v>2003.55</v>
      </c>
      <c r="D589" s="60">
        <f t="shared" si="54"/>
        <v>-1.5612802498047307E-3</v>
      </c>
      <c r="E589" s="61">
        <f t="shared" si="55"/>
        <v>4.6986731388338754E-3</v>
      </c>
      <c r="F589" s="58">
        <f t="shared" si="56"/>
        <v>-3.0930493189185487E-3</v>
      </c>
      <c r="G589" s="59">
        <f t="shared" si="57"/>
        <v>4.5781652694563387E-3</v>
      </c>
      <c r="H589" s="57">
        <f t="shared" si="59"/>
        <v>-1.4160490968588483E-5</v>
      </c>
      <c r="J589" s="56">
        <f t="shared" si="58"/>
        <v>2.2077529265598984E-5</v>
      </c>
    </row>
    <row r="590" spans="1:10" x14ac:dyDescent="0.25">
      <c r="A590" s="49">
        <v>44266</v>
      </c>
      <c r="B590" s="51" t="s">
        <v>351</v>
      </c>
      <c r="C590" s="51">
        <v>1994.38</v>
      </c>
      <c r="D590" s="60">
        <f t="shared" si="54"/>
        <v>3.5965598123534059E-2</v>
      </c>
      <c r="E590" s="61">
        <f t="shared" si="55"/>
        <v>-4.5768760450199952E-3</v>
      </c>
      <c r="F590" s="58">
        <f t="shared" si="56"/>
        <v>3.4433829054420238E-2</v>
      </c>
      <c r="G590" s="59">
        <f t="shared" si="57"/>
        <v>-4.6973839143975319E-3</v>
      </c>
      <c r="H590" s="57">
        <f t="shared" si="59"/>
        <v>-1.61748914711348E-4</v>
      </c>
      <c r="J590" s="56">
        <f t="shared" si="58"/>
        <v>2.0947794331477873E-5</v>
      </c>
    </row>
    <row r="591" spans="1:10" x14ac:dyDescent="0.25">
      <c r="A591" s="48">
        <v>44267</v>
      </c>
      <c r="B591" s="50" t="s">
        <v>347</v>
      </c>
      <c r="C591" s="50">
        <v>2006.11</v>
      </c>
      <c r="D591" s="60">
        <f t="shared" si="54"/>
        <v>-2.2641509433962259E-2</v>
      </c>
      <c r="E591" s="61">
        <f t="shared" si="55"/>
        <v>5.8815270911258821E-3</v>
      </c>
      <c r="F591" s="58">
        <f t="shared" si="56"/>
        <v>-2.4173278503076077E-2</v>
      </c>
      <c r="G591" s="59">
        <f t="shared" si="57"/>
        <v>5.7610192217483454E-3</v>
      </c>
      <c r="H591" s="57">
        <f t="shared" si="59"/>
        <v>-1.3926272210889736E-4</v>
      </c>
      <c r="J591" s="56">
        <f t="shared" si="58"/>
        <v>3.4592360923647682E-5</v>
      </c>
    </row>
    <row r="592" spans="1:10" x14ac:dyDescent="0.25">
      <c r="A592" s="49">
        <v>44270</v>
      </c>
      <c r="B592" s="51">
        <v>254.6</v>
      </c>
      <c r="C592" s="51">
        <v>2001.24</v>
      </c>
      <c r="D592" s="60">
        <f t="shared" si="54"/>
        <v>-1.6988416988417021E-2</v>
      </c>
      <c r="E592" s="61">
        <f t="shared" si="55"/>
        <v>-2.4275837316996007E-3</v>
      </c>
      <c r="F592" s="58">
        <f t="shared" si="56"/>
        <v>-1.8520186057530839E-2</v>
      </c>
      <c r="G592" s="59">
        <f t="shared" si="57"/>
        <v>-2.5480916010771379E-3</v>
      </c>
      <c r="H592" s="57">
        <f t="shared" si="59"/>
        <v>4.7191130543580241E-5</v>
      </c>
      <c r="J592" s="56">
        <f t="shared" si="58"/>
        <v>5.8931627744125589E-6</v>
      </c>
    </row>
    <row r="593" spans="1:10" x14ac:dyDescent="0.25">
      <c r="A593" s="48">
        <v>44271</v>
      </c>
      <c r="B593" s="50" t="s">
        <v>343</v>
      </c>
      <c r="C593" s="50">
        <v>1981.41</v>
      </c>
      <c r="D593" s="60">
        <f t="shared" si="54"/>
        <v>1.3354281225451681E-2</v>
      </c>
      <c r="E593" s="61">
        <f t="shared" si="55"/>
        <v>-9.9088565089644476E-3</v>
      </c>
      <c r="F593" s="58">
        <f t="shared" si="56"/>
        <v>1.1822512156337863E-2</v>
      </c>
      <c r="G593" s="59">
        <f t="shared" si="57"/>
        <v>-1.0029364378341985E-2</v>
      </c>
      <c r="H593" s="57">
        <f t="shared" si="59"/>
        <v>-1.1857228228329006E-4</v>
      </c>
      <c r="J593" s="56">
        <f t="shared" si="58"/>
        <v>9.8185437315247094E-5</v>
      </c>
    </row>
    <row r="594" spans="1:10" x14ac:dyDescent="0.25">
      <c r="A594" s="49">
        <v>44272</v>
      </c>
      <c r="B594" s="51">
        <v>249.4</v>
      </c>
      <c r="C594" s="51">
        <v>1939.01</v>
      </c>
      <c r="D594" s="60">
        <f t="shared" si="54"/>
        <v>-3.3333333333333326E-2</v>
      </c>
      <c r="E594" s="61">
        <f t="shared" si="55"/>
        <v>-2.1398902801540332E-2</v>
      </c>
      <c r="F594" s="58">
        <f t="shared" si="56"/>
        <v>-3.4865102402447147E-2</v>
      </c>
      <c r="G594" s="59">
        <f t="shared" si="57"/>
        <v>-2.1519410670917869E-2</v>
      </c>
      <c r="H594" s="57">
        <f t="shared" si="59"/>
        <v>7.5027645668186542E-4</v>
      </c>
      <c r="J594" s="56">
        <f t="shared" si="58"/>
        <v>4.5791304110977065E-4</v>
      </c>
    </row>
    <row r="595" spans="1:10" x14ac:dyDescent="0.25">
      <c r="A595" s="48">
        <v>44273</v>
      </c>
      <c r="B595" s="50">
        <v>251.6</v>
      </c>
      <c r="C595" s="50">
        <v>1960.75</v>
      </c>
      <c r="D595" s="60">
        <f t="shared" si="54"/>
        <v>8.8211708099437125E-3</v>
      </c>
      <c r="E595" s="61">
        <f t="shared" si="55"/>
        <v>1.1211907107235186E-2</v>
      </c>
      <c r="F595" s="58">
        <f t="shared" si="56"/>
        <v>7.2894017408298949E-3</v>
      </c>
      <c r="G595" s="59">
        <f t="shared" si="57"/>
        <v>1.1091399237857649E-2</v>
      </c>
      <c r="H595" s="57">
        <f t="shared" si="59"/>
        <v>8.084966491267891E-5</v>
      </c>
      <c r="J595" s="56">
        <f t="shared" si="58"/>
        <v>1.2570686098127088E-4</v>
      </c>
    </row>
    <row r="596" spans="1:10" x14ac:dyDescent="0.25">
      <c r="A596" s="49">
        <v>44274</v>
      </c>
      <c r="B596" s="51">
        <v>248.4</v>
      </c>
      <c r="C596" s="51">
        <v>1927.56</v>
      </c>
      <c r="D596" s="60">
        <f t="shared" si="54"/>
        <v>-1.2718600953894987E-2</v>
      </c>
      <c r="E596" s="61">
        <f t="shared" si="55"/>
        <v>-1.6927196225933971E-2</v>
      </c>
      <c r="F596" s="58">
        <f t="shared" si="56"/>
        <v>-1.4250370023008805E-2</v>
      </c>
      <c r="G596" s="59">
        <f t="shared" si="57"/>
        <v>-1.7047704095311509E-2</v>
      </c>
      <c r="H596" s="57">
        <f t="shared" si="59"/>
        <v>2.4293609140095158E-4</v>
      </c>
      <c r="J596" s="56">
        <f t="shared" si="58"/>
        <v>2.865299720712733E-4</v>
      </c>
    </row>
    <row r="597" spans="1:10" x14ac:dyDescent="0.25">
      <c r="A597" s="48">
        <v>44277</v>
      </c>
      <c r="B597" s="50" t="s">
        <v>355</v>
      </c>
      <c r="C597" s="50">
        <v>1929.12</v>
      </c>
      <c r="D597" s="60">
        <f t="shared" si="54"/>
        <v>3.0595813204508771E-2</v>
      </c>
      <c r="E597" s="61">
        <f t="shared" si="55"/>
        <v>8.0931332876787998E-4</v>
      </c>
      <c r="F597" s="58">
        <f t="shared" si="56"/>
        <v>2.9064044135394953E-2</v>
      </c>
      <c r="G597" s="59">
        <f t="shared" si="57"/>
        <v>6.8880545939034306E-4</v>
      </c>
      <c r="H597" s="57">
        <f t="shared" si="59"/>
        <v>2.0019472272421927E-5</v>
      </c>
      <c r="J597" s="56">
        <f t="shared" si="58"/>
        <v>6.5498806412134656E-7</v>
      </c>
    </row>
    <row r="598" spans="1:10" x14ac:dyDescent="0.25">
      <c r="A598" s="49">
        <v>44278</v>
      </c>
      <c r="B598" s="51">
        <v>250.6</v>
      </c>
      <c r="C598" s="51">
        <v>1923.55</v>
      </c>
      <c r="D598" s="60">
        <f t="shared" si="54"/>
        <v>-2.1093750000000022E-2</v>
      </c>
      <c r="E598" s="61">
        <f t="shared" si="55"/>
        <v>-2.8873268640623451E-3</v>
      </c>
      <c r="F598" s="58">
        <f t="shared" si="56"/>
        <v>-2.262551906911384E-2</v>
      </c>
      <c r="G598" s="59">
        <f t="shared" si="57"/>
        <v>-3.0078347334398822E-3</v>
      </c>
      <c r="H598" s="57">
        <f t="shared" si="59"/>
        <v>6.8053822118186997E-5</v>
      </c>
      <c r="J598" s="56">
        <f t="shared" si="58"/>
        <v>8.3366564199360965E-6</v>
      </c>
    </row>
    <row r="599" spans="1:10" x14ac:dyDescent="0.25">
      <c r="A599" s="48">
        <v>44279</v>
      </c>
      <c r="B599" s="50">
        <v>250.2</v>
      </c>
      <c r="C599" s="50">
        <v>1899.95</v>
      </c>
      <c r="D599" s="60">
        <f t="shared" si="54"/>
        <v>-1.5961691939345712E-3</v>
      </c>
      <c r="E599" s="61">
        <f t="shared" si="55"/>
        <v>-1.226898183046965E-2</v>
      </c>
      <c r="F599" s="58">
        <f t="shared" si="56"/>
        <v>-3.1279382630483893E-3</v>
      </c>
      <c r="G599" s="59">
        <f t="shared" si="57"/>
        <v>-1.2389489699847187E-2</v>
      </c>
      <c r="H599" s="57">
        <f t="shared" si="59"/>
        <v>3.8753558891795921E-5</v>
      </c>
      <c r="J599" s="56">
        <f t="shared" si="58"/>
        <v>1.505279151563944E-4</v>
      </c>
    </row>
    <row r="600" spans="1:10" x14ac:dyDescent="0.25">
      <c r="A600" s="49">
        <v>44280</v>
      </c>
      <c r="B600" s="51" t="s">
        <v>368</v>
      </c>
      <c r="C600" s="51">
        <v>1876.85</v>
      </c>
      <c r="D600" s="60">
        <f t="shared" si="54"/>
        <v>1.1191047162270262E-2</v>
      </c>
      <c r="E600" s="61">
        <f t="shared" si="55"/>
        <v>-1.2158214689860336E-2</v>
      </c>
      <c r="F600" s="58">
        <f t="shared" si="56"/>
        <v>9.6592780931564447E-3</v>
      </c>
      <c r="G600" s="59">
        <f t="shared" si="57"/>
        <v>-1.2278722559237874E-2</v>
      </c>
      <c r="H600" s="57">
        <f t="shared" si="59"/>
        <v>-1.1860359582839223E-4</v>
      </c>
      <c r="J600" s="56">
        <f t="shared" si="58"/>
        <v>1.4782218444473567E-4</v>
      </c>
    </row>
    <row r="601" spans="1:10" x14ac:dyDescent="0.25">
      <c r="A601" s="48">
        <v>44281</v>
      </c>
      <c r="B601" s="50">
        <v>260.8</v>
      </c>
      <c r="C601" s="50">
        <v>1918.71</v>
      </c>
      <c r="D601" s="60">
        <f t="shared" si="54"/>
        <v>3.0830039525691744E-2</v>
      </c>
      <c r="E601" s="61">
        <f t="shared" si="55"/>
        <v>2.2303327383648153E-2</v>
      </c>
      <c r="F601" s="58">
        <f t="shared" si="56"/>
        <v>2.9298270456577926E-2</v>
      </c>
      <c r="G601" s="59">
        <f t="shared" si="57"/>
        <v>2.2182819514270615E-2</v>
      </c>
      <c r="H601" s="57">
        <f t="shared" si="59"/>
        <v>6.499182456185551E-4</v>
      </c>
      <c r="J601" s="56">
        <f t="shared" si="58"/>
        <v>4.974384123821896E-4</v>
      </c>
    </row>
    <row r="602" spans="1:10" x14ac:dyDescent="0.25">
      <c r="A602" s="49">
        <v>44284</v>
      </c>
      <c r="B602" s="51">
        <v>258.60000000000002</v>
      </c>
      <c r="C602" s="51">
        <v>1953.02</v>
      </c>
      <c r="D602" s="60">
        <f t="shared" si="54"/>
        <v>-8.4355828220858964E-3</v>
      </c>
      <c r="E602" s="61">
        <f t="shared" si="55"/>
        <v>1.7881806005076273E-2</v>
      </c>
      <c r="F602" s="58">
        <f t="shared" si="56"/>
        <v>-9.967351891199714E-3</v>
      </c>
      <c r="G602" s="59">
        <f t="shared" si="57"/>
        <v>1.7761298135698735E-2</v>
      </c>
      <c r="H602" s="57">
        <f t="shared" si="59"/>
        <v>-1.7703310856301873E-4</v>
      </c>
      <c r="J602" s="56">
        <f t="shared" si="58"/>
        <v>3.1975898600318184E-4</v>
      </c>
    </row>
    <row r="603" spans="1:10" x14ac:dyDescent="0.25">
      <c r="A603" s="48">
        <v>44285</v>
      </c>
      <c r="B603" s="50">
        <v>253.4</v>
      </c>
      <c r="C603" s="50">
        <v>1942.32</v>
      </c>
      <c r="D603" s="60">
        <f t="shared" si="54"/>
        <v>-2.0108275328693082E-2</v>
      </c>
      <c r="E603" s="61">
        <f t="shared" si="55"/>
        <v>-5.4786945346182447E-3</v>
      </c>
      <c r="F603" s="58">
        <f t="shared" si="56"/>
        <v>-2.1640044397806899E-2</v>
      </c>
      <c r="G603" s="59">
        <f t="shared" si="57"/>
        <v>-5.5992024039957814E-3</v>
      </c>
      <c r="H603" s="57">
        <f t="shared" si="59"/>
        <v>1.2116698861477583E-4</v>
      </c>
      <c r="J603" s="56">
        <f t="shared" si="58"/>
        <v>3.0016093803655824E-5</v>
      </c>
    </row>
    <row r="604" spans="1:10" x14ac:dyDescent="0.25">
      <c r="A604" s="49">
        <v>44286</v>
      </c>
      <c r="B604" s="51">
        <v>260.60000000000002</v>
      </c>
      <c r="C604" s="51">
        <v>1938.84</v>
      </c>
      <c r="D604" s="60">
        <f t="shared" si="54"/>
        <v>2.8413575374901301E-2</v>
      </c>
      <c r="E604" s="61">
        <f t="shared" si="55"/>
        <v>-1.791671815148943E-3</v>
      </c>
      <c r="F604" s="58">
        <f t="shared" si="56"/>
        <v>2.6881806305787483E-2</v>
      </c>
      <c r="G604" s="59">
        <f t="shared" si="57"/>
        <v>-1.9121796845264799E-3</v>
      </c>
      <c r="H604" s="57">
        <f t="shared" si="59"/>
        <v>-5.1402843901302646E-5</v>
      </c>
      <c r="J604" s="56">
        <f t="shared" si="58"/>
        <v>3.2100878931991082E-6</v>
      </c>
    </row>
    <row r="605" spans="1:10" x14ac:dyDescent="0.25">
      <c r="A605" s="48">
        <v>44287</v>
      </c>
      <c r="B605" s="50">
        <v>264.3</v>
      </c>
      <c r="C605" s="50">
        <v>1954.38</v>
      </c>
      <c r="D605" s="60">
        <f t="shared" si="54"/>
        <v>1.4198004604758285E-2</v>
      </c>
      <c r="E605" s="61">
        <f t="shared" si="55"/>
        <v>8.0151018134555496E-3</v>
      </c>
      <c r="F605" s="58">
        <f t="shared" si="56"/>
        <v>1.2666235535644468E-2</v>
      </c>
      <c r="G605" s="59">
        <f t="shared" si="57"/>
        <v>7.894593944078012E-3</v>
      </c>
      <c r="H605" s="57">
        <f t="shared" si="59"/>
        <v>9.9994786353964533E-5</v>
      </c>
      <c r="J605" s="56">
        <f t="shared" si="58"/>
        <v>6.4241857080058438E-5</v>
      </c>
    </row>
    <row r="606" spans="1:10" x14ac:dyDescent="0.25">
      <c r="A606" s="49">
        <v>44292</v>
      </c>
      <c r="B606" s="51">
        <v>269.2</v>
      </c>
      <c r="C606" s="51">
        <v>2012.87</v>
      </c>
      <c r="D606" s="60">
        <f t="shared" si="54"/>
        <v>1.8539538403329558E-2</v>
      </c>
      <c r="E606" s="61">
        <f t="shared" si="55"/>
        <v>2.9927649689415414E-2</v>
      </c>
      <c r="F606" s="58">
        <f t="shared" si="56"/>
        <v>1.7007769334215741E-2</v>
      </c>
      <c r="G606" s="59">
        <f t="shared" si="57"/>
        <v>2.9807141820037877E-2</v>
      </c>
      <c r="H606" s="57">
        <f t="shared" si="59"/>
        <v>5.0695299258745978E-4</v>
      </c>
      <c r="J606" s="56">
        <f t="shared" si="58"/>
        <v>8.9566421593236651E-4</v>
      </c>
    </row>
    <row r="607" spans="1:10" x14ac:dyDescent="0.25">
      <c r="A607" s="48">
        <v>44293</v>
      </c>
      <c r="B607" s="50">
        <v>268.3</v>
      </c>
      <c r="C607" s="50">
        <v>1998.73</v>
      </c>
      <c r="D607" s="60">
        <f t="shared" si="54"/>
        <v>-3.3432392273401446E-3</v>
      </c>
      <c r="E607" s="61">
        <f t="shared" si="55"/>
        <v>-7.0247954413349412E-3</v>
      </c>
      <c r="F607" s="58">
        <f t="shared" si="56"/>
        <v>-4.8750082964539622E-3</v>
      </c>
      <c r="G607" s="59">
        <f t="shared" si="57"/>
        <v>-7.1453033107124779E-3</v>
      </c>
      <c r="H607" s="57">
        <f t="shared" si="59"/>
        <v>3.4833412920403291E-5</v>
      </c>
      <c r="J607" s="56">
        <f t="shared" si="58"/>
        <v>4.9347750992600172E-5</v>
      </c>
    </row>
    <row r="608" spans="1:10" x14ac:dyDescent="0.25">
      <c r="A608" s="49">
        <v>44294</v>
      </c>
      <c r="B608" s="51">
        <v>266.60000000000002</v>
      </c>
      <c r="C608" s="51">
        <v>1980.32</v>
      </c>
      <c r="D608" s="60">
        <f t="shared" si="54"/>
        <v>-6.3361908311591053E-3</v>
      </c>
      <c r="E608" s="61">
        <f t="shared" si="55"/>
        <v>-9.2108488890445539E-3</v>
      </c>
      <c r="F608" s="58">
        <f t="shared" si="56"/>
        <v>-7.8679599002729229E-3</v>
      </c>
      <c r="G608" s="59">
        <f t="shared" si="57"/>
        <v>-9.3313567584220915E-3</v>
      </c>
      <c r="H608" s="57">
        <f t="shared" si="59"/>
        <v>7.3418740790405751E-5</v>
      </c>
      <c r="J608" s="56">
        <f t="shared" si="58"/>
        <v>8.483973725681329E-5</v>
      </c>
    </row>
    <row r="609" spans="1:10" x14ac:dyDescent="0.25">
      <c r="A609" s="48">
        <v>44295</v>
      </c>
      <c r="B609" s="50">
        <v>265.7</v>
      </c>
      <c r="C609" s="50">
        <v>1975.11</v>
      </c>
      <c r="D609" s="60">
        <f t="shared" si="54"/>
        <v>-3.3758439609903323E-3</v>
      </c>
      <c r="E609" s="61">
        <f t="shared" si="55"/>
        <v>-2.6308879373030392E-3</v>
      </c>
      <c r="F609" s="58">
        <f t="shared" si="56"/>
        <v>-4.90761303010415E-3</v>
      </c>
      <c r="G609" s="59">
        <f t="shared" si="57"/>
        <v>-2.7513958066805763E-3</v>
      </c>
      <c r="H609" s="57">
        <f t="shared" si="59"/>
        <v>1.3502785911839515E-5</v>
      </c>
      <c r="J609" s="56">
        <f t="shared" si="58"/>
        <v>6.9215713386466401E-6</v>
      </c>
    </row>
    <row r="610" spans="1:10" x14ac:dyDescent="0.25">
      <c r="A610" s="49">
        <v>44298</v>
      </c>
      <c r="B610" s="51">
        <v>261.89999999999998</v>
      </c>
      <c r="C610" s="51">
        <v>1982.58</v>
      </c>
      <c r="D610" s="60">
        <f t="shared" si="54"/>
        <v>-1.4301844185171331E-2</v>
      </c>
      <c r="E610" s="61">
        <f t="shared" si="55"/>
        <v>3.7820678341966563E-3</v>
      </c>
      <c r="F610" s="58">
        <f t="shared" si="56"/>
        <v>-1.5833613254285148E-2</v>
      </c>
      <c r="G610" s="59">
        <f t="shared" si="57"/>
        <v>3.6615599648191191E-3</v>
      </c>
      <c r="H610" s="57">
        <f t="shared" si="59"/>
        <v>-5.7975724390319864E-5</v>
      </c>
      <c r="J610" s="56">
        <f t="shared" si="58"/>
        <v>1.4304037102464986E-5</v>
      </c>
    </row>
    <row r="611" spans="1:10" x14ac:dyDescent="0.25">
      <c r="A611" s="48">
        <v>44299</v>
      </c>
      <c r="B611" s="50">
        <v>261.60000000000002</v>
      </c>
      <c r="C611" s="50">
        <v>1974.73</v>
      </c>
      <c r="D611" s="60">
        <f t="shared" si="54"/>
        <v>-1.1454753722792699E-3</v>
      </c>
      <c r="E611" s="61">
        <f t="shared" si="55"/>
        <v>-3.9594871329277082E-3</v>
      </c>
      <c r="F611" s="58">
        <f t="shared" si="56"/>
        <v>-2.6772444413930879E-3</v>
      </c>
      <c r="G611" s="59">
        <f t="shared" si="57"/>
        <v>-4.0799950023052449E-3</v>
      </c>
      <c r="H611" s="57">
        <f t="shared" si="59"/>
        <v>1.0923143940833296E-5</v>
      </c>
      <c r="J611" s="56">
        <f t="shared" si="58"/>
        <v>1.5677538355820083E-5</v>
      </c>
    </row>
    <row r="612" spans="1:10" x14ac:dyDescent="0.25">
      <c r="A612" s="49">
        <v>44300</v>
      </c>
      <c r="B612" s="51">
        <v>261.60000000000002</v>
      </c>
      <c r="C612" s="51">
        <v>2011.96</v>
      </c>
      <c r="D612" s="60">
        <f t="shared" si="54"/>
        <v>0</v>
      </c>
      <c r="E612" s="61">
        <f t="shared" si="55"/>
        <v>1.8853210312295809E-2</v>
      </c>
      <c r="F612" s="58">
        <f t="shared" si="56"/>
        <v>-1.5317690691138181E-3</v>
      </c>
      <c r="G612" s="59">
        <f t="shared" si="57"/>
        <v>1.8732702442918272E-2</v>
      </c>
      <c r="H612" s="57">
        <f t="shared" si="59"/>
        <v>-2.8694174182975067E-5</v>
      </c>
      <c r="J612" s="56">
        <f t="shared" si="58"/>
        <v>3.5544353907965704E-4</v>
      </c>
    </row>
    <row r="613" spans="1:10" x14ac:dyDescent="0.25">
      <c r="A613" s="48">
        <v>44301</v>
      </c>
      <c r="B613" s="50" t="s">
        <v>354</v>
      </c>
      <c r="C613" s="50">
        <v>2019.29</v>
      </c>
      <c r="D613" s="60">
        <f t="shared" si="54"/>
        <v>-1.7584097859327352E-2</v>
      </c>
      <c r="E613" s="61">
        <f t="shared" si="55"/>
        <v>3.6432135827748624E-3</v>
      </c>
      <c r="F613" s="58">
        <f t="shared" si="56"/>
        <v>-1.911586692844117E-2</v>
      </c>
      <c r="G613" s="59">
        <f t="shared" si="57"/>
        <v>3.5227057133973253E-3</v>
      </c>
      <c r="H613" s="57">
        <f t="shared" si="59"/>
        <v>-6.7339573645362684E-5</v>
      </c>
      <c r="J613" s="56">
        <f t="shared" si="58"/>
        <v>1.3273005209715249E-5</v>
      </c>
    </row>
    <row r="614" spans="1:10" x14ac:dyDescent="0.25">
      <c r="A614" s="49">
        <v>44302</v>
      </c>
      <c r="B614" s="51">
        <v>262.10000000000002</v>
      </c>
      <c r="C614" s="51">
        <v>2012.27</v>
      </c>
      <c r="D614" s="60">
        <f t="shared" si="54"/>
        <v>1.9844357976653848E-2</v>
      </c>
      <c r="E614" s="61">
        <f t="shared" si="55"/>
        <v>-3.476469452134201E-3</v>
      </c>
      <c r="F614" s="58">
        <f t="shared" si="56"/>
        <v>1.831258890754003E-2</v>
      </c>
      <c r="G614" s="59">
        <f t="shared" si="57"/>
        <v>-3.5969773215117381E-3</v>
      </c>
      <c r="H614" s="57">
        <f t="shared" si="59"/>
        <v>-6.5869966998588912E-5</v>
      </c>
      <c r="J614" s="56">
        <f t="shared" si="58"/>
        <v>1.2085839851622272E-5</v>
      </c>
    </row>
    <row r="615" spans="1:10" x14ac:dyDescent="0.25">
      <c r="A615" s="48">
        <v>44305</v>
      </c>
      <c r="B615" s="50">
        <v>257.10000000000002</v>
      </c>
      <c r="C615" s="50">
        <v>1998.99</v>
      </c>
      <c r="D615" s="60">
        <f t="shared" si="54"/>
        <v>-1.9076688286913335E-2</v>
      </c>
      <c r="E615" s="61">
        <f t="shared" si="55"/>
        <v>-6.5995119939172842E-3</v>
      </c>
      <c r="F615" s="58">
        <f t="shared" si="56"/>
        <v>-2.0608457356027152E-2</v>
      </c>
      <c r="G615" s="59">
        <f t="shared" si="57"/>
        <v>-6.7200198632948209E-3</v>
      </c>
      <c r="H615" s="57">
        <f t="shared" si="59"/>
        <v>1.3848924278436674E-4</v>
      </c>
      <c r="J615" s="56">
        <f t="shared" si="58"/>
        <v>4.3553558557858089E-5</v>
      </c>
    </row>
    <row r="616" spans="1:10" x14ac:dyDescent="0.25">
      <c r="A616" s="49">
        <v>44306</v>
      </c>
      <c r="B616" s="51">
        <v>257.3</v>
      </c>
      <c r="C616" s="51">
        <v>1987.76</v>
      </c>
      <c r="D616" s="60">
        <f t="shared" si="54"/>
        <v>7.77907429015956E-4</v>
      </c>
      <c r="E616" s="61">
        <f t="shared" si="55"/>
        <v>-5.6178370076889195E-3</v>
      </c>
      <c r="F616" s="58">
        <f t="shared" si="56"/>
        <v>-7.5386164009786207E-4</v>
      </c>
      <c r="G616" s="59">
        <f t="shared" si="57"/>
        <v>-5.7383448770664562E-3</v>
      </c>
      <c r="H616" s="57">
        <f t="shared" si="59"/>
        <v>4.3259180804724833E-6</v>
      </c>
      <c r="J616" s="56">
        <f t="shared" si="58"/>
        <v>3.1560092644959192E-5</v>
      </c>
    </row>
    <row r="617" spans="1:10" x14ac:dyDescent="0.25">
      <c r="A617" s="48">
        <v>44307</v>
      </c>
      <c r="B617" s="50">
        <v>251.1</v>
      </c>
      <c r="C617" s="50">
        <v>1982.4</v>
      </c>
      <c r="D617" s="60">
        <f t="shared" si="54"/>
        <v>-2.4096385542168752E-2</v>
      </c>
      <c r="E617" s="61">
        <f t="shared" si="55"/>
        <v>-2.6965025958868294E-3</v>
      </c>
      <c r="F617" s="58">
        <f t="shared" si="56"/>
        <v>-2.562815461128257E-2</v>
      </c>
      <c r="G617" s="59">
        <f t="shared" si="57"/>
        <v>-2.8170104652643665E-3</v>
      </c>
      <c r="H617" s="57">
        <f t="shared" si="59"/>
        <v>7.2194779745396229E-5</v>
      </c>
      <c r="J617" s="56">
        <f t="shared" si="58"/>
        <v>7.2711262496244094E-6</v>
      </c>
    </row>
    <row r="618" spans="1:10" x14ac:dyDescent="0.25">
      <c r="A618" s="49">
        <v>44308</v>
      </c>
      <c r="B618" s="51">
        <v>250.2</v>
      </c>
      <c r="C618" s="51">
        <v>1989.73</v>
      </c>
      <c r="D618" s="60">
        <f t="shared" si="54"/>
        <v>-3.5842293906810374E-3</v>
      </c>
      <c r="E618" s="61">
        <f t="shared" si="55"/>
        <v>3.6975383373687443E-3</v>
      </c>
      <c r="F618" s="58">
        <f t="shared" si="56"/>
        <v>-5.115998459794855E-3</v>
      </c>
      <c r="G618" s="59">
        <f t="shared" si="57"/>
        <v>3.5770304679912071E-3</v>
      </c>
      <c r="H618" s="57">
        <f t="shared" si="59"/>
        <v>-1.8300082364882287E-5</v>
      </c>
      <c r="J618" s="56">
        <f t="shared" si="58"/>
        <v>1.3671789756311617E-5</v>
      </c>
    </row>
    <row r="619" spans="1:10" x14ac:dyDescent="0.25">
      <c r="A619" s="48">
        <v>44309</v>
      </c>
      <c r="B619" s="50">
        <v>244.5</v>
      </c>
      <c r="C619" s="50">
        <v>1986.63</v>
      </c>
      <c r="D619" s="60">
        <f t="shared" si="54"/>
        <v>-2.2781774580335701E-2</v>
      </c>
      <c r="E619" s="61">
        <f t="shared" si="55"/>
        <v>-1.5580003317032798E-3</v>
      </c>
      <c r="F619" s="58">
        <f t="shared" si="56"/>
        <v>-2.4313543649449518E-2</v>
      </c>
      <c r="G619" s="59">
        <f t="shared" si="57"/>
        <v>-1.6785082010808167E-3</v>
      </c>
      <c r="H619" s="57">
        <f t="shared" si="59"/>
        <v>4.0810482412937428E-5</v>
      </c>
      <c r="J619" s="56">
        <f t="shared" si="58"/>
        <v>2.4273650335875299E-6</v>
      </c>
    </row>
    <row r="620" spans="1:10" x14ac:dyDescent="0.25">
      <c r="A620" s="49">
        <v>44312</v>
      </c>
      <c r="B620" s="51">
        <v>256.5</v>
      </c>
      <c r="C620" s="51">
        <v>2005.1</v>
      </c>
      <c r="D620" s="60">
        <f t="shared" si="54"/>
        <v>4.9079754601226933E-2</v>
      </c>
      <c r="E620" s="61">
        <f t="shared" si="55"/>
        <v>9.2971514574933245E-3</v>
      </c>
      <c r="F620" s="58">
        <f t="shared" si="56"/>
        <v>4.7547985532113111E-2</v>
      </c>
      <c r="G620" s="59">
        <f t="shared" si="57"/>
        <v>9.1766435881157869E-3</v>
      </c>
      <c r="H620" s="57">
        <f t="shared" si="59"/>
        <v>4.36330916561088E-4</v>
      </c>
      <c r="J620" s="56">
        <f t="shared" si="58"/>
        <v>8.6437025223570248E-5</v>
      </c>
    </row>
    <row r="621" spans="1:10" x14ac:dyDescent="0.25">
      <c r="A621" s="48">
        <v>44313</v>
      </c>
      <c r="B621" s="50">
        <v>247.6</v>
      </c>
      <c r="C621" s="50">
        <v>1998.92</v>
      </c>
      <c r="D621" s="60">
        <f t="shared" si="54"/>
        <v>-3.4697855750487339E-2</v>
      </c>
      <c r="E621" s="61">
        <f t="shared" si="55"/>
        <v>-3.0821405416188163E-3</v>
      </c>
      <c r="F621" s="58">
        <f t="shared" si="56"/>
        <v>-3.622962481960116E-2</v>
      </c>
      <c r="G621" s="59">
        <f t="shared" si="57"/>
        <v>-3.2026484109963535E-3</v>
      </c>
      <c r="H621" s="57">
        <f t="shared" si="59"/>
        <v>1.160307503594897E-4</v>
      </c>
      <c r="J621" s="56">
        <f t="shared" si="58"/>
        <v>9.4995903182903302E-6</v>
      </c>
    </row>
    <row r="622" spans="1:10" x14ac:dyDescent="0.25">
      <c r="A622" s="49">
        <v>44314</v>
      </c>
      <c r="B622" s="51">
        <v>247.4</v>
      </c>
      <c r="C622" s="51">
        <v>2029.64</v>
      </c>
      <c r="D622" s="60">
        <f t="shared" si="54"/>
        <v>-8.0775444264935548E-4</v>
      </c>
      <c r="E622" s="61">
        <f t="shared" si="55"/>
        <v>1.5368298881395903E-2</v>
      </c>
      <c r="F622" s="58">
        <f t="shared" si="56"/>
        <v>-2.3395235117631735E-3</v>
      </c>
      <c r="G622" s="59">
        <f t="shared" si="57"/>
        <v>1.5247791012018366E-2</v>
      </c>
      <c r="H622" s="57">
        <f t="shared" si="59"/>
        <v>-3.5672565575068163E-5</v>
      </c>
      <c r="J622" s="56">
        <f t="shared" si="58"/>
        <v>2.3618461050791458E-4</v>
      </c>
    </row>
    <row r="623" spans="1:10" x14ac:dyDescent="0.25">
      <c r="A623" s="48">
        <v>44315</v>
      </c>
      <c r="B623" s="50">
        <v>243.4</v>
      </c>
      <c r="C623" s="50">
        <v>2050.69</v>
      </c>
      <c r="D623" s="60">
        <f t="shared" si="54"/>
        <v>-1.616814874696848E-2</v>
      </c>
      <c r="E623" s="61">
        <f t="shared" si="55"/>
        <v>1.0371297372933075E-2</v>
      </c>
      <c r="F623" s="58">
        <f t="shared" si="56"/>
        <v>-1.7699917816082298E-2</v>
      </c>
      <c r="G623" s="59">
        <f t="shared" si="57"/>
        <v>1.0250789503555537E-2</v>
      </c>
      <c r="H623" s="57">
        <f t="shared" si="59"/>
        <v>-1.8143813176289207E-4</v>
      </c>
      <c r="J623" s="56">
        <f t="shared" si="58"/>
        <v>1.0756380919780851E-4</v>
      </c>
    </row>
    <row r="624" spans="1:10" x14ac:dyDescent="0.25">
      <c r="A624" s="49">
        <v>44316</v>
      </c>
      <c r="B624" s="51">
        <v>246.2</v>
      </c>
      <c r="C624" s="51">
        <v>2037.59</v>
      </c>
      <c r="D624" s="60">
        <f t="shared" si="54"/>
        <v>1.1503697617091246E-2</v>
      </c>
      <c r="E624" s="61">
        <f t="shared" si="55"/>
        <v>-6.3880937635625301E-3</v>
      </c>
      <c r="F624" s="58">
        <f t="shared" si="56"/>
        <v>9.9719285479774288E-3</v>
      </c>
      <c r="G624" s="59">
        <f t="shared" si="57"/>
        <v>-6.5086016329400668E-3</v>
      </c>
      <c r="H624" s="57">
        <f t="shared" si="59"/>
        <v>-6.4903310430927558E-5</v>
      </c>
      <c r="J624" s="56">
        <f t="shared" si="58"/>
        <v>4.0807741932066488E-5</v>
      </c>
    </row>
    <row r="625" spans="1:10" x14ac:dyDescent="0.25">
      <c r="A625" s="48">
        <v>44320</v>
      </c>
      <c r="B625" s="50">
        <v>244.9</v>
      </c>
      <c r="C625" s="50">
        <v>2004.04</v>
      </c>
      <c r="D625" s="60">
        <f t="shared" si="54"/>
        <v>-5.2802599512590254E-3</v>
      </c>
      <c r="E625" s="61">
        <f t="shared" si="55"/>
        <v>-1.6465530356941316E-2</v>
      </c>
      <c r="F625" s="58">
        <f t="shared" si="56"/>
        <v>-6.812029020372843E-3</v>
      </c>
      <c r="G625" s="59">
        <f t="shared" si="57"/>
        <v>-1.6586038226318853E-2</v>
      </c>
      <c r="H625" s="57">
        <f t="shared" si="59"/>
        <v>1.1298457373069735E-4</v>
      </c>
      <c r="J625" s="56">
        <f t="shared" si="58"/>
        <v>2.7111368993535599E-4</v>
      </c>
    </row>
    <row r="626" spans="1:10" x14ac:dyDescent="0.25">
      <c r="A626" s="49">
        <v>44321</v>
      </c>
      <c r="B626" s="51">
        <v>256.5</v>
      </c>
      <c r="C626" s="51">
        <v>2047.36</v>
      </c>
      <c r="D626" s="60">
        <f t="shared" si="54"/>
        <v>4.7366271947733685E-2</v>
      </c>
      <c r="E626" s="61">
        <f t="shared" si="55"/>
        <v>2.1616335003293408E-2</v>
      </c>
      <c r="F626" s="58">
        <f t="shared" si="56"/>
        <v>4.5834502878619864E-2</v>
      </c>
      <c r="G626" s="59">
        <f t="shared" si="57"/>
        <v>2.149582713391587E-2</v>
      </c>
      <c r="H626" s="57">
        <f t="shared" si="59"/>
        <v>9.8525055064778194E-4</v>
      </c>
      <c r="J626" s="56">
        <f t="shared" si="58"/>
        <v>4.6726593897460783E-4</v>
      </c>
    </row>
    <row r="627" spans="1:10" x14ac:dyDescent="0.25">
      <c r="A627" s="48">
        <v>44322</v>
      </c>
      <c r="B627" s="50">
        <v>247.3</v>
      </c>
      <c r="C627" s="50">
        <v>2046.67</v>
      </c>
      <c r="D627" s="60">
        <f t="shared" si="54"/>
        <v>-3.5867446393762159E-2</v>
      </c>
      <c r="E627" s="61">
        <f t="shared" si="55"/>
        <v>-3.3701938105645812E-4</v>
      </c>
      <c r="F627" s="58">
        <f t="shared" si="56"/>
        <v>-3.739921546287598E-2</v>
      </c>
      <c r="G627" s="59">
        <f t="shared" si="57"/>
        <v>-4.575272504339951E-4</v>
      </c>
      <c r="H627" s="57">
        <f t="shared" si="59"/>
        <v>1.7111160219118201E-5</v>
      </c>
      <c r="J627" s="56">
        <f t="shared" si="58"/>
        <v>1.1358206320767813E-7</v>
      </c>
    </row>
    <row r="628" spans="1:10" x14ac:dyDescent="0.25">
      <c r="A628" s="49">
        <v>44323</v>
      </c>
      <c r="B628" s="51">
        <v>254.1</v>
      </c>
      <c r="C628" s="51">
        <v>2097.31</v>
      </c>
      <c r="D628" s="60">
        <f t="shared" si="54"/>
        <v>2.7496967246259496E-2</v>
      </c>
      <c r="E628" s="61">
        <f t="shared" si="55"/>
        <v>2.474263071232774E-2</v>
      </c>
      <c r="F628" s="58">
        <f t="shared" si="56"/>
        <v>2.5965198177145678E-2</v>
      </c>
      <c r="G628" s="59">
        <f t="shared" si="57"/>
        <v>2.4622122842950202E-2</v>
      </c>
      <c r="H628" s="57">
        <f t="shared" si="59"/>
        <v>6.393182991592276E-4</v>
      </c>
      <c r="J628" s="56">
        <f t="shared" si="58"/>
        <v>6.1219777456662393E-4</v>
      </c>
    </row>
    <row r="629" spans="1:10" x14ac:dyDescent="0.25">
      <c r="A629" s="48">
        <v>44326</v>
      </c>
      <c r="B629" s="50">
        <v>256.5</v>
      </c>
      <c r="C629" s="50">
        <v>2115.6999999999998</v>
      </c>
      <c r="D629" s="60">
        <f t="shared" si="54"/>
        <v>9.445100354191327E-3</v>
      </c>
      <c r="E629" s="61">
        <f t="shared" si="55"/>
        <v>8.7683747276272594E-3</v>
      </c>
      <c r="F629" s="58">
        <f t="shared" si="56"/>
        <v>7.9133312850775094E-3</v>
      </c>
      <c r="G629" s="59">
        <f t="shared" si="57"/>
        <v>8.6478668582497219E-3</v>
      </c>
      <c r="H629" s="57">
        <f t="shared" si="59"/>
        <v>6.8433435358572476E-5</v>
      </c>
      <c r="J629" s="56">
        <f t="shared" si="58"/>
        <v>7.6884395364092421E-5</v>
      </c>
    </row>
    <row r="630" spans="1:10" x14ac:dyDescent="0.25">
      <c r="A630" s="49">
        <v>44327</v>
      </c>
      <c r="B630" s="51">
        <v>273.39999999999998</v>
      </c>
      <c r="C630" s="51">
        <v>2110.48</v>
      </c>
      <c r="D630" s="60">
        <f t="shared" si="54"/>
        <v>6.5886939571150105E-2</v>
      </c>
      <c r="E630" s="61">
        <f t="shared" si="55"/>
        <v>-2.4672685163301677E-3</v>
      </c>
      <c r="F630" s="58">
        <f t="shared" si="56"/>
        <v>6.4355170502036291E-2</v>
      </c>
      <c r="G630" s="59">
        <f t="shared" si="57"/>
        <v>-2.5877763857077049E-3</v>
      </c>
      <c r="H630" s="57">
        <f t="shared" si="59"/>
        <v>-1.6653679052336257E-4</v>
      </c>
      <c r="J630" s="56">
        <f t="shared" si="58"/>
        <v>6.0874139316740673E-6</v>
      </c>
    </row>
    <row r="631" spans="1:10" x14ac:dyDescent="0.25">
      <c r="A631" s="48">
        <v>44328</v>
      </c>
      <c r="B631" s="50">
        <v>275.89999999999998</v>
      </c>
      <c r="C631" s="50">
        <v>2091.39</v>
      </c>
      <c r="D631" s="60">
        <f t="shared" si="54"/>
        <v>9.1441111923920015E-3</v>
      </c>
      <c r="E631" s="61">
        <f t="shared" si="55"/>
        <v>-9.045335658238951E-3</v>
      </c>
      <c r="F631" s="58">
        <f t="shared" si="56"/>
        <v>7.6123421232781839E-3</v>
      </c>
      <c r="G631" s="59">
        <f t="shared" si="57"/>
        <v>-9.1658435276164886E-3</v>
      </c>
      <c r="H631" s="57">
        <f t="shared" si="59"/>
        <v>-6.9773536780651704E-5</v>
      </c>
      <c r="J631" s="56">
        <f t="shared" si="58"/>
        <v>8.1818097170209076E-5</v>
      </c>
    </row>
    <row r="632" spans="1:10" x14ac:dyDescent="0.25">
      <c r="A632" s="49">
        <v>44329</v>
      </c>
      <c r="B632" s="51">
        <v>270.8</v>
      </c>
      <c r="C632" s="51">
        <v>2089.3200000000002</v>
      </c>
      <c r="D632" s="60">
        <f t="shared" si="54"/>
        <v>-1.8484958318231159E-2</v>
      </c>
      <c r="E632" s="61">
        <f t="shared" si="55"/>
        <v>-9.8977235235886418E-4</v>
      </c>
      <c r="F632" s="58">
        <f t="shared" si="56"/>
        <v>-2.0016727387344977E-2</v>
      </c>
      <c r="G632" s="59">
        <f t="shared" si="57"/>
        <v>-1.1102802217364011E-3</v>
      </c>
      <c r="H632" s="57">
        <f t="shared" si="59"/>
        <v>2.2224176522058475E-5</v>
      </c>
      <c r="J632" s="56">
        <f t="shared" si="58"/>
        <v>9.7964930949399951E-7</v>
      </c>
    </row>
    <row r="633" spans="1:10" x14ac:dyDescent="0.25">
      <c r="A633" s="48">
        <v>44330</v>
      </c>
      <c r="B633" s="50">
        <v>271.39999999999998</v>
      </c>
      <c r="C633" s="50">
        <v>2092.8000000000002</v>
      </c>
      <c r="D633" s="60">
        <f t="shared" si="54"/>
        <v>2.2156573116689504E-3</v>
      </c>
      <c r="E633" s="61">
        <f t="shared" si="55"/>
        <v>1.6656136924932952E-3</v>
      </c>
      <c r="F633" s="58">
        <f t="shared" si="56"/>
        <v>6.8388824255513235E-4</v>
      </c>
      <c r="G633" s="59">
        <f t="shared" si="57"/>
        <v>1.5451058231157582E-3</v>
      </c>
      <c r="H633" s="57">
        <f t="shared" si="59"/>
        <v>1.0566797059323372E-6</v>
      </c>
      <c r="J633" s="56">
        <f t="shared" si="58"/>
        <v>2.7742689726211491E-6</v>
      </c>
    </row>
    <row r="634" spans="1:10" x14ac:dyDescent="0.25">
      <c r="A634" s="49">
        <v>44333</v>
      </c>
      <c r="B634" s="51" t="s">
        <v>370</v>
      </c>
      <c r="C634" s="51">
        <v>2128.4899999999998</v>
      </c>
      <c r="D634" s="60">
        <f t="shared" si="54"/>
        <v>2.2107590272661959E-3</v>
      </c>
      <c r="E634" s="61">
        <f t="shared" si="55"/>
        <v>1.7053707951070196E-2</v>
      </c>
      <c r="F634" s="58">
        <f t="shared" si="56"/>
        <v>6.7898995815237782E-4</v>
      </c>
      <c r="G634" s="59">
        <f t="shared" si="57"/>
        <v>1.6933200081692659E-2</v>
      </c>
      <c r="H634" s="57">
        <f t="shared" si="59"/>
        <v>1.1497472814854338E-5</v>
      </c>
      <c r="J634" s="56">
        <f t="shared" si="58"/>
        <v>2.9082895488039483E-4</v>
      </c>
    </row>
    <row r="635" spans="1:10" x14ac:dyDescent="0.25">
      <c r="A635" s="48">
        <v>44334</v>
      </c>
      <c r="B635" s="50" t="s">
        <v>342</v>
      </c>
      <c r="C635" s="50">
        <v>2136.54</v>
      </c>
      <c r="D635" s="60">
        <f t="shared" si="54"/>
        <v>1.1029411764705843E-2</v>
      </c>
      <c r="E635" s="61">
        <f t="shared" si="55"/>
        <v>3.7820238760812863E-3</v>
      </c>
      <c r="F635" s="58">
        <f t="shared" si="56"/>
        <v>9.4976426955920255E-3</v>
      </c>
      <c r="G635" s="59">
        <f t="shared" si="57"/>
        <v>3.6615160067037492E-3</v>
      </c>
      <c r="H635" s="57">
        <f t="shared" si="59"/>
        <v>3.4775770755863143E-5</v>
      </c>
      <c r="J635" s="56">
        <f t="shared" si="58"/>
        <v>1.4303704599248918E-5</v>
      </c>
    </row>
    <row r="636" spans="1:10" x14ac:dyDescent="0.25">
      <c r="A636" s="49">
        <v>44335</v>
      </c>
      <c r="B636" s="51">
        <v>274.60000000000002</v>
      </c>
      <c r="C636" s="51">
        <v>2115.15</v>
      </c>
      <c r="D636" s="60">
        <f t="shared" si="54"/>
        <v>-1.4545454545453751E-3</v>
      </c>
      <c r="E636" s="61">
        <f t="shared" si="55"/>
        <v>-1.0011513943104178E-2</v>
      </c>
      <c r="F636" s="58">
        <f t="shared" si="56"/>
        <v>-2.9863145236591932E-3</v>
      </c>
      <c r="G636" s="59">
        <f t="shared" si="57"/>
        <v>-1.0132021812481715E-2</v>
      </c>
      <c r="H636" s="57">
        <f t="shared" si="59"/>
        <v>3.0257403892645889E-5</v>
      </c>
      <c r="J636" s="56">
        <f t="shared" si="58"/>
        <v>1.0023041143296937E-4</v>
      </c>
    </row>
    <row r="637" spans="1:10" x14ac:dyDescent="0.25">
      <c r="A637" s="48">
        <v>44336</v>
      </c>
      <c r="B637" s="50">
        <v>274.60000000000002</v>
      </c>
      <c r="C637" s="50">
        <v>2131.1799999999998</v>
      </c>
      <c r="D637" s="60">
        <f t="shared" si="54"/>
        <v>0</v>
      </c>
      <c r="E637" s="61">
        <f t="shared" si="55"/>
        <v>7.5786587239674574E-3</v>
      </c>
      <c r="F637" s="58">
        <f t="shared" si="56"/>
        <v>-1.5317690691138181E-3</v>
      </c>
      <c r="G637" s="59">
        <f t="shared" si="57"/>
        <v>7.4581508545899207E-3</v>
      </c>
      <c r="H637" s="57">
        <f t="shared" si="59"/>
        <v>-1.142416479184563E-5</v>
      </c>
      <c r="J637" s="56">
        <f t="shared" si="58"/>
        <v>5.7436068054368053E-5</v>
      </c>
    </row>
    <row r="638" spans="1:10" x14ac:dyDescent="0.25">
      <c r="A638" s="49">
        <v>44337</v>
      </c>
      <c r="B638" s="51">
        <v>277.3</v>
      </c>
      <c r="C638" s="51">
        <v>2139.06</v>
      </c>
      <c r="D638" s="60">
        <f t="shared" si="54"/>
        <v>9.8324836125271986E-3</v>
      </c>
      <c r="E638" s="61">
        <f t="shared" si="55"/>
        <v>3.6974821460411533E-3</v>
      </c>
      <c r="F638" s="58">
        <f t="shared" si="56"/>
        <v>8.300714543413381E-3</v>
      </c>
      <c r="G638" s="59">
        <f t="shared" si="57"/>
        <v>3.5769742766636162E-3</v>
      </c>
      <c r="H638" s="57">
        <f t="shared" si="59"/>
        <v>2.9691442399717236E-5</v>
      </c>
      <c r="J638" s="56">
        <f t="shared" si="58"/>
        <v>1.3671374220293093E-5</v>
      </c>
    </row>
    <row r="639" spans="1:10" x14ac:dyDescent="0.25">
      <c r="A639" s="48">
        <v>44340</v>
      </c>
      <c r="B639" s="50" t="s">
        <v>364</v>
      </c>
      <c r="C639" s="50">
        <v>2134.1799999999998</v>
      </c>
      <c r="D639" s="60">
        <f t="shared" si="54"/>
        <v>2.4161557879552875E-2</v>
      </c>
      <c r="E639" s="61">
        <f t="shared" si="55"/>
        <v>-2.2813759314839199E-3</v>
      </c>
      <c r="F639" s="58">
        <f t="shared" si="56"/>
        <v>2.2629788810439058E-2</v>
      </c>
      <c r="G639" s="59">
        <f t="shared" si="57"/>
        <v>-2.4018838008614571E-3</v>
      </c>
      <c r="H639" s="57">
        <f t="shared" si="59"/>
        <v>-5.4354123160709436E-5</v>
      </c>
      <c r="J639" s="56">
        <f t="shared" si="58"/>
        <v>5.2046761407541233E-6</v>
      </c>
    </row>
    <row r="640" spans="1:10" x14ac:dyDescent="0.25">
      <c r="A640" s="49">
        <v>44341</v>
      </c>
      <c r="B640" s="51">
        <v>280.10000000000002</v>
      </c>
      <c r="C640" s="51">
        <v>2153.7800000000002</v>
      </c>
      <c r="D640" s="60">
        <f t="shared" si="54"/>
        <v>-1.3732394366197109E-2</v>
      </c>
      <c r="E640" s="61">
        <f t="shared" si="55"/>
        <v>9.183855157484544E-3</v>
      </c>
      <c r="F640" s="58">
        <f t="shared" si="56"/>
        <v>-1.5264163435310927E-2</v>
      </c>
      <c r="G640" s="59">
        <f t="shared" si="57"/>
        <v>9.0633472881070064E-3</v>
      </c>
      <c r="H640" s="57">
        <f t="shared" si="59"/>
        <v>-1.3834441427664743E-4</v>
      </c>
      <c r="J640" s="56">
        <f t="shared" si="58"/>
        <v>8.4343195553655451E-5</v>
      </c>
    </row>
    <row r="641" spans="1:10" x14ac:dyDescent="0.25">
      <c r="A641" s="48">
        <v>44342</v>
      </c>
      <c r="B641" s="50">
        <v>280.39999999999998</v>
      </c>
      <c r="C641" s="50">
        <v>2164.89</v>
      </c>
      <c r="D641" s="60">
        <f t="shared" si="54"/>
        <v>1.071046054980096E-3</v>
      </c>
      <c r="E641" s="61">
        <f t="shared" si="55"/>
        <v>5.1583727214477015E-3</v>
      </c>
      <c r="F641" s="58">
        <f t="shared" si="56"/>
        <v>-4.6072301413372209E-4</v>
      </c>
      <c r="G641" s="59">
        <f t="shared" si="57"/>
        <v>5.0378648520701648E-3</v>
      </c>
      <c r="H641" s="57">
        <f t="shared" si="59"/>
        <v>-2.3210602794441042E-6</v>
      </c>
      <c r="J641" s="56">
        <f t="shared" si="58"/>
        <v>2.6608809133375766E-5</v>
      </c>
    </row>
    <row r="642" spans="1:10" x14ac:dyDescent="0.25">
      <c r="A642" s="49">
        <v>44343</v>
      </c>
      <c r="B642" s="51">
        <v>283.89999999999998</v>
      </c>
      <c r="C642" s="51">
        <v>2207.4699999999998</v>
      </c>
      <c r="D642" s="60">
        <f t="shared" si="54"/>
        <v>1.2482168330955723E-2</v>
      </c>
      <c r="E642" s="61">
        <f t="shared" si="55"/>
        <v>1.9668435809671481E-2</v>
      </c>
      <c r="F642" s="58">
        <f t="shared" si="56"/>
        <v>1.0950399261841905E-2</v>
      </c>
      <c r="G642" s="59">
        <f t="shared" si="57"/>
        <v>1.9547927940293943E-2</v>
      </c>
      <c r="H642" s="57">
        <f t="shared" si="59"/>
        <v>2.1405761568793355E-4</v>
      </c>
      <c r="J642" s="56">
        <f t="shared" si="58"/>
        <v>3.8684736719916745E-4</v>
      </c>
    </row>
    <row r="643" spans="1:10" x14ac:dyDescent="0.25">
      <c r="A643" s="48">
        <v>44344</v>
      </c>
      <c r="B643" s="50" t="s">
        <v>361</v>
      </c>
      <c r="C643" s="50">
        <v>2236.31</v>
      </c>
      <c r="D643" s="60">
        <f t="shared" si="54"/>
        <v>3.874603733709181E-3</v>
      </c>
      <c r="E643" s="61">
        <f t="shared" si="55"/>
        <v>1.3064730211509223E-2</v>
      </c>
      <c r="F643" s="58">
        <f t="shared" si="56"/>
        <v>2.3428346645953629E-3</v>
      </c>
      <c r="G643" s="59">
        <f t="shared" si="57"/>
        <v>1.2944222342131686E-2</v>
      </c>
      <c r="H643" s="57">
        <f t="shared" si="59"/>
        <v>3.032617280937589E-5</v>
      </c>
      <c r="J643" s="56">
        <f t="shared" si="58"/>
        <v>1.7068717549952183E-4</v>
      </c>
    </row>
    <row r="644" spans="1:10" x14ac:dyDescent="0.25">
      <c r="A644" s="49">
        <v>44347</v>
      </c>
      <c r="B644" s="51">
        <v>284.60000000000002</v>
      </c>
      <c r="C644" s="51">
        <v>2233.36</v>
      </c>
      <c r="D644" s="60">
        <f t="shared" si="54"/>
        <v>-1.4035087719297401E-3</v>
      </c>
      <c r="E644" s="61">
        <f t="shared" si="55"/>
        <v>-1.3191373289033193E-3</v>
      </c>
      <c r="F644" s="58">
        <f t="shared" si="56"/>
        <v>-2.9352778410435582E-3</v>
      </c>
      <c r="G644" s="59">
        <f t="shared" si="57"/>
        <v>-1.4396451982808562E-3</v>
      </c>
      <c r="H644" s="57">
        <f t="shared" si="59"/>
        <v>4.2257586494785563E-6</v>
      </c>
      <c r="J644" s="56">
        <f t="shared" si="58"/>
        <v>1.7401232925061838E-6</v>
      </c>
    </row>
    <row r="645" spans="1:10" x14ac:dyDescent="0.25">
      <c r="A645" s="48">
        <v>44348</v>
      </c>
      <c r="B645" s="50">
        <v>283.8</v>
      </c>
      <c r="C645" s="50">
        <v>2233.37</v>
      </c>
      <c r="D645" s="60">
        <f t="shared" si="54"/>
        <v>-2.8109627547435734E-3</v>
      </c>
      <c r="E645" s="61">
        <f t="shared" si="55"/>
        <v>4.4775584768785848E-6</v>
      </c>
      <c r="F645" s="58">
        <f t="shared" si="56"/>
        <v>-4.342731823857391E-3</v>
      </c>
      <c r="G645" s="59">
        <f t="shared" si="57"/>
        <v>-1.1603031090065839E-4</v>
      </c>
      <c r="H645" s="57">
        <f t="shared" si="59"/>
        <v>5.0388852368035638E-7</v>
      </c>
      <c r="J645" s="56">
        <f t="shared" si="58"/>
        <v>2.0048529913867272E-11</v>
      </c>
    </row>
    <row r="646" spans="1:10" x14ac:dyDescent="0.25">
      <c r="A646" s="49">
        <v>44349</v>
      </c>
      <c r="B646" s="51">
        <v>286.10000000000002</v>
      </c>
      <c r="C646" s="51">
        <v>2252.2600000000002</v>
      </c>
      <c r="D646" s="60">
        <f t="shared" ref="D646:D709" si="60">B646/B645-1</f>
        <v>8.1042988019732753E-3</v>
      </c>
      <c r="E646" s="61">
        <f t="shared" ref="E646:E709" si="61">C646/C645-1</f>
        <v>8.4580700913867712E-3</v>
      </c>
      <c r="F646" s="58">
        <f t="shared" ref="F646:F709" si="62">D646-$N$10</f>
        <v>6.5725297328594577E-3</v>
      </c>
      <c r="G646" s="59">
        <f t="shared" ref="G646:G709" si="63">E646-$O$10</f>
        <v>8.3375622220092337E-3</v>
      </c>
      <c r="H646" s="57">
        <f t="shared" si="59"/>
        <v>5.4798875603721452E-5</v>
      </c>
      <c r="J646" s="56">
        <f t="shared" ref="J646:J709" si="64">E646^2</f>
        <v>7.1538949670811423E-5</v>
      </c>
    </row>
    <row r="647" spans="1:10" x14ac:dyDescent="0.25">
      <c r="A647" s="48">
        <v>44351</v>
      </c>
      <c r="B647" s="50">
        <v>286.60000000000002</v>
      </c>
      <c r="C647" s="50">
        <v>2254.59</v>
      </c>
      <c r="D647" s="60">
        <f t="shared" si="60"/>
        <v>1.747640685075158E-3</v>
      </c>
      <c r="E647" s="61">
        <f t="shared" si="61"/>
        <v>1.0345164412635111E-3</v>
      </c>
      <c r="F647" s="58">
        <f t="shared" si="62"/>
        <v>2.1587161596133995E-4</v>
      </c>
      <c r="G647" s="59">
        <f t="shared" si="63"/>
        <v>9.1400857188597413E-4</v>
      </c>
      <c r="H647" s="57">
        <f t="shared" ref="H647:H710" si="65">F647*G647</f>
        <v>1.9730850741554179E-7</v>
      </c>
      <c r="J647" s="56">
        <f t="shared" si="64"/>
        <v>1.0702242672445195E-6</v>
      </c>
    </row>
    <row r="648" spans="1:10" x14ac:dyDescent="0.25">
      <c r="A648" s="49">
        <v>44354</v>
      </c>
      <c r="B648" s="51">
        <v>286.10000000000002</v>
      </c>
      <c r="C648" s="51">
        <v>2246.63</v>
      </c>
      <c r="D648" s="60">
        <f t="shared" si="60"/>
        <v>-1.7445917655268817E-3</v>
      </c>
      <c r="E648" s="61">
        <f t="shared" si="61"/>
        <v>-3.5305754039537396E-3</v>
      </c>
      <c r="F648" s="58">
        <f t="shared" si="62"/>
        <v>-3.2763608346406997E-3</v>
      </c>
      <c r="G648" s="59">
        <f t="shared" si="63"/>
        <v>-3.6510832733312767E-3</v>
      </c>
      <c r="H648" s="57">
        <f t="shared" si="65"/>
        <v>1.1962266240754359E-5</v>
      </c>
      <c r="J648" s="56">
        <f t="shared" si="64"/>
        <v>1.2464962683003111E-5</v>
      </c>
    </row>
    <row r="649" spans="1:10" x14ac:dyDescent="0.25">
      <c r="A649" s="48">
        <v>44355</v>
      </c>
      <c r="B649" s="50">
        <v>282.89999999999998</v>
      </c>
      <c r="C649" s="50">
        <v>2237.61</v>
      </c>
      <c r="D649" s="60">
        <f t="shared" si="60"/>
        <v>-1.1184900384481056E-2</v>
      </c>
      <c r="E649" s="61">
        <f t="shared" si="61"/>
        <v>-4.0149023203642775E-3</v>
      </c>
      <c r="F649" s="58">
        <f t="shared" si="62"/>
        <v>-1.2716669453594873E-2</v>
      </c>
      <c r="G649" s="59">
        <f t="shared" si="63"/>
        <v>-4.1354101897418142E-3</v>
      </c>
      <c r="H649" s="57">
        <f t="shared" si="65"/>
        <v>5.258864443797471E-5</v>
      </c>
      <c r="J649" s="56">
        <f t="shared" si="64"/>
        <v>1.6119440642066461E-5</v>
      </c>
    </row>
    <row r="650" spans="1:10" x14ac:dyDescent="0.25">
      <c r="A650" s="49">
        <v>44356</v>
      </c>
      <c r="B650" s="51">
        <v>279.8</v>
      </c>
      <c r="C650" s="51">
        <v>2218.4499999999998</v>
      </c>
      <c r="D650" s="60">
        <f t="shared" si="60"/>
        <v>-1.095793566631309E-2</v>
      </c>
      <c r="E650" s="61">
        <f t="shared" si="61"/>
        <v>-8.5627075316968559E-3</v>
      </c>
      <c r="F650" s="58">
        <f t="shared" si="62"/>
        <v>-1.2489704735426908E-2</v>
      </c>
      <c r="G650" s="59">
        <f t="shared" si="63"/>
        <v>-8.6832154010743935E-3</v>
      </c>
      <c r="H650" s="57">
        <f t="shared" si="65"/>
        <v>1.084507965135307E-4</v>
      </c>
      <c r="J650" s="56">
        <f t="shared" si="64"/>
        <v>7.3319960273378061E-5</v>
      </c>
    </row>
    <row r="651" spans="1:10" x14ac:dyDescent="0.25">
      <c r="A651" s="48">
        <v>44357</v>
      </c>
      <c r="B651" s="50">
        <v>271.7</v>
      </c>
      <c r="C651" s="50">
        <v>2236.89</v>
      </c>
      <c r="D651" s="60">
        <f t="shared" si="60"/>
        <v>-2.8949249463902871E-2</v>
      </c>
      <c r="E651" s="61">
        <f t="shared" si="61"/>
        <v>8.312109806396295E-3</v>
      </c>
      <c r="F651" s="58">
        <f t="shared" si="62"/>
        <v>-3.0481018533016688E-2</v>
      </c>
      <c r="G651" s="59">
        <f t="shared" si="63"/>
        <v>8.1916019370187575E-3</v>
      </c>
      <c r="H651" s="57">
        <f t="shared" si="65"/>
        <v>-2.4968837045736414E-4</v>
      </c>
      <c r="J651" s="56">
        <f t="shared" si="64"/>
        <v>6.9091169433589452E-5</v>
      </c>
    </row>
    <row r="652" spans="1:10" x14ac:dyDescent="0.25">
      <c r="A652" s="49">
        <v>44358</v>
      </c>
      <c r="B652" s="51">
        <v>264.39999999999998</v>
      </c>
      <c r="C652" s="51">
        <v>2224.67</v>
      </c>
      <c r="D652" s="60">
        <f t="shared" si="60"/>
        <v>-2.6867868973132203E-2</v>
      </c>
      <c r="E652" s="61">
        <f t="shared" si="61"/>
        <v>-5.462941852303782E-3</v>
      </c>
      <c r="F652" s="58">
        <f t="shared" si="62"/>
        <v>-2.8399638042246021E-2</v>
      </c>
      <c r="G652" s="59">
        <f t="shared" si="63"/>
        <v>-5.5834497216813187E-3</v>
      </c>
      <c r="H652" s="57">
        <f t="shared" si="65"/>
        <v>1.5856795112282875E-4</v>
      </c>
      <c r="J652" s="56">
        <f t="shared" si="64"/>
        <v>2.9843733681652279E-5</v>
      </c>
    </row>
    <row r="653" spans="1:10" x14ac:dyDescent="0.25">
      <c r="A653" s="48">
        <v>44361</v>
      </c>
      <c r="B653" s="50">
        <v>270.2</v>
      </c>
      <c r="C653" s="50">
        <v>2253.1999999999998</v>
      </c>
      <c r="D653" s="60">
        <f t="shared" si="60"/>
        <v>2.1936459909228434E-2</v>
      </c>
      <c r="E653" s="61">
        <f t="shared" si="61"/>
        <v>1.2824373952091683E-2</v>
      </c>
      <c r="F653" s="58">
        <f t="shared" si="62"/>
        <v>2.0404690840114616E-2</v>
      </c>
      <c r="G653" s="59">
        <f t="shared" si="63"/>
        <v>1.2703866082714146E-2</v>
      </c>
      <c r="H653" s="57">
        <f t="shared" si="65"/>
        <v>2.592184598920001E-4</v>
      </c>
      <c r="J653" s="56">
        <f t="shared" si="64"/>
        <v>1.6446456726308765E-4</v>
      </c>
    </row>
    <row r="654" spans="1:10" x14ac:dyDescent="0.25">
      <c r="A654" s="49">
        <v>44362</v>
      </c>
      <c r="B654" s="51">
        <v>269.2</v>
      </c>
      <c r="C654" s="51">
        <v>2230.37</v>
      </c>
      <c r="D654" s="60">
        <f t="shared" si="60"/>
        <v>-3.7009622501850137E-3</v>
      </c>
      <c r="E654" s="61">
        <f t="shared" si="61"/>
        <v>-1.0132256346529367E-2</v>
      </c>
      <c r="F654" s="58">
        <f t="shared" si="62"/>
        <v>-5.2327313192988313E-3</v>
      </c>
      <c r="G654" s="59">
        <f t="shared" si="63"/>
        <v>-1.0252764215906904E-2</v>
      </c>
      <c r="H654" s="57">
        <f t="shared" si="65"/>
        <v>5.3649960421962385E-5</v>
      </c>
      <c r="J654" s="56">
        <f t="shared" si="64"/>
        <v>1.0266261867178463E-4</v>
      </c>
    </row>
    <row r="655" spans="1:10" x14ac:dyDescent="0.25">
      <c r="A655" s="48">
        <v>44363</v>
      </c>
      <c r="B655" s="50" t="s">
        <v>367</v>
      </c>
      <c r="C655" s="50">
        <v>2225.27</v>
      </c>
      <c r="D655" s="60">
        <f t="shared" si="60"/>
        <v>2.9717682020802272E-3</v>
      </c>
      <c r="E655" s="61">
        <f t="shared" si="61"/>
        <v>-2.2866161219886605E-3</v>
      </c>
      <c r="F655" s="58">
        <f t="shared" si="62"/>
        <v>1.4399991329664091E-3</v>
      </c>
      <c r="G655" s="59">
        <f t="shared" si="63"/>
        <v>-2.4071239913661976E-3</v>
      </c>
      <c r="H655" s="57">
        <f t="shared" si="65"/>
        <v>-3.4662564605099665E-6</v>
      </c>
      <c r="J655" s="56">
        <f t="shared" si="64"/>
        <v>5.2286132893384604E-6</v>
      </c>
    </row>
    <row r="656" spans="1:10" x14ac:dyDescent="0.25">
      <c r="A656" s="49">
        <v>44364</v>
      </c>
      <c r="B656" s="51">
        <v>269.2</v>
      </c>
      <c r="C656" s="51">
        <v>2211.58</v>
      </c>
      <c r="D656" s="60">
        <f t="shared" si="60"/>
        <v>-2.9629629629630561E-3</v>
      </c>
      <c r="E656" s="61">
        <f t="shared" si="61"/>
        <v>-6.1520624463548002E-3</v>
      </c>
      <c r="F656" s="58">
        <f t="shared" si="62"/>
        <v>-4.4947320320768737E-3</v>
      </c>
      <c r="G656" s="59">
        <f t="shared" si="63"/>
        <v>-6.2725703157323369E-3</v>
      </c>
      <c r="H656" s="57">
        <f t="shared" si="65"/>
        <v>2.8193522721576682E-5</v>
      </c>
      <c r="J656" s="56">
        <f t="shared" si="64"/>
        <v>3.7847872343849011E-5</v>
      </c>
    </row>
    <row r="657" spans="1:10" x14ac:dyDescent="0.25">
      <c r="A657" s="48">
        <v>44365</v>
      </c>
      <c r="B657" s="50">
        <v>274.3</v>
      </c>
      <c r="C657" s="50">
        <v>2220.6799999999998</v>
      </c>
      <c r="D657" s="60">
        <f t="shared" si="60"/>
        <v>1.894502228826167E-2</v>
      </c>
      <c r="E657" s="61">
        <f t="shared" si="61"/>
        <v>4.1147053237955422E-3</v>
      </c>
      <c r="F657" s="58">
        <f t="shared" si="62"/>
        <v>1.7413253219147853E-2</v>
      </c>
      <c r="G657" s="59">
        <f t="shared" si="63"/>
        <v>3.9941974544180055E-3</v>
      </c>
      <c r="H657" s="57">
        <f t="shared" si="65"/>
        <v>6.9551971681056497E-5</v>
      </c>
      <c r="J657" s="56">
        <f t="shared" si="64"/>
        <v>1.6930799901671378E-5</v>
      </c>
    </row>
    <row r="658" spans="1:10" x14ac:dyDescent="0.25">
      <c r="A658" s="49">
        <v>44368</v>
      </c>
      <c r="B658" s="51">
        <v>270.2</v>
      </c>
      <c r="C658" s="51">
        <v>2219.4499999999998</v>
      </c>
      <c r="D658" s="60">
        <f t="shared" si="60"/>
        <v>-1.494713816988702E-2</v>
      </c>
      <c r="E658" s="61">
        <f t="shared" si="61"/>
        <v>-5.5388439577064297E-4</v>
      </c>
      <c r="F658" s="58">
        <f t="shared" si="62"/>
        <v>-1.6478907239000837E-2</v>
      </c>
      <c r="G658" s="59">
        <f t="shared" si="63"/>
        <v>-6.7439226514817989E-4</v>
      </c>
      <c r="H658" s="57">
        <f t="shared" si="65"/>
        <v>1.1113247580076513E-5</v>
      </c>
      <c r="J658" s="56">
        <f t="shared" si="64"/>
        <v>3.0678792387821026E-7</v>
      </c>
    </row>
    <row r="659" spans="1:10" x14ac:dyDescent="0.25">
      <c r="A659" s="48">
        <v>44369</v>
      </c>
      <c r="B659" s="50" t="s">
        <v>342</v>
      </c>
      <c r="C659" s="50">
        <v>2220.5300000000002</v>
      </c>
      <c r="D659" s="60">
        <f t="shared" si="60"/>
        <v>1.7764618800888199E-2</v>
      </c>
      <c r="E659" s="61">
        <f t="shared" si="61"/>
        <v>4.8660704228531415E-4</v>
      </c>
      <c r="F659" s="58">
        <f t="shared" si="62"/>
        <v>1.6232849731774381E-2</v>
      </c>
      <c r="G659" s="59">
        <f t="shared" si="63"/>
        <v>3.6609917290777717E-4</v>
      </c>
      <c r="H659" s="57">
        <f t="shared" si="65"/>
        <v>5.9428328607388332E-6</v>
      </c>
      <c r="J659" s="56">
        <f t="shared" si="64"/>
        <v>2.3678641360166151E-7</v>
      </c>
    </row>
    <row r="660" spans="1:10" x14ac:dyDescent="0.25">
      <c r="A660" s="49">
        <v>44370</v>
      </c>
      <c r="B660" s="51">
        <v>272.8</v>
      </c>
      <c r="C660" s="51">
        <v>2233.6999999999998</v>
      </c>
      <c r="D660" s="60">
        <f t="shared" si="60"/>
        <v>-8.0000000000000071E-3</v>
      </c>
      <c r="E660" s="61">
        <f t="shared" si="61"/>
        <v>5.9310164690409284E-3</v>
      </c>
      <c r="F660" s="58">
        <f t="shared" si="62"/>
        <v>-9.5317690691138247E-3</v>
      </c>
      <c r="G660" s="59">
        <f t="shared" si="63"/>
        <v>5.8105085996633917E-3</v>
      </c>
      <c r="H660" s="57">
        <f t="shared" si="65"/>
        <v>-5.53844261460914E-5</v>
      </c>
      <c r="J660" s="56">
        <f t="shared" si="64"/>
        <v>3.5176956356034719E-5</v>
      </c>
    </row>
    <row r="661" spans="1:10" x14ac:dyDescent="0.25">
      <c r="A661" s="48">
        <v>44371</v>
      </c>
      <c r="B661" s="50" t="s">
        <v>359</v>
      </c>
      <c r="C661" s="50">
        <v>2273.11</v>
      </c>
      <c r="D661" s="60">
        <f t="shared" si="60"/>
        <v>4.3988269794721369E-3</v>
      </c>
      <c r="E661" s="61">
        <f t="shared" si="61"/>
        <v>1.7643371983704359E-2</v>
      </c>
      <c r="F661" s="58">
        <f t="shared" si="62"/>
        <v>2.8670579103583188E-3</v>
      </c>
      <c r="G661" s="59">
        <f t="shared" si="63"/>
        <v>1.7522864114326821E-2</v>
      </c>
      <c r="H661" s="57">
        <f t="shared" si="65"/>
        <v>5.0239066171114626E-5</v>
      </c>
      <c r="J661" s="56">
        <f t="shared" si="64"/>
        <v>3.1128857495536387E-4</v>
      </c>
    </row>
    <row r="662" spans="1:10" x14ac:dyDescent="0.25">
      <c r="A662" s="49">
        <v>44372</v>
      </c>
      <c r="B662" s="51" t="s">
        <v>373</v>
      </c>
      <c r="C662" s="51">
        <v>2282.46</v>
      </c>
      <c r="D662" s="60">
        <f t="shared" si="60"/>
        <v>1.4598540145985384E-2</v>
      </c>
      <c r="E662" s="61">
        <f t="shared" si="61"/>
        <v>4.1133073190473546E-3</v>
      </c>
      <c r="F662" s="58">
        <f t="shared" si="62"/>
        <v>1.3066771076871566E-2</v>
      </c>
      <c r="G662" s="59">
        <f t="shared" si="63"/>
        <v>3.9927994496698179E-3</v>
      </c>
      <c r="H662" s="57">
        <f t="shared" si="65"/>
        <v>5.2172996364694283E-5</v>
      </c>
      <c r="J662" s="56">
        <f t="shared" si="64"/>
        <v>1.6919297100928537E-5</v>
      </c>
    </row>
    <row r="663" spans="1:10" x14ac:dyDescent="0.25">
      <c r="A663" s="48">
        <v>44375</v>
      </c>
      <c r="B663" s="50">
        <v>276.60000000000002</v>
      </c>
      <c r="C663" s="50">
        <v>2285.81</v>
      </c>
      <c r="D663" s="60">
        <f t="shared" si="60"/>
        <v>-5.0359712230214626E-3</v>
      </c>
      <c r="E663" s="61">
        <f t="shared" si="61"/>
        <v>1.4677146587454004E-3</v>
      </c>
      <c r="F663" s="58">
        <f t="shared" si="62"/>
        <v>-6.5677402921352802E-3</v>
      </c>
      <c r="G663" s="59">
        <f t="shared" si="63"/>
        <v>1.3472067893678635E-3</v>
      </c>
      <c r="H663" s="57">
        <f t="shared" si="65"/>
        <v>-8.8481043123695253E-6</v>
      </c>
      <c r="J663" s="56">
        <f t="shared" si="64"/>
        <v>2.1541863194961272E-6</v>
      </c>
    </row>
    <row r="664" spans="1:10" x14ac:dyDescent="0.25">
      <c r="A664" s="49">
        <v>44376</v>
      </c>
      <c r="B664" s="51">
        <v>278.60000000000002</v>
      </c>
      <c r="C664" s="51">
        <v>2258.2399999999998</v>
      </c>
      <c r="D664" s="60">
        <f t="shared" si="60"/>
        <v>7.2306579898770984E-3</v>
      </c>
      <c r="E664" s="61">
        <f t="shared" si="61"/>
        <v>-1.2061369930134291E-2</v>
      </c>
      <c r="F664" s="58">
        <f t="shared" si="62"/>
        <v>5.6988889207632808E-3</v>
      </c>
      <c r="G664" s="59">
        <f t="shared" si="63"/>
        <v>-1.2181877799511829E-2</v>
      </c>
      <c r="H664" s="57">
        <f t="shared" si="65"/>
        <v>-6.9423168425730139E-5</v>
      </c>
      <c r="J664" s="56">
        <f t="shared" si="64"/>
        <v>1.4547664459154769E-4</v>
      </c>
    </row>
    <row r="665" spans="1:10" x14ac:dyDescent="0.25">
      <c r="A665" s="48">
        <v>44377</v>
      </c>
      <c r="B665" s="50">
        <v>279.89999999999998</v>
      </c>
      <c r="C665" s="50">
        <v>2218.41</v>
      </c>
      <c r="D665" s="60">
        <f t="shared" si="60"/>
        <v>4.6661880832732372E-3</v>
      </c>
      <c r="E665" s="61">
        <f t="shared" si="61"/>
        <v>-1.7637629304236846E-2</v>
      </c>
      <c r="F665" s="58">
        <f t="shared" si="62"/>
        <v>3.1344190141594191E-3</v>
      </c>
      <c r="G665" s="59">
        <f t="shared" si="63"/>
        <v>-1.7758137173614384E-2</v>
      </c>
      <c r="H665" s="57">
        <f t="shared" si="65"/>
        <v>-5.5661442813028129E-5</v>
      </c>
      <c r="J665" s="56">
        <f t="shared" si="64"/>
        <v>3.1108596747367431E-4</v>
      </c>
    </row>
    <row r="666" spans="1:10" x14ac:dyDescent="0.25">
      <c r="A666" s="49">
        <v>44378</v>
      </c>
      <c r="B666" s="51">
        <v>280.89999999999998</v>
      </c>
      <c r="C666" s="51">
        <v>2250.58</v>
      </c>
      <c r="D666" s="60">
        <f t="shared" si="60"/>
        <v>3.5727045373348254E-3</v>
      </c>
      <c r="E666" s="61">
        <f t="shared" si="61"/>
        <v>1.4501377112436487E-2</v>
      </c>
      <c r="F666" s="58">
        <f t="shared" si="62"/>
        <v>2.0409354682210073E-3</v>
      </c>
      <c r="G666" s="59">
        <f t="shared" si="63"/>
        <v>1.4380869243058949E-2</v>
      </c>
      <c r="H666" s="57">
        <f t="shared" si="65"/>
        <v>2.9350426102007599E-5</v>
      </c>
      <c r="J666" s="56">
        <f t="shared" si="64"/>
        <v>2.1028993815709677E-4</v>
      </c>
    </row>
    <row r="667" spans="1:10" x14ac:dyDescent="0.25">
      <c r="A667" s="48">
        <v>44379</v>
      </c>
      <c r="B667" s="50">
        <v>287.10000000000002</v>
      </c>
      <c r="C667" s="50">
        <v>2252.1799999999998</v>
      </c>
      <c r="D667" s="60">
        <f t="shared" si="60"/>
        <v>2.2071911712353343E-2</v>
      </c>
      <c r="E667" s="61">
        <f t="shared" si="61"/>
        <v>7.1092784970971934E-4</v>
      </c>
      <c r="F667" s="58">
        <f t="shared" si="62"/>
        <v>2.0540142643239525E-2</v>
      </c>
      <c r="G667" s="59">
        <f t="shared" si="63"/>
        <v>5.9041998033218242E-4</v>
      </c>
      <c r="H667" s="57">
        <f t="shared" si="65"/>
        <v>1.2127310615441702E-5</v>
      </c>
      <c r="J667" s="56">
        <f t="shared" si="64"/>
        <v>5.0541840749288532E-7</v>
      </c>
    </row>
    <row r="668" spans="1:10" x14ac:dyDescent="0.25">
      <c r="A668" s="49">
        <v>44382</v>
      </c>
      <c r="B668" s="51" t="s">
        <v>371</v>
      </c>
      <c r="C668" s="51">
        <v>2258.8200000000002</v>
      </c>
      <c r="D668" s="60">
        <f t="shared" si="60"/>
        <v>-3.8314176245211051E-3</v>
      </c>
      <c r="E668" s="61">
        <f t="shared" si="61"/>
        <v>2.9482545800070259E-3</v>
      </c>
      <c r="F668" s="58">
        <f t="shared" si="62"/>
        <v>-5.3631866936349228E-3</v>
      </c>
      <c r="G668" s="59">
        <f t="shared" si="63"/>
        <v>2.8277467106294888E-3</v>
      </c>
      <c r="H668" s="57">
        <f t="shared" si="65"/>
        <v>-1.5165733531417996E-5</v>
      </c>
      <c r="J668" s="56">
        <f t="shared" si="64"/>
        <v>8.692205068532404E-6</v>
      </c>
    </row>
    <row r="669" spans="1:10" x14ac:dyDescent="0.25">
      <c r="A669" s="48">
        <v>44383</v>
      </c>
      <c r="B669" s="50">
        <v>297.5</v>
      </c>
      <c r="C669" s="50">
        <v>2228.46</v>
      </c>
      <c r="D669" s="60">
        <f t="shared" si="60"/>
        <v>4.0209790209790208E-2</v>
      </c>
      <c r="E669" s="61">
        <f t="shared" si="61"/>
        <v>-1.3440646001009471E-2</v>
      </c>
      <c r="F669" s="58">
        <f t="shared" si="62"/>
        <v>3.8678021140676387E-2</v>
      </c>
      <c r="G669" s="59">
        <f t="shared" si="63"/>
        <v>-1.3561153870387008E-2</v>
      </c>
      <c r="H669" s="57">
        <f t="shared" si="65"/>
        <v>-5.245185960907941E-4</v>
      </c>
      <c r="J669" s="56">
        <f t="shared" si="64"/>
        <v>1.8065096492445189E-4</v>
      </c>
    </row>
    <row r="670" spans="1:10" x14ac:dyDescent="0.25">
      <c r="A670" s="49">
        <v>44384</v>
      </c>
      <c r="B670" s="51">
        <v>305.60000000000002</v>
      </c>
      <c r="C670" s="51">
        <v>2285.79</v>
      </c>
      <c r="D670" s="60">
        <f t="shared" si="60"/>
        <v>2.7226890756302691E-2</v>
      </c>
      <c r="E670" s="61">
        <f t="shared" si="61"/>
        <v>2.5726286314315727E-2</v>
      </c>
      <c r="F670" s="58">
        <f t="shared" si="62"/>
        <v>2.5695121687188873E-2</v>
      </c>
      <c r="G670" s="59">
        <f t="shared" si="63"/>
        <v>2.560577844493819E-2</v>
      </c>
      <c r="H670" s="57">
        <f t="shared" si="65"/>
        <v>6.5794359303788467E-4</v>
      </c>
      <c r="J670" s="56">
        <f t="shared" si="64"/>
        <v>6.6184180752614863E-4</v>
      </c>
    </row>
    <row r="671" spans="1:10" x14ac:dyDescent="0.25">
      <c r="A671" s="48">
        <v>44385</v>
      </c>
      <c r="B671" s="50">
        <v>300.3</v>
      </c>
      <c r="C671" s="50">
        <v>2234.6</v>
      </c>
      <c r="D671" s="60">
        <f t="shared" si="60"/>
        <v>-1.7342931937172845E-2</v>
      </c>
      <c r="E671" s="61">
        <f t="shared" si="61"/>
        <v>-2.2394883169495006E-2</v>
      </c>
      <c r="F671" s="58">
        <f t="shared" si="62"/>
        <v>-1.8874701006286663E-2</v>
      </c>
      <c r="G671" s="59">
        <f t="shared" si="63"/>
        <v>-2.2515391038872543E-2</v>
      </c>
      <c r="H671" s="57">
        <f t="shared" si="65"/>
        <v>4.2497127389834531E-4</v>
      </c>
      <c r="J671" s="56">
        <f t="shared" si="64"/>
        <v>5.0153079217533068E-4</v>
      </c>
    </row>
    <row r="672" spans="1:10" x14ac:dyDescent="0.25">
      <c r="A672" s="49">
        <v>44386</v>
      </c>
      <c r="B672" s="51" t="s">
        <v>365</v>
      </c>
      <c r="C672" s="51">
        <v>2251.7800000000002</v>
      </c>
      <c r="D672" s="60">
        <f t="shared" si="60"/>
        <v>-2.7639027639027702E-2</v>
      </c>
      <c r="E672" s="61">
        <f t="shared" si="61"/>
        <v>7.6881768549181828E-3</v>
      </c>
      <c r="F672" s="58">
        <f t="shared" si="62"/>
        <v>-2.917079670814152E-2</v>
      </c>
      <c r="G672" s="59">
        <f t="shared" si="63"/>
        <v>7.5676689855406461E-3</v>
      </c>
      <c r="H672" s="57">
        <f t="shared" si="65"/>
        <v>-2.2075493353171374E-4</v>
      </c>
      <c r="J672" s="56">
        <f t="shared" si="64"/>
        <v>5.9108063352499642E-5</v>
      </c>
    </row>
    <row r="673" spans="1:10" x14ac:dyDescent="0.25">
      <c r="A673" s="48">
        <v>44389</v>
      </c>
      <c r="B673" s="50">
        <v>300.3</v>
      </c>
      <c r="C673" s="50">
        <v>2255.48</v>
      </c>
      <c r="D673" s="60">
        <f t="shared" si="60"/>
        <v>2.8424657534246611E-2</v>
      </c>
      <c r="E673" s="61">
        <f t="shared" si="61"/>
        <v>1.6431445345459483E-3</v>
      </c>
      <c r="F673" s="58">
        <f t="shared" si="62"/>
        <v>2.6892888465132794E-2</v>
      </c>
      <c r="G673" s="59">
        <f t="shared" si="63"/>
        <v>1.5226366651684114E-3</v>
      </c>
      <c r="H673" s="57">
        <f t="shared" si="65"/>
        <v>4.0948098009295837E-5</v>
      </c>
      <c r="J673" s="56">
        <f t="shared" si="64"/>
        <v>2.6999239614082214E-6</v>
      </c>
    </row>
    <row r="674" spans="1:10" x14ac:dyDescent="0.25">
      <c r="A674" s="49">
        <v>44390</v>
      </c>
      <c r="B674" s="51" t="s">
        <v>378</v>
      </c>
      <c r="C674" s="51">
        <v>2264.2600000000002</v>
      </c>
      <c r="D674" s="60">
        <f t="shared" si="60"/>
        <v>1.2321012321012237E-2</v>
      </c>
      <c r="E674" s="61">
        <f t="shared" si="61"/>
        <v>3.8927412346818624E-3</v>
      </c>
      <c r="F674" s="58">
        <f t="shared" si="62"/>
        <v>1.0789243251898419E-2</v>
      </c>
      <c r="G674" s="59">
        <f t="shared" si="63"/>
        <v>3.7722333653043253E-3</v>
      </c>
      <c r="H674" s="57">
        <f t="shared" si="65"/>
        <v>4.0699543381195756E-5</v>
      </c>
      <c r="J674" s="56">
        <f t="shared" si="64"/>
        <v>1.515343432019247E-5</v>
      </c>
    </row>
    <row r="675" spans="1:10" x14ac:dyDescent="0.25">
      <c r="A675" s="48">
        <v>44391</v>
      </c>
      <c r="B675" s="50">
        <v>300.39999999999998</v>
      </c>
      <c r="C675" s="50">
        <v>2268.5700000000002</v>
      </c>
      <c r="D675" s="60">
        <f t="shared" si="60"/>
        <v>-1.1842105263157987E-2</v>
      </c>
      <c r="E675" s="61">
        <f t="shared" si="61"/>
        <v>1.9034916484854669E-3</v>
      </c>
      <c r="F675" s="58">
        <f t="shared" si="62"/>
        <v>-1.3373874332271805E-2</v>
      </c>
      <c r="G675" s="59">
        <f t="shared" si="63"/>
        <v>1.78298377910793E-3</v>
      </c>
      <c r="H675" s="57">
        <f t="shared" si="65"/>
        <v>-2.3845400998268526E-5</v>
      </c>
      <c r="J675" s="56">
        <f t="shared" si="64"/>
        <v>3.6232804558539202E-6</v>
      </c>
    </row>
    <row r="676" spans="1:10" x14ac:dyDescent="0.25">
      <c r="A676" s="49">
        <v>44392</v>
      </c>
      <c r="B676" s="51">
        <v>299.3</v>
      </c>
      <c r="C676" s="51">
        <v>2260.4899999999998</v>
      </c>
      <c r="D676" s="60">
        <f t="shared" si="60"/>
        <v>-3.6617842876164319E-3</v>
      </c>
      <c r="E676" s="61">
        <f t="shared" si="61"/>
        <v>-3.5617150892414129E-3</v>
      </c>
      <c r="F676" s="58">
        <f t="shared" si="62"/>
        <v>-5.1935533567302496E-3</v>
      </c>
      <c r="G676" s="59">
        <f t="shared" si="63"/>
        <v>-3.68222295861895E-3</v>
      </c>
      <c r="H676" s="57">
        <f t="shared" si="65"/>
        <v>1.9123821406964639E-5</v>
      </c>
      <c r="J676" s="56">
        <f t="shared" si="64"/>
        <v>1.2685814376929966E-5</v>
      </c>
    </row>
    <row r="677" spans="1:10" x14ac:dyDescent="0.25">
      <c r="A677" s="48">
        <v>44393</v>
      </c>
      <c r="B677" s="50" t="s">
        <v>375</v>
      </c>
      <c r="C677" s="50">
        <v>2258.1</v>
      </c>
      <c r="D677" s="60">
        <f t="shared" si="60"/>
        <v>-1.0023387905112591E-3</v>
      </c>
      <c r="E677" s="61">
        <f t="shared" si="61"/>
        <v>-1.0572928878251897E-3</v>
      </c>
      <c r="F677" s="58">
        <f t="shared" si="62"/>
        <v>-2.5341078596250771E-3</v>
      </c>
      <c r="G677" s="59">
        <f t="shared" si="63"/>
        <v>-1.1778007572027266E-3</v>
      </c>
      <c r="H677" s="57">
        <f t="shared" si="65"/>
        <v>2.9846741558997967E-6</v>
      </c>
      <c r="J677" s="56">
        <f t="shared" si="64"/>
        <v>1.1178682506457292E-6</v>
      </c>
    </row>
    <row r="678" spans="1:10" x14ac:dyDescent="0.25">
      <c r="A678" s="49">
        <v>44396</v>
      </c>
      <c r="B678" s="51" t="s">
        <v>379</v>
      </c>
      <c r="C678" s="51">
        <v>2205.86</v>
      </c>
      <c r="D678" s="60">
        <f t="shared" si="60"/>
        <v>3.3444816053511683E-3</v>
      </c>
      <c r="E678" s="61">
        <f t="shared" si="61"/>
        <v>-2.3134493600814765E-2</v>
      </c>
      <c r="F678" s="58">
        <f t="shared" si="62"/>
        <v>1.8127125362373503E-3</v>
      </c>
      <c r="G678" s="59">
        <f t="shared" si="63"/>
        <v>-2.3255001470192303E-2</v>
      </c>
      <c r="H678" s="57">
        <f t="shared" si="65"/>
        <v>-4.2154632695235596E-5</v>
      </c>
      <c r="J678" s="56">
        <f t="shared" si="64"/>
        <v>5.3520479416613927E-4</v>
      </c>
    </row>
    <row r="679" spans="1:10" x14ac:dyDescent="0.25">
      <c r="A679" s="48">
        <v>44397</v>
      </c>
      <c r="B679" s="50">
        <v>310.5</v>
      </c>
      <c r="C679" s="50">
        <v>2221.2800000000002</v>
      </c>
      <c r="D679" s="60">
        <f t="shared" si="60"/>
        <v>3.499999999999992E-2</v>
      </c>
      <c r="E679" s="61">
        <f t="shared" si="61"/>
        <v>6.9904708367711788E-3</v>
      </c>
      <c r="F679" s="58">
        <f t="shared" si="62"/>
        <v>3.3468230930886099E-2</v>
      </c>
      <c r="G679" s="59">
        <f t="shared" si="63"/>
        <v>6.869962967393642E-3</v>
      </c>
      <c r="H679" s="57">
        <f t="shared" si="65"/>
        <v>2.2992550707936593E-4</v>
      </c>
      <c r="J679" s="56">
        <f t="shared" si="64"/>
        <v>4.8866682519748342E-5</v>
      </c>
    </row>
    <row r="680" spans="1:10" x14ac:dyDescent="0.25">
      <c r="A680" s="49">
        <v>44398</v>
      </c>
      <c r="B680" s="51">
        <v>306.3</v>
      </c>
      <c r="C680" s="51">
        <v>2241.9699999999998</v>
      </c>
      <c r="D680" s="60">
        <f t="shared" si="60"/>
        <v>-1.352657004830915E-2</v>
      </c>
      <c r="E680" s="61">
        <f t="shared" si="61"/>
        <v>9.3144493265142625E-3</v>
      </c>
      <c r="F680" s="58">
        <f t="shared" si="62"/>
        <v>-1.5058339117422968E-2</v>
      </c>
      <c r="G680" s="59">
        <f t="shared" si="63"/>
        <v>9.1939414571367249E-3</v>
      </c>
      <c r="H680" s="57">
        <f t="shared" si="65"/>
        <v>-1.3844548828729868E-4</v>
      </c>
      <c r="J680" s="56">
        <f t="shared" si="64"/>
        <v>8.6758966256202002E-5</v>
      </c>
    </row>
    <row r="681" spans="1:10" x14ac:dyDescent="0.25">
      <c r="A681" s="48">
        <v>44399</v>
      </c>
      <c r="B681" s="50">
        <v>298.7</v>
      </c>
      <c r="C681" s="50">
        <v>2229.86</v>
      </c>
      <c r="D681" s="60">
        <f t="shared" si="60"/>
        <v>-2.4812275546849616E-2</v>
      </c>
      <c r="E681" s="61">
        <f t="shared" si="61"/>
        <v>-5.4014995740352401E-3</v>
      </c>
      <c r="F681" s="58">
        <f t="shared" si="62"/>
        <v>-2.6344044615963434E-2</v>
      </c>
      <c r="G681" s="59">
        <f t="shared" si="63"/>
        <v>-5.5220074434127768E-3</v>
      </c>
      <c r="H681" s="57">
        <f t="shared" si="65"/>
        <v>1.4547201045894836E-4</v>
      </c>
      <c r="J681" s="56">
        <f t="shared" si="64"/>
        <v>2.9176197648302879E-5</v>
      </c>
    </row>
    <row r="682" spans="1:10" x14ac:dyDescent="0.25">
      <c r="A682" s="49">
        <v>44400</v>
      </c>
      <c r="B682" s="51">
        <v>302.5</v>
      </c>
      <c r="C682" s="51">
        <v>2242.41</v>
      </c>
      <c r="D682" s="60">
        <f t="shared" si="60"/>
        <v>1.2721794442584589E-2</v>
      </c>
      <c r="E682" s="61">
        <f t="shared" si="61"/>
        <v>5.6281560277324783E-3</v>
      </c>
      <c r="F682" s="58">
        <f t="shared" si="62"/>
        <v>1.1190025373470771E-2</v>
      </c>
      <c r="G682" s="59">
        <f t="shared" si="63"/>
        <v>5.5076481583549415E-3</v>
      </c>
      <c r="H682" s="57">
        <f t="shared" si="65"/>
        <v>6.1630722640141361E-5</v>
      </c>
      <c r="J682" s="56">
        <f t="shared" si="64"/>
        <v>3.1676140272501425E-5</v>
      </c>
    </row>
    <row r="683" spans="1:10" x14ac:dyDescent="0.25">
      <c r="A683" s="48">
        <v>44403</v>
      </c>
      <c r="B683" s="50">
        <v>299.39999999999998</v>
      </c>
      <c r="C683" s="50">
        <v>2240.65</v>
      </c>
      <c r="D683" s="60">
        <f t="shared" si="60"/>
        <v>-1.0247933884297566E-2</v>
      </c>
      <c r="E683" s="61">
        <f t="shared" si="61"/>
        <v>-7.8486984984893482E-4</v>
      </c>
      <c r="F683" s="58">
        <f t="shared" si="62"/>
        <v>-1.1779702953411384E-2</v>
      </c>
      <c r="G683" s="59">
        <f t="shared" si="63"/>
        <v>-9.0537771922647174E-4</v>
      </c>
      <c r="H683" s="57">
        <f t="shared" si="65"/>
        <v>1.0665080593124932E-5</v>
      </c>
      <c r="J683" s="56">
        <f t="shared" si="64"/>
        <v>6.1602068120188952E-7</v>
      </c>
    </row>
    <row r="684" spans="1:10" x14ac:dyDescent="0.25">
      <c r="A684" s="49">
        <v>44404</v>
      </c>
      <c r="B684" s="51">
        <v>296.39999999999998</v>
      </c>
      <c r="C684" s="51">
        <v>2224.59</v>
      </c>
      <c r="D684" s="60">
        <f t="shared" si="60"/>
        <v>-1.0020040080160331E-2</v>
      </c>
      <c r="E684" s="61">
        <f t="shared" si="61"/>
        <v>-7.1675629839554889E-3</v>
      </c>
      <c r="F684" s="58">
        <f t="shared" si="62"/>
        <v>-1.1551809149274148E-2</v>
      </c>
      <c r="G684" s="59">
        <f t="shared" si="63"/>
        <v>-7.2880708533330256E-3</v>
      </c>
      <c r="H684" s="57">
        <f t="shared" si="65"/>
        <v>8.4190403564090693E-5</v>
      </c>
      <c r="J684" s="56">
        <f t="shared" si="64"/>
        <v>5.1373959128968912E-5</v>
      </c>
    </row>
    <row r="685" spans="1:10" x14ac:dyDescent="0.25">
      <c r="A685" s="48">
        <v>44405</v>
      </c>
      <c r="B685" s="50">
        <v>299.7</v>
      </c>
      <c r="C685" s="50">
        <v>2245.7600000000002</v>
      </c>
      <c r="D685" s="60">
        <f t="shared" si="60"/>
        <v>1.1133603238866474E-2</v>
      </c>
      <c r="E685" s="61">
        <f t="shared" si="61"/>
        <v>9.5163603180810075E-3</v>
      </c>
      <c r="F685" s="58">
        <f t="shared" si="62"/>
        <v>9.6018341697526564E-3</v>
      </c>
      <c r="G685" s="59">
        <f t="shared" si="63"/>
        <v>9.3958524487034699E-3</v>
      </c>
      <c r="H685" s="57">
        <f t="shared" si="65"/>
        <v>9.0217417095915146E-5</v>
      </c>
      <c r="J685" s="56">
        <f t="shared" si="64"/>
        <v>9.0561113703546852E-5</v>
      </c>
    </row>
    <row r="686" spans="1:10" x14ac:dyDescent="0.25">
      <c r="A686" s="49">
        <v>44406</v>
      </c>
      <c r="B686" s="51">
        <v>305.5</v>
      </c>
      <c r="C686" s="51">
        <v>2265.69</v>
      </c>
      <c r="D686" s="60">
        <f t="shared" si="60"/>
        <v>1.9352686019352694E-2</v>
      </c>
      <c r="E686" s="61">
        <f t="shared" si="61"/>
        <v>8.8745012824165137E-3</v>
      </c>
      <c r="F686" s="58">
        <f t="shared" si="62"/>
        <v>1.7820916950238876E-2</v>
      </c>
      <c r="G686" s="59">
        <f t="shared" si="63"/>
        <v>8.7539934130389761E-3</v>
      </c>
      <c r="H686" s="57">
        <f t="shared" si="65"/>
        <v>1.5600418959670577E-4</v>
      </c>
      <c r="J686" s="56">
        <f t="shared" si="64"/>
        <v>7.8756773011612351E-5</v>
      </c>
    </row>
    <row r="687" spans="1:10" x14ac:dyDescent="0.25">
      <c r="A687" s="48">
        <v>44407</v>
      </c>
      <c r="B687" s="50">
        <v>308.3</v>
      </c>
      <c r="C687" s="50">
        <v>2253.4499999999998</v>
      </c>
      <c r="D687" s="60">
        <f t="shared" si="60"/>
        <v>9.1653027823241917E-3</v>
      </c>
      <c r="E687" s="61">
        <f t="shared" si="61"/>
        <v>-5.4023277676999992E-3</v>
      </c>
      <c r="F687" s="58">
        <f t="shared" si="62"/>
        <v>7.6335337132103741E-3</v>
      </c>
      <c r="G687" s="59">
        <f t="shared" si="63"/>
        <v>-5.5228356370775359E-3</v>
      </c>
      <c r="H687" s="57">
        <f t="shared" si="65"/>
        <v>-4.2158752028151068E-5</v>
      </c>
      <c r="J687" s="56">
        <f t="shared" si="64"/>
        <v>2.9185145309662458E-5</v>
      </c>
    </row>
    <row r="688" spans="1:10" x14ac:dyDescent="0.25">
      <c r="A688" s="49">
        <v>44410</v>
      </c>
      <c r="B688" s="51">
        <v>307.5</v>
      </c>
      <c r="C688" s="51">
        <v>2253.2800000000002</v>
      </c>
      <c r="D688" s="60">
        <f t="shared" si="60"/>
        <v>-2.5948751216348098E-3</v>
      </c>
      <c r="E688" s="61">
        <f t="shared" si="61"/>
        <v>-7.5439881071059922E-5</v>
      </c>
      <c r="F688" s="58">
        <f t="shared" si="62"/>
        <v>-4.1266441907486275E-3</v>
      </c>
      <c r="G688" s="59">
        <f t="shared" si="63"/>
        <v>-1.959477504485969E-4</v>
      </c>
      <c r="H688" s="57">
        <f t="shared" si="65"/>
        <v>8.0860664607896417E-7</v>
      </c>
      <c r="J688" s="56">
        <f t="shared" si="64"/>
        <v>5.6911756560156653E-9</v>
      </c>
    </row>
    <row r="689" spans="1:10" x14ac:dyDescent="0.25">
      <c r="A689" s="48">
        <v>44411</v>
      </c>
      <c r="B689" s="50">
        <v>313.39999999999998</v>
      </c>
      <c r="C689" s="50">
        <v>2257.73</v>
      </c>
      <c r="D689" s="60">
        <f t="shared" si="60"/>
        <v>1.9186991869918568E-2</v>
      </c>
      <c r="E689" s="61">
        <f t="shared" si="61"/>
        <v>1.9748988141730095E-3</v>
      </c>
      <c r="F689" s="58">
        <f t="shared" si="62"/>
        <v>1.7655222800804751E-2</v>
      </c>
      <c r="G689" s="59">
        <f t="shared" si="63"/>
        <v>1.8543909447954726E-3</v>
      </c>
      <c r="H689" s="57">
        <f t="shared" si="65"/>
        <v>3.2739685290158888E-5</v>
      </c>
      <c r="J689" s="56">
        <f t="shared" si="64"/>
        <v>3.9002253262219592E-6</v>
      </c>
    </row>
    <row r="690" spans="1:10" x14ac:dyDescent="0.25">
      <c r="A690" s="49">
        <v>44412</v>
      </c>
      <c r="B690" s="51">
        <v>309.5</v>
      </c>
      <c r="C690" s="51">
        <v>2272.09</v>
      </c>
      <c r="D690" s="60">
        <f t="shared" si="60"/>
        <v>-1.2444160816847405E-2</v>
      </c>
      <c r="E690" s="61">
        <f t="shared" si="61"/>
        <v>6.3603708149335692E-3</v>
      </c>
      <c r="F690" s="58">
        <f t="shared" si="62"/>
        <v>-1.3975929885961223E-2</v>
      </c>
      <c r="G690" s="59">
        <f t="shared" si="63"/>
        <v>6.2398629455560324E-3</v>
      </c>
      <c r="H690" s="57">
        <f t="shared" si="65"/>
        <v>-8.7207887025098576E-5</v>
      </c>
      <c r="J690" s="56">
        <f t="shared" si="64"/>
        <v>4.0454316903458711E-5</v>
      </c>
    </row>
    <row r="691" spans="1:10" x14ac:dyDescent="0.25">
      <c r="A691" s="48">
        <v>44413</v>
      </c>
      <c r="B691" s="50">
        <v>311.39999999999998</v>
      </c>
      <c r="C691" s="50">
        <v>2270.67</v>
      </c>
      <c r="D691" s="60">
        <f t="shared" si="60"/>
        <v>6.1389337641355457E-3</v>
      </c>
      <c r="E691" s="61">
        <f t="shared" si="61"/>
        <v>-6.2497524305815677E-4</v>
      </c>
      <c r="F691" s="58">
        <f t="shared" si="62"/>
        <v>4.6071646950217281E-3</v>
      </c>
      <c r="G691" s="59">
        <f t="shared" si="63"/>
        <v>-7.4548311243569369E-4</v>
      </c>
      <c r="H691" s="57">
        <f t="shared" si="65"/>
        <v>-3.4345634763486415E-6</v>
      </c>
      <c r="J691" s="56">
        <f t="shared" si="64"/>
        <v>3.9059405443560215E-7</v>
      </c>
    </row>
    <row r="692" spans="1:10" x14ac:dyDescent="0.25">
      <c r="A692" s="49">
        <v>44414</v>
      </c>
      <c r="B692" s="51">
        <v>308.10000000000002</v>
      </c>
      <c r="C692" s="51">
        <v>2273.89</v>
      </c>
      <c r="D692" s="60">
        <f t="shared" si="60"/>
        <v>-1.059730250481683E-2</v>
      </c>
      <c r="E692" s="61">
        <f t="shared" si="61"/>
        <v>1.4180836493191684E-3</v>
      </c>
      <c r="F692" s="58">
        <f t="shared" si="62"/>
        <v>-1.2129071573930648E-2</v>
      </c>
      <c r="G692" s="59">
        <f t="shared" si="63"/>
        <v>1.2975757799416315E-3</v>
      </c>
      <c r="H692" s="57">
        <f t="shared" si="65"/>
        <v>-1.5738389507510932E-5</v>
      </c>
      <c r="J692" s="56">
        <f t="shared" si="64"/>
        <v>2.0109612364663703E-6</v>
      </c>
    </row>
    <row r="693" spans="1:10" x14ac:dyDescent="0.25">
      <c r="A693" s="48">
        <v>44417</v>
      </c>
      <c r="B693" s="50">
        <v>311.5</v>
      </c>
      <c r="C693" s="50">
        <v>2274.48</v>
      </c>
      <c r="D693" s="60">
        <f t="shared" si="60"/>
        <v>1.1035378123985584E-2</v>
      </c>
      <c r="E693" s="61">
        <f t="shared" si="61"/>
        <v>2.5946725655168201E-4</v>
      </c>
      <c r="F693" s="58">
        <f t="shared" si="62"/>
        <v>9.5036090548717665E-3</v>
      </c>
      <c r="G693" s="59">
        <f t="shared" si="63"/>
        <v>1.3895938717414503E-4</v>
      </c>
      <c r="H693" s="57">
        <f t="shared" si="65"/>
        <v>1.3206156902076364E-6</v>
      </c>
      <c r="J693" s="56">
        <f t="shared" si="64"/>
        <v>6.7323257222456375E-8</v>
      </c>
    </row>
    <row r="694" spans="1:10" x14ac:dyDescent="0.25">
      <c r="A694" s="49">
        <v>44418</v>
      </c>
      <c r="B694" s="51">
        <v>312.10000000000002</v>
      </c>
      <c r="C694" s="51">
        <v>2277.23</v>
      </c>
      <c r="D694" s="60">
        <f t="shared" si="60"/>
        <v>1.9261637239165186E-3</v>
      </c>
      <c r="E694" s="61">
        <f t="shared" si="61"/>
        <v>1.2090675670921591E-3</v>
      </c>
      <c r="F694" s="58">
        <f t="shared" si="62"/>
        <v>3.9439465480270051E-4</v>
      </c>
      <c r="G694" s="59">
        <f t="shared" si="63"/>
        <v>1.0885596977146222E-3</v>
      </c>
      <c r="H694" s="57">
        <f t="shared" si="65"/>
        <v>4.2932212621229046E-7</v>
      </c>
      <c r="J694" s="56">
        <f t="shared" si="64"/>
        <v>1.4618443817941528E-6</v>
      </c>
    </row>
    <row r="695" spans="1:10" x14ac:dyDescent="0.25">
      <c r="A695" s="48">
        <v>44419</v>
      </c>
      <c r="B695" s="50">
        <v>309.60000000000002</v>
      </c>
      <c r="C695" s="50">
        <v>2283.69</v>
      </c>
      <c r="D695" s="60">
        <f t="shared" si="60"/>
        <v>-8.0102531239987229E-3</v>
      </c>
      <c r="E695" s="61">
        <f t="shared" si="61"/>
        <v>2.8367797719159871E-3</v>
      </c>
      <c r="F695" s="58">
        <f t="shared" si="62"/>
        <v>-9.5420221931125405E-3</v>
      </c>
      <c r="G695" s="59">
        <f t="shared" si="63"/>
        <v>2.7162719025384499E-3</v>
      </c>
      <c r="H695" s="57">
        <f t="shared" si="65"/>
        <v>-2.5918726776549914E-5</v>
      </c>
      <c r="J695" s="56">
        <f t="shared" si="64"/>
        <v>8.0473194743517204E-6</v>
      </c>
    </row>
    <row r="696" spans="1:10" x14ac:dyDescent="0.25">
      <c r="A696" s="49">
        <v>44420</v>
      </c>
      <c r="B696" s="51" t="s">
        <v>384</v>
      </c>
      <c r="C696" s="51">
        <v>2297.7199999999998</v>
      </c>
      <c r="D696" s="60">
        <f t="shared" si="60"/>
        <v>4.0051679586563305E-2</v>
      </c>
      <c r="E696" s="61">
        <f t="shared" si="61"/>
        <v>6.1435658955462102E-3</v>
      </c>
      <c r="F696" s="58">
        <f t="shared" si="62"/>
        <v>3.8519910517449484E-2</v>
      </c>
      <c r="G696" s="59">
        <f t="shared" si="63"/>
        <v>6.0230580261686735E-3</v>
      </c>
      <c r="H696" s="57">
        <f t="shared" si="65"/>
        <v>2.320076562094232E-4</v>
      </c>
      <c r="J696" s="56">
        <f t="shared" si="64"/>
        <v>3.7743401912918508E-5</v>
      </c>
    </row>
    <row r="697" spans="1:10" x14ac:dyDescent="0.25">
      <c r="A697" s="48">
        <v>44421</v>
      </c>
      <c r="B697" s="50">
        <v>321.39999999999998</v>
      </c>
      <c r="C697" s="50">
        <v>2302.0300000000002</v>
      </c>
      <c r="D697" s="60">
        <f t="shared" si="60"/>
        <v>-1.8633540372671176E-3</v>
      </c>
      <c r="E697" s="61">
        <f t="shared" si="61"/>
        <v>1.8757725049181051E-3</v>
      </c>
      <c r="F697" s="58">
        <f t="shared" si="62"/>
        <v>-3.3951231063809356E-3</v>
      </c>
      <c r="G697" s="59">
        <f t="shared" si="63"/>
        <v>1.7552646355405682E-3</v>
      </c>
      <c r="H697" s="57">
        <f t="shared" si="65"/>
        <v>-5.959339521937095E-6</v>
      </c>
      <c r="J697" s="56">
        <f t="shared" si="64"/>
        <v>3.5185224902067424E-6</v>
      </c>
    </row>
    <row r="698" spans="1:10" x14ac:dyDescent="0.25">
      <c r="A698" s="49">
        <v>44424</v>
      </c>
      <c r="B698" s="51">
        <v>331.2</v>
      </c>
      <c r="C698" s="51">
        <v>2282.1</v>
      </c>
      <c r="D698" s="60">
        <f t="shared" si="60"/>
        <v>3.0491599253267054E-2</v>
      </c>
      <c r="E698" s="61">
        <f t="shared" si="61"/>
        <v>-8.6575761393206108E-3</v>
      </c>
      <c r="F698" s="58">
        <f t="shared" si="62"/>
        <v>2.8959830184153237E-2</v>
      </c>
      <c r="G698" s="59">
        <f t="shared" si="63"/>
        <v>-8.7780840086981483E-3</v>
      </c>
      <c r="H698" s="57">
        <f t="shared" si="65"/>
        <v>-2.5421182223412948E-4</v>
      </c>
      <c r="J698" s="56">
        <f t="shared" si="64"/>
        <v>7.4953624608133565E-5</v>
      </c>
    </row>
    <row r="699" spans="1:10" x14ac:dyDescent="0.25">
      <c r="A699" s="48">
        <v>44425</v>
      </c>
      <c r="B699" s="50" t="s">
        <v>389</v>
      </c>
      <c r="C699" s="50">
        <v>2300.04</v>
      </c>
      <c r="D699" s="60">
        <f t="shared" si="60"/>
        <v>2.6570048309178862E-2</v>
      </c>
      <c r="E699" s="61">
        <f t="shared" si="61"/>
        <v>7.8611804916524086E-3</v>
      </c>
      <c r="F699" s="58">
        <f t="shared" si="62"/>
        <v>2.5038279240065044E-2</v>
      </c>
      <c r="G699" s="59">
        <f t="shared" si="63"/>
        <v>7.7406726222748719E-3</v>
      </c>
      <c r="H699" s="57">
        <f t="shared" si="65"/>
        <v>1.9381312262244479E-4</v>
      </c>
      <c r="J699" s="56">
        <f t="shared" si="64"/>
        <v>6.1798158722336401E-5</v>
      </c>
    </row>
    <row r="700" spans="1:10" x14ac:dyDescent="0.25">
      <c r="A700" s="49">
        <v>44426</v>
      </c>
      <c r="B700" s="51" t="s">
        <v>390</v>
      </c>
      <c r="C700" s="51">
        <v>2284.9699999999998</v>
      </c>
      <c r="D700" s="60">
        <f t="shared" si="60"/>
        <v>-1.764705882352946E-2</v>
      </c>
      <c r="E700" s="61">
        <f t="shared" si="61"/>
        <v>-6.552059964174628E-3</v>
      </c>
      <c r="F700" s="58">
        <f t="shared" si="62"/>
        <v>-1.9178827892643278E-2</v>
      </c>
      <c r="G700" s="59">
        <f t="shared" si="63"/>
        <v>-6.6725678335521647E-3</v>
      </c>
      <c r="H700" s="57">
        <f t="shared" si="65"/>
        <v>1.2797203008168458E-4</v>
      </c>
      <c r="J700" s="56">
        <f t="shared" si="64"/>
        <v>4.2929489774140029E-5</v>
      </c>
    </row>
    <row r="701" spans="1:10" x14ac:dyDescent="0.25">
      <c r="A701" s="48">
        <v>44427</v>
      </c>
      <c r="B701" s="50">
        <v>338.5</v>
      </c>
      <c r="C701" s="50">
        <v>2260.02</v>
      </c>
      <c r="D701" s="60">
        <f t="shared" si="60"/>
        <v>1.3473053892215647E-2</v>
      </c>
      <c r="E701" s="61">
        <f t="shared" si="61"/>
        <v>-1.0919180558169206E-2</v>
      </c>
      <c r="F701" s="58">
        <f t="shared" si="62"/>
        <v>1.194128482310183E-2</v>
      </c>
      <c r="G701" s="59">
        <f t="shared" si="63"/>
        <v>-1.1039688427546743E-2</v>
      </c>
      <c r="H701" s="57">
        <f t="shared" si="65"/>
        <v>-1.3182806387163683E-4</v>
      </c>
      <c r="J701" s="56">
        <f t="shared" si="64"/>
        <v>1.1922850406190036E-4</v>
      </c>
    </row>
    <row r="702" spans="1:10" x14ac:dyDescent="0.25">
      <c r="A702" s="49">
        <v>44428</v>
      </c>
      <c r="B702" s="51">
        <v>320.7</v>
      </c>
      <c r="C702" s="51">
        <v>2255.56</v>
      </c>
      <c r="D702" s="60">
        <f t="shared" si="60"/>
        <v>-5.2584933530280709E-2</v>
      </c>
      <c r="E702" s="61">
        <f t="shared" si="61"/>
        <v>-1.9734338634171955E-3</v>
      </c>
      <c r="F702" s="58">
        <f t="shared" si="62"/>
        <v>-5.411670259939453E-2</v>
      </c>
      <c r="G702" s="59">
        <f t="shared" si="63"/>
        <v>-2.0939417327947327E-3</v>
      </c>
      <c r="H702" s="57">
        <f t="shared" si="65"/>
        <v>1.1331722201411339E-4</v>
      </c>
      <c r="J702" s="56">
        <f t="shared" si="64"/>
        <v>3.8944412132817179E-6</v>
      </c>
    </row>
    <row r="703" spans="1:10" x14ac:dyDescent="0.25">
      <c r="A703" s="48">
        <v>44431</v>
      </c>
      <c r="B703" s="50">
        <v>327.2</v>
      </c>
      <c r="C703" s="50">
        <v>2287.52</v>
      </c>
      <c r="D703" s="60">
        <f t="shared" si="60"/>
        <v>2.0268163392578753E-2</v>
      </c>
      <c r="E703" s="61">
        <f t="shared" si="61"/>
        <v>1.4169430208019307E-2</v>
      </c>
      <c r="F703" s="58">
        <f t="shared" si="62"/>
        <v>1.8736394323464935E-2</v>
      </c>
      <c r="G703" s="59">
        <f t="shared" si="63"/>
        <v>1.4048922338641769E-2</v>
      </c>
      <c r="H703" s="57">
        <f t="shared" si="65"/>
        <v>2.6322614875652736E-4</v>
      </c>
      <c r="J703" s="56">
        <f t="shared" si="64"/>
        <v>2.0077275241993007E-4</v>
      </c>
    </row>
    <row r="704" spans="1:10" x14ac:dyDescent="0.25">
      <c r="A704" s="49">
        <v>44432</v>
      </c>
      <c r="B704" s="51">
        <v>317.3</v>
      </c>
      <c r="C704" s="51">
        <v>2300.9</v>
      </c>
      <c r="D704" s="60">
        <f t="shared" si="60"/>
        <v>-3.0256723716381329E-2</v>
      </c>
      <c r="E704" s="61">
        <f t="shared" si="61"/>
        <v>5.8491291879416707E-3</v>
      </c>
      <c r="F704" s="58">
        <f t="shared" si="62"/>
        <v>-3.178849278549515E-2</v>
      </c>
      <c r="G704" s="59">
        <f t="shared" si="63"/>
        <v>5.728621318564134E-3</v>
      </c>
      <c r="H704" s="57">
        <f t="shared" si="65"/>
        <v>-1.8210423745600968E-4</v>
      </c>
      <c r="J704" s="56">
        <f t="shared" si="64"/>
        <v>3.4212312257231191E-5</v>
      </c>
    </row>
    <row r="705" spans="1:10" x14ac:dyDescent="0.25">
      <c r="A705" s="48">
        <v>44433</v>
      </c>
      <c r="B705" s="50">
        <v>318.10000000000002</v>
      </c>
      <c r="C705" s="50">
        <v>2325.19</v>
      </c>
      <c r="D705" s="60">
        <f t="shared" si="60"/>
        <v>2.5212732429877871E-3</v>
      </c>
      <c r="E705" s="61">
        <f t="shared" si="61"/>
        <v>1.0556738667477861E-2</v>
      </c>
      <c r="F705" s="58">
        <f t="shared" si="62"/>
        <v>9.8950417387396903E-4</v>
      </c>
      <c r="G705" s="59">
        <f t="shared" si="63"/>
        <v>1.0436230798100323E-2</v>
      </c>
      <c r="H705" s="57">
        <f t="shared" si="65"/>
        <v>1.0326693934232333E-5</v>
      </c>
      <c r="J705" s="56">
        <f t="shared" si="64"/>
        <v>1.1144473129342223E-4</v>
      </c>
    </row>
    <row r="706" spans="1:10" x14ac:dyDescent="0.25">
      <c r="A706" s="49">
        <v>44434</v>
      </c>
      <c r="B706" s="51" t="s">
        <v>393</v>
      </c>
      <c r="C706" s="51">
        <v>2309.44</v>
      </c>
      <c r="D706" s="60">
        <f t="shared" si="60"/>
        <v>2.4834957560515569E-2</v>
      </c>
      <c r="E706" s="61">
        <f t="shared" si="61"/>
        <v>-6.7736400036125799E-3</v>
      </c>
      <c r="F706" s="58">
        <f t="shared" si="62"/>
        <v>2.3303188491401752E-2</v>
      </c>
      <c r="G706" s="59">
        <f t="shared" si="63"/>
        <v>-6.8941478729901166E-3</v>
      </c>
      <c r="H706" s="57">
        <f t="shared" si="65"/>
        <v>-1.6065562737188515E-4</v>
      </c>
      <c r="J706" s="56">
        <f t="shared" si="64"/>
        <v>4.5882198898540628E-5</v>
      </c>
    </row>
    <row r="707" spans="1:10" x14ac:dyDescent="0.25">
      <c r="A707" s="48">
        <v>44435</v>
      </c>
      <c r="B707" s="50" t="s">
        <v>386</v>
      </c>
      <c r="C707" s="50">
        <v>2323.77</v>
      </c>
      <c r="D707" s="60">
        <f t="shared" si="60"/>
        <v>-1.8404907975460127E-2</v>
      </c>
      <c r="E707" s="61">
        <f t="shared" si="61"/>
        <v>6.2049674379935915E-3</v>
      </c>
      <c r="F707" s="58">
        <f t="shared" si="62"/>
        <v>-1.9936677044573945E-2</v>
      </c>
      <c r="G707" s="59">
        <f t="shared" si="63"/>
        <v>6.0844595686160548E-3</v>
      </c>
      <c r="H707" s="57">
        <f t="shared" si="65"/>
        <v>-1.2130390541026599E-4</v>
      </c>
      <c r="J707" s="56">
        <f t="shared" si="64"/>
        <v>3.8501620906560755E-5</v>
      </c>
    </row>
    <row r="708" spans="1:10" x14ac:dyDescent="0.25">
      <c r="A708" s="49">
        <v>44438</v>
      </c>
      <c r="B708" s="51" t="s">
        <v>394</v>
      </c>
      <c r="C708" s="51">
        <v>2350.23</v>
      </c>
      <c r="D708" s="60">
        <f t="shared" si="60"/>
        <v>9.3749999999999112E-3</v>
      </c>
      <c r="E708" s="61">
        <f t="shared" si="61"/>
        <v>1.1386669076543843E-2</v>
      </c>
      <c r="F708" s="58">
        <f t="shared" si="62"/>
        <v>7.8432309308860935E-3</v>
      </c>
      <c r="G708" s="59">
        <f t="shared" si="63"/>
        <v>1.1266161207166305E-2</v>
      </c>
      <c r="H708" s="57">
        <f t="shared" si="65"/>
        <v>8.8363104052395776E-5</v>
      </c>
      <c r="J708" s="56">
        <f t="shared" si="64"/>
        <v>1.2965623265871981E-4</v>
      </c>
    </row>
    <row r="709" spans="1:10" x14ac:dyDescent="0.25">
      <c r="A709" s="48">
        <v>44439</v>
      </c>
      <c r="B709" s="50">
        <v>324.60000000000002</v>
      </c>
      <c r="C709" s="50">
        <v>2368.0300000000002</v>
      </c>
      <c r="D709" s="60">
        <f t="shared" si="60"/>
        <v>4.9535603715171739E-3</v>
      </c>
      <c r="E709" s="61">
        <f t="shared" si="61"/>
        <v>7.5737268267361824E-3</v>
      </c>
      <c r="F709" s="58">
        <f t="shared" si="62"/>
        <v>3.4217913024033558E-3</v>
      </c>
      <c r="G709" s="59">
        <f t="shared" si="63"/>
        <v>7.4532189573586457E-3</v>
      </c>
      <c r="H709" s="57">
        <f t="shared" si="65"/>
        <v>2.5503359803197622E-5</v>
      </c>
      <c r="J709" s="56">
        <f t="shared" si="64"/>
        <v>5.7361338046023325E-5</v>
      </c>
    </row>
    <row r="710" spans="1:10" x14ac:dyDescent="0.25">
      <c r="A710" s="49">
        <v>44440</v>
      </c>
      <c r="B710" s="51">
        <v>323.3</v>
      </c>
      <c r="C710" s="51">
        <v>2371.16</v>
      </c>
      <c r="D710" s="60">
        <f t="shared" ref="D710:D773" si="66">B710/B709-1</f>
        <v>-4.0049291435613199E-3</v>
      </c>
      <c r="E710" s="61">
        <f t="shared" ref="E710:E773" si="67">C710/C709-1</f>
        <v>1.32177379509546E-3</v>
      </c>
      <c r="F710" s="58">
        <f t="shared" ref="F710:F773" si="68">D710-$N$10</f>
        <v>-5.5366982126751375E-3</v>
      </c>
      <c r="G710" s="59">
        <f t="shared" ref="G710:G773" si="69">E710-$O$10</f>
        <v>1.2012659257179231E-3</v>
      </c>
      <c r="H710" s="57">
        <f t="shared" si="65"/>
        <v>-6.6510469038699688E-6</v>
      </c>
      <c r="J710" s="56">
        <f t="shared" ref="J710:J773" si="70">E710^2</f>
        <v>1.747085965401055E-6</v>
      </c>
    </row>
    <row r="711" spans="1:10" x14ac:dyDescent="0.25">
      <c r="A711" s="48">
        <v>44441</v>
      </c>
      <c r="B711" s="50">
        <v>331.7</v>
      </c>
      <c r="C711" s="50">
        <v>2391.94</v>
      </c>
      <c r="D711" s="60">
        <f t="shared" si="66"/>
        <v>2.5982060006186192E-2</v>
      </c>
      <c r="E711" s="61">
        <f t="shared" si="67"/>
        <v>8.7636431113886637E-3</v>
      </c>
      <c r="F711" s="58">
        <f t="shared" si="68"/>
        <v>2.4450290937072374E-2</v>
      </c>
      <c r="G711" s="59">
        <f t="shared" si="69"/>
        <v>8.6431352420111261E-3</v>
      </c>
      <c r="H711" s="57">
        <f t="shared" ref="H711:H774" si="71">F711*G711</f>
        <v>2.1132717127563547E-4</v>
      </c>
      <c r="J711" s="56">
        <f t="shared" si="70"/>
        <v>7.6801440583789977E-5</v>
      </c>
    </row>
    <row r="712" spans="1:10" x14ac:dyDescent="0.25">
      <c r="A712" s="49">
        <v>44442</v>
      </c>
      <c r="B712" s="51">
        <v>328.2</v>
      </c>
      <c r="C712" s="51">
        <v>2380.8200000000002</v>
      </c>
      <c r="D712" s="60">
        <f t="shared" si="66"/>
        <v>-1.0551703346397323E-2</v>
      </c>
      <c r="E712" s="61">
        <f t="shared" si="67"/>
        <v>-4.6489460437970642E-3</v>
      </c>
      <c r="F712" s="58">
        <f t="shared" si="68"/>
        <v>-1.2083472415511141E-2</v>
      </c>
      <c r="G712" s="59">
        <f t="shared" si="69"/>
        <v>-4.7694539131746009E-3</v>
      </c>
      <c r="H712" s="57">
        <f t="shared" si="71"/>
        <v>5.7631564796896959E-5</v>
      </c>
      <c r="J712" s="56">
        <f t="shared" si="70"/>
        <v>2.1612699318136374E-5</v>
      </c>
    </row>
    <row r="713" spans="1:10" x14ac:dyDescent="0.25">
      <c r="A713" s="48">
        <v>44445</v>
      </c>
      <c r="B713" s="50" t="s">
        <v>385</v>
      </c>
      <c r="C713" s="50">
        <v>2416.38</v>
      </c>
      <c r="D713" s="60">
        <f t="shared" si="66"/>
        <v>3.2906764168190161E-2</v>
      </c>
      <c r="E713" s="61">
        <f t="shared" si="67"/>
        <v>1.4936030443292614E-2</v>
      </c>
      <c r="F713" s="58">
        <f t="shared" si="68"/>
        <v>3.137499509907634E-2</v>
      </c>
      <c r="G713" s="59">
        <f t="shared" si="69"/>
        <v>1.4815522573915076E-2</v>
      </c>
      <c r="H713" s="57">
        <f t="shared" si="71"/>
        <v>4.6483694814684038E-4</v>
      </c>
      <c r="J713" s="56">
        <f t="shared" si="70"/>
        <v>2.2308500540296376E-4</v>
      </c>
    </row>
    <row r="714" spans="1:10" x14ac:dyDescent="0.25">
      <c r="A714" s="49">
        <v>44446</v>
      </c>
      <c r="B714" s="51">
        <v>338.3</v>
      </c>
      <c r="C714" s="51">
        <v>2394.79</v>
      </c>
      <c r="D714" s="60">
        <f t="shared" si="66"/>
        <v>-2.0648967551621933E-3</v>
      </c>
      <c r="E714" s="61">
        <f t="shared" si="67"/>
        <v>-8.9348529618686889E-3</v>
      </c>
      <c r="F714" s="58">
        <f t="shared" si="68"/>
        <v>-3.5966658242760114E-3</v>
      </c>
      <c r="G714" s="59">
        <f t="shared" si="69"/>
        <v>-9.0553608312462265E-3</v>
      </c>
      <c r="H714" s="57">
        <f t="shared" si="71"/>
        <v>3.2569106828230919E-5</v>
      </c>
      <c r="J714" s="56">
        <f t="shared" si="70"/>
        <v>7.983159745021368E-5</v>
      </c>
    </row>
    <row r="715" spans="1:10" x14ac:dyDescent="0.25">
      <c r="A715" s="48">
        <v>44447</v>
      </c>
      <c r="B715" s="50">
        <v>335.4</v>
      </c>
      <c r="C715" s="50">
        <v>2364.63</v>
      </c>
      <c r="D715" s="60">
        <f t="shared" si="66"/>
        <v>-8.5722731303577993E-3</v>
      </c>
      <c r="E715" s="61">
        <f t="shared" si="67"/>
        <v>-1.2594006155028148E-2</v>
      </c>
      <c r="F715" s="58">
        <f t="shared" si="68"/>
        <v>-1.0104042199471617E-2</v>
      </c>
      <c r="G715" s="59">
        <f t="shared" si="69"/>
        <v>-1.2714514024405685E-2</v>
      </c>
      <c r="H715" s="57">
        <f t="shared" si="71"/>
        <v>1.2846798624836875E-4</v>
      </c>
      <c r="J715" s="56">
        <f t="shared" si="70"/>
        <v>1.5860899103288688E-4</v>
      </c>
    </row>
    <row r="716" spans="1:10" x14ac:dyDescent="0.25">
      <c r="A716" s="49">
        <v>44448</v>
      </c>
      <c r="B716" s="51">
        <v>340.6</v>
      </c>
      <c r="C716" s="51">
        <v>2356.39</v>
      </c>
      <c r="D716" s="60">
        <f t="shared" si="66"/>
        <v>1.5503875968992276E-2</v>
      </c>
      <c r="E716" s="61">
        <f t="shared" si="67"/>
        <v>-3.4846889365356404E-3</v>
      </c>
      <c r="F716" s="58">
        <f t="shared" si="68"/>
        <v>1.3972106899878458E-2</v>
      </c>
      <c r="G716" s="59">
        <f t="shared" si="69"/>
        <v>-3.6051968059131775E-3</v>
      </c>
      <c r="H716" s="57">
        <f t="shared" si="71"/>
        <v>-5.0372195167319288E-5</v>
      </c>
      <c r="J716" s="56">
        <f t="shared" si="70"/>
        <v>1.2143056984413892E-5</v>
      </c>
    </row>
    <row r="717" spans="1:10" x14ac:dyDescent="0.25">
      <c r="A717" s="48">
        <v>44449</v>
      </c>
      <c r="B717" s="50">
        <v>340.3</v>
      </c>
      <c r="C717" s="50">
        <v>2360.6999999999998</v>
      </c>
      <c r="D717" s="60">
        <f t="shared" si="66"/>
        <v>-8.8079859072232036E-4</v>
      </c>
      <c r="E717" s="61">
        <f t="shared" si="67"/>
        <v>1.8290690420514899E-3</v>
      </c>
      <c r="F717" s="58">
        <f t="shared" si="68"/>
        <v>-2.4125676598361384E-3</v>
      </c>
      <c r="G717" s="59">
        <f t="shared" si="69"/>
        <v>1.708561172673953E-3</v>
      </c>
      <c r="H717" s="57">
        <f t="shared" si="71"/>
        <v>-4.1220194300448869E-6</v>
      </c>
      <c r="J717" s="56">
        <f t="shared" si="70"/>
        <v>3.3454935605911548E-6</v>
      </c>
    </row>
    <row r="718" spans="1:10" x14ac:dyDescent="0.25">
      <c r="A718" s="49">
        <v>44452</v>
      </c>
      <c r="B718" s="51">
        <v>337.5</v>
      </c>
      <c r="C718" s="51">
        <v>2387.7399999999998</v>
      </c>
      <c r="D718" s="60">
        <f t="shared" si="66"/>
        <v>-8.2280340875697799E-3</v>
      </c>
      <c r="E718" s="61">
        <f t="shared" si="67"/>
        <v>1.1454229677637873E-2</v>
      </c>
      <c r="F718" s="58">
        <f t="shared" si="68"/>
        <v>-9.7598031566835976E-3</v>
      </c>
      <c r="G718" s="59">
        <f t="shared" si="69"/>
        <v>1.1333721808260335E-2</v>
      </c>
      <c r="H718" s="57">
        <f t="shared" si="71"/>
        <v>-1.1061489388123294E-4</v>
      </c>
      <c r="J718" s="56">
        <f t="shared" si="70"/>
        <v>1.3119937750808022E-4</v>
      </c>
    </row>
    <row r="719" spans="1:10" x14ac:dyDescent="0.25">
      <c r="A719" s="48">
        <v>44453</v>
      </c>
      <c r="B719" s="50">
        <v>339.1</v>
      </c>
      <c r="C719" s="50">
        <v>2376.0100000000002</v>
      </c>
      <c r="D719" s="60">
        <f t="shared" si="66"/>
        <v>4.7407407407407121E-3</v>
      </c>
      <c r="E719" s="61">
        <f t="shared" si="67"/>
        <v>-4.9125951736787021E-3</v>
      </c>
      <c r="F719" s="58">
        <f t="shared" si="68"/>
        <v>3.208971671626894E-3</v>
      </c>
      <c r="G719" s="59">
        <f t="shared" si="69"/>
        <v>-5.0331030430562388E-3</v>
      </c>
      <c r="H719" s="57">
        <f t="shared" si="71"/>
        <v>-1.6151085085546585E-5</v>
      </c>
      <c r="J719" s="56">
        <f t="shared" si="70"/>
        <v>2.4133591340451277E-5</v>
      </c>
    </row>
    <row r="720" spans="1:10" x14ac:dyDescent="0.25">
      <c r="A720" s="49">
        <v>44454</v>
      </c>
      <c r="B720" s="51">
        <v>332.2</v>
      </c>
      <c r="C720" s="51">
        <v>2355.23</v>
      </c>
      <c r="D720" s="60">
        <f t="shared" si="66"/>
        <v>-2.0347979946918393E-2</v>
      </c>
      <c r="E720" s="61">
        <f t="shared" si="67"/>
        <v>-8.7457544370604934E-3</v>
      </c>
      <c r="F720" s="58">
        <f t="shared" si="68"/>
        <v>-2.1879749016032211E-2</v>
      </c>
      <c r="G720" s="59">
        <f t="shared" si="69"/>
        <v>-8.866262306438031E-3</v>
      </c>
      <c r="H720" s="57">
        <f t="shared" si="71"/>
        <v>1.9399159397517099E-4</v>
      </c>
      <c r="J720" s="56">
        <f t="shared" si="70"/>
        <v>7.6488220673363307E-5</v>
      </c>
    </row>
    <row r="721" spans="1:10" x14ac:dyDescent="0.25">
      <c r="A721" s="48">
        <v>44455</v>
      </c>
      <c r="B721" s="50">
        <v>334.5</v>
      </c>
      <c r="C721" s="50">
        <v>2357.2800000000002</v>
      </c>
      <c r="D721" s="60">
        <f t="shared" si="66"/>
        <v>6.9235400361229438E-3</v>
      </c>
      <c r="E721" s="61">
        <f t="shared" si="67"/>
        <v>8.7040331517518332E-4</v>
      </c>
      <c r="F721" s="58">
        <f t="shared" si="68"/>
        <v>5.3917709670091261E-3</v>
      </c>
      <c r="G721" s="59">
        <f t="shared" si="69"/>
        <v>7.498954457976464E-4</v>
      </c>
      <c r="H721" s="57">
        <f t="shared" si="71"/>
        <v>4.0432644929441159E-6</v>
      </c>
      <c r="J721" s="56">
        <f t="shared" si="70"/>
        <v>7.5760193106794948E-7</v>
      </c>
    </row>
    <row r="722" spans="1:10" x14ac:dyDescent="0.25">
      <c r="A722" s="49">
        <v>44456</v>
      </c>
      <c r="B722" s="51" t="s">
        <v>388</v>
      </c>
      <c r="C722" s="51">
        <v>2333.0100000000002</v>
      </c>
      <c r="D722" s="60">
        <f t="shared" si="66"/>
        <v>-7.4738415545589909E-3</v>
      </c>
      <c r="E722" s="61">
        <f t="shared" si="67"/>
        <v>-1.0295764610058988E-2</v>
      </c>
      <c r="F722" s="58">
        <f t="shared" si="68"/>
        <v>-9.0056106236728085E-3</v>
      </c>
      <c r="G722" s="59">
        <f t="shared" si="69"/>
        <v>-1.0416272479436526E-2</v>
      </c>
      <c r="H722" s="57">
        <f t="shared" si="71"/>
        <v>9.3804894099884284E-5</v>
      </c>
      <c r="J722" s="56">
        <f t="shared" si="70"/>
        <v>1.0600276890574312E-4</v>
      </c>
    </row>
    <row r="723" spans="1:10" x14ac:dyDescent="0.25">
      <c r="A723" s="48">
        <v>44459</v>
      </c>
      <c r="B723" s="50">
        <v>347.1</v>
      </c>
      <c r="C723" s="50">
        <v>2272.52</v>
      </c>
      <c r="D723" s="60">
        <f t="shared" si="66"/>
        <v>4.5481927710843362E-2</v>
      </c>
      <c r="E723" s="61">
        <f t="shared" si="67"/>
        <v>-2.5927878577460151E-2</v>
      </c>
      <c r="F723" s="58">
        <f t="shared" si="68"/>
        <v>4.3950158641729541E-2</v>
      </c>
      <c r="G723" s="59">
        <f t="shared" si="69"/>
        <v>-2.6048386446837688E-2</v>
      </c>
      <c r="H723" s="57">
        <f t="shared" si="71"/>
        <v>-1.1448307166995941E-3</v>
      </c>
      <c r="J723" s="56">
        <f t="shared" si="70"/>
        <v>6.7225488752751703E-4</v>
      </c>
    </row>
    <row r="724" spans="1:10" x14ac:dyDescent="0.25">
      <c r="A724" s="49">
        <v>44460</v>
      </c>
      <c r="B724" s="51">
        <v>343.6</v>
      </c>
      <c r="C724" s="51">
        <v>2278.11</v>
      </c>
      <c r="D724" s="60">
        <f t="shared" si="66"/>
        <v>-1.0083549409392156E-2</v>
      </c>
      <c r="E724" s="61">
        <f t="shared" si="67"/>
        <v>2.4598243359794658E-3</v>
      </c>
      <c r="F724" s="58">
        <f t="shared" si="68"/>
        <v>-1.1615318478505974E-2</v>
      </c>
      <c r="G724" s="59">
        <f t="shared" si="69"/>
        <v>2.3393164666019287E-3</v>
      </c>
      <c r="H724" s="57">
        <f t="shared" si="71"/>
        <v>-2.7171905781594685E-5</v>
      </c>
      <c r="J724" s="56">
        <f t="shared" si="70"/>
        <v>6.0507357638768203E-6</v>
      </c>
    </row>
    <row r="725" spans="1:10" x14ac:dyDescent="0.25">
      <c r="A725" s="48">
        <v>44461</v>
      </c>
      <c r="B725" s="50" t="s">
        <v>398</v>
      </c>
      <c r="C725" s="50">
        <v>2334.1</v>
      </c>
      <c r="D725" s="60">
        <f t="shared" si="66"/>
        <v>9.8952270081489324E-3</v>
      </c>
      <c r="E725" s="61">
        <f t="shared" si="67"/>
        <v>2.4577390907374985E-2</v>
      </c>
      <c r="F725" s="58">
        <f t="shared" si="68"/>
        <v>8.3634579390351148E-3</v>
      </c>
      <c r="G725" s="59">
        <f t="shared" si="69"/>
        <v>2.4456883037997448E-2</v>
      </c>
      <c r="H725" s="57">
        <f t="shared" si="71"/>
        <v>2.0454411260819298E-4</v>
      </c>
      <c r="J725" s="56">
        <f t="shared" si="70"/>
        <v>6.0404814381391861E-4</v>
      </c>
    </row>
    <row r="726" spans="1:10" x14ac:dyDescent="0.25">
      <c r="A726" s="49">
        <v>44462</v>
      </c>
      <c r="B726" s="51">
        <v>348.8</v>
      </c>
      <c r="C726" s="51">
        <v>2320.5100000000002</v>
      </c>
      <c r="D726" s="60">
        <f t="shared" si="66"/>
        <v>5.1873198847263158E-3</v>
      </c>
      <c r="E726" s="61">
        <f t="shared" si="67"/>
        <v>-5.8223726489866623E-3</v>
      </c>
      <c r="F726" s="58">
        <f t="shared" si="68"/>
        <v>3.6555508156124977E-3</v>
      </c>
      <c r="G726" s="59">
        <f t="shared" si="69"/>
        <v>-5.942880518364199E-3</v>
      </c>
      <c r="H726" s="57">
        <f t="shared" si="71"/>
        <v>-2.1724501725993872E-5</v>
      </c>
      <c r="J726" s="56">
        <f t="shared" si="70"/>
        <v>3.390002326366796E-5</v>
      </c>
    </row>
    <row r="727" spans="1:10" x14ac:dyDescent="0.25">
      <c r="A727" s="48">
        <v>44463</v>
      </c>
      <c r="B727" s="50">
        <v>333.6</v>
      </c>
      <c r="C727" s="50">
        <v>2299.1799999999998</v>
      </c>
      <c r="D727" s="60">
        <f t="shared" si="66"/>
        <v>-4.3577981651376163E-2</v>
      </c>
      <c r="E727" s="61">
        <f t="shared" si="67"/>
        <v>-9.1919448741872856E-3</v>
      </c>
      <c r="F727" s="58">
        <f t="shared" si="68"/>
        <v>-4.5109750720489984E-2</v>
      </c>
      <c r="G727" s="59">
        <f t="shared" si="69"/>
        <v>-9.3124527435648231E-3</v>
      </c>
      <c r="H727" s="57">
        <f t="shared" si="71"/>
        <v>4.2008242185855222E-4</v>
      </c>
      <c r="J727" s="56">
        <f t="shared" si="70"/>
        <v>8.4491850570097917E-5</v>
      </c>
    </row>
    <row r="728" spans="1:10" x14ac:dyDescent="0.25">
      <c r="A728" s="49">
        <v>44466</v>
      </c>
      <c r="B728" s="51">
        <v>329.1</v>
      </c>
      <c r="C728" s="51">
        <v>2292.4699999999998</v>
      </c>
      <c r="D728" s="60">
        <f t="shared" si="66"/>
        <v>-1.3489208633093552E-2</v>
      </c>
      <c r="E728" s="61">
        <f t="shared" si="67"/>
        <v>-2.9184317887246403E-3</v>
      </c>
      <c r="F728" s="58">
        <f t="shared" si="68"/>
        <v>-1.502097770220737E-2</v>
      </c>
      <c r="G728" s="59">
        <f t="shared" si="69"/>
        <v>-3.0389396581021774E-3</v>
      </c>
      <c r="H728" s="57">
        <f t="shared" si="71"/>
        <v>4.5647844842706493E-5</v>
      </c>
      <c r="J728" s="56">
        <f t="shared" si="70"/>
        <v>8.5172441054385028E-6</v>
      </c>
    </row>
    <row r="729" spans="1:10" x14ac:dyDescent="0.25">
      <c r="A729" s="48">
        <v>44467</v>
      </c>
      <c r="B729" s="50">
        <v>323.3</v>
      </c>
      <c r="C729" s="50">
        <v>2275.6799999999998</v>
      </c>
      <c r="D729" s="60">
        <f t="shared" si="66"/>
        <v>-1.7623822546338541E-2</v>
      </c>
      <c r="E729" s="61">
        <f t="shared" si="67"/>
        <v>-7.3239780673247656E-3</v>
      </c>
      <c r="F729" s="58">
        <f t="shared" si="68"/>
        <v>-1.9155591615452359E-2</v>
      </c>
      <c r="G729" s="59">
        <f t="shared" si="69"/>
        <v>-7.4444859367023023E-3</v>
      </c>
      <c r="H729" s="57">
        <f t="shared" si="71"/>
        <v>1.4260353239044764E-4</v>
      </c>
      <c r="J729" s="56">
        <f t="shared" si="70"/>
        <v>5.3640654730654209E-5</v>
      </c>
    </row>
    <row r="730" spans="1:10" x14ac:dyDescent="0.25">
      <c r="A730" s="49">
        <v>44468</v>
      </c>
      <c r="B730" s="51">
        <v>330.2</v>
      </c>
      <c r="C730" s="51">
        <v>2290.9699999999998</v>
      </c>
      <c r="D730" s="60">
        <f t="shared" si="66"/>
        <v>2.1342406433652927E-2</v>
      </c>
      <c r="E730" s="61">
        <f t="shared" si="67"/>
        <v>6.7188708430008237E-3</v>
      </c>
      <c r="F730" s="58">
        <f t="shared" si="68"/>
        <v>1.981063736453911E-2</v>
      </c>
      <c r="G730" s="59">
        <f t="shared" si="69"/>
        <v>6.598362973623287E-3</v>
      </c>
      <c r="H730" s="57">
        <f t="shared" si="71"/>
        <v>1.3071777607005287E-4</v>
      </c>
      <c r="J730" s="56">
        <f t="shared" si="70"/>
        <v>4.5143225404926601E-5</v>
      </c>
    </row>
    <row r="731" spans="1:10" x14ac:dyDescent="0.25">
      <c r="A731" s="48">
        <v>44469</v>
      </c>
      <c r="B731" s="50">
        <v>332.2</v>
      </c>
      <c r="C731" s="50">
        <v>2310.29</v>
      </c>
      <c r="D731" s="60">
        <f t="shared" si="66"/>
        <v>6.0569351907935332E-3</v>
      </c>
      <c r="E731" s="61">
        <f t="shared" si="67"/>
        <v>8.4331091197178409E-3</v>
      </c>
      <c r="F731" s="58">
        <f t="shared" si="68"/>
        <v>4.5251661216797155E-3</v>
      </c>
      <c r="G731" s="59">
        <f t="shared" si="69"/>
        <v>8.3126012503403034E-3</v>
      </c>
      <c r="H731" s="57">
        <f t="shared" si="71"/>
        <v>3.7615901561072384E-5</v>
      </c>
      <c r="J731" s="56">
        <f t="shared" si="70"/>
        <v>7.1117329425068215E-5</v>
      </c>
    </row>
    <row r="732" spans="1:10" x14ac:dyDescent="0.25">
      <c r="A732" s="49">
        <v>44470</v>
      </c>
      <c r="B732" s="51" t="s">
        <v>400</v>
      </c>
      <c r="C732" s="51">
        <v>2327.88</v>
      </c>
      <c r="D732" s="60">
        <f t="shared" si="66"/>
        <v>2.4081878386514877E-3</v>
      </c>
      <c r="E732" s="61">
        <f t="shared" si="67"/>
        <v>7.613762774370425E-3</v>
      </c>
      <c r="F732" s="58">
        <f t="shared" si="68"/>
        <v>8.764187695376696E-4</v>
      </c>
      <c r="G732" s="59">
        <f t="shared" si="69"/>
        <v>7.4932549049928883E-3</v>
      </c>
      <c r="H732" s="57">
        <f t="shared" si="71"/>
        <v>6.5672292436659744E-6</v>
      </c>
      <c r="J732" s="56">
        <f t="shared" si="70"/>
        <v>5.7969383584388835E-5</v>
      </c>
    </row>
    <row r="733" spans="1:10" x14ac:dyDescent="0.25">
      <c r="A733" s="48">
        <v>44473</v>
      </c>
      <c r="B733" s="50">
        <v>331.9</v>
      </c>
      <c r="C733" s="50">
        <v>2338.09</v>
      </c>
      <c r="D733" s="60">
        <f t="shared" si="66"/>
        <v>-3.3033033033034176E-3</v>
      </c>
      <c r="E733" s="61">
        <f t="shared" si="67"/>
        <v>4.3859649122808264E-3</v>
      </c>
      <c r="F733" s="58">
        <f t="shared" si="68"/>
        <v>-4.8350723724172352E-3</v>
      </c>
      <c r="G733" s="59">
        <f t="shared" si="69"/>
        <v>4.2654570429032897E-3</v>
      </c>
      <c r="H733" s="57">
        <f t="shared" si="71"/>
        <v>-2.0623793503874213E-5</v>
      </c>
      <c r="J733" s="56">
        <f t="shared" si="70"/>
        <v>1.9236688211758557E-5</v>
      </c>
    </row>
    <row r="734" spans="1:10" x14ac:dyDescent="0.25">
      <c r="A734" s="49">
        <v>44474</v>
      </c>
      <c r="B734" s="51" t="s">
        <v>389</v>
      </c>
      <c r="C734" s="51">
        <v>2364.7199999999998</v>
      </c>
      <c r="D734" s="60">
        <f t="shared" si="66"/>
        <v>2.4404941247363698E-2</v>
      </c>
      <c r="E734" s="61">
        <f t="shared" si="67"/>
        <v>1.1389638551124959E-2</v>
      </c>
      <c r="F734" s="58">
        <f t="shared" si="68"/>
        <v>2.2873172178249881E-2</v>
      </c>
      <c r="G734" s="59">
        <f t="shared" si="69"/>
        <v>1.1269130681747421E-2</v>
      </c>
      <c r="H734" s="57">
        <f t="shared" si="71"/>
        <v>2.577607663828072E-4</v>
      </c>
      <c r="J734" s="56">
        <f t="shared" si="70"/>
        <v>1.2972386632527185E-4</v>
      </c>
    </row>
    <row r="735" spans="1:10" x14ac:dyDescent="0.25">
      <c r="A735" s="48">
        <v>44475</v>
      </c>
      <c r="B735" s="50">
        <v>347.9</v>
      </c>
      <c r="C735" s="50">
        <v>2349.46</v>
      </c>
      <c r="D735" s="60">
        <f t="shared" si="66"/>
        <v>2.3235294117647021E-2</v>
      </c>
      <c r="E735" s="61">
        <f t="shared" si="67"/>
        <v>-6.4531953043065471E-3</v>
      </c>
      <c r="F735" s="58">
        <f t="shared" si="68"/>
        <v>2.1703525048533203E-2</v>
      </c>
      <c r="G735" s="59">
        <f t="shared" si="69"/>
        <v>-6.5737031736840838E-3</v>
      </c>
      <c r="H735" s="57">
        <f t="shared" si="71"/>
        <v>-1.4267253149167472E-4</v>
      </c>
      <c r="J735" s="56">
        <f t="shared" si="70"/>
        <v>4.1643729635524072E-5</v>
      </c>
    </row>
    <row r="736" spans="1:10" x14ac:dyDescent="0.25">
      <c r="A736" s="49">
        <v>44476</v>
      </c>
      <c r="B736" s="51">
        <v>351.5</v>
      </c>
      <c r="C736" s="51">
        <v>2359.54</v>
      </c>
      <c r="D736" s="60">
        <f t="shared" si="66"/>
        <v>1.0347801092267961E-2</v>
      </c>
      <c r="E736" s="61">
        <f t="shared" si="67"/>
        <v>4.2903475692286364E-3</v>
      </c>
      <c r="F736" s="58">
        <f t="shared" si="68"/>
        <v>8.8160320231541432E-3</v>
      </c>
      <c r="G736" s="59">
        <f t="shared" si="69"/>
        <v>4.1698396998510997E-3</v>
      </c>
      <c r="H736" s="57">
        <f t="shared" si="71"/>
        <v>3.6761440325306757E-5</v>
      </c>
      <c r="J736" s="56">
        <f t="shared" si="70"/>
        <v>1.840708226478607E-5</v>
      </c>
    </row>
    <row r="737" spans="1:10" x14ac:dyDescent="0.25">
      <c r="A737" s="48">
        <v>44477</v>
      </c>
      <c r="B737" s="50">
        <v>348.9</v>
      </c>
      <c r="C737" s="50">
        <v>2411.12</v>
      </c>
      <c r="D737" s="60">
        <f t="shared" si="66"/>
        <v>-7.3968705547653446E-3</v>
      </c>
      <c r="E737" s="61">
        <f t="shared" si="67"/>
        <v>2.1860193088483415E-2</v>
      </c>
      <c r="F737" s="58">
        <f t="shared" si="68"/>
        <v>-8.9286396238791622E-3</v>
      </c>
      <c r="G737" s="59">
        <f t="shared" si="69"/>
        <v>2.1739685219105877E-2</v>
      </c>
      <c r="H737" s="57">
        <f t="shared" si="71"/>
        <v>-1.9410581485796889E-4</v>
      </c>
      <c r="J737" s="56">
        <f t="shared" si="70"/>
        <v>4.7786804186577804E-4</v>
      </c>
    </row>
    <row r="738" spans="1:10" x14ac:dyDescent="0.25">
      <c r="A738" s="49">
        <v>44480</v>
      </c>
      <c r="B738" s="51">
        <v>354.8</v>
      </c>
      <c r="C738" s="51">
        <v>2457.36</v>
      </c>
      <c r="D738" s="60">
        <f t="shared" si="66"/>
        <v>1.6910289481226748E-2</v>
      </c>
      <c r="E738" s="61">
        <f t="shared" si="67"/>
        <v>1.9177809482730179E-2</v>
      </c>
      <c r="F738" s="58">
        <f t="shared" si="68"/>
        <v>1.537852041211293E-2</v>
      </c>
      <c r="G738" s="59">
        <f t="shared" si="69"/>
        <v>1.9057301613352642E-2</v>
      </c>
      <c r="H738" s="57">
        <f t="shared" si="71"/>
        <v>2.9307310186073629E-4</v>
      </c>
      <c r="J738" s="56">
        <f t="shared" si="70"/>
        <v>3.6778837655589559E-4</v>
      </c>
    </row>
    <row r="739" spans="1:10" x14ac:dyDescent="0.25">
      <c r="A739" s="48">
        <v>44481</v>
      </c>
      <c r="B739" s="50">
        <v>362.8</v>
      </c>
      <c r="C739" s="50">
        <v>2472.33</v>
      </c>
      <c r="D739" s="60">
        <f t="shared" si="66"/>
        <v>2.2547914317925688E-2</v>
      </c>
      <c r="E739" s="61">
        <f t="shared" si="67"/>
        <v>6.0919035062017013E-3</v>
      </c>
      <c r="F739" s="58">
        <f t="shared" si="68"/>
        <v>2.101614524881187E-2</v>
      </c>
      <c r="G739" s="59">
        <f t="shared" si="69"/>
        <v>5.9713956368241646E-3</v>
      </c>
      <c r="H739" s="57">
        <f t="shared" si="71"/>
        <v>1.254957180416181E-4</v>
      </c>
      <c r="J739" s="56">
        <f t="shared" si="70"/>
        <v>3.7111288328872582E-5</v>
      </c>
    </row>
    <row r="740" spans="1:10" x14ac:dyDescent="0.25">
      <c r="A740" s="49">
        <v>44482</v>
      </c>
      <c r="B740" s="51">
        <v>370.3</v>
      </c>
      <c r="C740" s="51">
        <v>2451.89</v>
      </c>
      <c r="D740" s="60">
        <f t="shared" si="66"/>
        <v>2.0672546857772867E-2</v>
      </c>
      <c r="E740" s="61">
        <f t="shared" si="67"/>
        <v>-8.2675047424899395E-3</v>
      </c>
      <c r="F740" s="58">
        <f t="shared" si="68"/>
        <v>1.9140777788659049E-2</v>
      </c>
      <c r="G740" s="59">
        <f t="shared" si="69"/>
        <v>-8.3880126118674771E-3</v>
      </c>
      <c r="H740" s="57">
        <f t="shared" si="71"/>
        <v>-1.6055308549222497E-4</v>
      </c>
      <c r="J740" s="56">
        <f t="shared" si="70"/>
        <v>6.8351634667093643E-5</v>
      </c>
    </row>
    <row r="741" spans="1:10" x14ac:dyDescent="0.25">
      <c r="A741" s="48">
        <v>44483</v>
      </c>
      <c r="B741" s="50">
        <v>349.7</v>
      </c>
      <c r="C741" s="50">
        <v>2459.5</v>
      </c>
      <c r="D741" s="60">
        <f t="shared" si="66"/>
        <v>-5.5630569808263641E-2</v>
      </c>
      <c r="E741" s="61">
        <f t="shared" si="67"/>
        <v>3.1037281444110665E-3</v>
      </c>
      <c r="F741" s="58">
        <f t="shared" si="68"/>
        <v>-5.7162338877377462E-2</v>
      </c>
      <c r="G741" s="59">
        <f t="shared" si="69"/>
        <v>2.9832202750335293E-3</v>
      </c>
      <c r="H741" s="57">
        <f t="shared" si="71"/>
        <v>-1.7052784830732981E-4</v>
      </c>
      <c r="J741" s="56">
        <f t="shared" si="70"/>
        <v>9.6331283944093613E-6</v>
      </c>
    </row>
    <row r="742" spans="1:10" x14ac:dyDescent="0.25">
      <c r="A742" s="49">
        <v>44484</v>
      </c>
      <c r="B742" s="51" t="s">
        <v>403</v>
      </c>
      <c r="C742" s="51">
        <v>2453.98</v>
      </c>
      <c r="D742" s="60">
        <f t="shared" si="66"/>
        <v>2.9453817557906881E-2</v>
      </c>
      <c r="E742" s="61">
        <f t="shared" si="67"/>
        <v>-2.2443586094734735E-3</v>
      </c>
      <c r="F742" s="58">
        <f t="shared" si="68"/>
        <v>2.7922048488793063E-2</v>
      </c>
      <c r="G742" s="59">
        <f t="shared" si="69"/>
        <v>-2.3648664788510107E-3</v>
      </c>
      <c r="H742" s="57">
        <f t="shared" si="71"/>
        <v>-6.6031916491999241E-5</v>
      </c>
      <c r="J742" s="56">
        <f t="shared" si="70"/>
        <v>5.0371455679177037E-6</v>
      </c>
    </row>
    <row r="743" spans="1:10" x14ac:dyDescent="0.25">
      <c r="A743" s="48">
        <v>44487</v>
      </c>
      <c r="B743" s="50">
        <v>361.3</v>
      </c>
      <c r="C743" s="50">
        <v>2459.81</v>
      </c>
      <c r="D743" s="60">
        <f t="shared" si="66"/>
        <v>3.6111111111112315E-3</v>
      </c>
      <c r="E743" s="61">
        <f t="shared" si="67"/>
        <v>2.3757324835573801E-3</v>
      </c>
      <c r="F743" s="58">
        <f t="shared" si="68"/>
        <v>2.0793420419974134E-3</v>
      </c>
      <c r="G743" s="59">
        <f t="shared" si="69"/>
        <v>2.255224614179843E-3</v>
      </c>
      <c r="H743" s="57">
        <f t="shared" si="71"/>
        <v>4.6893833544115436E-6</v>
      </c>
      <c r="J743" s="56">
        <f t="shared" si="70"/>
        <v>5.6441048334297175E-6</v>
      </c>
    </row>
    <row r="744" spans="1:10" x14ac:dyDescent="0.25">
      <c r="A744" s="49">
        <v>44488</v>
      </c>
      <c r="B744" s="51">
        <v>369.6</v>
      </c>
      <c r="C744" s="51">
        <v>2447.54</v>
      </c>
      <c r="D744" s="60">
        <f t="shared" si="66"/>
        <v>2.2972598948242551E-2</v>
      </c>
      <c r="E744" s="61">
        <f t="shared" si="67"/>
        <v>-4.9881901447672572E-3</v>
      </c>
      <c r="F744" s="58">
        <f t="shared" si="68"/>
        <v>2.1440829879128733E-2</v>
      </c>
      <c r="G744" s="59">
        <f t="shared" si="69"/>
        <v>-5.1086980141447939E-3</v>
      </c>
      <c r="H744" s="57">
        <f t="shared" si="71"/>
        <v>-1.0953472502512132E-4</v>
      </c>
      <c r="J744" s="56">
        <f t="shared" si="70"/>
        <v>2.4882040920353189E-5</v>
      </c>
    </row>
    <row r="745" spans="1:10" x14ac:dyDescent="0.25">
      <c r="A745" s="48">
        <v>44489</v>
      </c>
      <c r="B745" s="50" t="s">
        <v>406</v>
      </c>
      <c r="C745" s="50">
        <v>2443.11</v>
      </c>
      <c r="D745" s="60">
        <f t="shared" si="66"/>
        <v>-4.3290043290044045E-3</v>
      </c>
      <c r="E745" s="61">
        <f t="shared" si="67"/>
        <v>-1.8099806336157043E-3</v>
      </c>
      <c r="F745" s="58">
        <f t="shared" si="68"/>
        <v>-5.8607733981182221E-3</v>
      </c>
      <c r="G745" s="59">
        <f t="shared" si="69"/>
        <v>-1.9304885029932412E-3</v>
      </c>
      <c r="H745" s="57">
        <f t="shared" si="71"/>
        <v>1.1314155663715857E-5</v>
      </c>
      <c r="J745" s="56">
        <f t="shared" si="70"/>
        <v>3.2760298940639064E-6</v>
      </c>
    </row>
    <row r="746" spans="1:10" x14ac:dyDescent="0.25">
      <c r="A746" s="49">
        <v>44490</v>
      </c>
      <c r="B746" s="51" t="s">
        <v>407</v>
      </c>
      <c r="C746" s="51">
        <v>2427.35</v>
      </c>
      <c r="D746" s="60">
        <f t="shared" si="66"/>
        <v>1.6304347826086918E-2</v>
      </c>
      <c r="E746" s="61">
        <f t="shared" si="67"/>
        <v>-6.4507942745108959E-3</v>
      </c>
      <c r="F746" s="58">
        <f t="shared" si="68"/>
        <v>1.47725787569731E-2</v>
      </c>
      <c r="G746" s="59">
        <f t="shared" si="69"/>
        <v>-6.5713021438884326E-3</v>
      </c>
      <c r="H746" s="57">
        <f t="shared" si="71"/>
        <v>-9.7075078456458047E-5</v>
      </c>
      <c r="J746" s="56">
        <f t="shared" si="70"/>
        <v>4.1612746772062557E-5</v>
      </c>
    </row>
    <row r="747" spans="1:10" x14ac:dyDescent="0.25">
      <c r="A747" s="48">
        <v>44491</v>
      </c>
      <c r="B747" s="50">
        <v>368.2</v>
      </c>
      <c r="C747" s="50">
        <v>2417.09</v>
      </c>
      <c r="D747" s="60">
        <f t="shared" si="66"/>
        <v>-1.5508021390374327E-2</v>
      </c>
      <c r="E747" s="61">
        <f t="shared" si="67"/>
        <v>-4.2268317300758751E-3</v>
      </c>
      <c r="F747" s="58">
        <f t="shared" si="68"/>
        <v>-1.7039790459488145E-2</v>
      </c>
      <c r="G747" s="59">
        <f t="shared" si="69"/>
        <v>-4.3473395994534118E-3</v>
      </c>
      <c r="H747" s="57">
        <f t="shared" si="71"/>
        <v>7.4077755830921264E-5</v>
      </c>
      <c r="J747" s="56">
        <f t="shared" si="70"/>
        <v>1.7866106474376216E-5</v>
      </c>
    </row>
    <row r="748" spans="1:10" x14ac:dyDescent="0.25">
      <c r="A748" s="49">
        <v>44494</v>
      </c>
      <c r="B748" s="51">
        <v>374.8</v>
      </c>
      <c r="C748" s="51">
        <v>2427.19</v>
      </c>
      <c r="D748" s="60">
        <f t="shared" si="66"/>
        <v>1.7925040738729026E-2</v>
      </c>
      <c r="E748" s="61">
        <f t="shared" si="67"/>
        <v>4.1785783731675963E-3</v>
      </c>
      <c r="F748" s="58">
        <f t="shared" si="68"/>
        <v>1.6393271669615208E-2</v>
      </c>
      <c r="G748" s="59">
        <f t="shared" si="69"/>
        <v>4.0580705037900596E-3</v>
      </c>
      <c r="H748" s="57">
        <f t="shared" si="71"/>
        <v>6.6525052223082701E-5</v>
      </c>
      <c r="J748" s="56">
        <f t="shared" si="70"/>
        <v>1.7460517220703955E-5</v>
      </c>
    </row>
    <row r="749" spans="1:10" x14ac:dyDescent="0.25">
      <c r="A749" s="48">
        <v>44495</v>
      </c>
      <c r="B749" s="50" t="s">
        <v>402</v>
      </c>
      <c r="C749" s="50">
        <v>2425.29</v>
      </c>
      <c r="D749" s="60">
        <f t="shared" si="66"/>
        <v>-2.614727854855925E-2</v>
      </c>
      <c r="E749" s="61">
        <f t="shared" si="67"/>
        <v>-7.8279821522009296E-4</v>
      </c>
      <c r="F749" s="58">
        <f t="shared" si="68"/>
        <v>-2.7679047617673067E-2</v>
      </c>
      <c r="G749" s="59">
        <f t="shared" si="69"/>
        <v>-9.0330608459762989E-4</v>
      </c>
      <c r="H749" s="57">
        <f t="shared" si="71"/>
        <v>2.5002652128911614E-5</v>
      </c>
      <c r="J749" s="56">
        <f t="shared" si="70"/>
        <v>6.1277304575176295E-7</v>
      </c>
    </row>
    <row r="750" spans="1:10" x14ac:dyDescent="0.25">
      <c r="A750" s="49">
        <v>44496</v>
      </c>
      <c r="B750" s="51" t="s">
        <v>409</v>
      </c>
      <c r="C750" s="51">
        <v>2404.8200000000002</v>
      </c>
      <c r="D750" s="60">
        <f t="shared" si="66"/>
        <v>-2.1917808219178103E-2</v>
      </c>
      <c r="E750" s="61">
        <f t="shared" si="67"/>
        <v>-8.4402277665762693E-3</v>
      </c>
      <c r="F750" s="58">
        <f t="shared" si="68"/>
        <v>-2.3449577288291921E-2</v>
      </c>
      <c r="G750" s="59">
        <f t="shared" si="69"/>
        <v>-8.5607356359538068E-3</v>
      </c>
      <c r="H750" s="57">
        <f t="shared" si="71"/>
        <v>2.0074563193993368E-4</v>
      </c>
      <c r="J750" s="56">
        <f t="shared" si="70"/>
        <v>7.1237444751685034E-5</v>
      </c>
    </row>
    <row r="751" spans="1:10" x14ac:dyDescent="0.25">
      <c r="A751" s="48">
        <v>44497</v>
      </c>
      <c r="B751" s="50" t="s">
        <v>410</v>
      </c>
      <c r="C751" s="50">
        <v>2392.67</v>
      </c>
      <c r="D751" s="60">
        <f t="shared" si="66"/>
        <v>2.8011204481792618E-3</v>
      </c>
      <c r="E751" s="61">
        <f t="shared" si="67"/>
        <v>-5.0523531906754293E-3</v>
      </c>
      <c r="F751" s="58">
        <f t="shared" si="68"/>
        <v>1.2693513790654437E-3</v>
      </c>
      <c r="G751" s="59">
        <f t="shared" si="69"/>
        <v>-5.172861060052966E-3</v>
      </c>
      <c r="H751" s="57">
        <f t="shared" si="71"/>
        <v>-6.5661783202921654E-6</v>
      </c>
      <c r="J751" s="56">
        <f t="shared" si="70"/>
        <v>2.5526272763328193E-5</v>
      </c>
    </row>
    <row r="752" spans="1:10" x14ac:dyDescent="0.25">
      <c r="A752" s="49">
        <v>44498</v>
      </c>
      <c r="B752" s="51">
        <v>356.4</v>
      </c>
      <c r="C752" s="51">
        <v>2405.0500000000002</v>
      </c>
      <c r="D752" s="60">
        <f t="shared" si="66"/>
        <v>-4.4692737430168661E-3</v>
      </c>
      <c r="E752" s="61">
        <f t="shared" si="67"/>
        <v>5.1741360070549636E-3</v>
      </c>
      <c r="F752" s="58">
        <f t="shared" si="68"/>
        <v>-6.0010428121306837E-3</v>
      </c>
      <c r="G752" s="59">
        <f t="shared" si="69"/>
        <v>5.0536281376774269E-3</v>
      </c>
      <c r="H752" s="57">
        <f t="shared" si="71"/>
        <v>-3.0327038810790495E-5</v>
      </c>
      <c r="J752" s="56">
        <f t="shared" si="70"/>
        <v>2.6771683419502683E-5</v>
      </c>
    </row>
    <row r="753" spans="1:10" x14ac:dyDescent="0.25">
      <c r="A753" s="48">
        <v>44502</v>
      </c>
      <c r="B753" s="50">
        <v>362.8</v>
      </c>
      <c r="C753" s="50">
        <v>2407.5300000000002</v>
      </c>
      <c r="D753" s="60">
        <f t="shared" si="66"/>
        <v>1.7957351290684764E-2</v>
      </c>
      <c r="E753" s="61">
        <f t="shared" si="67"/>
        <v>1.0311635932724883E-3</v>
      </c>
      <c r="F753" s="58">
        <f t="shared" si="68"/>
        <v>1.6425582221570947E-2</v>
      </c>
      <c r="G753" s="59">
        <f t="shared" si="69"/>
        <v>9.1065572389495138E-4</v>
      </c>
      <c r="H753" s="57">
        <f t="shared" si="71"/>
        <v>1.4958050468380734E-5</v>
      </c>
      <c r="J753" s="56">
        <f t="shared" si="70"/>
        <v>1.0632983560906296E-6</v>
      </c>
    </row>
    <row r="754" spans="1:10" x14ac:dyDescent="0.25">
      <c r="A754" s="49">
        <v>44503</v>
      </c>
      <c r="B754" s="51">
        <v>358.8</v>
      </c>
      <c r="C754" s="51">
        <v>2380.11</v>
      </c>
      <c r="D754" s="60">
        <f t="shared" si="66"/>
        <v>-1.1025358324145529E-2</v>
      </c>
      <c r="E754" s="61">
        <f t="shared" si="67"/>
        <v>-1.1389266177368573E-2</v>
      </c>
      <c r="F754" s="58">
        <f t="shared" si="68"/>
        <v>-1.2557127393259346E-2</v>
      </c>
      <c r="G754" s="59">
        <f t="shared" si="69"/>
        <v>-1.1509774046746111E-2</v>
      </c>
      <c r="H754" s="57">
        <f t="shared" si="71"/>
        <v>1.4452969897262106E-4</v>
      </c>
      <c r="J754" s="56">
        <f t="shared" si="70"/>
        <v>1.2971538405895174E-4</v>
      </c>
    </row>
    <row r="755" spans="1:10" x14ac:dyDescent="0.25">
      <c r="A755" s="48">
        <v>44504</v>
      </c>
      <c r="B755" s="50" t="s">
        <v>403</v>
      </c>
      <c r="C755" s="50">
        <v>2438.8000000000002</v>
      </c>
      <c r="D755" s="60">
        <f t="shared" si="66"/>
        <v>3.3444816053511683E-3</v>
      </c>
      <c r="E755" s="61">
        <f t="shared" si="67"/>
        <v>2.4658524185857011E-2</v>
      </c>
      <c r="F755" s="58">
        <f t="shared" si="68"/>
        <v>1.8127125362373503E-3</v>
      </c>
      <c r="G755" s="59">
        <f t="shared" si="69"/>
        <v>2.4538016316479474E-2</v>
      </c>
      <c r="H755" s="57">
        <f t="shared" si="71"/>
        <v>4.4480369791278993E-5</v>
      </c>
      <c r="J755" s="56">
        <f t="shared" si="70"/>
        <v>6.080428150244952E-4</v>
      </c>
    </row>
    <row r="756" spans="1:10" x14ac:dyDescent="0.25">
      <c r="A756" s="49">
        <v>44505</v>
      </c>
      <c r="B756" s="51">
        <v>353.8</v>
      </c>
      <c r="C756" s="51">
        <v>2439.16</v>
      </c>
      <c r="D756" s="60">
        <f t="shared" si="66"/>
        <v>-1.7222222222222139E-2</v>
      </c>
      <c r="E756" s="61">
        <f t="shared" si="67"/>
        <v>1.4761358044923512E-4</v>
      </c>
      <c r="F756" s="58">
        <f t="shared" si="68"/>
        <v>-1.8753991291335956E-2</v>
      </c>
      <c r="G756" s="59">
        <f t="shared" si="69"/>
        <v>2.7105711071698138E-5</v>
      </c>
      <c r="H756" s="57">
        <f t="shared" si="71"/>
        <v>-5.0834026938409549E-7</v>
      </c>
      <c r="J756" s="56">
        <f t="shared" si="70"/>
        <v>2.1789769133042808E-8</v>
      </c>
    </row>
    <row r="757" spans="1:10" x14ac:dyDescent="0.25">
      <c r="A757" s="48">
        <v>44508</v>
      </c>
      <c r="B757" s="50" t="s">
        <v>401</v>
      </c>
      <c r="C757" s="50">
        <v>2423.92</v>
      </c>
      <c r="D757" s="60">
        <f t="shared" si="66"/>
        <v>3.3917467495760967E-3</v>
      </c>
      <c r="E757" s="61">
        <f t="shared" si="67"/>
        <v>-6.2480526082748788E-3</v>
      </c>
      <c r="F757" s="58">
        <f t="shared" si="68"/>
        <v>1.8599776804622786E-3</v>
      </c>
      <c r="G757" s="59">
        <f t="shared" si="69"/>
        <v>-6.3685604776524156E-3</v>
      </c>
      <c r="H757" s="57">
        <f t="shared" si="71"/>
        <v>-1.1845380345107681E-5</v>
      </c>
      <c r="J757" s="56">
        <f t="shared" si="70"/>
        <v>3.9038161395770515E-5</v>
      </c>
    </row>
    <row r="758" spans="1:10" x14ac:dyDescent="0.25">
      <c r="A758" s="49">
        <v>44509</v>
      </c>
      <c r="B758" s="51" t="s">
        <v>398</v>
      </c>
      <c r="C758" s="51">
        <v>2395.0500000000002</v>
      </c>
      <c r="D758" s="60">
        <f t="shared" si="66"/>
        <v>-2.2535211267605604E-2</v>
      </c>
      <c r="E758" s="61">
        <f t="shared" si="67"/>
        <v>-1.1910459091059034E-2</v>
      </c>
      <c r="F758" s="58">
        <f t="shared" si="68"/>
        <v>-2.4066980336719421E-2</v>
      </c>
      <c r="G758" s="59">
        <f t="shared" si="69"/>
        <v>-1.2030966960436571E-2</v>
      </c>
      <c r="H758" s="57">
        <f t="shared" si="71"/>
        <v>2.8954904526854797E-4</v>
      </c>
      <c r="J758" s="56">
        <f t="shared" si="70"/>
        <v>1.4185903575979078E-4</v>
      </c>
    </row>
    <row r="759" spans="1:10" x14ac:dyDescent="0.25">
      <c r="A759" s="48">
        <v>44510</v>
      </c>
      <c r="B759" s="50">
        <v>341.3</v>
      </c>
      <c r="C759" s="50">
        <v>2366.59</v>
      </c>
      <c r="D759" s="60">
        <f t="shared" si="66"/>
        <v>-1.6426512968299667E-2</v>
      </c>
      <c r="E759" s="61">
        <f t="shared" si="67"/>
        <v>-1.188284169432785E-2</v>
      </c>
      <c r="F759" s="58">
        <f t="shared" si="68"/>
        <v>-1.7958282037413485E-2</v>
      </c>
      <c r="G759" s="59">
        <f t="shared" si="69"/>
        <v>-1.2003349563705388E-2</v>
      </c>
      <c r="H759" s="57">
        <f t="shared" si="71"/>
        <v>2.1555953685868545E-4</v>
      </c>
      <c r="J759" s="56">
        <f t="shared" si="70"/>
        <v>1.4120192673245638E-4</v>
      </c>
    </row>
    <row r="760" spans="1:10" x14ac:dyDescent="0.25">
      <c r="A760" s="49">
        <v>44512</v>
      </c>
      <c r="B760" s="51" t="s">
        <v>411</v>
      </c>
      <c r="C760" s="51">
        <v>2358.23</v>
      </c>
      <c r="D760" s="60">
        <f t="shared" si="66"/>
        <v>-1.5528860240257902E-2</v>
      </c>
      <c r="E760" s="61">
        <f t="shared" si="67"/>
        <v>-3.5325087995808913E-3</v>
      </c>
      <c r="F760" s="58">
        <f t="shared" si="68"/>
        <v>-1.706062930937172E-2</v>
      </c>
      <c r="G760" s="59">
        <f t="shared" si="69"/>
        <v>-3.6530166689584284E-3</v>
      </c>
      <c r="H760" s="57">
        <f t="shared" si="71"/>
        <v>6.232276325005561E-5</v>
      </c>
      <c r="J760" s="56">
        <f t="shared" si="70"/>
        <v>1.2478618419116429E-5</v>
      </c>
    </row>
    <row r="761" spans="1:10" x14ac:dyDescent="0.25">
      <c r="A761" s="48">
        <v>44515</v>
      </c>
      <c r="B761" s="50">
        <v>335.4</v>
      </c>
      <c r="C761" s="50">
        <v>2335.04</v>
      </c>
      <c r="D761" s="60">
        <f t="shared" si="66"/>
        <v>-1.7857142857143904E-3</v>
      </c>
      <c r="E761" s="61">
        <f t="shared" si="67"/>
        <v>-9.8336464212566144E-3</v>
      </c>
      <c r="F761" s="58">
        <f t="shared" si="68"/>
        <v>-3.3174833548282085E-3</v>
      </c>
      <c r="G761" s="59">
        <f t="shared" si="69"/>
        <v>-9.9541542906341519E-3</v>
      </c>
      <c r="H761" s="57">
        <f t="shared" si="71"/>
        <v>3.3022741170570593E-5</v>
      </c>
      <c r="J761" s="56">
        <f t="shared" si="70"/>
        <v>9.6700601938293026E-5</v>
      </c>
    </row>
    <row r="762" spans="1:10" x14ac:dyDescent="0.25">
      <c r="A762" s="49">
        <v>44516</v>
      </c>
      <c r="B762" s="51" t="s">
        <v>387</v>
      </c>
      <c r="C762" s="51">
        <v>2340.0300000000002</v>
      </c>
      <c r="D762" s="60">
        <f t="shared" si="66"/>
        <v>-1.1926058437685683E-3</v>
      </c>
      <c r="E762" s="61">
        <f t="shared" si="67"/>
        <v>2.1370083595999567E-3</v>
      </c>
      <c r="F762" s="58">
        <f t="shared" si="68"/>
        <v>-2.7243749128823863E-3</v>
      </c>
      <c r="G762" s="59">
        <f t="shared" si="69"/>
        <v>2.0165004902224196E-3</v>
      </c>
      <c r="H762" s="57">
        <f t="shared" si="71"/>
        <v>-5.493703347376994E-6</v>
      </c>
      <c r="J762" s="56">
        <f t="shared" si="70"/>
        <v>4.566804729000098E-6</v>
      </c>
    </row>
    <row r="763" spans="1:10" x14ac:dyDescent="0.25">
      <c r="A763" s="48">
        <v>44517</v>
      </c>
      <c r="B763" s="50" t="s">
        <v>387</v>
      </c>
      <c r="C763" s="50">
        <v>2317.4899999999998</v>
      </c>
      <c r="D763" s="60">
        <f t="shared" si="66"/>
        <v>0</v>
      </c>
      <c r="E763" s="61">
        <f t="shared" si="67"/>
        <v>-9.6323551407462293E-3</v>
      </c>
      <c r="F763" s="58">
        <f t="shared" si="68"/>
        <v>-1.5317690691138181E-3</v>
      </c>
      <c r="G763" s="59">
        <f t="shared" si="69"/>
        <v>-9.7528630101237669E-3</v>
      </c>
      <c r="H763" s="57">
        <f t="shared" si="71"/>
        <v>1.4939133894211872E-5</v>
      </c>
      <c r="J763" s="56">
        <f t="shared" si="70"/>
        <v>9.2782265557460306E-5</v>
      </c>
    </row>
    <row r="764" spans="1:10" x14ac:dyDescent="0.25">
      <c r="A764" s="49">
        <v>44518</v>
      </c>
      <c r="B764" s="51">
        <v>335.8</v>
      </c>
      <c r="C764" s="51">
        <v>2271.31</v>
      </c>
      <c r="D764" s="60">
        <f t="shared" si="66"/>
        <v>2.3880597014924732E-3</v>
      </c>
      <c r="E764" s="61">
        <f t="shared" si="67"/>
        <v>-1.9926731075430637E-2</v>
      </c>
      <c r="F764" s="58">
        <f t="shared" si="68"/>
        <v>8.5629063237865509E-4</v>
      </c>
      <c r="G764" s="59">
        <f t="shared" si="69"/>
        <v>-2.0047238944808175E-2</v>
      </c>
      <c r="H764" s="57">
        <f t="shared" si="71"/>
        <v>-1.7166262913495795E-5</v>
      </c>
      <c r="J764" s="56">
        <f t="shared" si="70"/>
        <v>3.9707461135253302E-4</v>
      </c>
    </row>
    <row r="765" spans="1:10" x14ac:dyDescent="0.25">
      <c r="A765" s="48">
        <v>44519</v>
      </c>
      <c r="B765" s="50">
        <v>336.4</v>
      </c>
      <c r="C765" s="50">
        <v>2248.1799999999998</v>
      </c>
      <c r="D765" s="60">
        <f t="shared" si="66"/>
        <v>1.7867778439546456E-3</v>
      </c>
      <c r="E765" s="61">
        <f t="shared" si="67"/>
        <v>-1.0183550462068203E-2</v>
      </c>
      <c r="F765" s="58">
        <f t="shared" si="68"/>
        <v>2.5500877484082749E-4</v>
      </c>
      <c r="G765" s="59">
        <f t="shared" si="69"/>
        <v>-1.030405833144574E-2</v>
      </c>
      <c r="H765" s="57">
        <f t="shared" si="71"/>
        <v>-2.6276252909903993E-6</v>
      </c>
      <c r="J765" s="56">
        <f t="shared" si="70"/>
        <v>1.0370470001348951E-4</v>
      </c>
    </row>
    <row r="766" spans="1:10" x14ac:dyDescent="0.25">
      <c r="A766" s="49">
        <v>44522</v>
      </c>
      <c r="B766" s="51">
        <v>335.1</v>
      </c>
      <c r="C766" s="51">
        <v>2247.8200000000002</v>
      </c>
      <c r="D766" s="60">
        <f t="shared" si="66"/>
        <v>-3.864447086801337E-3</v>
      </c>
      <c r="E766" s="61">
        <f t="shared" si="67"/>
        <v>-1.6012952699506755E-4</v>
      </c>
      <c r="F766" s="58">
        <f t="shared" si="68"/>
        <v>-5.3962161559151546E-3</v>
      </c>
      <c r="G766" s="59">
        <f t="shared" si="69"/>
        <v>-2.8063739637260453E-4</v>
      </c>
      <c r="H766" s="57">
        <f t="shared" si="71"/>
        <v>1.5143800522598135E-6</v>
      </c>
      <c r="J766" s="56">
        <f t="shared" si="70"/>
        <v>2.5641465415664068E-8</v>
      </c>
    </row>
    <row r="767" spans="1:10" x14ac:dyDescent="0.25">
      <c r="A767" s="48">
        <v>44523</v>
      </c>
      <c r="B767" s="50">
        <v>332.2</v>
      </c>
      <c r="C767" s="50">
        <v>2261.15</v>
      </c>
      <c r="D767" s="60">
        <f t="shared" si="66"/>
        <v>-8.654133094598726E-3</v>
      </c>
      <c r="E767" s="61">
        <f t="shared" si="67"/>
        <v>5.9301901397799117E-3</v>
      </c>
      <c r="F767" s="58">
        <f t="shared" si="68"/>
        <v>-1.0185902163712544E-2</v>
      </c>
      <c r="G767" s="59">
        <f t="shared" si="69"/>
        <v>5.809682270402375E-3</v>
      </c>
      <c r="H767" s="57">
        <f t="shared" si="71"/>
        <v>-5.9176855208573958E-5</v>
      </c>
      <c r="J767" s="56">
        <f t="shared" si="70"/>
        <v>3.5167155093942887E-5</v>
      </c>
    </row>
    <row r="768" spans="1:10" x14ac:dyDescent="0.25">
      <c r="A768" s="49">
        <v>44524</v>
      </c>
      <c r="B768" s="51">
        <v>334.8</v>
      </c>
      <c r="C768" s="51">
        <v>2239.75</v>
      </c>
      <c r="D768" s="60">
        <f t="shared" si="66"/>
        <v>7.8266104756170574E-3</v>
      </c>
      <c r="E768" s="61">
        <f t="shared" si="67"/>
        <v>-9.4642106892510736E-3</v>
      </c>
      <c r="F768" s="58">
        <f t="shared" si="68"/>
        <v>6.2948414065032397E-3</v>
      </c>
      <c r="G768" s="59">
        <f t="shared" si="69"/>
        <v>-9.5847185586286111E-3</v>
      </c>
      <c r="H768" s="57">
        <f t="shared" si="71"/>
        <v>-6.0334283252535429E-5</v>
      </c>
      <c r="J768" s="56">
        <f t="shared" si="70"/>
        <v>8.9571283970534275E-5</v>
      </c>
    </row>
    <row r="769" spans="1:10" x14ac:dyDescent="0.25">
      <c r="A769" s="48">
        <v>44525</v>
      </c>
      <c r="B769" s="50">
        <v>335.9</v>
      </c>
      <c r="C769" s="50">
        <v>2229.44</v>
      </c>
      <c r="D769" s="60">
        <f t="shared" si="66"/>
        <v>3.285543608124053E-3</v>
      </c>
      <c r="E769" s="61">
        <f t="shared" si="67"/>
        <v>-4.603192320571492E-3</v>
      </c>
      <c r="F769" s="58">
        <f t="shared" si="68"/>
        <v>1.7537745390102349E-3</v>
      </c>
      <c r="G769" s="59">
        <f t="shared" si="69"/>
        <v>-4.7237001899490287E-3</v>
      </c>
      <c r="H769" s="57">
        <f t="shared" si="71"/>
        <v>-8.2843051230504176E-6</v>
      </c>
      <c r="J769" s="56">
        <f t="shared" si="70"/>
        <v>2.1189379540168357E-5</v>
      </c>
    </row>
    <row r="770" spans="1:10" x14ac:dyDescent="0.25">
      <c r="A770" s="49">
        <v>44526</v>
      </c>
      <c r="B770" s="51">
        <v>334.7</v>
      </c>
      <c r="C770" s="51">
        <v>2143.13</v>
      </c>
      <c r="D770" s="60">
        <f t="shared" si="66"/>
        <v>-3.5724918130395356E-3</v>
      </c>
      <c r="E770" s="61">
        <f t="shared" si="67"/>
        <v>-3.8713757714941899E-2</v>
      </c>
      <c r="F770" s="58">
        <f t="shared" si="68"/>
        <v>-5.1042608821533532E-3</v>
      </c>
      <c r="G770" s="59">
        <f t="shared" si="69"/>
        <v>-3.8834265584319433E-2</v>
      </c>
      <c r="H770" s="57">
        <f t="shared" si="71"/>
        <v>1.982202227091959E-4</v>
      </c>
      <c r="J770" s="56">
        <f t="shared" si="70"/>
        <v>1.4987550364112235E-3</v>
      </c>
    </row>
    <row r="771" spans="1:10" x14ac:dyDescent="0.25">
      <c r="A771" s="48">
        <v>44529</v>
      </c>
      <c r="B771" s="50">
        <v>335.6</v>
      </c>
      <c r="C771" s="50">
        <v>2148.62</v>
      </c>
      <c r="D771" s="60">
        <f t="shared" si="66"/>
        <v>2.688975201673216E-3</v>
      </c>
      <c r="E771" s="61">
        <f t="shared" si="67"/>
        <v>2.5616738135343375E-3</v>
      </c>
      <c r="F771" s="58">
        <f t="shared" si="68"/>
        <v>1.157206132559398E-3</v>
      </c>
      <c r="G771" s="59">
        <f t="shared" si="69"/>
        <v>2.4411659441568004E-3</v>
      </c>
      <c r="H771" s="57">
        <f t="shared" si="71"/>
        <v>2.8249322011734021E-6</v>
      </c>
      <c r="J771" s="56">
        <f t="shared" si="70"/>
        <v>6.5621727269475563E-6</v>
      </c>
    </row>
    <row r="772" spans="1:10" x14ac:dyDescent="0.25">
      <c r="A772" s="49">
        <v>44530</v>
      </c>
      <c r="B772" s="51" t="s">
        <v>396</v>
      </c>
      <c r="C772" s="51">
        <v>2194.37</v>
      </c>
      <c r="D772" s="60">
        <f t="shared" si="66"/>
        <v>1.9070321811680557E-2</v>
      </c>
      <c r="E772" s="61">
        <f t="shared" si="67"/>
        <v>2.1292736733345086E-2</v>
      </c>
      <c r="F772" s="58">
        <f t="shared" si="68"/>
        <v>1.753855274256674E-2</v>
      </c>
      <c r="G772" s="59">
        <f t="shared" si="69"/>
        <v>2.1172228863967548E-2</v>
      </c>
      <c r="H772" s="57">
        <f t="shared" si="71"/>
        <v>3.7133025260838875E-4</v>
      </c>
      <c r="J772" s="56">
        <f t="shared" si="70"/>
        <v>4.5338063759554318E-4</v>
      </c>
    </row>
    <row r="773" spans="1:10" x14ac:dyDescent="0.25">
      <c r="A773" s="48">
        <v>44531</v>
      </c>
      <c r="B773" s="50" t="s">
        <v>395</v>
      </c>
      <c r="C773" s="50">
        <v>2217.1799999999998</v>
      </c>
      <c r="D773" s="60">
        <f t="shared" si="66"/>
        <v>-1.1695906432748537E-2</v>
      </c>
      <c r="E773" s="61">
        <f t="shared" si="67"/>
        <v>1.0394783012892095E-2</v>
      </c>
      <c r="F773" s="58">
        <f t="shared" si="68"/>
        <v>-1.3227675501862355E-2</v>
      </c>
      <c r="G773" s="59">
        <f t="shared" si="69"/>
        <v>1.0274275143514557E-2</v>
      </c>
      <c r="H773" s="57">
        <f t="shared" si="71"/>
        <v>-1.3590477761526084E-4</v>
      </c>
      <c r="J773" s="56">
        <f t="shared" si="70"/>
        <v>1.0805151388511006E-4</v>
      </c>
    </row>
    <row r="774" spans="1:10" x14ac:dyDescent="0.25">
      <c r="A774" s="49">
        <v>44532</v>
      </c>
      <c r="B774" s="51" t="s">
        <v>395</v>
      </c>
      <c r="C774" s="51">
        <v>2201.86</v>
      </c>
      <c r="D774" s="60">
        <f t="shared" ref="D774:D837" si="72">B774/B773-1</f>
        <v>0</v>
      </c>
      <c r="E774" s="61">
        <f t="shared" ref="E774:E837" si="73">C774/C773-1</f>
        <v>-6.9096780595169216E-3</v>
      </c>
      <c r="F774" s="58">
        <f t="shared" ref="F774:F837" si="74">D774-$N$10</f>
        <v>-1.5317690691138181E-3</v>
      </c>
      <c r="G774" s="59">
        <f t="shared" ref="G774:G837" si="75">E774-$O$10</f>
        <v>-7.0301859288944583E-3</v>
      </c>
      <c r="H774" s="57">
        <f t="shared" si="71"/>
        <v>1.0768621355999726E-5</v>
      </c>
      <c r="J774" s="56">
        <f t="shared" ref="J774:J837" si="76">E774^2</f>
        <v>4.7743650886169534E-5</v>
      </c>
    </row>
    <row r="775" spans="1:10" x14ac:dyDescent="0.25">
      <c r="A775" s="48">
        <v>44533</v>
      </c>
      <c r="B775" s="50">
        <v>335.7</v>
      </c>
      <c r="C775" s="50">
        <v>2179.71</v>
      </c>
      <c r="D775" s="60">
        <f t="shared" si="72"/>
        <v>-6.8047337278106523E-3</v>
      </c>
      <c r="E775" s="61">
        <f t="shared" si="73"/>
        <v>-1.0059676818689689E-2</v>
      </c>
      <c r="F775" s="58">
        <f t="shared" si="74"/>
        <v>-8.33650279692447E-3</v>
      </c>
      <c r="G775" s="59">
        <f t="shared" si="75"/>
        <v>-1.0180184688067227E-2</v>
      </c>
      <c r="H775" s="57">
        <f t="shared" ref="H775:H838" si="77">F775*G775</f>
        <v>8.4867138125280093E-5</v>
      </c>
      <c r="J775" s="56">
        <f t="shared" si="76"/>
        <v>1.011970976964827E-4</v>
      </c>
    </row>
    <row r="776" spans="1:10" x14ac:dyDescent="0.25">
      <c r="A776" s="49">
        <v>44536</v>
      </c>
      <c r="B776" s="51" t="s">
        <v>412</v>
      </c>
      <c r="C776" s="51">
        <v>2190.67</v>
      </c>
      <c r="D776" s="60">
        <f t="shared" si="72"/>
        <v>3.8725052129877646E-3</v>
      </c>
      <c r="E776" s="61">
        <f t="shared" si="73"/>
        <v>5.0281918236829704E-3</v>
      </c>
      <c r="F776" s="58">
        <f t="shared" si="74"/>
        <v>2.3407361438739466E-3</v>
      </c>
      <c r="G776" s="59">
        <f t="shared" si="75"/>
        <v>4.9076839543054336E-3</v>
      </c>
      <c r="H776" s="57">
        <f t="shared" si="77"/>
        <v>1.1487593214552943E-5</v>
      </c>
      <c r="J776" s="56">
        <f t="shared" si="76"/>
        <v>2.5282713015752275E-5</v>
      </c>
    </row>
    <row r="777" spans="1:10" x14ac:dyDescent="0.25">
      <c r="A777" s="48">
        <v>44537</v>
      </c>
      <c r="B777" s="50">
        <v>336.2</v>
      </c>
      <c r="C777" s="50">
        <v>2231.12</v>
      </c>
      <c r="D777" s="60">
        <f t="shared" si="72"/>
        <v>-2.3738872403561428E-3</v>
      </c>
      <c r="E777" s="61">
        <f t="shared" si="73"/>
        <v>1.846467062588153E-2</v>
      </c>
      <c r="F777" s="58">
        <f t="shared" si="74"/>
        <v>-3.9056563094699609E-3</v>
      </c>
      <c r="G777" s="59">
        <f t="shared" si="75"/>
        <v>1.8344162756503992E-2</v>
      </c>
      <c r="H777" s="57">
        <f t="shared" si="77"/>
        <v>-7.1645995011883687E-5</v>
      </c>
      <c r="J777" s="56">
        <f t="shared" si="76"/>
        <v>3.4094406132229222E-4</v>
      </c>
    </row>
    <row r="778" spans="1:10" x14ac:dyDescent="0.25">
      <c r="A778" s="49">
        <v>44538</v>
      </c>
      <c r="B778" s="51" t="s">
        <v>414</v>
      </c>
      <c r="C778" s="51">
        <v>2219.62</v>
      </c>
      <c r="D778" s="60">
        <f t="shared" si="72"/>
        <v>2.3200475907198204E-2</v>
      </c>
      <c r="E778" s="61">
        <f t="shared" si="73"/>
        <v>-5.154361934813001E-3</v>
      </c>
      <c r="F778" s="58">
        <f t="shared" si="74"/>
        <v>2.1668706838084386E-2</v>
      </c>
      <c r="G778" s="59">
        <f t="shared" si="75"/>
        <v>-5.2748698041905377E-3</v>
      </c>
      <c r="H778" s="57">
        <f t="shared" si="77"/>
        <v>-1.1429960739606835E-4</v>
      </c>
      <c r="J778" s="56">
        <f t="shared" si="76"/>
        <v>2.6567446955049223E-5</v>
      </c>
    </row>
    <row r="779" spans="1:10" x14ac:dyDescent="0.25">
      <c r="A779" s="48">
        <v>44539</v>
      </c>
      <c r="B779" s="50">
        <v>338.2</v>
      </c>
      <c r="C779" s="50">
        <v>2212.81</v>
      </c>
      <c r="D779" s="60">
        <f t="shared" si="72"/>
        <v>-1.6860465116279144E-2</v>
      </c>
      <c r="E779" s="61">
        <f t="shared" si="73"/>
        <v>-3.0680927365944743E-3</v>
      </c>
      <c r="F779" s="58">
        <f t="shared" si="74"/>
        <v>-1.8392234185392962E-2</v>
      </c>
      <c r="G779" s="59">
        <f t="shared" si="75"/>
        <v>-3.1886006059720115E-3</v>
      </c>
      <c r="H779" s="57">
        <f t="shared" si="77"/>
        <v>5.864548906872314E-5</v>
      </c>
      <c r="J779" s="56">
        <f t="shared" si="76"/>
        <v>9.4131930403437701E-6</v>
      </c>
    </row>
    <row r="780" spans="1:10" x14ac:dyDescent="0.25">
      <c r="A780" s="49">
        <v>44540</v>
      </c>
      <c r="B780" s="51" t="s">
        <v>387</v>
      </c>
      <c r="C780" s="51">
        <v>2213.7800000000002</v>
      </c>
      <c r="D780" s="60">
        <f t="shared" si="72"/>
        <v>-9.4618568894144772E-3</v>
      </c>
      <c r="E780" s="61">
        <f t="shared" si="73"/>
        <v>4.3835665963198878E-4</v>
      </c>
      <c r="F780" s="58">
        <f t="shared" si="74"/>
        <v>-1.0993625958528295E-2</v>
      </c>
      <c r="G780" s="59">
        <f t="shared" si="75"/>
        <v>3.178487902544518E-4</v>
      </c>
      <c r="H780" s="57">
        <f t="shared" si="77"/>
        <v>-3.4943107114281567E-6</v>
      </c>
      <c r="J780" s="56">
        <f t="shared" si="76"/>
        <v>1.9215656104371525E-7</v>
      </c>
    </row>
    <row r="781" spans="1:10" x14ac:dyDescent="0.25">
      <c r="A781" s="48">
        <v>44543</v>
      </c>
      <c r="B781" s="50">
        <v>338.8</v>
      </c>
      <c r="C781" s="50">
        <v>2214.38</v>
      </c>
      <c r="D781" s="60">
        <f t="shared" si="72"/>
        <v>1.1343283582089692E-2</v>
      </c>
      <c r="E781" s="61">
        <f t="shared" si="73"/>
        <v>2.7102964160841125E-4</v>
      </c>
      <c r="F781" s="58">
        <f t="shared" si="74"/>
        <v>9.8115145129758739E-3</v>
      </c>
      <c r="G781" s="59">
        <f t="shared" si="75"/>
        <v>1.5052177223087428E-4</v>
      </c>
      <c r="H781" s="57">
        <f t="shared" si="77"/>
        <v>1.4768465527620718E-6</v>
      </c>
      <c r="J781" s="56">
        <f t="shared" si="76"/>
        <v>7.3457066630383845E-8</v>
      </c>
    </row>
    <row r="782" spans="1:10" x14ac:dyDescent="0.25">
      <c r="A782" s="49">
        <v>44544</v>
      </c>
      <c r="B782" s="51">
        <v>346.3</v>
      </c>
      <c r="C782" s="51">
        <v>2211.81</v>
      </c>
      <c r="D782" s="60">
        <f t="shared" si="72"/>
        <v>2.2136953955135708E-2</v>
      </c>
      <c r="E782" s="61">
        <f t="shared" si="73"/>
        <v>-1.1605957423749258E-3</v>
      </c>
      <c r="F782" s="58">
        <f t="shared" si="74"/>
        <v>2.060518488602189E-2</v>
      </c>
      <c r="G782" s="59">
        <f t="shared" si="75"/>
        <v>-1.2811036117524627E-3</v>
      </c>
      <c r="H782" s="57">
        <f t="shared" si="77"/>
        <v>-2.6397376778309902E-5</v>
      </c>
      <c r="J782" s="56">
        <f t="shared" si="76"/>
        <v>1.3469824772188052E-6</v>
      </c>
    </row>
    <row r="783" spans="1:10" x14ac:dyDescent="0.25">
      <c r="A783" s="48">
        <v>44545</v>
      </c>
      <c r="B783" s="50">
        <v>348.7</v>
      </c>
      <c r="C783" s="50">
        <v>2161.04</v>
      </c>
      <c r="D783" s="60">
        <f t="shared" si="72"/>
        <v>6.9304071614206819E-3</v>
      </c>
      <c r="E783" s="61">
        <f t="shared" si="73"/>
        <v>-2.295405120693006E-2</v>
      </c>
      <c r="F783" s="58">
        <f t="shared" si="74"/>
        <v>5.3986380923068643E-3</v>
      </c>
      <c r="G783" s="59">
        <f t="shared" si="75"/>
        <v>-2.3074559076307597E-2</v>
      </c>
      <c r="H783" s="57">
        <f t="shared" si="77"/>
        <v>-1.2457119359253929E-4</v>
      </c>
      <c r="J783" s="56">
        <f t="shared" si="76"/>
        <v>5.2688846681036737E-4</v>
      </c>
    </row>
    <row r="784" spans="1:10" x14ac:dyDescent="0.25">
      <c r="A784" s="49">
        <v>44546</v>
      </c>
      <c r="B784" s="51">
        <v>348.6</v>
      </c>
      <c r="C784" s="51">
        <v>2213.89</v>
      </c>
      <c r="D784" s="60">
        <f t="shared" si="72"/>
        <v>-2.8677946659005915E-4</v>
      </c>
      <c r="E784" s="61">
        <f t="shared" si="73"/>
        <v>2.4455817569318361E-2</v>
      </c>
      <c r="F784" s="58">
        <f t="shared" si="74"/>
        <v>-1.8185485357038772E-3</v>
      </c>
      <c r="G784" s="59">
        <f t="shared" si="75"/>
        <v>2.4335309699940823E-2</v>
      </c>
      <c r="H784" s="57">
        <f t="shared" si="77"/>
        <v>-4.4254941820727744E-5</v>
      </c>
      <c r="J784" s="56">
        <f t="shared" si="76"/>
        <v>5.9808701298378058E-4</v>
      </c>
    </row>
    <row r="785" spans="1:10" x14ac:dyDescent="0.25">
      <c r="A785" s="48">
        <v>44547</v>
      </c>
      <c r="B785" s="50">
        <v>347.5</v>
      </c>
      <c r="C785" s="50">
        <v>2194.56</v>
      </c>
      <c r="D785" s="60">
        <f t="shared" si="72"/>
        <v>-3.1554790590936355E-3</v>
      </c>
      <c r="E785" s="61">
        <f t="shared" si="73"/>
        <v>-8.7312377760412341E-3</v>
      </c>
      <c r="F785" s="58">
        <f t="shared" si="74"/>
        <v>-4.6872481282074531E-3</v>
      </c>
      <c r="G785" s="59">
        <f t="shared" si="75"/>
        <v>-8.8517456454187717E-3</v>
      </c>
      <c r="H785" s="57">
        <f t="shared" si="77"/>
        <v>4.1490328207857611E-5</v>
      </c>
      <c r="J785" s="56">
        <f t="shared" si="76"/>
        <v>7.6234513101769476E-5</v>
      </c>
    </row>
    <row r="786" spans="1:10" x14ac:dyDescent="0.25">
      <c r="A786" s="49">
        <v>44550</v>
      </c>
      <c r="B786" s="51">
        <v>349.1</v>
      </c>
      <c r="C786" s="51">
        <v>2189.91</v>
      </c>
      <c r="D786" s="60">
        <f t="shared" si="72"/>
        <v>4.6043165467626324E-3</v>
      </c>
      <c r="E786" s="61">
        <f t="shared" si="73"/>
        <v>-2.1188757655293822E-3</v>
      </c>
      <c r="F786" s="58">
        <f t="shared" si="74"/>
        <v>3.0725474776488143E-3</v>
      </c>
      <c r="G786" s="59">
        <f t="shared" si="75"/>
        <v>-2.2393836349069193E-3</v>
      </c>
      <c r="H786" s="57">
        <f t="shared" si="77"/>
        <v>-6.8806125389212883E-6</v>
      </c>
      <c r="J786" s="56">
        <f t="shared" si="76"/>
        <v>4.489634509747725E-6</v>
      </c>
    </row>
    <row r="787" spans="1:10" x14ac:dyDescent="0.25">
      <c r="A787" s="48">
        <v>44551</v>
      </c>
      <c r="B787" s="50">
        <v>346.6</v>
      </c>
      <c r="C787" s="50">
        <v>2185.4699999999998</v>
      </c>
      <c r="D787" s="60">
        <f t="shared" si="72"/>
        <v>-7.161271841879091E-3</v>
      </c>
      <c r="E787" s="61">
        <f t="shared" si="73"/>
        <v>-2.0274805813937924E-3</v>
      </c>
      <c r="F787" s="58">
        <f t="shared" si="74"/>
        <v>-8.6930409109929087E-3</v>
      </c>
      <c r="G787" s="59">
        <f t="shared" si="75"/>
        <v>-2.1479884507713295E-3</v>
      </c>
      <c r="H787" s="57">
        <f t="shared" si="77"/>
        <v>1.8672551478895444E-5</v>
      </c>
      <c r="J787" s="56">
        <f t="shared" si="76"/>
        <v>4.1106775079289107E-6</v>
      </c>
    </row>
    <row r="788" spans="1:10" x14ac:dyDescent="0.25">
      <c r="A788" s="49">
        <v>44552</v>
      </c>
      <c r="B788" s="51">
        <v>356.7</v>
      </c>
      <c r="C788" s="51">
        <v>2212.3200000000002</v>
      </c>
      <c r="D788" s="60">
        <f t="shared" si="72"/>
        <v>2.9140219272937085E-2</v>
      </c>
      <c r="E788" s="61">
        <f t="shared" si="73"/>
        <v>1.2285686831665643E-2</v>
      </c>
      <c r="F788" s="58">
        <f t="shared" si="74"/>
        <v>2.7608450203823267E-2</v>
      </c>
      <c r="G788" s="59">
        <f t="shared" si="75"/>
        <v>1.2165178962288106E-2</v>
      </c>
      <c r="H788" s="57">
        <f t="shared" si="77"/>
        <v>3.3586173760092957E-4</v>
      </c>
      <c r="J788" s="56">
        <f t="shared" si="76"/>
        <v>1.5093810092576258E-4</v>
      </c>
    </row>
    <row r="789" spans="1:10" x14ac:dyDescent="0.25">
      <c r="A789" s="48">
        <v>44553</v>
      </c>
      <c r="B789" s="50">
        <v>355.6</v>
      </c>
      <c r="C789" s="50">
        <v>2225.8000000000002</v>
      </c>
      <c r="D789" s="60">
        <f t="shared" si="72"/>
        <v>-3.0838239416876023E-3</v>
      </c>
      <c r="E789" s="61">
        <f t="shared" si="73"/>
        <v>6.0931510812178846E-3</v>
      </c>
      <c r="F789" s="58">
        <f t="shared" si="74"/>
        <v>-4.61559301080142E-3</v>
      </c>
      <c r="G789" s="59">
        <f t="shared" si="75"/>
        <v>5.9726432118403479E-3</v>
      </c>
      <c r="H789" s="57">
        <f t="shared" si="77"/>
        <v>-2.7567290264580853E-5</v>
      </c>
      <c r="J789" s="56">
        <f t="shared" si="76"/>
        <v>3.7126490098546676E-5</v>
      </c>
    </row>
    <row r="790" spans="1:10" x14ac:dyDescent="0.25">
      <c r="A790" s="49">
        <v>44557</v>
      </c>
      <c r="B790" s="51">
        <v>355.4</v>
      </c>
      <c r="C790" s="51">
        <v>2226.2399999999998</v>
      </c>
      <c r="D790" s="60">
        <f t="shared" si="72"/>
        <v>-5.6242969628805817E-4</v>
      </c>
      <c r="E790" s="61">
        <f t="shared" si="73"/>
        <v>1.9768173241074827E-4</v>
      </c>
      <c r="F790" s="58">
        <f t="shared" si="74"/>
        <v>-2.0941987654018762E-3</v>
      </c>
      <c r="G790" s="59">
        <f t="shared" si="75"/>
        <v>7.717386303321129E-5</v>
      </c>
      <c r="H790" s="57">
        <f t="shared" si="77"/>
        <v>-1.6161740868544459E-7</v>
      </c>
      <c r="J790" s="56">
        <f t="shared" si="76"/>
        <v>3.9078067328914685E-8</v>
      </c>
    </row>
    <row r="791" spans="1:10" x14ac:dyDescent="0.25">
      <c r="A791" s="48">
        <v>44558</v>
      </c>
      <c r="B791" s="50" t="s">
        <v>415</v>
      </c>
      <c r="C791" s="50">
        <v>2252.4299999999998</v>
      </c>
      <c r="D791" s="60">
        <f t="shared" si="72"/>
        <v>1.0129431626336505E-2</v>
      </c>
      <c r="E791" s="61">
        <f t="shared" si="73"/>
        <v>1.1764230271668952E-2</v>
      </c>
      <c r="F791" s="58">
        <f t="shared" si="74"/>
        <v>8.5976625572226871E-3</v>
      </c>
      <c r="G791" s="59">
        <f t="shared" si="75"/>
        <v>1.1643722402291414E-2</v>
      </c>
      <c r="H791" s="57">
        <f t="shared" si="77"/>
        <v>1.0010879612487589E-4</v>
      </c>
      <c r="J791" s="56">
        <f t="shared" si="76"/>
        <v>1.3839711388485213E-4</v>
      </c>
    </row>
    <row r="792" spans="1:10" x14ac:dyDescent="0.25">
      <c r="A792" s="49">
        <v>44559</v>
      </c>
      <c r="B792" s="51">
        <v>358.9</v>
      </c>
      <c r="C792" s="51">
        <v>2260.6999999999998</v>
      </c>
      <c r="D792" s="60">
        <f t="shared" si="72"/>
        <v>-2.7855153203348859E-4</v>
      </c>
      <c r="E792" s="61">
        <f t="shared" si="73"/>
        <v>3.6715902380983767E-3</v>
      </c>
      <c r="F792" s="58">
        <f t="shared" si="74"/>
        <v>-1.8103206011473067E-3</v>
      </c>
      <c r="G792" s="59">
        <f t="shared" si="75"/>
        <v>3.5510823687208396E-3</v>
      </c>
      <c r="H792" s="57">
        <f t="shared" si="77"/>
        <v>-6.4285975684663122E-6</v>
      </c>
      <c r="J792" s="56">
        <f t="shared" si="76"/>
        <v>1.3480574876499294E-5</v>
      </c>
    </row>
    <row r="793" spans="1:10" x14ac:dyDescent="0.25">
      <c r="A793" s="48">
        <v>44560</v>
      </c>
      <c r="B793" s="50">
        <v>367.3</v>
      </c>
      <c r="C793" s="50">
        <v>2266.92</v>
      </c>
      <c r="D793" s="60">
        <f t="shared" si="72"/>
        <v>2.3404848147116297E-2</v>
      </c>
      <c r="E793" s="61">
        <f t="shared" si="73"/>
        <v>2.7513601981687952E-3</v>
      </c>
      <c r="F793" s="58">
        <f t="shared" si="74"/>
        <v>2.187307907800248E-2</v>
      </c>
      <c r="G793" s="59">
        <f t="shared" si="75"/>
        <v>2.630852328791258E-3</v>
      </c>
      <c r="H793" s="57">
        <f t="shared" si="77"/>
        <v>5.7544841030198165E-5</v>
      </c>
      <c r="J793" s="56">
        <f t="shared" si="76"/>
        <v>7.5699829400674322E-6</v>
      </c>
    </row>
    <row r="794" spans="1:10" x14ac:dyDescent="0.25">
      <c r="A794" s="49">
        <v>44564</v>
      </c>
      <c r="B794" s="51">
        <v>362.3</v>
      </c>
      <c r="C794" s="51">
        <v>2286.5</v>
      </c>
      <c r="D794" s="60">
        <f t="shared" si="72"/>
        <v>-1.3612850530901222E-2</v>
      </c>
      <c r="E794" s="61">
        <f t="shared" si="73"/>
        <v>8.6372699521817253E-3</v>
      </c>
      <c r="F794" s="58">
        <f t="shared" si="74"/>
        <v>-1.5144619600015039E-2</v>
      </c>
      <c r="G794" s="59">
        <f t="shared" si="75"/>
        <v>8.5167620828041878E-3</v>
      </c>
      <c r="H794" s="57">
        <f t="shared" si="77"/>
        <v>-1.2898312196790121E-4</v>
      </c>
      <c r="J794" s="56">
        <f t="shared" si="76"/>
        <v>7.4602432226861305E-5</v>
      </c>
    </row>
    <row r="795" spans="1:10" x14ac:dyDescent="0.25">
      <c r="A795" s="48">
        <v>44565</v>
      </c>
      <c r="B795" s="50">
        <v>360.5</v>
      </c>
      <c r="C795" s="50">
        <v>2300.6799999999998</v>
      </c>
      <c r="D795" s="60">
        <f t="shared" si="72"/>
        <v>-4.9682583494341515E-3</v>
      </c>
      <c r="E795" s="61">
        <f t="shared" si="73"/>
        <v>6.2016181937458725E-3</v>
      </c>
      <c r="F795" s="58">
        <f t="shared" si="74"/>
        <v>-6.5000274185479691E-3</v>
      </c>
      <c r="G795" s="59">
        <f t="shared" si="75"/>
        <v>6.0811103243683358E-3</v>
      </c>
      <c r="H795" s="57">
        <f t="shared" si="77"/>
        <v>-3.9527383843609319E-5</v>
      </c>
      <c r="J795" s="56">
        <f t="shared" si="76"/>
        <v>3.8460068220999821E-5</v>
      </c>
    </row>
    <row r="796" spans="1:10" x14ac:dyDescent="0.25">
      <c r="A796" s="49">
        <v>44566</v>
      </c>
      <c r="B796" s="51" t="s">
        <v>409</v>
      </c>
      <c r="C796" s="51">
        <v>2310.9699999999998</v>
      </c>
      <c r="D796" s="60">
        <f t="shared" si="72"/>
        <v>-9.7087378640776656E-3</v>
      </c>
      <c r="E796" s="61">
        <f t="shared" si="73"/>
        <v>4.4725907123110975E-3</v>
      </c>
      <c r="F796" s="58">
        <f t="shared" si="74"/>
        <v>-1.1240506933191483E-2</v>
      </c>
      <c r="G796" s="59">
        <f t="shared" si="75"/>
        <v>4.3520828429335608E-3</v>
      </c>
      <c r="H796" s="57">
        <f t="shared" si="77"/>
        <v>-4.8919617369818391E-5</v>
      </c>
      <c r="J796" s="56">
        <f t="shared" si="76"/>
        <v>2.000406767985149E-5</v>
      </c>
    </row>
    <row r="797" spans="1:10" x14ac:dyDescent="0.25">
      <c r="A797" s="48">
        <v>44568</v>
      </c>
      <c r="B797" s="50" t="s">
        <v>398</v>
      </c>
      <c r="C797" s="50">
        <v>2311.9299999999998</v>
      </c>
      <c r="D797" s="60">
        <f t="shared" si="72"/>
        <v>-2.8011204481792729E-2</v>
      </c>
      <c r="E797" s="61">
        <f t="shared" si="73"/>
        <v>4.154099793594046E-4</v>
      </c>
      <c r="F797" s="58">
        <f t="shared" si="74"/>
        <v>-2.9542973550906546E-2</v>
      </c>
      <c r="G797" s="59">
        <f t="shared" si="75"/>
        <v>2.9490210998186762E-4</v>
      </c>
      <c r="H797" s="57">
        <f t="shared" si="77"/>
        <v>-8.7122852353008486E-6</v>
      </c>
      <c r="J797" s="56">
        <f t="shared" si="76"/>
        <v>1.7256545095138095E-7</v>
      </c>
    </row>
    <row r="798" spans="1:10" x14ac:dyDescent="0.25">
      <c r="A798" s="49">
        <v>44571</v>
      </c>
      <c r="B798" s="51">
        <v>346.3</v>
      </c>
      <c r="C798" s="51">
        <v>2291.23</v>
      </c>
      <c r="D798" s="60">
        <f t="shared" si="72"/>
        <v>-2.0172910662823451E-3</v>
      </c>
      <c r="E798" s="61">
        <f t="shared" si="73"/>
        <v>-8.9535582824739057E-3</v>
      </c>
      <c r="F798" s="58">
        <f t="shared" si="74"/>
        <v>-3.5490601353961632E-3</v>
      </c>
      <c r="G798" s="59">
        <f t="shared" si="75"/>
        <v>-9.0740661518514433E-3</v>
      </c>
      <c r="H798" s="57">
        <f t="shared" si="77"/>
        <v>3.2204406445483625E-5</v>
      </c>
      <c r="J798" s="56">
        <f t="shared" si="76"/>
        <v>8.0166205917657076E-5</v>
      </c>
    </row>
    <row r="799" spans="1:10" x14ac:dyDescent="0.25">
      <c r="A799" s="48">
        <v>44572</v>
      </c>
      <c r="B799" s="50">
        <v>353.7</v>
      </c>
      <c r="C799" s="50">
        <v>2344.4499999999998</v>
      </c>
      <c r="D799" s="60">
        <f t="shared" si="72"/>
        <v>2.1368755414380436E-2</v>
      </c>
      <c r="E799" s="61">
        <f t="shared" si="73"/>
        <v>2.322769865967178E-2</v>
      </c>
      <c r="F799" s="58">
        <f t="shared" si="74"/>
        <v>1.9836986345266618E-2</v>
      </c>
      <c r="G799" s="59">
        <f t="shared" si="75"/>
        <v>2.3107190790294243E-2</v>
      </c>
      <c r="H799" s="57">
        <f t="shared" si="77"/>
        <v>4.5837702818453743E-4</v>
      </c>
      <c r="J799" s="56">
        <f t="shared" si="76"/>
        <v>5.3952598502451823E-4</v>
      </c>
    </row>
    <row r="800" spans="1:10" x14ac:dyDescent="0.25">
      <c r="A800" s="49">
        <v>44573</v>
      </c>
      <c r="B800" s="51">
        <v>352.6</v>
      </c>
      <c r="C800" s="51">
        <v>2411.11</v>
      </c>
      <c r="D800" s="60">
        <f t="shared" si="72"/>
        <v>-3.1099802092167117E-3</v>
      </c>
      <c r="E800" s="61">
        <f t="shared" si="73"/>
        <v>2.8433107978417249E-2</v>
      </c>
      <c r="F800" s="58">
        <f t="shared" si="74"/>
        <v>-4.6417492783305293E-3</v>
      </c>
      <c r="G800" s="59">
        <f t="shared" si="75"/>
        <v>2.8312600109039712E-2</v>
      </c>
      <c r="H800" s="57">
        <f t="shared" si="77"/>
        <v>-1.3141999112379596E-4</v>
      </c>
      <c r="J800" s="56">
        <f t="shared" si="76"/>
        <v>8.0844162931233458E-4</v>
      </c>
    </row>
    <row r="801" spans="1:10" x14ac:dyDescent="0.25">
      <c r="A801" s="48">
        <v>44574</v>
      </c>
      <c r="B801" s="50">
        <v>358.9</v>
      </c>
      <c r="C801" s="50">
        <v>2407.62</v>
      </c>
      <c r="D801" s="60">
        <f t="shared" si="72"/>
        <v>1.7867271695972686E-2</v>
      </c>
      <c r="E801" s="61">
        <f t="shared" si="73"/>
        <v>-1.4474661048231585E-3</v>
      </c>
      <c r="F801" s="58">
        <f t="shared" si="74"/>
        <v>1.6335502626858869E-2</v>
      </c>
      <c r="G801" s="59">
        <f t="shared" si="75"/>
        <v>-1.5679739742006954E-3</v>
      </c>
      <c r="H801" s="57">
        <f t="shared" si="77"/>
        <v>-2.56136429744018E-5</v>
      </c>
      <c r="J801" s="56">
        <f t="shared" si="76"/>
        <v>2.0951581246119271E-6</v>
      </c>
    </row>
    <row r="802" spans="1:10" x14ac:dyDescent="0.25">
      <c r="A802" s="49">
        <v>44575</v>
      </c>
      <c r="B802" s="51">
        <v>354.3</v>
      </c>
      <c r="C802" s="51">
        <v>2383.16</v>
      </c>
      <c r="D802" s="60">
        <f t="shared" si="72"/>
        <v>-1.2816940651992126E-2</v>
      </c>
      <c r="E802" s="61">
        <f t="shared" si="73"/>
        <v>-1.0159410538207903E-2</v>
      </c>
      <c r="F802" s="58">
        <f t="shared" si="74"/>
        <v>-1.4348709721105943E-2</v>
      </c>
      <c r="G802" s="59">
        <f t="shared" si="75"/>
        <v>-1.027991840758544E-2</v>
      </c>
      <c r="H802" s="57">
        <f t="shared" si="77"/>
        <v>1.4750356518709713E-4</v>
      </c>
      <c r="J802" s="56">
        <f t="shared" si="76"/>
        <v>1.0321362248384979E-4</v>
      </c>
    </row>
    <row r="803" spans="1:10" x14ac:dyDescent="0.25">
      <c r="A803" s="48">
        <v>44578</v>
      </c>
      <c r="B803" s="50">
        <v>346.9</v>
      </c>
      <c r="C803" s="50">
        <v>2365.29</v>
      </c>
      <c r="D803" s="60">
        <f t="shared" si="72"/>
        <v>-2.0886254586508723E-2</v>
      </c>
      <c r="E803" s="61">
        <f t="shared" si="73"/>
        <v>-7.498447439533984E-3</v>
      </c>
      <c r="F803" s="58">
        <f t="shared" si="74"/>
        <v>-2.2418023655622541E-2</v>
      </c>
      <c r="G803" s="59">
        <f t="shared" si="75"/>
        <v>-7.6189553089115207E-3</v>
      </c>
      <c r="H803" s="57">
        <f t="shared" si="77"/>
        <v>1.7080192034630941E-4</v>
      </c>
      <c r="J803" s="56">
        <f t="shared" si="76"/>
        <v>5.622671400345376E-5</v>
      </c>
    </row>
    <row r="804" spans="1:10" x14ac:dyDescent="0.25">
      <c r="A804" s="49">
        <v>44579</v>
      </c>
      <c r="B804" s="51" t="s">
        <v>395</v>
      </c>
      <c r="C804" s="51">
        <v>2317.36</v>
      </c>
      <c r="D804" s="60">
        <f t="shared" si="72"/>
        <v>-2.5655808590371754E-2</v>
      </c>
      <c r="E804" s="61">
        <f t="shared" si="73"/>
        <v>-2.0263899986893708E-2</v>
      </c>
      <c r="F804" s="58">
        <f t="shared" si="74"/>
        <v>-2.7187577659485571E-2</v>
      </c>
      <c r="G804" s="59">
        <f t="shared" si="75"/>
        <v>-2.0384407856271245E-2</v>
      </c>
      <c r="H804" s="57">
        <f t="shared" si="77"/>
        <v>5.5420267163500223E-4</v>
      </c>
      <c r="J804" s="56">
        <f t="shared" si="76"/>
        <v>4.106256426788308E-4</v>
      </c>
    </row>
    <row r="805" spans="1:10" x14ac:dyDescent="0.25">
      <c r="A805" s="48">
        <v>44580</v>
      </c>
      <c r="B805" s="50">
        <v>342.5</v>
      </c>
      <c r="C805" s="50">
        <v>2316.94</v>
      </c>
      <c r="D805" s="60">
        <f t="shared" si="72"/>
        <v>1.3313609467455523E-2</v>
      </c>
      <c r="E805" s="61">
        <f t="shared" si="73"/>
        <v>-1.8124072220115917E-4</v>
      </c>
      <c r="F805" s="58">
        <f t="shared" si="74"/>
        <v>1.1781840398341705E-2</v>
      </c>
      <c r="G805" s="59">
        <f t="shared" si="75"/>
        <v>-3.0174859157869614E-4</v>
      </c>
      <c r="H805" s="57">
        <f t="shared" si="77"/>
        <v>-3.5551537464045938E-6</v>
      </c>
      <c r="J805" s="56">
        <f t="shared" si="76"/>
        <v>3.2848199383997746E-8</v>
      </c>
    </row>
    <row r="806" spans="1:10" x14ac:dyDescent="0.25">
      <c r="A806" s="49">
        <v>44581</v>
      </c>
      <c r="B806" s="51">
        <v>335.3</v>
      </c>
      <c r="C806" s="51">
        <v>2308.94</v>
      </c>
      <c r="D806" s="60">
        <f t="shared" si="72"/>
        <v>-2.1021897810218904E-2</v>
      </c>
      <c r="E806" s="61">
        <f t="shared" si="73"/>
        <v>-3.4528300258098721E-3</v>
      </c>
      <c r="F806" s="58">
        <f t="shared" si="74"/>
        <v>-2.2553666879332721E-2</v>
      </c>
      <c r="G806" s="59">
        <f t="shared" si="75"/>
        <v>-3.5733378951874092E-3</v>
      </c>
      <c r="H806" s="57">
        <f t="shared" si="77"/>
        <v>8.0591872535352768E-5</v>
      </c>
      <c r="J806" s="56">
        <f t="shared" si="76"/>
        <v>1.1922035187134202E-5</v>
      </c>
    </row>
    <row r="807" spans="1:10" x14ac:dyDescent="0.25">
      <c r="A807" s="48">
        <v>44582</v>
      </c>
      <c r="B807" s="50">
        <v>347.2</v>
      </c>
      <c r="C807" s="50">
        <v>2273.81</v>
      </c>
      <c r="D807" s="60">
        <f t="shared" si="72"/>
        <v>3.5490605427974886E-2</v>
      </c>
      <c r="E807" s="61">
        <f t="shared" si="73"/>
        <v>-1.5214773878922894E-2</v>
      </c>
      <c r="F807" s="58">
        <f t="shared" si="74"/>
        <v>3.3958836358861065E-2</v>
      </c>
      <c r="G807" s="59">
        <f t="shared" si="75"/>
        <v>-1.5335281748300431E-2</v>
      </c>
      <c r="H807" s="57">
        <f t="shared" si="77"/>
        <v>-5.2076832340756311E-4</v>
      </c>
      <c r="J807" s="56">
        <f t="shared" si="76"/>
        <v>2.3148934418675441E-4</v>
      </c>
    </row>
    <row r="808" spans="1:10" x14ac:dyDescent="0.25">
      <c r="A808" s="49">
        <v>44585</v>
      </c>
      <c r="B808" s="51" t="s">
        <v>414</v>
      </c>
      <c r="C808" s="51">
        <v>2170.36</v>
      </c>
      <c r="D808" s="60">
        <f t="shared" si="72"/>
        <v>-9.2165898617511122E-3</v>
      </c>
      <c r="E808" s="61">
        <f t="shared" si="73"/>
        <v>-4.5496325550507644E-2</v>
      </c>
      <c r="F808" s="58">
        <f t="shared" si="74"/>
        <v>-1.074835893086493E-2</v>
      </c>
      <c r="G808" s="59">
        <f t="shared" si="75"/>
        <v>-4.5616833419885178E-2</v>
      </c>
      <c r="H808" s="57">
        <f t="shared" si="77"/>
        <v>4.9030609888640062E-4</v>
      </c>
      <c r="J808" s="56">
        <f t="shared" si="76"/>
        <v>2.0699156385977748E-3</v>
      </c>
    </row>
    <row r="809" spans="1:10" x14ac:dyDescent="0.25">
      <c r="A809" s="48">
        <v>44586</v>
      </c>
      <c r="B809" s="50" t="s">
        <v>396</v>
      </c>
      <c r="C809" s="50">
        <v>2199.6</v>
      </c>
      <c r="D809" s="60">
        <f t="shared" si="72"/>
        <v>-5.8139534883721034E-3</v>
      </c>
      <c r="E809" s="61">
        <f t="shared" si="73"/>
        <v>1.347241932214005E-2</v>
      </c>
      <c r="F809" s="58">
        <f t="shared" si="74"/>
        <v>-7.345722557485921E-3</v>
      </c>
      <c r="G809" s="59">
        <f t="shared" si="75"/>
        <v>1.3351911452762513E-2</v>
      </c>
      <c r="H809" s="57">
        <f t="shared" si="77"/>
        <v>-9.8079437144112203E-5</v>
      </c>
      <c r="J809" s="56">
        <f t="shared" si="76"/>
        <v>1.8150608239157258E-4</v>
      </c>
    </row>
    <row r="810" spans="1:10" x14ac:dyDescent="0.25">
      <c r="A810" s="49">
        <v>44587</v>
      </c>
      <c r="B810" s="51">
        <v>340.5</v>
      </c>
      <c r="C810" s="51">
        <v>2233.1799999999998</v>
      </c>
      <c r="D810" s="60">
        <f t="shared" si="72"/>
        <v>-4.3859649122807154E-3</v>
      </c>
      <c r="E810" s="61">
        <f t="shared" si="73"/>
        <v>1.5266412074922631E-2</v>
      </c>
      <c r="F810" s="58">
        <f t="shared" si="74"/>
        <v>-5.917733981394533E-3</v>
      </c>
      <c r="G810" s="59">
        <f t="shared" si="75"/>
        <v>1.5145904205545093E-2</v>
      </c>
      <c r="H810" s="57">
        <f t="shared" si="77"/>
        <v>-8.9629431996100559E-5</v>
      </c>
      <c r="J810" s="56">
        <f t="shared" si="76"/>
        <v>2.330633376413435E-4</v>
      </c>
    </row>
    <row r="811" spans="1:10" x14ac:dyDescent="0.25">
      <c r="A811" s="48">
        <v>44588</v>
      </c>
      <c r="B811" s="50">
        <v>317.7</v>
      </c>
      <c r="C811" s="50">
        <v>2234.33</v>
      </c>
      <c r="D811" s="60">
        <f t="shared" si="72"/>
        <v>-6.6960352422907543E-2</v>
      </c>
      <c r="E811" s="61">
        <f t="shared" si="73"/>
        <v>5.1496072864698483E-4</v>
      </c>
      <c r="F811" s="58">
        <f t="shared" si="74"/>
        <v>-6.8492121492021357E-2</v>
      </c>
      <c r="G811" s="59">
        <f t="shared" si="75"/>
        <v>3.9445285926944786E-4</v>
      </c>
      <c r="H811" s="57">
        <f t="shared" si="77"/>
        <v>-2.7016913159958226E-5</v>
      </c>
      <c r="J811" s="56">
        <f t="shared" si="76"/>
        <v>2.6518455204863355E-7</v>
      </c>
    </row>
    <row r="812" spans="1:10" x14ac:dyDescent="0.25">
      <c r="A812" s="49">
        <v>44589</v>
      </c>
      <c r="B812" s="51">
        <v>305.10000000000002</v>
      </c>
      <c r="C812" s="51">
        <v>2183.6999999999998</v>
      </c>
      <c r="D812" s="60">
        <f t="shared" si="72"/>
        <v>-3.9660056657223719E-2</v>
      </c>
      <c r="E812" s="61">
        <f t="shared" si="73"/>
        <v>-2.2660036789552196E-2</v>
      </c>
      <c r="F812" s="58">
        <f t="shared" si="74"/>
        <v>-4.119182572633754E-2</v>
      </c>
      <c r="G812" s="59">
        <f t="shared" si="75"/>
        <v>-2.2780544658929733E-2</v>
      </c>
      <c r="H812" s="57">
        <f t="shared" si="77"/>
        <v>9.3837222554168302E-4</v>
      </c>
      <c r="J812" s="56">
        <f t="shared" si="76"/>
        <v>5.1347726730385898E-4</v>
      </c>
    </row>
    <row r="813" spans="1:10" x14ac:dyDescent="0.25">
      <c r="A813" s="48">
        <v>44592</v>
      </c>
      <c r="B813" s="50" t="s">
        <v>417</v>
      </c>
      <c r="C813" s="50">
        <v>2209.62</v>
      </c>
      <c r="D813" s="60">
        <f t="shared" si="72"/>
        <v>2.9170763684037926E-2</v>
      </c>
      <c r="E813" s="61">
        <f t="shared" si="73"/>
        <v>1.1869762329990374E-2</v>
      </c>
      <c r="F813" s="58">
        <f t="shared" si="74"/>
        <v>2.7638994614924108E-2</v>
      </c>
      <c r="G813" s="59">
        <f t="shared" si="75"/>
        <v>1.1749254460612837E-2</v>
      </c>
      <c r="H813" s="57">
        <f t="shared" si="77"/>
        <v>3.2473758076625124E-4</v>
      </c>
      <c r="J813" s="56">
        <f t="shared" si="76"/>
        <v>1.4089125777045852E-4</v>
      </c>
    </row>
    <row r="814" spans="1:10" x14ac:dyDescent="0.25">
      <c r="A814" s="49">
        <v>44593</v>
      </c>
      <c r="B814" s="51">
        <v>312.5</v>
      </c>
      <c r="C814" s="51">
        <v>2224.2800000000002</v>
      </c>
      <c r="D814" s="60">
        <f t="shared" si="72"/>
        <v>-4.777070063694322E-3</v>
      </c>
      <c r="E814" s="61">
        <f t="shared" si="73"/>
        <v>6.6346249581377137E-3</v>
      </c>
      <c r="F814" s="58">
        <f t="shared" si="74"/>
        <v>-6.3088391328081396E-3</v>
      </c>
      <c r="G814" s="59">
        <f t="shared" si="75"/>
        <v>6.514117088760177E-3</v>
      </c>
      <c r="H814" s="57">
        <f t="shared" si="77"/>
        <v>-4.1096516805264437E-5</v>
      </c>
      <c r="J814" s="56">
        <f t="shared" si="76"/>
        <v>4.4018248335143862E-5</v>
      </c>
    </row>
    <row r="815" spans="1:10" x14ac:dyDescent="0.25">
      <c r="A815" s="48">
        <v>44594</v>
      </c>
      <c r="B815" s="50">
        <v>322.89999999999998</v>
      </c>
      <c r="C815" s="50">
        <v>2252.92</v>
      </c>
      <c r="D815" s="60">
        <f t="shared" si="72"/>
        <v>3.3279999999999976E-2</v>
      </c>
      <c r="E815" s="61">
        <f t="shared" si="73"/>
        <v>1.2876076752926791E-2</v>
      </c>
      <c r="F815" s="58">
        <f t="shared" si="74"/>
        <v>3.1748230930886155E-2</v>
      </c>
      <c r="G815" s="59">
        <f t="shared" si="75"/>
        <v>1.2755568883549253E-2</v>
      </c>
      <c r="H815" s="57">
        <f t="shared" si="77"/>
        <v>4.0496674656974736E-4</v>
      </c>
      <c r="J815" s="56">
        <f t="shared" si="76"/>
        <v>1.6579335254726172E-4</v>
      </c>
    </row>
    <row r="816" spans="1:10" x14ac:dyDescent="0.25">
      <c r="A816" s="49">
        <v>44595</v>
      </c>
      <c r="B816" s="51">
        <v>311.8</v>
      </c>
      <c r="C816" s="51">
        <v>2235.15</v>
      </c>
      <c r="D816" s="60">
        <f t="shared" si="72"/>
        <v>-3.4375967791885897E-2</v>
      </c>
      <c r="E816" s="61">
        <f t="shared" si="73"/>
        <v>-7.8875415016955719E-3</v>
      </c>
      <c r="F816" s="58">
        <f t="shared" si="74"/>
        <v>-3.5907736860999719E-2</v>
      </c>
      <c r="G816" s="59">
        <f t="shared" si="75"/>
        <v>-8.0080493710731095E-3</v>
      </c>
      <c r="H816" s="57">
        <f t="shared" si="77"/>
        <v>2.8755092958638749E-4</v>
      </c>
      <c r="J816" s="56">
        <f t="shared" si="76"/>
        <v>6.2213310940970043E-5</v>
      </c>
    </row>
    <row r="817" spans="1:10" x14ac:dyDescent="0.25">
      <c r="A817" s="48">
        <v>44596</v>
      </c>
      <c r="B817" s="50" t="s">
        <v>377</v>
      </c>
      <c r="C817" s="50">
        <v>2174.5700000000002</v>
      </c>
      <c r="D817" s="60">
        <f t="shared" si="72"/>
        <v>-2.8223220012828731E-2</v>
      </c>
      <c r="E817" s="61">
        <f t="shared" si="73"/>
        <v>-2.7103326398675631E-2</v>
      </c>
      <c r="F817" s="58">
        <f t="shared" si="74"/>
        <v>-2.9754989081942549E-2</v>
      </c>
      <c r="G817" s="59">
        <f t="shared" si="75"/>
        <v>-2.7223834268053169E-2</v>
      </c>
      <c r="H817" s="57">
        <f t="shared" si="77"/>
        <v>8.100448914145355E-4</v>
      </c>
      <c r="J817" s="56">
        <f t="shared" si="76"/>
        <v>7.3459030187314738E-4</v>
      </c>
    </row>
    <row r="818" spans="1:10" x14ac:dyDescent="0.25">
      <c r="A818" s="49">
        <v>44599</v>
      </c>
      <c r="B818" s="51">
        <v>302.10000000000002</v>
      </c>
      <c r="C818" s="51">
        <v>2171.62</v>
      </c>
      <c r="D818" s="60">
        <f t="shared" si="72"/>
        <v>-2.9702970297028619E-3</v>
      </c>
      <c r="E818" s="61">
        <f t="shared" si="73"/>
        <v>-1.3565900384905349E-3</v>
      </c>
      <c r="F818" s="58">
        <f t="shared" si="74"/>
        <v>-4.5020660988166795E-3</v>
      </c>
      <c r="G818" s="59">
        <f t="shared" si="75"/>
        <v>-1.4770979078680719E-3</v>
      </c>
      <c r="H818" s="57">
        <f t="shared" si="77"/>
        <v>6.6499924156458897E-6</v>
      </c>
      <c r="J818" s="56">
        <f t="shared" si="76"/>
        <v>1.8403365325317511E-6</v>
      </c>
    </row>
    <row r="819" spans="1:10" x14ac:dyDescent="0.25">
      <c r="A819" s="48">
        <v>44600</v>
      </c>
      <c r="B819" s="50" t="s">
        <v>381</v>
      </c>
      <c r="C819" s="50">
        <v>2215.12</v>
      </c>
      <c r="D819" s="60">
        <f t="shared" si="72"/>
        <v>9.5994703740482912E-3</v>
      </c>
      <c r="E819" s="61">
        <f t="shared" si="73"/>
        <v>2.0031128834694822E-2</v>
      </c>
      <c r="F819" s="58">
        <f t="shared" si="74"/>
        <v>8.0677013049344735E-3</v>
      </c>
      <c r="G819" s="59">
        <f t="shared" si="75"/>
        <v>1.9910620965317285E-2</v>
      </c>
      <c r="H819" s="57">
        <f t="shared" si="77"/>
        <v>1.6063294274394594E-4</v>
      </c>
      <c r="J819" s="56">
        <f t="shared" si="76"/>
        <v>4.0124612239214233E-4</v>
      </c>
    </row>
    <row r="820" spans="1:10" x14ac:dyDescent="0.25">
      <c r="A820" s="49">
        <v>44601</v>
      </c>
      <c r="B820" s="51">
        <v>299.39999999999998</v>
      </c>
      <c r="C820" s="51">
        <v>2235.9299999999998</v>
      </c>
      <c r="D820" s="60">
        <f t="shared" si="72"/>
        <v>-1.8360655737704956E-2</v>
      </c>
      <c r="E820" s="61">
        <f t="shared" si="73"/>
        <v>9.3945249015854326E-3</v>
      </c>
      <c r="F820" s="58">
        <f t="shared" si="74"/>
        <v>-1.9892424806818774E-2</v>
      </c>
      <c r="G820" s="59">
        <f t="shared" si="75"/>
        <v>9.2740170322078951E-3</v>
      </c>
      <c r="H820" s="57">
        <f t="shared" si="77"/>
        <v>-1.8448268647035216E-4</v>
      </c>
      <c r="J820" s="56">
        <f t="shared" si="76"/>
        <v>8.8257098126508782E-5</v>
      </c>
    </row>
    <row r="821" spans="1:10" x14ac:dyDescent="0.25">
      <c r="A821" s="48">
        <v>44602</v>
      </c>
      <c r="B821" s="50">
        <v>293.5</v>
      </c>
      <c r="C821" s="50">
        <v>2213.21</v>
      </c>
      <c r="D821" s="60">
        <f t="shared" si="72"/>
        <v>-1.9706078824315187E-2</v>
      </c>
      <c r="E821" s="61">
        <f t="shared" si="73"/>
        <v>-1.0161319898207788E-2</v>
      </c>
      <c r="F821" s="58">
        <f t="shared" si="74"/>
        <v>-2.1237847893429005E-2</v>
      </c>
      <c r="G821" s="59">
        <f t="shared" si="75"/>
        <v>-1.0281827767585325E-2</v>
      </c>
      <c r="H821" s="57">
        <f t="shared" si="77"/>
        <v>2.1836389419441186E-4</v>
      </c>
      <c r="J821" s="56">
        <f t="shared" si="76"/>
        <v>1.0325242207371352E-4</v>
      </c>
    </row>
    <row r="822" spans="1:10" x14ac:dyDescent="0.25">
      <c r="A822" s="49">
        <v>44603</v>
      </c>
      <c r="B822" s="51">
        <v>282.39999999999998</v>
      </c>
      <c r="C822" s="51">
        <v>2203.13</v>
      </c>
      <c r="D822" s="60">
        <f t="shared" si="72"/>
        <v>-3.7819420783645752E-2</v>
      </c>
      <c r="E822" s="61">
        <f t="shared" si="73"/>
        <v>-4.5544706557443249E-3</v>
      </c>
      <c r="F822" s="58">
        <f t="shared" si="74"/>
        <v>-3.9351189852759573E-2</v>
      </c>
      <c r="G822" s="59">
        <f t="shared" si="75"/>
        <v>-4.6749785251218616E-3</v>
      </c>
      <c r="H822" s="57">
        <f t="shared" si="77"/>
        <v>1.839659674996443E-4</v>
      </c>
      <c r="J822" s="56">
        <f t="shared" si="76"/>
        <v>2.074320295403614E-5</v>
      </c>
    </row>
    <row r="823" spans="1:10" x14ac:dyDescent="0.25">
      <c r="A823" s="48">
        <v>44606</v>
      </c>
      <c r="B823" s="50">
        <v>281.5</v>
      </c>
      <c r="C823" s="50">
        <v>2161.79</v>
      </c>
      <c r="D823" s="60">
        <f t="shared" si="72"/>
        <v>-3.1869688385268713E-3</v>
      </c>
      <c r="E823" s="61">
        <f t="shared" si="73"/>
        <v>-1.8764212733701657E-2</v>
      </c>
      <c r="F823" s="58">
        <f t="shared" si="74"/>
        <v>-4.7187379076406889E-3</v>
      </c>
      <c r="G823" s="59">
        <f t="shared" si="75"/>
        <v>-1.8884720603079195E-2</v>
      </c>
      <c r="H823" s="57">
        <f t="shared" si="77"/>
        <v>8.9112046984952926E-5</v>
      </c>
      <c r="J823" s="56">
        <f t="shared" si="76"/>
        <v>3.5209567951561145E-4</v>
      </c>
    </row>
    <row r="824" spans="1:10" x14ac:dyDescent="0.25">
      <c r="A824" s="49">
        <v>44607</v>
      </c>
      <c r="B824" s="51" t="s">
        <v>380</v>
      </c>
      <c r="C824" s="51">
        <v>2209.6999999999998</v>
      </c>
      <c r="D824" s="60">
        <f t="shared" si="72"/>
        <v>5.1509769094138624E-2</v>
      </c>
      <c r="E824" s="61">
        <f t="shared" si="73"/>
        <v>2.2162189666896426E-2</v>
      </c>
      <c r="F824" s="58">
        <f t="shared" si="74"/>
        <v>4.9978000025024803E-2</v>
      </c>
      <c r="G824" s="59">
        <f t="shared" si="75"/>
        <v>2.2041681797518888E-2</v>
      </c>
      <c r="H824" s="57">
        <f t="shared" si="77"/>
        <v>1.1015991734279877E-3</v>
      </c>
      <c r="J824" s="56">
        <f t="shared" si="76"/>
        <v>4.9116265083149065E-4</v>
      </c>
    </row>
    <row r="825" spans="1:10" x14ac:dyDescent="0.25">
      <c r="A825" s="48">
        <v>44608</v>
      </c>
      <c r="B825" s="50" t="s">
        <v>366</v>
      </c>
      <c r="C825" s="50">
        <v>2212.73</v>
      </c>
      <c r="D825" s="60">
        <f t="shared" si="72"/>
        <v>-1.0135135135135087E-2</v>
      </c>
      <c r="E825" s="61">
        <f t="shared" si="73"/>
        <v>1.3712268633752078E-3</v>
      </c>
      <c r="F825" s="58">
        <f t="shared" si="74"/>
        <v>-1.1666904204248905E-2</v>
      </c>
      <c r="G825" s="59">
        <f t="shared" si="75"/>
        <v>1.2507189939976709E-3</v>
      </c>
      <c r="H825" s="57">
        <f t="shared" si="77"/>
        <v>-1.4592018689405387E-5</v>
      </c>
      <c r="J825" s="56">
        <f t="shared" si="76"/>
        <v>1.8802631108418108E-6</v>
      </c>
    </row>
    <row r="826" spans="1:10" x14ac:dyDescent="0.25">
      <c r="A826" s="49">
        <v>44609</v>
      </c>
      <c r="B826" s="51" t="s">
        <v>380</v>
      </c>
      <c r="C826" s="51">
        <v>2175.61</v>
      </c>
      <c r="D826" s="60">
        <f t="shared" si="72"/>
        <v>1.0238907849829282E-2</v>
      </c>
      <c r="E826" s="61">
        <f t="shared" si="73"/>
        <v>-1.6775657219814333E-2</v>
      </c>
      <c r="F826" s="58">
        <f t="shared" si="74"/>
        <v>8.7071387807154642E-3</v>
      </c>
      <c r="G826" s="59">
        <f t="shared" si="75"/>
        <v>-1.689616508919187E-2</v>
      </c>
      <c r="H826" s="57">
        <f t="shared" si="77"/>
        <v>-1.4711725429347329E-4</v>
      </c>
      <c r="J826" s="56">
        <f t="shared" si="76"/>
        <v>2.8142267515670873E-4</v>
      </c>
    </row>
    <row r="827" spans="1:10" x14ac:dyDescent="0.25">
      <c r="A827" s="48">
        <v>44610</v>
      </c>
      <c r="B827" s="50">
        <v>290.10000000000002</v>
      </c>
      <c r="C827" s="50">
        <v>2143.2800000000002</v>
      </c>
      <c r="D827" s="60">
        <f t="shared" si="72"/>
        <v>-1.9932432432432368E-2</v>
      </c>
      <c r="E827" s="61">
        <f t="shared" si="73"/>
        <v>-1.4860200127780221E-2</v>
      </c>
      <c r="F827" s="58">
        <f t="shared" si="74"/>
        <v>-2.1464201501546185E-2</v>
      </c>
      <c r="G827" s="59">
        <f t="shared" si="75"/>
        <v>-1.4980707997157758E-2</v>
      </c>
      <c r="H827" s="57">
        <f t="shared" si="77"/>
        <v>3.2154893508681853E-4</v>
      </c>
      <c r="J827" s="56">
        <f t="shared" si="76"/>
        <v>2.2082554783767929E-4</v>
      </c>
    </row>
    <row r="828" spans="1:10" x14ac:dyDescent="0.25">
      <c r="A828" s="49">
        <v>44613</v>
      </c>
      <c r="B828" s="51" t="s">
        <v>372</v>
      </c>
      <c r="C828" s="51">
        <v>2069.5300000000002</v>
      </c>
      <c r="D828" s="60">
        <f t="shared" si="72"/>
        <v>-3.7917959324371697E-3</v>
      </c>
      <c r="E828" s="61">
        <f t="shared" si="73"/>
        <v>-3.4409876451046983E-2</v>
      </c>
      <c r="F828" s="58">
        <f t="shared" si="74"/>
        <v>-5.3235650015509874E-3</v>
      </c>
      <c r="G828" s="59">
        <f t="shared" si="75"/>
        <v>-3.4530384320424518E-2</v>
      </c>
      <c r="H828" s="57">
        <f t="shared" si="77"/>
        <v>1.8382474545831695E-4</v>
      </c>
      <c r="J828" s="56">
        <f t="shared" si="76"/>
        <v>1.1840395973763177E-3</v>
      </c>
    </row>
    <row r="829" spans="1:10" x14ac:dyDescent="0.25">
      <c r="A829" s="48">
        <v>44614</v>
      </c>
      <c r="B829" s="50" t="s">
        <v>361</v>
      </c>
      <c r="C829" s="50">
        <v>2101.31</v>
      </c>
      <c r="D829" s="60">
        <f t="shared" si="72"/>
        <v>-1.384083044982698E-2</v>
      </c>
      <c r="E829" s="61">
        <f t="shared" si="73"/>
        <v>1.535614366546989E-2</v>
      </c>
      <c r="F829" s="58">
        <f t="shared" si="74"/>
        <v>-1.5372599518940797E-2</v>
      </c>
      <c r="G829" s="59">
        <f t="shared" si="75"/>
        <v>1.5235635796092353E-2</v>
      </c>
      <c r="H829" s="57">
        <f t="shared" si="77"/>
        <v>-2.342113275097665E-4</v>
      </c>
      <c r="J829" s="56">
        <f t="shared" si="76"/>
        <v>2.3581114827455103E-4</v>
      </c>
    </row>
    <row r="830" spans="1:10" x14ac:dyDescent="0.25">
      <c r="A830" s="49">
        <v>44615</v>
      </c>
      <c r="B830" s="51">
        <v>285.5</v>
      </c>
      <c r="C830" s="51">
        <v>2038.99</v>
      </c>
      <c r="D830" s="60">
        <f t="shared" si="72"/>
        <v>1.7543859649122862E-3</v>
      </c>
      <c r="E830" s="61">
        <f t="shared" si="73"/>
        <v>-2.9657689726884651E-2</v>
      </c>
      <c r="F830" s="58">
        <f t="shared" si="74"/>
        <v>2.2261689579846809E-4</v>
      </c>
      <c r="G830" s="59">
        <f t="shared" si="75"/>
        <v>-2.9778197596262188E-2</v>
      </c>
      <c r="H830" s="57">
        <f t="shared" si="77"/>
        <v>-6.6291299113532927E-6</v>
      </c>
      <c r="J830" s="56">
        <f t="shared" si="76"/>
        <v>8.795785599361594E-4</v>
      </c>
    </row>
    <row r="831" spans="1:10" x14ac:dyDescent="0.25">
      <c r="A831" s="48">
        <v>44616</v>
      </c>
      <c r="B831" s="50" t="s">
        <v>357</v>
      </c>
      <c r="C831" s="50">
        <v>1817.45</v>
      </c>
      <c r="D831" s="60">
        <f t="shared" si="72"/>
        <v>-5.7793345008756547E-2</v>
      </c>
      <c r="E831" s="61">
        <f t="shared" si="73"/>
        <v>-0.10865183252492649</v>
      </c>
      <c r="F831" s="58">
        <f t="shared" si="74"/>
        <v>-5.9325114077870368E-2</v>
      </c>
      <c r="G831" s="59">
        <f t="shared" si="75"/>
        <v>-0.10877234039430403</v>
      </c>
      <c r="H831" s="57">
        <f t="shared" si="77"/>
        <v>6.4529315024090339E-3</v>
      </c>
      <c r="J831" s="56">
        <f t="shared" si="76"/>
        <v>1.1805220711024675E-2</v>
      </c>
    </row>
    <row r="832" spans="1:10" x14ac:dyDescent="0.25">
      <c r="A832" s="49">
        <v>44617</v>
      </c>
      <c r="B832" s="51" t="s">
        <v>361</v>
      </c>
      <c r="C832" s="51">
        <v>1970.78</v>
      </c>
      <c r="D832" s="60">
        <f t="shared" si="72"/>
        <v>5.9479553903345694E-2</v>
      </c>
      <c r="E832" s="61">
        <f t="shared" si="73"/>
        <v>8.4365457096481355E-2</v>
      </c>
      <c r="F832" s="58">
        <f t="shared" si="74"/>
        <v>5.7947784834231873E-2</v>
      </c>
      <c r="G832" s="59">
        <f t="shared" si="75"/>
        <v>8.4244949227103821E-2</v>
      </c>
      <c r="H832" s="57">
        <f t="shared" si="77"/>
        <v>4.8818081911830014E-3</v>
      </c>
      <c r="J832" s="56">
        <f t="shared" si="76"/>
        <v>7.1175303510982359E-3</v>
      </c>
    </row>
    <row r="833" spans="1:10" x14ac:dyDescent="0.25">
      <c r="A833" s="48">
        <v>44620</v>
      </c>
      <c r="B833" s="50">
        <v>295.2</v>
      </c>
      <c r="C833" s="50">
        <v>1999.88</v>
      </c>
      <c r="D833" s="60">
        <f t="shared" si="72"/>
        <v>3.5789473684210593E-2</v>
      </c>
      <c r="E833" s="61">
        <f t="shared" si="73"/>
        <v>1.4765727275495077E-2</v>
      </c>
      <c r="F833" s="58">
        <f t="shared" si="74"/>
        <v>3.4257704615096772E-2</v>
      </c>
      <c r="G833" s="59">
        <f t="shared" si="75"/>
        <v>1.464521940611754E-2</v>
      </c>
      <c r="H833" s="57">
        <f t="shared" si="77"/>
        <v>5.0171160043805763E-4</v>
      </c>
      <c r="J833" s="56">
        <f t="shared" si="76"/>
        <v>2.1802670197429929E-4</v>
      </c>
    </row>
    <row r="834" spans="1:10" x14ac:dyDescent="0.25">
      <c r="A834" s="49">
        <v>44621</v>
      </c>
      <c r="B834" s="51">
        <v>299.10000000000002</v>
      </c>
      <c r="C834" s="51">
        <v>1967.01</v>
      </c>
      <c r="D834" s="60">
        <f t="shared" si="72"/>
        <v>1.3211382113821335E-2</v>
      </c>
      <c r="E834" s="61">
        <f t="shared" si="73"/>
        <v>-1.6435986159169635E-2</v>
      </c>
      <c r="F834" s="58">
        <f t="shared" si="74"/>
        <v>1.1679613044707517E-2</v>
      </c>
      <c r="G834" s="59">
        <f t="shared" si="75"/>
        <v>-1.6556494028547173E-2</v>
      </c>
      <c r="H834" s="57">
        <f t="shared" si="77"/>
        <v>-1.9337344363044167E-4</v>
      </c>
      <c r="J834" s="56">
        <f t="shared" si="76"/>
        <v>2.7014164102441584E-4</v>
      </c>
    </row>
    <row r="835" spans="1:10" x14ac:dyDescent="0.25">
      <c r="A835" s="48">
        <v>44622</v>
      </c>
      <c r="B835" s="50" t="s">
        <v>382</v>
      </c>
      <c r="C835" s="50">
        <v>2043.96</v>
      </c>
      <c r="D835" s="60">
        <f t="shared" si="72"/>
        <v>-3.6776997659646593E-3</v>
      </c>
      <c r="E835" s="61">
        <f t="shared" si="73"/>
        <v>3.912028916985677E-2</v>
      </c>
      <c r="F835" s="58">
        <f t="shared" si="74"/>
        <v>-5.2094688350784769E-3</v>
      </c>
      <c r="G835" s="59">
        <f t="shared" si="75"/>
        <v>3.8999781300479236E-2</v>
      </c>
      <c r="H835" s="57">
        <f t="shared" si="77"/>
        <v>-2.0316814525972294E-4</v>
      </c>
      <c r="J835" s="56">
        <f t="shared" si="76"/>
        <v>1.5303970247332128E-3</v>
      </c>
    </row>
    <row r="836" spans="1:10" x14ac:dyDescent="0.25">
      <c r="A836" s="49">
        <v>44623</v>
      </c>
      <c r="B836" s="51" t="s">
        <v>374</v>
      </c>
      <c r="C836" s="51">
        <v>2009.56</v>
      </c>
      <c r="D836" s="60">
        <f t="shared" si="72"/>
        <v>-2.6845637583892579E-2</v>
      </c>
      <c r="E836" s="61">
        <f t="shared" si="73"/>
        <v>-1.6830074952543184E-2</v>
      </c>
      <c r="F836" s="58">
        <f t="shared" si="74"/>
        <v>-2.8377406653006396E-2</v>
      </c>
      <c r="G836" s="59">
        <f t="shared" si="75"/>
        <v>-1.6950582821920721E-2</v>
      </c>
      <c r="H836" s="57">
        <f t="shared" si="77"/>
        <v>4.81013581743109E-4</v>
      </c>
      <c r="J836" s="56">
        <f t="shared" si="76"/>
        <v>2.8325142290822145E-4</v>
      </c>
    </row>
    <row r="837" spans="1:10" x14ac:dyDescent="0.25">
      <c r="A837" s="48">
        <v>44624</v>
      </c>
      <c r="B837" s="50">
        <v>270.60000000000002</v>
      </c>
      <c r="C837" s="50">
        <v>1918.75</v>
      </c>
      <c r="D837" s="60">
        <f t="shared" si="72"/>
        <v>-6.6896551724137887E-2</v>
      </c>
      <c r="E837" s="61">
        <f t="shared" si="73"/>
        <v>-4.5188996596269848E-2</v>
      </c>
      <c r="F837" s="58">
        <f t="shared" si="74"/>
        <v>-6.8428320793251701E-2</v>
      </c>
      <c r="G837" s="59">
        <f t="shared" si="75"/>
        <v>-4.5309504465647382E-2</v>
      </c>
      <c r="H837" s="57">
        <f t="shared" si="77"/>
        <v>3.1004533065585897E-3</v>
      </c>
      <c r="J837" s="56">
        <f t="shared" si="76"/>
        <v>2.0420454133776881E-3</v>
      </c>
    </row>
    <row r="838" spans="1:10" x14ac:dyDescent="0.25">
      <c r="A838" s="49">
        <v>44627</v>
      </c>
      <c r="B838" s="51">
        <v>273.5</v>
      </c>
      <c r="C838" s="51">
        <v>1934.94</v>
      </c>
      <c r="D838" s="60">
        <f t="shared" ref="D838:D901" si="78">B838/B837-1</f>
        <v>1.0716925351071716E-2</v>
      </c>
      <c r="E838" s="61">
        <f t="shared" ref="E838:E901" si="79">C838/C837-1</f>
        <v>8.4377850162866697E-3</v>
      </c>
      <c r="F838" s="58">
        <f t="shared" ref="F838:F901" si="80">D838-$N$10</f>
        <v>9.1851562819578979E-3</v>
      </c>
      <c r="G838" s="59">
        <f t="shared" ref="G838:G901" si="81">E838-$O$10</f>
        <v>8.3172771469091321E-3</v>
      </c>
      <c r="H838" s="57">
        <f t="shared" si="77"/>
        <v>7.6395490434717282E-5</v>
      </c>
      <c r="J838" s="56">
        <f t="shared" ref="J838:J901" si="82">E838^2</f>
        <v>7.1196215981071841E-5</v>
      </c>
    </row>
    <row r="839" spans="1:10" x14ac:dyDescent="0.25">
      <c r="A839" s="48">
        <v>44628</v>
      </c>
      <c r="B839" s="50">
        <v>263.60000000000002</v>
      </c>
      <c r="C839" s="50">
        <v>1908.1</v>
      </c>
      <c r="D839" s="60">
        <f t="shared" si="78"/>
        <v>-3.6197440585009066E-2</v>
      </c>
      <c r="E839" s="61">
        <f t="shared" si="79"/>
        <v>-1.3871231149286345E-2</v>
      </c>
      <c r="F839" s="58">
        <f t="shared" si="80"/>
        <v>-3.7729209654122887E-2</v>
      </c>
      <c r="G839" s="59">
        <f t="shared" si="81"/>
        <v>-1.3991739018663883E-2</v>
      </c>
      <c r="H839" s="57">
        <f t="shared" ref="H839:H902" si="83">F839*G839</f>
        <v>5.2789725486094121E-4</v>
      </c>
      <c r="J839" s="56">
        <f t="shared" si="82"/>
        <v>1.9241105359693177E-4</v>
      </c>
    </row>
    <row r="840" spans="1:10" x14ac:dyDescent="0.25">
      <c r="A840" s="49">
        <v>44629</v>
      </c>
      <c r="B840" s="51">
        <v>267.39999999999998</v>
      </c>
      <c r="C840" s="51">
        <v>1973.25</v>
      </c>
      <c r="D840" s="60">
        <f t="shared" si="78"/>
        <v>1.4415781487101542E-2</v>
      </c>
      <c r="E840" s="61">
        <f t="shared" si="79"/>
        <v>3.4143912792830688E-2</v>
      </c>
      <c r="F840" s="58">
        <f t="shared" si="80"/>
        <v>1.2884012417987725E-2</v>
      </c>
      <c r="G840" s="59">
        <f t="shared" si="81"/>
        <v>3.4023404923453154E-2</v>
      </c>
      <c r="H840" s="57">
        <f t="shared" si="83"/>
        <v>4.383579715359951E-4</v>
      </c>
      <c r="J840" s="56">
        <f t="shared" si="82"/>
        <v>1.1658067808044271E-3</v>
      </c>
    </row>
    <row r="841" spans="1:10" x14ac:dyDescent="0.25">
      <c r="A841" s="48">
        <v>44630</v>
      </c>
      <c r="B841" s="50">
        <v>266.10000000000002</v>
      </c>
      <c r="C841" s="50">
        <v>1970.27</v>
      </c>
      <c r="D841" s="60">
        <f t="shared" si="78"/>
        <v>-4.8616305160805728E-3</v>
      </c>
      <c r="E841" s="61">
        <f t="shared" si="79"/>
        <v>-1.5101989104269187E-3</v>
      </c>
      <c r="F841" s="58">
        <f t="shared" si="80"/>
        <v>-6.3933995851943905E-3</v>
      </c>
      <c r="G841" s="59">
        <f t="shared" si="81"/>
        <v>-1.6307067798044556E-3</v>
      </c>
      <c r="H841" s="57">
        <f t="shared" si="83"/>
        <v>1.0425760049575486E-5</v>
      </c>
      <c r="J841" s="56">
        <f t="shared" si="82"/>
        <v>2.2807007490546524E-6</v>
      </c>
    </row>
    <row r="842" spans="1:10" x14ac:dyDescent="0.25">
      <c r="A842" s="49">
        <v>44631</v>
      </c>
      <c r="B842" s="51">
        <v>290.3</v>
      </c>
      <c r="C842" s="51">
        <v>2033.49</v>
      </c>
      <c r="D842" s="60">
        <f t="shared" si="78"/>
        <v>9.0943254415633223E-2</v>
      </c>
      <c r="E842" s="61">
        <f t="shared" si="79"/>
        <v>3.2086972851436579E-2</v>
      </c>
      <c r="F842" s="58">
        <f t="shared" si="80"/>
        <v>8.9411485346519409E-2</v>
      </c>
      <c r="G842" s="59">
        <f t="shared" si="81"/>
        <v>3.1966464982059045E-2</v>
      </c>
      <c r="H842" s="57">
        <f t="shared" si="83"/>
        <v>2.8581691153233982E-3</v>
      </c>
      <c r="J842" s="56">
        <f t="shared" si="82"/>
        <v>1.0295738267688281E-3</v>
      </c>
    </row>
    <row r="843" spans="1:10" x14ac:dyDescent="0.25">
      <c r="A843" s="48">
        <v>44634</v>
      </c>
      <c r="B843" s="50">
        <v>273.60000000000002</v>
      </c>
      <c r="C843" s="50">
        <v>1972.14</v>
      </c>
      <c r="D843" s="60">
        <f t="shared" si="78"/>
        <v>-5.7526696520840415E-2</v>
      </c>
      <c r="E843" s="61">
        <f t="shared" si="79"/>
        <v>-3.0169806588672632E-2</v>
      </c>
      <c r="F843" s="58">
        <f t="shared" si="80"/>
        <v>-5.9058465589954236E-2</v>
      </c>
      <c r="G843" s="59">
        <f t="shared" si="81"/>
        <v>-3.0290314458050169E-2</v>
      </c>
      <c r="H843" s="57">
        <f t="shared" si="83"/>
        <v>1.7888994941296491E-3</v>
      </c>
      <c r="J843" s="56">
        <f t="shared" si="82"/>
        <v>9.1021722959791452E-4</v>
      </c>
    </row>
    <row r="844" spans="1:10" x14ac:dyDescent="0.25">
      <c r="A844" s="49">
        <v>44635</v>
      </c>
      <c r="B844" s="51">
        <v>275.10000000000002</v>
      </c>
      <c r="C844" s="51">
        <v>1999.93</v>
      </c>
      <c r="D844" s="60">
        <f t="shared" si="78"/>
        <v>5.482456140350811E-3</v>
      </c>
      <c r="E844" s="61">
        <f t="shared" si="79"/>
        <v>1.4091291693287378E-2</v>
      </c>
      <c r="F844" s="58">
        <f t="shared" si="80"/>
        <v>3.9506870712369933E-3</v>
      </c>
      <c r="G844" s="59">
        <f t="shared" si="81"/>
        <v>1.397078382390984E-2</v>
      </c>
      <c r="H844" s="57">
        <f t="shared" si="83"/>
        <v>5.5194195028167526E-5</v>
      </c>
      <c r="J844" s="56">
        <f t="shared" si="82"/>
        <v>1.9856450158530986E-4</v>
      </c>
    </row>
    <row r="845" spans="1:10" x14ac:dyDescent="0.25">
      <c r="A845" s="48">
        <v>44636</v>
      </c>
      <c r="B845" s="50">
        <v>296.7</v>
      </c>
      <c r="C845" s="50">
        <v>2060.0700000000002</v>
      </c>
      <c r="D845" s="60">
        <f t="shared" si="78"/>
        <v>7.8516902944383737E-2</v>
      </c>
      <c r="E845" s="61">
        <f t="shared" si="79"/>
        <v>3.0071052486837058E-2</v>
      </c>
      <c r="F845" s="58">
        <f t="shared" si="80"/>
        <v>7.6985133875269923E-2</v>
      </c>
      <c r="G845" s="59">
        <f t="shared" si="81"/>
        <v>2.995054461745952E-2</v>
      </c>
      <c r="H845" s="57">
        <f t="shared" si="83"/>
        <v>2.3057466870123663E-3</v>
      </c>
      <c r="J845" s="56">
        <f t="shared" si="82"/>
        <v>9.0426819766610924E-4</v>
      </c>
    </row>
    <row r="846" spans="1:10" x14ac:dyDescent="0.25">
      <c r="A846" s="49">
        <v>44637</v>
      </c>
      <c r="B846" s="51" t="s">
        <v>418</v>
      </c>
      <c r="C846" s="51">
        <v>2125.29</v>
      </c>
      <c r="D846" s="60">
        <f t="shared" si="78"/>
        <v>6.1678463094034353E-2</v>
      </c>
      <c r="E846" s="61">
        <f t="shared" si="79"/>
        <v>3.1659118379472551E-2</v>
      </c>
      <c r="F846" s="58">
        <f t="shared" si="80"/>
        <v>6.0146694024920531E-2</v>
      </c>
      <c r="G846" s="59">
        <f t="shared" si="81"/>
        <v>3.1538610510095016E-2</v>
      </c>
      <c r="H846" s="57">
        <f t="shared" si="83"/>
        <v>1.8969431563218278E-3</v>
      </c>
      <c r="J846" s="56">
        <f t="shared" si="82"/>
        <v>1.0022997765654566E-3</v>
      </c>
    </row>
    <row r="847" spans="1:10" x14ac:dyDescent="0.25">
      <c r="A847" s="48">
        <v>44638</v>
      </c>
      <c r="B847" s="50">
        <v>313.3</v>
      </c>
      <c r="C847" s="50">
        <v>2099.2600000000002</v>
      </c>
      <c r="D847" s="60">
        <f t="shared" si="78"/>
        <v>-5.3968253968253999E-3</v>
      </c>
      <c r="E847" s="61">
        <f t="shared" si="79"/>
        <v>-1.2247740308381272E-2</v>
      </c>
      <c r="F847" s="58">
        <f t="shared" si="80"/>
        <v>-6.9285944659392175E-3</v>
      </c>
      <c r="G847" s="59">
        <f t="shared" si="81"/>
        <v>-1.2368248177758809E-2</v>
      </c>
      <c r="H847" s="57">
        <f t="shared" si="83"/>
        <v>8.5694575877782496E-5</v>
      </c>
      <c r="J847" s="56">
        <f t="shared" si="82"/>
        <v>1.5000714266154739E-4</v>
      </c>
    </row>
    <row r="848" spans="1:10" x14ac:dyDescent="0.25">
      <c r="A848" s="49">
        <v>44641</v>
      </c>
      <c r="B848" s="51" t="s">
        <v>392</v>
      </c>
      <c r="C848" s="51">
        <v>2093.04</v>
      </c>
      <c r="D848" s="60">
        <f t="shared" si="78"/>
        <v>8.6179380785189608E-3</v>
      </c>
      <c r="E848" s="61">
        <f t="shared" si="79"/>
        <v>-2.9629488486420108E-3</v>
      </c>
      <c r="F848" s="58">
        <f t="shared" si="80"/>
        <v>7.0861690094051431E-3</v>
      </c>
      <c r="G848" s="59">
        <f t="shared" si="81"/>
        <v>-3.0834567180195479E-3</v>
      </c>
      <c r="H848" s="57">
        <f t="shared" si="83"/>
        <v>-2.1849895437072215E-5</v>
      </c>
      <c r="J848" s="56">
        <f t="shared" si="82"/>
        <v>8.7790658796690179E-6</v>
      </c>
    </row>
    <row r="849" spans="1:10" x14ac:dyDescent="0.25">
      <c r="A849" s="48">
        <v>44642</v>
      </c>
      <c r="B849" s="50">
        <v>317.60000000000002</v>
      </c>
      <c r="C849" s="50">
        <v>2121.52</v>
      </c>
      <c r="D849" s="60">
        <f t="shared" si="78"/>
        <v>5.0632911392405333E-3</v>
      </c>
      <c r="E849" s="61">
        <f t="shared" si="79"/>
        <v>1.3607002255093148E-2</v>
      </c>
      <c r="F849" s="58">
        <f t="shared" si="80"/>
        <v>3.5315220701267152E-3</v>
      </c>
      <c r="G849" s="59">
        <f t="shared" si="81"/>
        <v>1.348649438571561E-2</v>
      </c>
      <c r="H849" s="57">
        <f t="shared" si="83"/>
        <v>4.7627852571794714E-5</v>
      </c>
      <c r="J849" s="56">
        <f t="shared" si="82"/>
        <v>1.8515051037011003E-4</v>
      </c>
    </row>
    <row r="850" spans="1:10" x14ac:dyDescent="0.25">
      <c r="A850" s="49">
        <v>44643</v>
      </c>
      <c r="B850" s="51">
        <v>318.10000000000002</v>
      </c>
      <c r="C850" s="51">
        <v>2120.86</v>
      </c>
      <c r="D850" s="60">
        <f t="shared" si="78"/>
        <v>1.5743073047858047E-3</v>
      </c>
      <c r="E850" s="61">
        <f t="shared" si="79"/>
        <v>-3.1109770353321409E-4</v>
      </c>
      <c r="F850" s="58">
        <f t="shared" si="80"/>
        <v>4.2538235671986651E-5</v>
      </c>
      <c r="G850" s="59">
        <f t="shared" si="81"/>
        <v>-4.3160557291075107E-4</v>
      </c>
      <c r="H850" s="57">
        <f t="shared" si="83"/>
        <v>-1.8359739577820346E-8</v>
      </c>
      <c r="J850" s="56">
        <f t="shared" si="82"/>
        <v>9.6781781143639568E-8</v>
      </c>
    </row>
    <row r="851" spans="1:10" x14ac:dyDescent="0.25">
      <c r="A851" s="48">
        <v>44644</v>
      </c>
      <c r="B851" s="50">
        <v>329.6</v>
      </c>
      <c r="C851" s="50">
        <v>2138.8000000000002</v>
      </c>
      <c r="D851" s="60">
        <f t="shared" si="78"/>
        <v>3.6152153410877075E-2</v>
      </c>
      <c r="E851" s="61">
        <f t="shared" si="79"/>
        <v>8.4588327376631245E-3</v>
      </c>
      <c r="F851" s="58">
        <f t="shared" si="80"/>
        <v>3.4620384341763254E-2</v>
      </c>
      <c r="G851" s="59">
        <f t="shared" si="81"/>
        <v>8.3383248682855869E-3</v>
      </c>
      <c r="H851" s="57">
        <f t="shared" si="83"/>
        <v>2.8867601170652949E-4</v>
      </c>
      <c r="J851" s="56">
        <f t="shared" si="82"/>
        <v>7.1551851283761426E-5</v>
      </c>
    </row>
    <row r="852" spans="1:10" x14ac:dyDescent="0.25">
      <c r="A852" s="49">
        <v>44645</v>
      </c>
      <c r="B852" s="51">
        <v>333.9</v>
      </c>
      <c r="C852" s="51">
        <v>2115.58</v>
      </c>
      <c r="D852" s="60">
        <f t="shared" si="78"/>
        <v>1.3046116504854322E-2</v>
      </c>
      <c r="E852" s="61">
        <f t="shared" si="79"/>
        <v>-1.0856555077613739E-2</v>
      </c>
      <c r="F852" s="58">
        <f t="shared" si="80"/>
        <v>1.1514347435740504E-2</v>
      </c>
      <c r="G852" s="59">
        <f t="shared" si="81"/>
        <v>-1.0977062946991276E-2</v>
      </c>
      <c r="H852" s="57">
        <f t="shared" si="83"/>
        <v>-1.263937165956511E-4</v>
      </c>
      <c r="J852" s="56">
        <f t="shared" si="82"/>
        <v>1.1786478815326065E-4</v>
      </c>
    </row>
    <row r="853" spans="1:10" x14ac:dyDescent="0.25">
      <c r="A853" s="48">
        <v>44648</v>
      </c>
      <c r="B853" s="50">
        <v>340.9</v>
      </c>
      <c r="C853" s="50">
        <v>2123.12</v>
      </c>
      <c r="D853" s="60">
        <f t="shared" si="78"/>
        <v>2.0964360587002018E-2</v>
      </c>
      <c r="E853" s="61">
        <f t="shared" si="79"/>
        <v>3.5640344491818521E-3</v>
      </c>
      <c r="F853" s="58">
        <f t="shared" si="80"/>
        <v>1.94325915178882E-2</v>
      </c>
      <c r="G853" s="59">
        <f t="shared" si="81"/>
        <v>3.4435265798043149E-3</v>
      </c>
      <c r="H853" s="57">
        <f t="shared" si="83"/>
        <v>6.691664540632789E-5</v>
      </c>
      <c r="J853" s="56">
        <f t="shared" si="82"/>
        <v>1.2702341554954988E-5</v>
      </c>
    </row>
    <row r="854" spans="1:10" x14ac:dyDescent="0.25">
      <c r="A854" s="49">
        <v>44649</v>
      </c>
      <c r="B854" s="51">
        <v>345.2</v>
      </c>
      <c r="C854" s="51">
        <v>2171.56</v>
      </c>
      <c r="D854" s="60">
        <f t="shared" si="78"/>
        <v>1.2613669697858709E-2</v>
      </c>
      <c r="E854" s="61">
        <f t="shared" si="79"/>
        <v>2.281547910622117E-2</v>
      </c>
      <c r="F854" s="58">
        <f t="shared" si="80"/>
        <v>1.1081900628744892E-2</v>
      </c>
      <c r="G854" s="59">
        <f t="shared" si="81"/>
        <v>2.2694971236843633E-2</v>
      </c>
      <c r="H854" s="57">
        <f t="shared" si="83"/>
        <v>2.5150341601892469E-4</v>
      </c>
      <c r="J854" s="56">
        <f t="shared" si="82"/>
        <v>5.2054608684641481E-4</v>
      </c>
    </row>
    <row r="855" spans="1:10" x14ac:dyDescent="0.25">
      <c r="A855" s="48">
        <v>44650</v>
      </c>
      <c r="B855" s="50">
        <v>345.5</v>
      </c>
      <c r="C855" s="50">
        <v>2179.56</v>
      </c>
      <c r="D855" s="60">
        <f t="shared" si="78"/>
        <v>8.6906141367326661E-4</v>
      </c>
      <c r="E855" s="61">
        <f t="shared" si="79"/>
        <v>3.6839875481220474E-3</v>
      </c>
      <c r="F855" s="58">
        <f t="shared" si="80"/>
        <v>-6.6270765544055145E-4</v>
      </c>
      <c r="G855" s="59">
        <f t="shared" si="81"/>
        <v>3.5634796787445103E-3</v>
      </c>
      <c r="H855" s="57">
        <f t="shared" si="83"/>
        <v>-2.3615452631108238E-6</v>
      </c>
      <c r="J855" s="56">
        <f t="shared" si="82"/>
        <v>1.3571764254718295E-5</v>
      </c>
    </row>
    <row r="856" spans="1:10" x14ac:dyDescent="0.25">
      <c r="A856" s="49">
        <v>44651</v>
      </c>
      <c r="B856" s="51">
        <v>340.5</v>
      </c>
      <c r="C856" s="51">
        <v>2133.0500000000002</v>
      </c>
      <c r="D856" s="60">
        <f t="shared" si="78"/>
        <v>-1.4471780028943559E-2</v>
      </c>
      <c r="E856" s="61">
        <f t="shared" si="79"/>
        <v>-2.1339169373634892E-2</v>
      </c>
      <c r="F856" s="58">
        <f t="shared" si="80"/>
        <v>-1.6003549098057377E-2</v>
      </c>
      <c r="G856" s="59">
        <f t="shared" si="81"/>
        <v>-2.145967724301243E-2</v>
      </c>
      <c r="H856" s="57">
        <f t="shared" si="83"/>
        <v>3.43430998387014E-4</v>
      </c>
      <c r="J856" s="56">
        <f t="shared" si="82"/>
        <v>4.5536014955667735E-4</v>
      </c>
    </row>
    <row r="857" spans="1:10" x14ac:dyDescent="0.25">
      <c r="A857" s="48">
        <v>44652</v>
      </c>
      <c r="B857" s="50">
        <v>344.9</v>
      </c>
      <c r="C857" s="50">
        <v>2164.81</v>
      </c>
      <c r="D857" s="60">
        <f t="shared" si="78"/>
        <v>1.2922173274596105E-2</v>
      </c>
      <c r="E857" s="61">
        <f t="shared" si="79"/>
        <v>1.4889477508731597E-2</v>
      </c>
      <c r="F857" s="58">
        <f t="shared" si="80"/>
        <v>1.1390404205482287E-2</v>
      </c>
      <c r="G857" s="59">
        <f t="shared" si="81"/>
        <v>1.4768969639354059E-2</v>
      </c>
      <c r="H857" s="57">
        <f t="shared" si="83"/>
        <v>1.6822453389073869E-4</v>
      </c>
      <c r="J857" s="56">
        <f t="shared" si="82"/>
        <v>2.2169654048302407E-4</v>
      </c>
    </row>
    <row r="858" spans="1:10" x14ac:dyDescent="0.25">
      <c r="A858" s="49">
        <v>44655</v>
      </c>
      <c r="B858" s="51" t="s">
        <v>413</v>
      </c>
      <c r="C858" s="51">
        <v>2157.79</v>
      </c>
      <c r="D858" s="60">
        <f t="shared" si="78"/>
        <v>-1.1307625398666254E-2</v>
      </c>
      <c r="E858" s="61">
        <f t="shared" si="79"/>
        <v>-3.2427788119973044E-3</v>
      </c>
      <c r="F858" s="58">
        <f t="shared" si="80"/>
        <v>-1.2839394467780072E-2</v>
      </c>
      <c r="G858" s="59">
        <f t="shared" si="81"/>
        <v>-3.3632866813748416E-3</v>
      </c>
      <c r="H858" s="57">
        <f t="shared" si="83"/>
        <v>4.3182564410402537E-5</v>
      </c>
      <c r="J858" s="56">
        <f t="shared" si="82"/>
        <v>1.0515614423538649E-5</v>
      </c>
    </row>
    <row r="859" spans="1:10" x14ac:dyDescent="0.25">
      <c r="A859" s="48">
        <v>44656</v>
      </c>
      <c r="B859" s="50" t="s">
        <v>400</v>
      </c>
      <c r="C859" s="50">
        <v>2123.4899999999998</v>
      </c>
      <c r="D859" s="60">
        <f t="shared" si="78"/>
        <v>-2.346041055718473E-2</v>
      </c>
      <c r="E859" s="61">
        <f t="shared" si="79"/>
        <v>-1.5895893483610646E-2</v>
      </c>
      <c r="F859" s="58">
        <f t="shared" si="80"/>
        <v>-2.4992179626298548E-2</v>
      </c>
      <c r="G859" s="59">
        <f t="shared" si="81"/>
        <v>-1.6016401352988183E-2</v>
      </c>
      <c r="H859" s="57">
        <f t="shared" si="83"/>
        <v>4.0028477958077178E-4</v>
      </c>
      <c r="J859" s="56">
        <f t="shared" si="82"/>
        <v>2.5267942964229538E-4</v>
      </c>
    </row>
    <row r="860" spans="1:10" x14ac:dyDescent="0.25">
      <c r="A860" s="49">
        <v>44657</v>
      </c>
      <c r="B860" s="51">
        <v>341.2</v>
      </c>
      <c r="C860" s="51">
        <v>2107.8200000000002</v>
      </c>
      <c r="D860" s="60">
        <f t="shared" si="78"/>
        <v>2.4624624624624669E-2</v>
      </c>
      <c r="E860" s="61">
        <f t="shared" si="79"/>
        <v>-7.3793613344068643E-3</v>
      </c>
      <c r="F860" s="58">
        <f t="shared" si="80"/>
        <v>2.3092855555510852E-2</v>
      </c>
      <c r="G860" s="59">
        <f t="shared" si="81"/>
        <v>-7.499869203784401E-3</v>
      </c>
      <c r="H860" s="57">
        <f t="shared" si="83"/>
        <v>-1.7319339620821734E-4</v>
      </c>
      <c r="J860" s="56">
        <f t="shared" si="82"/>
        <v>5.4454973703739054E-5</v>
      </c>
    </row>
    <row r="861" spans="1:10" x14ac:dyDescent="0.25">
      <c r="A861" s="48">
        <v>44658</v>
      </c>
      <c r="B861" s="50">
        <v>334.2</v>
      </c>
      <c r="C861" s="50">
        <v>2076.63</v>
      </c>
      <c r="D861" s="60">
        <f t="shared" si="78"/>
        <v>-2.0515826494724498E-2</v>
      </c>
      <c r="E861" s="61">
        <f t="shared" si="79"/>
        <v>-1.4797278705012795E-2</v>
      </c>
      <c r="F861" s="58">
        <f t="shared" si="80"/>
        <v>-2.2047595563838316E-2</v>
      </c>
      <c r="G861" s="59">
        <f t="shared" si="81"/>
        <v>-1.4917786574390333E-2</v>
      </c>
      <c r="H861" s="57">
        <f t="shared" si="83"/>
        <v>3.2890132509981511E-4</v>
      </c>
      <c r="J861" s="56">
        <f t="shared" si="82"/>
        <v>2.1895945707382515E-4</v>
      </c>
    </row>
    <row r="862" spans="1:10" x14ac:dyDescent="0.25">
      <c r="A862" s="49">
        <v>44659</v>
      </c>
      <c r="B862" s="51" t="s">
        <v>390</v>
      </c>
      <c r="C862" s="51">
        <v>2085.0700000000002</v>
      </c>
      <c r="D862" s="60">
        <f t="shared" si="78"/>
        <v>-5.9844404548170527E-4</v>
      </c>
      <c r="E862" s="61">
        <f t="shared" si="79"/>
        <v>4.0642772183778764E-3</v>
      </c>
      <c r="F862" s="58">
        <f t="shared" si="80"/>
        <v>-2.1302131145955233E-3</v>
      </c>
      <c r="G862" s="59">
        <f t="shared" si="81"/>
        <v>3.9437693490003397E-3</v>
      </c>
      <c r="H862" s="57">
        <f t="shared" si="83"/>
        <v>-8.4010691881803735E-6</v>
      </c>
      <c r="J862" s="56">
        <f t="shared" si="82"/>
        <v>1.6518349307825408E-5</v>
      </c>
    </row>
    <row r="863" spans="1:10" x14ac:dyDescent="0.25">
      <c r="A863" s="48">
        <v>44662</v>
      </c>
      <c r="B863" s="50">
        <v>329.7</v>
      </c>
      <c r="C863" s="50">
        <v>2121.65</v>
      </c>
      <c r="D863" s="60">
        <f t="shared" si="78"/>
        <v>-1.2874251497006051E-2</v>
      </c>
      <c r="E863" s="61">
        <f t="shared" si="79"/>
        <v>1.7543775508735981E-2</v>
      </c>
      <c r="F863" s="58">
        <f t="shared" si="80"/>
        <v>-1.4406020566119868E-2</v>
      </c>
      <c r="G863" s="59">
        <f t="shared" si="81"/>
        <v>1.7423267639358444E-2</v>
      </c>
      <c r="H863" s="57">
        <f t="shared" si="83"/>
        <v>-2.5099995194160851E-4</v>
      </c>
      <c r="J863" s="56">
        <f t="shared" si="82"/>
        <v>3.0778405910092442E-4</v>
      </c>
    </row>
    <row r="864" spans="1:10" x14ac:dyDescent="0.25">
      <c r="A864" s="49">
        <v>44663</v>
      </c>
      <c r="B864" s="51">
        <v>333.9</v>
      </c>
      <c r="C864" s="51">
        <v>2094.0100000000002</v>
      </c>
      <c r="D864" s="60">
        <f t="shared" si="78"/>
        <v>1.2738853503184711E-2</v>
      </c>
      <c r="E864" s="61">
        <f t="shared" si="79"/>
        <v>-1.3027596446162137E-2</v>
      </c>
      <c r="F864" s="58">
        <f t="shared" si="80"/>
        <v>1.1207084434070893E-2</v>
      </c>
      <c r="G864" s="59">
        <f t="shared" si="81"/>
        <v>-1.3148104315539675E-2</v>
      </c>
      <c r="H864" s="57">
        <f t="shared" si="83"/>
        <v>-1.4735191521222504E-4</v>
      </c>
      <c r="J864" s="56">
        <f t="shared" si="82"/>
        <v>1.6971826916405635E-4</v>
      </c>
    </row>
    <row r="865" spans="1:10" x14ac:dyDescent="0.25">
      <c r="A865" s="48">
        <v>44664</v>
      </c>
      <c r="B865" s="50">
        <v>341.2</v>
      </c>
      <c r="C865" s="50">
        <v>2104.3200000000002</v>
      </c>
      <c r="D865" s="60">
        <f t="shared" si="78"/>
        <v>2.1862833183587949E-2</v>
      </c>
      <c r="E865" s="61">
        <f t="shared" si="79"/>
        <v>4.9235677002497091E-3</v>
      </c>
      <c r="F865" s="58">
        <f t="shared" si="80"/>
        <v>2.0331064114474131E-2</v>
      </c>
      <c r="G865" s="59">
        <f t="shared" si="81"/>
        <v>4.8030598308721724E-3</v>
      </c>
      <c r="H865" s="57">
        <f t="shared" si="83"/>
        <v>9.7651317367117413E-5</v>
      </c>
      <c r="J865" s="56">
        <f t="shared" si="82"/>
        <v>2.424151889894221E-5</v>
      </c>
    </row>
    <row r="866" spans="1:10" x14ac:dyDescent="0.25">
      <c r="A866" s="49">
        <v>44665</v>
      </c>
      <c r="B866" s="51">
        <v>337.8</v>
      </c>
      <c r="C866" s="51">
        <v>2093.17</v>
      </c>
      <c r="D866" s="60">
        <f t="shared" si="78"/>
        <v>-9.9648300117232136E-3</v>
      </c>
      <c r="E866" s="61">
        <f t="shared" si="79"/>
        <v>-5.2986237834550254E-3</v>
      </c>
      <c r="F866" s="58">
        <f t="shared" si="80"/>
        <v>-1.1496599080837031E-2</v>
      </c>
      <c r="G866" s="59">
        <f t="shared" si="81"/>
        <v>-5.4191316528325621E-3</v>
      </c>
      <c r="H866" s="57">
        <f t="shared" si="83"/>
        <v>6.2301583978889699E-5</v>
      </c>
      <c r="J866" s="56">
        <f t="shared" si="82"/>
        <v>2.8075413998595247E-5</v>
      </c>
    </row>
    <row r="867" spans="1:10" x14ac:dyDescent="0.25">
      <c r="A867" s="48">
        <v>44670</v>
      </c>
      <c r="B867" s="50" t="s">
        <v>384</v>
      </c>
      <c r="C867" s="50">
        <v>2068.52</v>
      </c>
      <c r="D867" s="60">
        <f t="shared" si="78"/>
        <v>-4.6773238602723533E-2</v>
      </c>
      <c r="E867" s="61">
        <f t="shared" si="79"/>
        <v>-1.1776396565974179E-2</v>
      </c>
      <c r="F867" s="58">
        <f t="shared" si="80"/>
        <v>-4.8305007671837354E-2</v>
      </c>
      <c r="G867" s="59">
        <f t="shared" si="81"/>
        <v>-1.1896904435351716E-2</v>
      </c>
      <c r="H867" s="57">
        <f t="shared" si="83"/>
        <v>5.7468006002078049E-4</v>
      </c>
      <c r="J867" s="56">
        <f t="shared" si="82"/>
        <v>1.3868351607908844E-4</v>
      </c>
    </row>
    <row r="868" spans="1:10" x14ac:dyDescent="0.25">
      <c r="A868" s="49">
        <v>44671</v>
      </c>
      <c r="B868" s="51" t="s">
        <v>399</v>
      </c>
      <c r="C868" s="51">
        <v>2047.81</v>
      </c>
      <c r="D868" s="60">
        <f t="shared" si="78"/>
        <v>1.552795031055898E-2</v>
      </c>
      <c r="E868" s="61">
        <f t="shared" si="79"/>
        <v>-1.0011989248351449E-2</v>
      </c>
      <c r="F868" s="58">
        <f t="shared" si="80"/>
        <v>1.3996181241445162E-2</v>
      </c>
      <c r="G868" s="59">
        <f t="shared" si="81"/>
        <v>-1.0132497117728987E-2</v>
      </c>
      <c r="H868" s="57">
        <f t="shared" si="83"/>
        <v>-1.4181626608815562E-4</v>
      </c>
      <c r="J868" s="56">
        <f t="shared" si="82"/>
        <v>1.0023992870910502E-4</v>
      </c>
    </row>
    <row r="869" spans="1:10" x14ac:dyDescent="0.25">
      <c r="A869" s="48">
        <v>44672</v>
      </c>
      <c r="B869" s="50">
        <v>318.89999999999998</v>
      </c>
      <c r="C869" s="50">
        <v>2028.76</v>
      </c>
      <c r="D869" s="60">
        <f t="shared" si="78"/>
        <v>-2.4770642201834892E-2</v>
      </c>
      <c r="E869" s="61">
        <f t="shared" si="79"/>
        <v>-9.3026208486138851E-3</v>
      </c>
      <c r="F869" s="58">
        <f t="shared" si="80"/>
        <v>-2.6302411270948709E-2</v>
      </c>
      <c r="G869" s="59">
        <f t="shared" si="81"/>
        <v>-9.4231287179914226E-3</v>
      </c>
      <c r="H869" s="57">
        <f t="shared" si="83"/>
        <v>2.4785100699969807E-4</v>
      </c>
      <c r="J869" s="56">
        <f t="shared" si="82"/>
        <v>8.6538754653065722E-5</v>
      </c>
    </row>
    <row r="870" spans="1:10" x14ac:dyDescent="0.25">
      <c r="A870" s="49">
        <v>44673</v>
      </c>
      <c r="B870" s="51">
        <v>316.5</v>
      </c>
      <c r="C870" s="51">
        <v>1973.31</v>
      </c>
      <c r="D870" s="60">
        <f t="shared" si="78"/>
        <v>-7.5258701787392912E-3</v>
      </c>
      <c r="E870" s="61">
        <f t="shared" si="79"/>
        <v>-2.7331966324257162E-2</v>
      </c>
      <c r="F870" s="58">
        <f t="shared" si="80"/>
        <v>-9.0576392478531088E-3</v>
      </c>
      <c r="G870" s="59">
        <f t="shared" si="81"/>
        <v>-2.74524741936347E-2</v>
      </c>
      <c r="H870" s="57">
        <f t="shared" si="83"/>
        <v>2.4865460770694028E-4</v>
      </c>
      <c r="J870" s="56">
        <f t="shared" si="82"/>
        <v>7.4703638315032751E-4</v>
      </c>
    </row>
    <row r="871" spans="1:10" x14ac:dyDescent="0.25">
      <c r="A871" s="48">
        <v>44676</v>
      </c>
      <c r="B871" s="50">
        <v>315.60000000000002</v>
      </c>
      <c r="C871" s="50">
        <v>1919.55</v>
      </c>
      <c r="D871" s="60">
        <f t="shared" si="78"/>
        <v>-2.8436018957345155E-3</v>
      </c>
      <c r="E871" s="61">
        <f t="shared" si="79"/>
        <v>-2.724356537999606E-2</v>
      </c>
      <c r="F871" s="58">
        <f t="shared" si="80"/>
        <v>-4.3753709648483331E-3</v>
      </c>
      <c r="G871" s="59">
        <f t="shared" si="81"/>
        <v>-2.7364073249373597E-2</v>
      </c>
      <c r="H871" s="57">
        <f t="shared" si="83"/>
        <v>1.1972797157529222E-4</v>
      </c>
      <c r="J871" s="56">
        <f t="shared" si="82"/>
        <v>7.4221185461411981E-4</v>
      </c>
    </row>
    <row r="872" spans="1:10" x14ac:dyDescent="0.25">
      <c r="A872" s="49">
        <v>44677</v>
      </c>
      <c r="B872" s="51">
        <v>314.8</v>
      </c>
      <c r="C872" s="51">
        <v>1896.46</v>
      </c>
      <c r="D872" s="60">
        <f t="shared" si="78"/>
        <v>-2.5348542458808465E-3</v>
      </c>
      <c r="E872" s="61">
        <f t="shared" si="79"/>
        <v>-1.2028860930947349E-2</v>
      </c>
      <c r="F872" s="58">
        <f t="shared" si="80"/>
        <v>-4.0666233149946641E-3</v>
      </c>
      <c r="G872" s="59">
        <f t="shared" si="81"/>
        <v>-1.2149368800324887E-2</v>
      </c>
      <c r="H872" s="57">
        <f t="shared" si="83"/>
        <v>4.9406906425869937E-5</v>
      </c>
      <c r="J872" s="56">
        <f t="shared" si="82"/>
        <v>1.4469349529607154E-4</v>
      </c>
    </row>
    <row r="873" spans="1:10" x14ac:dyDescent="0.25">
      <c r="A873" s="48">
        <v>44678</v>
      </c>
      <c r="B873" s="50">
        <v>313.89999999999998</v>
      </c>
      <c r="C873" s="50">
        <v>1883.09</v>
      </c>
      <c r="D873" s="60">
        <f t="shared" si="78"/>
        <v>-2.8589580686151361E-3</v>
      </c>
      <c r="E873" s="61">
        <f t="shared" si="79"/>
        <v>-7.0499773261761822E-3</v>
      </c>
      <c r="F873" s="58">
        <f t="shared" si="80"/>
        <v>-4.3907271377289538E-3</v>
      </c>
      <c r="G873" s="59">
        <f t="shared" si="81"/>
        <v>-7.1704851955537189E-3</v>
      </c>
      <c r="H873" s="57">
        <f t="shared" si="83"/>
        <v>3.1483643938801421E-5</v>
      </c>
      <c r="J873" s="56">
        <f t="shared" si="82"/>
        <v>4.9702180299598269E-5</v>
      </c>
    </row>
    <row r="874" spans="1:10" x14ac:dyDescent="0.25">
      <c r="A874" s="49">
        <v>44679</v>
      </c>
      <c r="B874" s="51">
        <v>302.60000000000002</v>
      </c>
      <c r="C874" s="51">
        <v>1884.42</v>
      </c>
      <c r="D874" s="60">
        <f t="shared" si="78"/>
        <v>-3.5998725708824342E-2</v>
      </c>
      <c r="E874" s="61">
        <f t="shared" si="79"/>
        <v>7.0628594490984575E-4</v>
      </c>
      <c r="F874" s="58">
        <f t="shared" si="80"/>
        <v>-3.7530494777938163E-2</v>
      </c>
      <c r="G874" s="59">
        <f t="shared" si="81"/>
        <v>5.8577807553230883E-4</v>
      </c>
      <c r="H874" s="57">
        <f t="shared" si="83"/>
        <v>-2.1984541004795983E-5</v>
      </c>
      <c r="J874" s="56">
        <f t="shared" si="82"/>
        <v>4.9883983597719372E-7</v>
      </c>
    </row>
    <row r="875" spans="1:10" x14ac:dyDescent="0.25">
      <c r="A875" s="48">
        <v>44680</v>
      </c>
      <c r="B875" s="50">
        <v>288.10000000000002</v>
      </c>
      <c r="C875" s="50">
        <v>1858.12</v>
      </c>
      <c r="D875" s="60">
        <f t="shared" si="78"/>
        <v>-4.7918043621943185E-2</v>
      </c>
      <c r="E875" s="61">
        <f t="shared" si="79"/>
        <v>-1.3956548964668247E-2</v>
      </c>
      <c r="F875" s="58">
        <f t="shared" si="80"/>
        <v>-4.9449812691057006E-2</v>
      </c>
      <c r="G875" s="59">
        <f t="shared" si="81"/>
        <v>-1.4077056834045785E-2</v>
      </c>
      <c r="H875" s="57">
        <f t="shared" si="83"/>
        <v>6.9610782368492805E-4</v>
      </c>
      <c r="J875" s="56">
        <f t="shared" si="82"/>
        <v>1.9478525900318232E-4</v>
      </c>
    </row>
    <row r="876" spans="1:10" x14ac:dyDescent="0.25">
      <c r="A876" s="49">
        <v>44683</v>
      </c>
      <c r="B876" s="51">
        <v>286.8</v>
      </c>
      <c r="C876" s="51">
        <v>1824.05</v>
      </c>
      <c r="D876" s="60">
        <f t="shared" si="78"/>
        <v>-4.5123221103783306E-3</v>
      </c>
      <c r="E876" s="61">
        <f t="shared" si="79"/>
        <v>-1.8335737196736424E-2</v>
      </c>
      <c r="F876" s="58">
        <f t="shared" si="80"/>
        <v>-6.0440911794921483E-3</v>
      </c>
      <c r="G876" s="59">
        <f t="shared" si="81"/>
        <v>-1.8456245066113961E-2</v>
      </c>
      <c r="H876" s="57">
        <f t="shared" si="83"/>
        <v>1.1155122801064487E-4</v>
      </c>
      <c r="J876" s="56">
        <f t="shared" si="82"/>
        <v>3.3619925854778368E-4</v>
      </c>
    </row>
    <row r="877" spans="1:10" x14ac:dyDescent="0.25">
      <c r="A877" s="48">
        <v>44685</v>
      </c>
      <c r="B877" s="50">
        <v>281.10000000000002</v>
      </c>
      <c r="C877" s="50">
        <v>1812.56</v>
      </c>
      <c r="D877" s="60">
        <f t="shared" si="78"/>
        <v>-1.9874476987447709E-2</v>
      </c>
      <c r="E877" s="61">
        <f t="shared" si="79"/>
        <v>-6.2991694306625545E-3</v>
      </c>
      <c r="F877" s="58">
        <f t="shared" si="80"/>
        <v>-2.1406246056561527E-2</v>
      </c>
      <c r="G877" s="59">
        <f t="shared" si="81"/>
        <v>-6.4196773000400912E-3</v>
      </c>
      <c r="H877" s="57">
        <f t="shared" si="83"/>
        <v>1.3742119188838074E-4</v>
      </c>
      <c r="J877" s="56">
        <f t="shared" si="82"/>
        <v>3.9679535516193609E-5</v>
      </c>
    </row>
    <row r="878" spans="1:10" x14ac:dyDescent="0.25">
      <c r="A878" s="49">
        <v>44686</v>
      </c>
      <c r="B878" s="51">
        <v>278.3</v>
      </c>
      <c r="C878" s="51">
        <v>1765.85</v>
      </c>
      <c r="D878" s="60">
        <f t="shared" si="78"/>
        <v>-9.9608680184988252E-3</v>
      </c>
      <c r="E878" s="61">
        <f t="shared" si="79"/>
        <v>-2.5770181400891601E-2</v>
      </c>
      <c r="F878" s="58">
        <f t="shared" si="80"/>
        <v>-1.1492637087612643E-2</v>
      </c>
      <c r="G878" s="59">
        <f t="shared" si="81"/>
        <v>-2.5890689270269138E-2</v>
      </c>
      <c r="H878" s="57">
        <f t="shared" si="83"/>
        <v>2.9755229573134981E-4</v>
      </c>
      <c r="J878" s="56">
        <f t="shared" si="82"/>
        <v>6.6410224943485934E-4</v>
      </c>
    </row>
    <row r="879" spans="1:10" x14ac:dyDescent="0.25">
      <c r="A879" s="48">
        <v>44687</v>
      </c>
      <c r="B879" s="50" t="s">
        <v>362</v>
      </c>
      <c r="C879" s="50">
        <v>1765.14</v>
      </c>
      <c r="D879" s="60">
        <f t="shared" si="78"/>
        <v>-4.6712181099533012E-3</v>
      </c>
      <c r="E879" s="61">
        <f t="shared" si="79"/>
        <v>-4.020726562278254E-4</v>
      </c>
      <c r="F879" s="58">
        <f t="shared" si="80"/>
        <v>-6.2029871790671189E-3</v>
      </c>
      <c r="G879" s="59">
        <f t="shared" si="81"/>
        <v>-5.2258052560536232E-4</v>
      </c>
      <c r="H879" s="57">
        <f t="shared" si="83"/>
        <v>3.2415603003602185E-6</v>
      </c>
      <c r="J879" s="56">
        <f t="shared" si="82"/>
        <v>1.6166242088609906E-7</v>
      </c>
    </row>
    <row r="880" spans="1:10" x14ac:dyDescent="0.25">
      <c r="A880" s="49">
        <v>44690</v>
      </c>
      <c r="B880" s="51">
        <v>267.3</v>
      </c>
      <c r="C880" s="51">
        <v>1727.34</v>
      </c>
      <c r="D880" s="60">
        <f t="shared" si="78"/>
        <v>-3.5018050541516188E-2</v>
      </c>
      <c r="E880" s="61">
        <f t="shared" si="79"/>
        <v>-2.141473197593402E-2</v>
      </c>
      <c r="F880" s="58">
        <f t="shared" si="80"/>
        <v>-3.6549819610630009E-2</v>
      </c>
      <c r="G880" s="59">
        <f t="shared" si="81"/>
        <v>-2.1535239845311558E-2</v>
      </c>
      <c r="H880" s="57">
        <f t="shared" si="83"/>
        <v>7.8710913161778918E-4</v>
      </c>
      <c r="J880" s="56">
        <f t="shared" si="82"/>
        <v>4.58590745601091E-4</v>
      </c>
    </row>
    <row r="881" spans="1:10" x14ac:dyDescent="0.25">
      <c r="A881" s="48">
        <v>44691</v>
      </c>
      <c r="B881" s="50">
        <v>283.7</v>
      </c>
      <c r="C881" s="50">
        <v>1719.24</v>
      </c>
      <c r="D881" s="60">
        <f t="shared" si="78"/>
        <v>6.1354283576505741E-2</v>
      </c>
      <c r="E881" s="61">
        <f t="shared" si="79"/>
        <v>-4.6892910486643347E-3</v>
      </c>
      <c r="F881" s="58">
        <f t="shared" si="80"/>
        <v>5.982251450739192E-2</v>
      </c>
      <c r="G881" s="59">
        <f t="shared" si="81"/>
        <v>-4.8097989180418714E-3</v>
      </c>
      <c r="H881" s="57">
        <f t="shared" si="83"/>
        <v>-2.8773426555219779E-4</v>
      </c>
      <c r="J881" s="56">
        <f t="shared" si="82"/>
        <v>2.1989450539083457E-5</v>
      </c>
    </row>
    <row r="882" spans="1:10" x14ac:dyDescent="0.25">
      <c r="A882" s="49">
        <v>44692</v>
      </c>
      <c r="B882" s="51" t="s">
        <v>365</v>
      </c>
      <c r="C882" s="51">
        <v>1718.07</v>
      </c>
      <c r="D882" s="60">
        <f t="shared" si="78"/>
        <v>2.9256256609094144E-2</v>
      </c>
      <c r="E882" s="61">
        <f t="shared" si="79"/>
        <v>-6.8053325888184357E-4</v>
      </c>
      <c r="F882" s="58">
        <f t="shared" si="80"/>
        <v>2.7724487539980327E-2</v>
      </c>
      <c r="G882" s="59">
        <f t="shared" si="81"/>
        <v>-8.010411282593805E-4</v>
      </c>
      <c r="H882" s="57">
        <f t="shared" si="83"/>
        <v>-2.2208454779438976E-5</v>
      </c>
      <c r="J882" s="56">
        <f t="shared" si="82"/>
        <v>4.6312551644434235E-7</v>
      </c>
    </row>
    <row r="883" spans="1:10" x14ac:dyDescent="0.25">
      <c r="A883" s="48">
        <v>44693</v>
      </c>
      <c r="B883" s="50">
        <v>295.2</v>
      </c>
      <c r="C883" s="50">
        <v>1691.62</v>
      </c>
      <c r="D883" s="60">
        <f t="shared" si="78"/>
        <v>1.0958904109588996E-2</v>
      </c>
      <c r="E883" s="61">
        <f t="shared" si="79"/>
        <v>-1.5395181802836944E-2</v>
      </c>
      <c r="F883" s="58">
        <f t="shared" si="80"/>
        <v>9.4271350404751784E-3</v>
      </c>
      <c r="G883" s="59">
        <f t="shared" si="81"/>
        <v>-1.5515689672214481E-2</v>
      </c>
      <c r="H883" s="57">
        <f t="shared" si="83"/>
        <v>-1.4626850178607197E-4</v>
      </c>
      <c r="J883" s="56">
        <f t="shared" si="82"/>
        <v>2.3701162274240175E-4</v>
      </c>
    </row>
    <row r="884" spans="1:10" x14ac:dyDescent="0.25">
      <c r="A884" s="49">
        <v>44694</v>
      </c>
      <c r="B884" s="51">
        <v>301.7</v>
      </c>
      <c r="C884" s="51">
        <v>1765.63</v>
      </c>
      <c r="D884" s="60">
        <f t="shared" si="78"/>
        <v>2.2018970189702003E-2</v>
      </c>
      <c r="E884" s="61">
        <f t="shared" si="79"/>
        <v>4.375096061763295E-2</v>
      </c>
      <c r="F884" s="58">
        <f t="shared" si="80"/>
        <v>2.0487201120588185E-2</v>
      </c>
      <c r="G884" s="59">
        <f t="shared" si="81"/>
        <v>4.3630452748255416E-2</v>
      </c>
      <c r="H884" s="57">
        <f t="shared" si="83"/>
        <v>8.9386586043582825E-4</v>
      </c>
      <c r="J884" s="56">
        <f t="shared" si="82"/>
        <v>1.9141465549656694E-3</v>
      </c>
    </row>
    <row r="885" spans="1:10" x14ac:dyDescent="0.25">
      <c r="A885" s="48">
        <v>44697</v>
      </c>
      <c r="B885" s="50">
        <v>289.7</v>
      </c>
      <c r="C885" s="50">
        <v>1762.22</v>
      </c>
      <c r="D885" s="60">
        <f t="shared" si="78"/>
        <v>-3.977461054027176E-2</v>
      </c>
      <c r="E885" s="61">
        <f t="shared" si="79"/>
        <v>-1.9313219643980473E-3</v>
      </c>
      <c r="F885" s="58">
        <f t="shared" si="80"/>
        <v>-4.1306379609385581E-2</v>
      </c>
      <c r="G885" s="59">
        <f t="shared" si="81"/>
        <v>-2.0518298337755844E-3</v>
      </c>
      <c r="H885" s="57">
        <f t="shared" si="83"/>
        <v>8.47536620077968E-5</v>
      </c>
      <c r="J885" s="56">
        <f t="shared" si="82"/>
        <v>3.7300045301663323E-6</v>
      </c>
    </row>
    <row r="886" spans="1:10" x14ac:dyDescent="0.25">
      <c r="A886" s="49">
        <v>44698</v>
      </c>
      <c r="B886" s="51">
        <v>300.2</v>
      </c>
      <c r="C886" s="51">
        <v>1800.55</v>
      </c>
      <c r="D886" s="60">
        <f t="shared" si="78"/>
        <v>3.6244390749050837E-2</v>
      </c>
      <c r="E886" s="61">
        <f t="shared" si="79"/>
        <v>2.1750973204253787E-2</v>
      </c>
      <c r="F886" s="58">
        <f t="shared" si="80"/>
        <v>3.4712621679937015E-2</v>
      </c>
      <c r="G886" s="59">
        <f t="shared" si="81"/>
        <v>2.163046533487625E-2</v>
      </c>
      <c r="H886" s="57">
        <f t="shared" si="83"/>
        <v>7.508501599305514E-4</v>
      </c>
      <c r="J886" s="56">
        <f t="shared" si="82"/>
        <v>4.7310483533216625E-4</v>
      </c>
    </row>
    <row r="887" spans="1:10" x14ac:dyDescent="0.25">
      <c r="A887" s="48">
        <v>44699</v>
      </c>
      <c r="B887" s="50">
        <v>296.89999999999998</v>
      </c>
      <c r="C887" s="50">
        <v>1801.68</v>
      </c>
      <c r="D887" s="60">
        <f t="shared" si="78"/>
        <v>-1.099267155229855E-2</v>
      </c>
      <c r="E887" s="61">
        <f t="shared" si="79"/>
        <v>6.2758601538415171E-4</v>
      </c>
      <c r="F887" s="58">
        <f t="shared" si="80"/>
        <v>-1.2524440621412367E-2</v>
      </c>
      <c r="G887" s="59">
        <f t="shared" si="81"/>
        <v>5.0707814600661478E-4</v>
      </c>
      <c r="H887" s="57">
        <f t="shared" si="83"/>
        <v>-6.3508701300757174E-6</v>
      </c>
      <c r="J887" s="56">
        <f t="shared" si="82"/>
        <v>3.9386420670575671E-7</v>
      </c>
    </row>
    <row r="888" spans="1:10" x14ac:dyDescent="0.25">
      <c r="A888" s="49">
        <v>44700</v>
      </c>
      <c r="B888" s="51">
        <v>294.7</v>
      </c>
      <c r="C888" s="51">
        <v>1776.4</v>
      </c>
      <c r="D888" s="60">
        <f t="shared" si="78"/>
        <v>-7.4099023240147277E-3</v>
      </c>
      <c r="E888" s="61">
        <f t="shared" si="79"/>
        <v>-1.4031348519159881E-2</v>
      </c>
      <c r="F888" s="58">
        <f t="shared" si="80"/>
        <v>-8.9416713931285453E-3</v>
      </c>
      <c r="G888" s="59">
        <f t="shared" si="81"/>
        <v>-1.4151856388537418E-2</v>
      </c>
      <c r="H888" s="57">
        <f t="shared" si="83"/>
        <v>1.2654124942904849E-4</v>
      </c>
      <c r="J888" s="56">
        <f t="shared" si="82"/>
        <v>1.9687874126613018E-4</v>
      </c>
    </row>
    <row r="889" spans="1:10" x14ac:dyDescent="0.25">
      <c r="A889" s="48">
        <v>44701</v>
      </c>
      <c r="B889" s="50">
        <v>300.89999999999998</v>
      </c>
      <c r="C889" s="50">
        <v>1782.66</v>
      </c>
      <c r="D889" s="60">
        <f t="shared" si="78"/>
        <v>2.1038344078724069E-2</v>
      </c>
      <c r="E889" s="61">
        <f t="shared" si="79"/>
        <v>3.5239810853411324E-3</v>
      </c>
      <c r="F889" s="58">
        <f t="shared" si="80"/>
        <v>1.9506575009610252E-2</v>
      </c>
      <c r="G889" s="59">
        <f t="shared" si="81"/>
        <v>3.4034732159635953E-3</v>
      </c>
      <c r="H889" s="57">
        <f t="shared" si="83"/>
        <v>6.6390105580393298E-5</v>
      </c>
      <c r="J889" s="56">
        <f t="shared" si="82"/>
        <v>1.2418442689842065E-5</v>
      </c>
    </row>
    <row r="890" spans="1:10" x14ac:dyDescent="0.25">
      <c r="A890" s="49">
        <v>44704</v>
      </c>
      <c r="B890" s="51">
        <v>302.5</v>
      </c>
      <c r="C890" s="51">
        <v>1836.87</v>
      </c>
      <c r="D890" s="60">
        <f t="shared" si="78"/>
        <v>5.3173811897642143E-3</v>
      </c>
      <c r="E890" s="61">
        <f t="shared" si="79"/>
        <v>3.0409612601393299E-2</v>
      </c>
      <c r="F890" s="58">
        <f t="shared" si="80"/>
        <v>3.7856121206503962E-3</v>
      </c>
      <c r="G890" s="59">
        <f t="shared" si="81"/>
        <v>3.0289104732015761E-2</v>
      </c>
      <c r="H890" s="57">
        <f t="shared" si="83"/>
        <v>1.1466280199716813E-4</v>
      </c>
      <c r="J890" s="56">
        <f t="shared" si="82"/>
        <v>9.2474453856681812E-4</v>
      </c>
    </row>
    <row r="891" spans="1:10" x14ac:dyDescent="0.25">
      <c r="A891" s="48">
        <v>44705</v>
      </c>
      <c r="B891" s="50">
        <v>293.60000000000002</v>
      </c>
      <c r="C891" s="50">
        <v>1810.98</v>
      </c>
      <c r="D891" s="60">
        <f t="shared" si="78"/>
        <v>-2.9421487603305763E-2</v>
      </c>
      <c r="E891" s="61">
        <f t="shared" si="79"/>
        <v>-1.4094628362377182E-2</v>
      </c>
      <c r="F891" s="58">
        <f t="shared" si="80"/>
        <v>-3.095325667241958E-2</v>
      </c>
      <c r="G891" s="59">
        <f t="shared" si="81"/>
        <v>-1.4215136231754719E-2</v>
      </c>
      <c r="H891" s="57">
        <f t="shared" si="83"/>
        <v>4.4000476041491509E-4</v>
      </c>
      <c r="J891" s="56">
        <f t="shared" si="82"/>
        <v>1.9865854867352729E-4</v>
      </c>
    </row>
    <row r="892" spans="1:10" x14ac:dyDescent="0.25">
      <c r="A892" s="49">
        <v>44706</v>
      </c>
      <c r="B892" s="51">
        <v>282.10000000000002</v>
      </c>
      <c r="C892" s="51">
        <v>1796.58</v>
      </c>
      <c r="D892" s="60">
        <f t="shared" si="78"/>
        <v>-3.9168937329700282E-2</v>
      </c>
      <c r="E892" s="61">
        <f t="shared" si="79"/>
        <v>-7.9514958751615294E-3</v>
      </c>
      <c r="F892" s="58">
        <f t="shared" si="80"/>
        <v>-4.0700706398814103E-2</v>
      </c>
      <c r="G892" s="59">
        <f t="shared" si="81"/>
        <v>-8.072003744539067E-3</v>
      </c>
      <c r="H892" s="57">
        <f t="shared" si="83"/>
        <v>3.2853625445661261E-4</v>
      </c>
      <c r="J892" s="56">
        <f t="shared" si="82"/>
        <v>6.3226286652710812E-5</v>
      </c>
    </row>
    <row r="893" spans="1:10" x14ac:dyDescent="0.25">
      <c r="A893" s="48">
        <v>44707</v>
      </c>
      <c r="B893" s="50">
        <v>293.2</v>
      </c>
      <c r="C893" s="50">
        <v>1827.01</v>
      </c>
      <c r="D893" s="60">
        <f t="shared" si="78"/>
        <v>3.9347749025168355E-2</v>
      </c>
      <c r="E893" s="61">
        <f t="shared" si="79"/>
        <v>1.6937737256342622E-2</v>
      </c>
      <c r="F893" s="58">
        <f t="shared" si="80"/>
        <v>3.7815979956054534E-2</v>
      </c>
      <c r="G893" s="59">
        <f t="shared" si="81"/>
        <v>1.6817229386965084E-2</v>
      </c>
      <c r="H893" s="57">
        <f t="shared" si="83"/>
        <v>6.3596000941384294E-4</v>
      </c>
      <c r="J893" s="56">
        <f t="shared" si="82"/>
        <v>2.8688694336489692E-4</v>
      </c>
    </row>
    <row r="894" spans="1:10" x14ac:dyDescent="0.25">
      <c r="A894" s="49">
        <v>44708</v>
      </c>
      <c r="B894" s="51">
        <v>290.7</v>
      </c>
      <c r="C894" s="51">
        <v>1810.68</v>
      </c>
      <c r="D894" s="60">
        <f t="shared" si="78"/>
        <v>-8.526603001364208E-3</v>
      </c>
      <c r="E894" s="61">
        <f t="shared" si="79"/>
        <v>-8.938101050349978E-3</v>
      </c>
      <c r="F894" s="58">
        <f t="shared" si="80"/>
        <v>-1.0058372070478026E-2</v>
      </c>
      <c r="G894" s="59">
        <f t="shared" si="81"/>
        <v>-9.0586089197275156E-3</v>
      </c>
      <c r="H894" s="57">
        <f t="shared" si="83"/>
        <v>9.1114858955570362E-5</v>
      </c>
      <c r="J894" s="56">
        <f t="shared" si="82"/>
        <v>7.9889650386267378E-5</v>
      </c>
    </row>
    <row r="895" spans="1:10" x14ac:dyDescent="0.25">
      <c r="A895" s="48">
        <v>44711</v>
      </c>
      <c r="B895" s="50">
        <v>297.3</v>
      </c>
      <c r="C895" s="50">
        <v>1858.6</v>
      </c>
      <c r="D895" s="60">
        <f t="shared" si="78"/>
        <v>2.2703818369453233E-2</v>
      </c>
      <c r="E895" s="61">
        <f t="shared" si="79"/>
        <v>2.6465195396204733E-2</v>
      </c>
      <c r="F895" s="58">
        <f t="shared" si="80"/>
        <v>2.1172049300339415E-2</v>
      </c>
      <c r="G895" s="59">
        <f t="shared" si="81"/>
        <v>2.6344687526827195E-2</v>
      </c>
      <c r="H895" s="57">
        <f t="shared" si="83"/>
        <v>5.5777102312002226E-4</v>
      </c>
      <c r="J895" s="56">
        <f t="shared" si="82"/>
        <v>7.0040656735929614E-4</v>
      </c>
    </row>
    <row r="896" spans="1:10" x14ac:dyDescent="0.25">
      <c r="A896" s="49">
        <v>44712</v>
      </c>
      <c r="B896" s="51">
        <v>299.10000000000002</v>
      </c>
      <c r="C896" s="51">
        <v>1842.93</v>
      </c>
      <c r="D896" s="60">
        <f t="shared" si="78"/>
        <v>6.0544904137236344E-3</v>
      </c>
      <c r="E896" s="61">
        <f t="shared" si="79"/>
        <v>-8.4310771548476993E-3</v>
      </c>
      <c r="F896" s="58">
        <f t="shared" si="80"/>
        <v>4.5227213446098168E-3</v>
      </c>
      <c r="G896" s="59">
        <f t="shared" si="81"/>
        <v>-8.5515850242252368E-3</v>
      </c>
      <c r="H896" s="57">
        <f t="shared" si="83"/>
        <v>-3.8676436119309137E-5</v>
      </c>
      <c r="J896" s="56">
        <f t="shared" si="82"/>
        <v>7.1083061990994772E-5</v>
      </c>
    </row>
    <row r="897" spans="1:10" x14ac:dyDescent="0.25">
      <c r="A897" s="48">
        <v>44713</v>
      </c>
      <c r="B897" s="50">
        <v>297.10000000000002</v>
      </c>
      <c r="C897" s="50">
        <v>1822.57</v>
      </c>
      <c r="D897" s="60">
        <f t="shared" si="78"/>
        <v>-6.6867268472082797E-3</v>
      </c>
      <c r="E897" s="61">
        <f t="shared" si="79"/>
        <v>-1.1047625248924331E-2</v>
      </c>
      <c r="F897" s="58">
        <f t="shared" si="80"/>
        <v>-8.2184959163220973E-3</v>
      </c>
      <c r="G897" s="59">
        <f t="shared" si="81"/>
        <v>-1.1168133118301869E-2</v>
      </c>
      <c r="H897" s="57">
        <f t="shared" si="83"/>
        <v>9.1785256425705474E-5</v>
      </c>
      <c r="J897" s="56">
        <f t="shared" si="82"/>
        <v>1.2205002364067038E-4</v>
      </c>
    </row>
    <row r="898" spans="1:10" x14ac:dyDescent="0.25">
      <c r="A898" s="49">
        <v>44714</v>
      </c>
      <c r="B898" s="51">
        <v>306.3</v>
      </c>
      <c r="C898" s="51">
        <v>1833.76</v>
      </c>
      <c r="D898" s="60">
        <f t="shared" si="78"/>
        <v>3.0966004712217998E-2</v>
      </c>
      <c r="E898" s="61">
        <f t="shared" si="79"/>
        <v>6.1396818777879059E-3</v>
      </c>
      <c r="F898" s="58">
        <f t="shared" si="80"/>
        <v>2.9434235643104181E-2</v>
      </c>
      <c r="G898" s="59">
        <f t="shared" si="81"/>
        <v>6.0191740084103692E-3</v>
      </c>
      <c r="H898" s="57">
        <f t="shared" si="83"/>
        <v>1.7716978614039876E-4</v>
      </c>
      <c r="J898" s="56">
        <f t="shared" si="82"/>
        <v>3.7695693560437228E-5</v>
      </c>
    </row>
    <row r="899" spans="1:10" x14ac:dyDescent="0.25">
      <c r="A899" s="48">
        <v>44715</v>
      </c>
      <c r="B899" s="50">
        <v>314.10000000000002</v>
      </c>
      <c r="C899" s="50">
        <v>1819.99</v>
      </c>
      <c r="D899" s="60">
        <f t="shared" si="78"/>
        <v>2.5465230166503483E-2</v>
      </c>
      <c r="E899" s="61">
        <f t="shared" si="79"/>
        <v>-7.5091615042317539E-3</v>
      </c>
      <c r="F899" s="58">
        <f t="shared" si="80"/>
        <v>2.3933461097389665E-2</v>
      </c>
      <c r="G899" s="59">
        <f t="shared" si="81"/>
        <v>-7.6296693736092906E-3</v>
      </c>
      <c r="H899" s="57">
        <f t="shared" si="83"/>
        <v>-1.8260439513922335E-4</v>
      </c>
      <c r="J899" s="56">
        <f t="shared" si="82"/>
        <v>5.6387506496636096E-5</v>
      </c>
    </row>
    <row r="900" spans="1:10" x14ac:dyDescent="0.25">
      <c r="A900" s="49">
        <v>44718</v>
      </c>
      <c r="B900" s="51">
        <v>312.39999999999998</v>
      </c>
      <c r="C900" s="51">
        <v>1849.55</v>
      </c>
      <c r="D900" s="60">
        <f t="shared" si="78"/>
        <v>-5.4122890799109813E-3</v>
      </c>
      <c r="E900" s="61">
        <f t="shared" si="79"/>
        <v>1.6241847482678429E-2</v>
      </c>
      <c r="F900" s="58">
        <f t="shared" si="80"/>
        <v>-6.9440581490247989E-3</v>
      </c>
      <c r="G900" s="59">
        <f t="shared" si="81"/>
        <v>1.6121339613300891E-2</v>
      </c>
      <c r="H900" s="57">
        <f t="shared" si="83"/>
        <v>-1.1194751971493835E-4</v>
      </c>
      <c r="J900" s="56">
        <f t="shared" si="82"/>
        <v>2.6379760965058763E-4</v>
      </c>
    </row>
    <row r="901" spans="1:10" x14ac:dyDescent="0.25">
      <c r="A901" s="48">
        <v>44719</v>
      </c>
      <c r="B901" s="50">
        <v>305.60000000000002</v>
      </c>
      <c r="C901" s="50">
        <v>1828.57</v>
      </c>
      <c r="D901" s="60">
        <f t="shared" si="78"/>
        <v>-2.176696542893708E-2</v>
      </c>
      <c r="E901" s="61">
        <f t="shared" si="79"/>
        <v>-1.1343299721553901E-2</v>
      </c>
      <c r="F901" s="58">
        <f t="shared" si="80"/>
        <v>-2.3298734498050897E-2</v>
      </c>
      <c r="G901" s="59">
        <f t="shared" si="81"/>
        <v>-1.1463807590931439E-2</v>
      </c>
      <c r="H901" s="57">
        <f t="shared" si="83"/>
        <v>2.6709220939785205E-4</v>
      </c>
      <c r="J901" s="56">
        <f t="shared" si="82"/>
        <v>1.286704485730048E-4</v>
      </c>
    </row>
    <row r="902" spans="1:10" x14ac:dyDescent="0.25">
      <c r="A902" s="49">
        <v>44720</v>
      </c>
      <c r="B902" s="51">
        <v>306.60000000000002</v>
      </c>
      <c r="C902" s="51">
        <v>1792.8</v>
      </c>
      <c r="D902" s="60">
        <f t="shared" ref="D902:D965" si="84">B902/B901-1</f>
        <v>3.2722513089005201E-3</v>
      </c>
      <c r="E902" s="61">
        <f t="shared" ref="E902:E965" si="85">C902/C901-1</f>
        <v>-1.956173403260475E-2</v>
      </c>
      <c r="F902" s="58">
        <f t="shared" ref="F902:F965" si="86">D902-$N$10</f>
        <v>1.740482239786702E-3</v>
      </c>
      <c r="G902" s="59">
        <f t="shared" ref="G902:G965" si="87">E902-$O$10</f>
        <v>-1.9682241901982287E-2</v>
      </c>
      <c r="H902" s="57">
        <f t="shared" si="83"/>
        <v>-3.4256592469585808E-5</v>
      </c>
      <c r="J902" s="56">
        <f t="shared" ref="J902:J965" si="88">E902^2</f>
        <v>3.8266143836236687E-4</v>
      </c>
    </row>
    <row r="903" spans="1:10" x14ac:dyDescent="0.25">
      <c r="A903" s="48">
        <v>44721</v>
      </c>
      <c r="B903" s="50">
        <v>306.5</v>
      </c>
      <c r="C903" s="50">
        <v>1767.5</v>
      </c>
      <c r="D903" s="60">
        <f t="shared" si="84"/>
        <v>-3.2615786040446348E-4</v>
      </c>
      <c r="E903" s="61">
        <f t="shared" si="85"/>
        <v>-1.4112003569834886E-2</v>
      </c>
      <c r="F903" s="58">
        <f t="shared" si="86"/>
        <v>-1.8579269295182816E-3</v>
      </c>
      <c r="G903" s="59">
        <f t="shared" si="87"/>
        <v>-1.4232511439212423E-2</v>
      </c>
      <c r="H903" s="57">
        <f t="shared" ref="H903:H966" si="89">F903*G903</f>
        <v>2.6442966277589757E-5</v>
      </c>
      <c r="J903" s="56">
        <f t="shared" si="88"/>
        <v>1.9914864475503255E-4</v>
      </c>
    </row>
    <row r="904" spans="1:10" x14ac:dyDescent="0.25">
      <c r="A904" s="49">
        <v>44722</v>
      </c>
      <c r="B904" s="51">
        <v>303.8</v>
      </c>
      <c r="C904" s="51">
        <v>1725.18</v>
      </c>
      <c r="D904" s="60">
        <f t="shared" si="84"/>
        <v>-8.809135399673651E-3</v>
      </c>
      <c r="E904" s="61">
        <f t="shared" si="85"/>
        <v>-2.394342291371987E-2</v>
      </c>
      <c r="F904" s="58">
        <f t="shared" si="86"/>
        <v>-1.0340904468787469E-2</v>
      </c>
      <c r="G904" s="59">
        <f t="shared" si="87"/>
        <v>-2.4063930783097407E-2</v>
      </c>
      <c r="H904" s="57">
        <f t="shared" si="89"/>
        <v>2.4884280937152432E-4</v>
      </c>
      <c r="J904" s="56">
        <f t="shared" si="88"/>
        <v>5.7328750082524566E-4</v>
      </c>
    </row>
    <row r="905" spans="1:10" x14ac:dyDescent="0.25">
      <c r="A905" s="48">
        <v>44725</v>
      </c>
      <c r="B905" s="50" t="s">
        <v>378</v>
      </c>
      <c r="C905" s="50">
        <v>1681.75</v>
      </c>
      <c r="D905" s="60">
        <f t="shared" si="84"/>
        <v>6.5832784726782556E-4</v>
      </c>
      <c r="E905" s="61">
        <f t="shared" si="85"/>
        <v>-2.5174184722753568E-2</v>
      </c>
      <c r="F905" s="58">
        <f t="shared" si="86"/>
        <v>-8.7344122184599251E-4</v>
      </c>
      <c r="G905" s="59">
        <f t="shared" si="87"/>
        <v>-2.5294692592131105E-2</v>
      </c>
      <c r="H905" s="57">
        <f t="shared" si="89"/>
        <v>2.2093427203889766E-5</v>
      </c>
      <c r="J905" s="56">
        <f t="shared" si="88"/>
        <v>6.3373957645531916E-4</v>
      </c>
    </row>
    <row r="906" spans="1:10" x14ac:dyDescent="0.25">
      <c r="A906" s="49">
        <v>44726</v>
      </c>
      <c r="B906" s="51">
        <v>307.10000000000002</v>
      </c>
      <c r="C906" s="51">
        <v>1704.07</v>
      </c>
      <c r="D906" s="60">
        <f t="shared" si="84"/>
        <v>1.0197368421052788E-2</v>
      </c>
      <c r="E906" s="61">
        <f t="shared" si="85"/>
        <v>1.327188940092161E-2</v>
      </c>
      <c r="F906" s="58">
        <f t="shared" si="86"/>
        <v>8.6655993519389705E-3</v>
      </c>
      <c r="G906" s="59">
        <f t="shared" si="87"/>
        <v>1.3151381531544073E-2</v>
      </c>
      <c r="H906" s="57">
        <f t="shared" si="89"/>
        <v>1.1396460327685047E-4</v>
      </c>
      <c r="J906" s="56">
        <f t="shared" si="88"/>
        <v>1.7614304827029539E-4</v>
      </c>
    </row>
    <row r="907" spans="1:10" x14ac:dyDescent="0.25">
      <c r="A907" s="48">
        <v>44727</v>
      </c>
      <c r="B907" s="50">
        <v>296.60000000000002</v>
      </c>
      <c r="C907" s="50">
        <v>1707.11</v>
      </c>
      <c r="D907" s="60">
        <f t="shared" si="84"/>
        <v>-3.4190817323347389E-2</v>
      </c>
      <c r="E907" s="61">
        <f t="shared" si="85"/>
        <v>1.783964273768035E-3</v>
      </c>
      <c r="F907" s="58">
        <f t="shared" si="86"/>
        <v>-3.572258639246121E-2</v>
      </c>
      <c r="G907" s="59">
        <f t="shared" si="87"/>
        <v>1.6634564043904981E-3</v>
      </c>
      <c r="H907" s="57">
        <f t="shared" si="89"/>
        <v>-5.9422965115932459E-5</v>
      </c>
      <c r="J907" s="56">
        <f t="shared" si="88"/>
        <v>3.1825285300807125E-6</v>
      </c>
    </row>
    <row r="908" spans="1:10" x14ac:dyDescent="0.25">
      <c r="A908" s="49">
        <v>44729</v>
      </c>
      <c r="B908" s="51">
        <v>289.39999999999998</v>
      </c>
      <c r="C908" s="51">
        <v>1676.67</v>
      </c>
      <c r="D908" s="60">
        <f t="shared" si="84"/>
        <v>-2.4275118004046026E-2</v>
      </c>
      <c r="E908" s="61">
        <f t="shared" si="85"/>
        <v>-1.7831305539771747E-2</v>
      </c>
      <c r="F908" s="58">
        <f t="shared" si="86"/>
        <v>-2.5806887073159843E-2</v>
      </c>
      <c r="G908" s="59">
        <f t="shared" si="87"/>
        <v>-1.7951813409149284E-2</v>
      </c>
      <c r="H908" s="57">
        <f t="shared" si="89"/>
        <v>4.6328042140835222E-4</v>
      </c>
      <c r="J908" s="56">
        <f t="shared" si="88"/>
        <v>3.1795545725269461E-4</v>
      </c>
    </row>
    <row r="909" spans="1:10" x14ac:dyDescent="0.25">
      <c r="A909" s="48">
        <v>44732</v>
      </c>
      <c r="B909" s="50">
        <v>294.89999999999998</v>
      </c>
      <c r="C909" s="50">
        <v>1679.89</v>
      </c>
      <c r="D909" s="60">
        <f t="shared" si="84"/>
        <v>1.9004837595024249E-2</v>
      </c>
      <c r="E909" s="61">
        <f t="shared" si="85"/>
        <v>1.9204733191384715E-3</v>
      </c>
      <c r="F909" s="58">
        <f t="shared" si="86"/>
        <v>1.7473068525910431E-2</v>
      </c>
      <c r="G909" s="59">
        <f t="shared" si="87"/>
        <v>1.7999654497609346E-3</v>
      </c>
      <c r="H909" s="57">
        <f t="shared" si="89"/>
        <v>3.1450919647943998E-5</v>
      </c>
      <c r="J909" s="56">
        <f t="shared" si="88"/>
        <v>3.6882177695227376E-6</v>
      </c>
    </row>
    <row r="910" spans="1:10" x14ac:dyDescent="0.25">
      <c r="A910" s="49">
        <v>44733</v>
      </c>
      <c r="B910" s="51">
        <v>295.2</v>
      </c>
      <c r="C910" s="51">
        <v>1719.05</v>
      </c>
      <c r="D910" s="60">
        <f t="shared" si="84"/>
        <v>1.0172939979653517E-3</v>
      </c>
      <c r="E910" s="61">
        <f t="shared" si="85"/>
        <v>2.3311050128282051E-2</v>
      </c>
      <c r="F910" s="58">
        <f t="shared" si="86"/>
        <v>-5.1447507114846637E-4</v>
      </c>
      <c r="G910" s="59">
        <f t="shared" si="87"/>
        <v>2.3190542258904514E-2</v>
      </c>
      <c r="H910" s="57">
        <f t="shared" si="89"/>
        <v>-1.1930955878621416E-5</v>
      </c>
      <c r="J910" s="56">
        <f t="shared" si="88"/>
        <v>5.434050580832787E-4</v>
      </c>
    </row>
    <row r="911" spans="1:10" x14ac:dyDescent="0.25">
      <c r="A911" s="48">
        <v>44734</v>
      </c>
      <c r="B911" s="50">
        <v>297.39999999999998</v>
      </c>
      <c r="C911" s="50">
        <v>1680.61</v>
      </c>
      <c r="D911" s="60">
        <f t="shared" si="84"/>
        <v>7.4525745257452147E-3</v>
      </c>
      <c r="E911" s="61">
        <f t="shared" si="85"/>
        <v>-2.2361187865390764E-2</v>
      </c>
      <c r="F911" s="58">
        <f t="shared" si="86"/>
        <v>5.9208054566313971E-3</v>
      </c>
      <c r="G911" s="59">
        <f t="shared" si="87"/>
        <v>-2.2481695734768301E-2</v>
      </c>
      <c r="H911" s="57">
        <f t="shared" si="89"/>
        <v>-1.3310974678074297E-4</v>
      </c>
      <c r="J911" s="56">
        <f t="shared" si="88"/>
        <v>5.0002272275129916E-4</v>
      </c>
    </row>
    <row r="912" spans="1:10" x14ac:dyDescent="0.25">
      <c r="A912" s="49">
        <v>44735</v>
      </c>
      <c r="B912" s="51">
        <v>298.5</v>
      </c>
      <c r="C912" s="51">
        <v>1654.32</v>
      </c>
      <c r="D912" s="60">
        <f t="shared" si="84"/>
        <v>3.6987222595832314E-3</v>
      </c>
      <c r="E912" s="61">
        <f t="shared" si="85"/>
        <v>-1.5643129577950887E-2</v>
      </c>
      <c r="F912" s="58">
        <f t="shared" si="86"/>
        <v>2.1669531904694134E-3</v>
      </c>
      <c r="G912" s="59">
        <f t="shared" si="87"/>
        <v>-1.5763637447328425E-2</v>
      </c>
      <c r="H912" s="57">
        <f t="shared" si="89"/>
        <v>-3.4159064459891448E-5</v>
      </c>
      <c r="J912" s="56">
        <f t="shared" si="88"/>
        <v>2.4470750299256192E-4</v>
      </c>
    </row>
    <row r="913" spans="1:10" x14ac:dyDescent="0.25">
      <c r="A913" s="48">
        <v>44736</v>
      </c>
      <c r="B913" s="50">
        <v>309.2</v>
      </c>
      <c r="C913" s="50">
        <v>1682.33</v>
      </c>
      <c r="D913" s="60">
        <f t="shared" si="84"/>
        <v>3.5845896147403744E-2</v>
      </c>
      <c r="E913" s="61">
        <f t="shared" si="85"/>
        <v>1.6931428018762906E-2</v>
      </c>
      <c r="F913" s="58">
        <f t="shared" si="86"/>
        <v>3.4314127078289923E-2</v>
      </c>
      <c r="G913" s="59">
        <f t="shared" si="87"/>
        <v>1.6810920149385369E-2</v>
      </c>
      <c r="H913" s="57">
        <f t="shared" si="89"/>
        <v>5.7685205030899415E-4</v>
      </c>
      <c r="J913" s="56">
        <f t="shared" si="88"/>
        <v>2.8667325475454958E-4</v>
      </c>
    </row>
    <row r="914" spans="1:10" x14ac:dyDescent="0.25">
      <c r="A914" s="49">
        <v>44739</v>
      </c>
      <c r="B914" s="51">
        <v>314.8</v>
      </c>
      <c r="C914" s="51">
        <v>1713.18</v>
      </c>
      <c r="D914" s="60">
        <f t="shared" si="84"/>
        <v>1.8111254851228997E-2</v>
      </c>
      <c r="E914" s="61">
        <f t="shared" si="85"/>
        <v>1.8337662646448649E-2</v>
      </c>
      <c r="F914" s="58">
        <f t="shared" si="86"/>
        <v>1.657948578211518E-2</v>
      </c>
      <c r="G914" s="59">
        <f t="shared" si="87"/>
        <v>1.8217154777071112E-2</v>
      </c>
      <c r="H914" s="57">
        <f t="shared" si="89"/>
        <v>3.0203105861704212E-4</v>
      </c>
      <c r="J914" s="56">
        <f t="shared" si="88"/>
        <v>3.3626987133495806E-4</v>
      </c>
    </row>
    <row r="915" spans="1:10" x14ac:dyDescent="0.25">
      <c r="A915" s="48">
        <v>44740</v>
      </c>
      <c r="B915" s="50" t="s">
        <v>386</v>
      </c>
      <c r="C915" s="50">
        <v>1739.08</v>
      </c>
      <c r="D915" s="60">
        <f t="shared" si="84"/>
        <v>1.6518424396442244E-2</v>
      </c>
      <c r="E915" s="61">
        <f t="shared" si="85"/>
        <v>1.511808449783425E-2</v>
      </c>
      <c r="F915" s="58">
        <f t="shared" si="86"/>
        <v>1.4986655327328426E-2</v>
      </c>
      <c r="G915" s="59">
        <f t="shared" si="87"/>
        <v>1.4997576628456712E-2</v>
      </c>
      <c r="H915" s="57">
        <f t="shared" si="89"/>
        <v>2.2476351167587707E-4</v>
      </c>
      <c r="J915" s="56">
        <f t="shared" si="88"/>
        <v>2.2855647888365627E-4</v>
      </c>
    </row>
    <row r="916" spans="1:10" x14ac:dyDescent="0.25">
      <c r="A916" s="49">
        <v>44741</v>
      </c>
      <c r="B916" s="51">
        <v>319.39999999999998</v>
      </c>
      <c r="C916" s="51">
        <v>1733.19</v>
      </c>
      <c r="D916" s="60">
        <f t="shared" si="84"/>
        <v>-1.8750000000000711E-3</v>
      </c>
      <c r="E916" s="61">
        <f t="shared" si="85"/>
        <v>-3.3868482185982485E-3</v>
      </c>
      <c r="F916" s="58">
        <f t="shared" si="86"/>
        <v>-3.4067690691138891E-3</v>
      </c>
      <c r="G916" s="59">
        <f t="shared" si="87"/>
        <v>-3.5073560879757856E-3</v>
      </c>
      <c r="H916" s="57">
        <f t="shared" si="89"/>
        <v>1.1948752234884198E-5</v>
      </c>
      <c r="J916" s="56">
        <f t="shared" si="88"/>
        <v>1.1470740855822128E-5</v>
      </c>
    </row>
    <row r="917" spans="1:10" x14ac:dyDescent="0.25">
      <c r="A917" s="48">
        <v>44742</v>
      </c>
      <c r="B917" s="50" t="s">
        <v>420</v>
      </c>
      <c r="C917" s="50">
        <v>1695.97</v>
      </c>
      <c r="D917" s="60">
        <f t="shared" si="84"/>
        <v>-1.2523481527864089E-3</v>
      </c>
      <c r="E917" s="61">
        <f t="shared" si="85"/>
        <v>-2.1474852728206373E-2</v>
      </c>
      <c r="F917" s="58">
        <f t="shared" si="86"/>
        <v>-2.7841172219002269E-3</v>
      </c>
      <c r="G917" s="59">
        <f t="shared" si="87"/>
        <v>-2.159536059758391E-2</v>
      </c>
      <c r="H917" s="57">
        <f t="shared" si="89"/>
        <v>6.0124015352878944E-5</v>
      </c>
      <c r="J917" s="56">
        <f t="shared" si="88"/>
        <v>4.6116929969815268E-4</v>
      </c>
    </row>
    <row r="918" spans="1:10" x14ac:dyDescent="0.25">
      <c r="A918" s="49">
        <v>44743</v>
      </c>
      <c r="B918" s="51">
        <v>325.10000000000002</v>
      </c>
      <c r="C918" s="51">
        <v>1688.85</v>
      </c>
      <c r="D918" s="60">
        <f t="shared" si="84"/>
        <v>1.9122257053291625E-2</v>
      </c>
      <c r="E918" s="61">
        <f t="shared" si="85"/>
        <v>-4.1981874679387632E-3</v>
      </c>
      <c r="F918" s="58">
        <f t="shared" si="86"/>
        <v>1.7590487984177807E-2</v>
      </c>
      <c r="G918" s="59">
        <f t="shared" si="87"/>
        <v>-4.3186953373162999E-3</v>
      </c>
      <c r="H918" s="57">
        <f t="shared" si="89"/>
        <v>-7.5967958438387099E-5</v>
      </c>
      <c r="J918" s="56">
        <f t="shared" si="88"/>
        <v>1.7624778015958085E-5</v>
      </c>
    </row>
    <row r="919" spans="1:10" x14ac:dyDescent="0.25">
      <c r="A919" s="48">
        <v>44746</v>
      </c>
      <c r="B919" s="50">
        <v>335.4</v>
      </c>
      <c r="C919" s="50">
        <v>1693.1</v>
      </c>
      <c r="D919" s="60">
        <f t="shared" si="84"/>
        <v>3.168255921254981E-2</v>
      </c>
      <c r="E919" s="61">
        <f t="shared" si="85"/>
        <v>2.516505314267059E-3</v>
      </c>
      <c r="F919" s="58">
        <f t="shared" si="86"/>
        <v>3.0150790143435992E-2</v>
      </c>
      <c r="G919" s="59">
        <f t="shared" si="87"/>
        <v>2.3959974448895219E-3</v>
      </c>
      <c r="H919" s="57">
        <f t="shared" si="89"/>
        <v>7.2241216145072816E-5</v>
      </c>
      <c r="J919" s="56">
        <f t="shared" si="88"/>
        <v>6.3327989967343495E-6</v>
      </c>
    </row>
    <row r="920" spans="1:10" x14ac:dyDescent="0.25">
      <c r="A920" s="49">
        <v>44747</v>
      </c>
      <c r="B920" s="51">
        <v>335.7</v>
      </c>
      <c r="C920" s="51">
        <v>1644.46</v>
      </c>
      <c r="D920" s="60">
        <f t="shared" si="84"/>
        <v>8.944543828264262E-4</v>
      </c>
      <c r="E920" s="61">
        <f t="shared" si="85"/>
        <v>-2.8728368082216016E-2</v>
      </c>
      <c r="F920" s="58">
        <f t="shared" si="86"/>
        <v>-6.3731468628739187E-4</v>
      </c>
      <c r="G920" s="59">
        <f t="shared" si="87"/>
        <v>-2.8848875951593553E-2</v>
      </c>
      <c r="H920" s="57">
        <f t="shared" si="89"/>
        <v>1.838581232683373E-5</v>
      </c>
      <c r="J920" s="56">
        <f t="shared" si="88"/>
        <v>8.2531913266728789E-4</v>
      </c>
    </row>
    <row r="921" spans="1:10" x14ac:dyDescent="0.25">
      <c r="A921" s="48">
        <v>44748</v>
      </c>
      <c r="B921" s="50">
        <v>331.6</v>
      </c>
      <c r="C921" s="50">
        <v>1654.84</v>
      </c>
      <c r="D921" s="60">
        <f t="shared" si="84"/>
        <v>-1.2213285671730634E-2</v>
      </c>
      <c r="E921" s="61">
        <f t="shared" si="85"/>
        <v>6.312102453084778E-3</v>
      </c>
      <c r="F921" s="58">
        <f t="shared" si="86"/>
        <v>-1.3745054740844451E-2</v>
      </c>
      <c r="G921" s="59">
        <f t="shared" si="87"/>
        <v>6.1915945837072413E-3</v>
      </c>
      <c r="H921" s="57">
        <f t="shared" si="89"/>
        <v>-8.5103806486172049E-5</v>
      </c>
      <c r="J921" s="56">
        <f t="shared" si="88"/>
        <v>3.9842637378238874E-5</v>
      </c>
    </row>
    <row r="922" spans="1:10" x14ac:dyDescent="0.25">
      <c r="A922" s="49">
        <v>44749</v>
      </c>
      <c r="B922" s="51" t="s">
        <v>412</v>
      </c>
      <c r="C922" s="51">
        <v>1708.8</v>
      </c>
      <c r="D922" s="60">
        <f t="shared" si="84"/>
        <v>1.6284680337756319E-2</v>
      </c>
      <c r="E922" s="61">
        <f t="shared" si="85"/>
        <v>3.2607381982548089E-2</v>
      </c>
      <c r="F922" s="58">
        <f t="shared" si="86"/>
        <v>1.4752911268642501E-2</v>
      </c>
      <c r="G922" s="59">
        <f t="shared" si="87"/>
        <v>3.2486874113170555E-2</v>
      </c>
      <c r="H922" s="57">
        <f t="shared" si="89"/>
        <v>4.7927597118716425E-4</v>
      </c>
      <c r="J922" s="56">
        <f t="shared" si="88"/>
        <v>1.0632413597558017E-3</v>
      </c>
    </row>
    <row r="923" spans="1:10" x14ac:dyDescent="0.25">
      <c r="A923" s="48">
        <v>44750</v>
      </c>
      <c r="B923" s="50">
        <v>336.4</v>
      </c>
      <c r="C923" s="50">
        <v>1740.46</v>
      </c>
      <c r="D923" s="60">
        <f t="shared" si="84"/>
        <v>-1.7804154302670794E-3</v>
      </c>
      <c r="E923" s="61">
        <f t="shared" si="85"/>
        <v>1.8527621722846499E-2</v>
      </c>
      <c r="F923" s="58">
        <f t="shared" si="86"/>
        <v>-3.3121844993808974E-3</v>
      </c>
      <c r="G923" s="59">
        <f t="shared" si="87"/>
        <v>1.8407113853468961E-2</v>
      </c>
      <c r="H923" s="57">
        <f t="shared" si="89"/>
        <v>-6.0967757183799277E-5</v>
      </c>
      <c r="J923" s="56">
        <f t="shared" si="88"/>
        <v>3.4327276670489346E-4</v>
      </c>
    </row>
    <row r="924" spans="1:10" x14ac:dyDescent="0.25">
      <c r="A924" s="49">
        <v>44753</v>
      </c>
      <c r="B924" s="51">
        <v>345.9</v>
      </c>
      <c r="C924" s="51">
        <v>1714.56</v>
      </c>
      <c r="D924" s="60">
        <f t="shared" si="84"/>
        <v>2.8240190249702701E-2</v>
      </c>
      <c r="E924" s="61">
        <f t="shared" si="85"/>
        <v>-1.4881123381175199E-2</v>
      </c>
      <c r="F924" s="58">
        <f t="shared" si="86"/>
        <v>2.6708421180588884E-2</v>
      </c>
      <c r="G924" s="59">
        <f t="shared" si="87"/>
        <v>-1.5001631250552736E-2</v>
      </c>
      <c r="H924" s="57">
        <f t="shared" si="89"/>
        <v>-4.0066988583564679E-4</v>
      </c>
      <c r="J924" s="56">
        <f t="shared" si="88"/>
        <v>2.2144783308575917E-4</v>
      </c>
    </row>
    <row r="925" spans="1:10" x14ac:dyDescent="0.25">
      <c r="A925" s="48">
        <v>44754</v>
      </c>
      <c r="B925" s="50">
        <v>334.2</v>
      </c>
      <c r="C925" s="50">
        <v>1663.46</v>
      </c>
      <c r="D925" s="60">
        <f t="shared" si="84"/>
        <v>-3.3824804856894986E-2</v>
      </c>
      <c r="E925" s="61">
        <f t="shared" si="85"/>
        <v>-2.9803564762971191E-2</v>
      </c>
      <c r="F925" s="58">
        <f t="shared" si="86"/>
        <v>-3.5356573926008807E-2</v>
      </c>
      <c r="G925" s="59">
        <f t="shared" si="87"/>
        <v>-2.9924072632348728E-2</v>
      </c>
      <c r="H925" s="57">
        <f t="shared" si="89"/>
        <v>1.0580126861928947E-3</v>
      </c>
      <c r="J925" s="56">
        <f t="shared" si="88"/>
        <v>8.8825247258061805E-4</v>
      </c>
    </row>
    <row r="926" spans="1:10" x14ac:dyDescent="0.25">
      <c r="A926" s="49">
        <v>44755</v>
      </c>
      <c r="B926" s="51" t="s">
        <v>391</v>
      </c>
      <c r="C926" s="51">
        <v>1655.65</v>
      </c>
      <c r="D926" s="60">
        <f t="shared" si="84"/>
        <v>-1.2567324955116699E-2</v>
      </c>
      <c r="E926" s="61">
        <f t="shared" si="85"/>
        <v>-4.6950332439613662E-3</v>
      </c>
      <c r="F926" s="58">
        <f t="shared" si="86"/>
        <v>-1.4099094024230516E-2</v>
      </c>
      <c r="G926" s="59">
        <f t="shared" si="87"/>
        <v>-4.8155411133389029E-3</v>
      </c>
      <c r="H926" s="57">
        <f t="shared" si="89"/>
        <v>6.7894766934512897E-5</v>
      </c>
      <c r="J926" s="56">
        <f t="shared" si="88"/>
        <v>2.204333716190239E-5</v>
      </c>
    </row>
    <row r="927" spans="1:10" x14ac:dyDescent="0.25">
      <c r="A927" s="48">
        <v>44756</v>
      </c>
      <c r="B927" s="50">
        <v>323.60000000000002</v>
      </c>
      <c r="C927" s="50">
        <v>1613.98</v>
      </c>
      <c r="D927" s="60">
        <f t="shared" si="84"/>
        <v>-1.9393939393939297E-2</v>
      </c>
      <c r="E927" s="61">
        <f t="shared" si="85"/>
        <v>-2.5168362878627781E-2</v>
      </c>
      <c r="F927" s="58">
        <f t="shared" si="86"/>
        <v>-2.0925708463053114E-2</v>
      </c>
      <c r="G927" s="59">
        <f t="shared" si="87"/>
        <v>-2.5288870748005319E-2</v>
      </c>
      <c r="H927" s="57">
        <f t="shared" si="89"/>
        <v>5.291875366325912E-4</v>
      </c>
      <c r="J927" s="56">
        <f t="shared" si="88"/>
        <v>6.3344648999028887E-4</v>
      </c>
    </row>
    <row r="928" spans="1:10" x14ac:dyDescent="0.25">
      <c r="A928" s="49">
        <v>44757</v>
      </c>
      <c r="B928" s="51" t="s">
        <v>399</v>
      </c>
      <c r="C928" s="51">
        <v>1620.13</v>
      </c>
      <c r="D928" s="60">
        <f t="shared" si="84"/>
        <v>1.0506798516687121E-2</v>
      </c>
      <c r="E928" s="61">
        <f t="shared" si="85"/>
        <v>3.8104561394813885E-3</v>
      </c>
      <c r="F928" s="58">
        <f t="shared" si="86"/>
        <v>8.9750294475733038E-3</v>
      </c>
      <c r="G928" s="59">
        <f t="shared" si="87"/>
        <v>3.6899482701038514E-3</v>
      </c>
      <c r="H928" s="57">
        <f t="shared" si="89"/>
        <v>3.3117394384204237E-5</v>
      </c>
      <c r="J928" s="56">
        <f t="shared" si="88"/>
        <v>1.4519575990911408E-5</v>
      </c>
    </row>
    <row r="929" spans="1:10" x14ac:dyDescent="0.25">
      <c r="A929" s="48">
        <v>44760</v>
      </c>
      <c r="B929" s="50" t="s">
        <v>419</v>
      </c>
      <c r="C929" s="50">
        <v>1669.48</v>
      </c>
      <c r="D929" s="60">
        <f t="shared" si="84"/>
        <v>-6.1162079510703737E-3</v>
      </c>
      <c r="E929" s="61">
        <f t="shared" si="85"/>
        <v>3.0460518600359254E-2</v>
      </c>
      <c r="F929" s="58">
        <f t="shared" si="86"/>
        <v>-7.6479770201841914E-3</v>
      </c>
      <c r="G929" s="59">
        <f t="shared" si="87"/>
        <v>3.0340010730981717E-2</v>
      </c>
      <c r="H929" s="57">
        <f t="shared" si="89"/>
        <v>-2.3203970486268994E-4</v>
      </c>
      <c r="J929" s="56">
        <f t="shared" si="88"/>
        <v>9.2784319340283208E-4</v>
      </c>
    </row>
    <row r="930" spans="1:10" x14ac:dyDescent="0.25">
      <c r="A930" s="49">
        <v>44761</v>
      </c>
      <c r="B930" s="51">
        <v>327.5</v>
      </c>
      <c r="C930" s="51">
        <v>1679.27</v>
      </c>
      <c r="D930" s="60">
        <f t="shared" si="84"/>
        <v>7.692307692307665E-3</v>
      </c>
      <c r="E930" s="61">
        <f t="shared" si="85"/>
        <v>5.8641013968421252E-3</v>
      </c>
      <c r="F930" s="58">
        <f t="shared" si="86"/>
        <v>6.1605386231938473E-3</v>
      </c>
      <c r="G930" s="59">
        <f t="shared" si="87"/>
        <v>5.7435935274645885E-3</v>
      </c>
      <c r="H930" s="57">
        <f t="shared" si="89"/>
        <v>3.5383629761871791E-5</v>
      </c>
      <c r="J930" s="56">
        <f t="shared" si="88"/>
        <v>3.4387685192445765E-5</v>
      </c>
    </row>
    <row r="931" spans="1:10" x14ac:dyDescent="0.25">
      <c r="A931" s="48">
        <v>44762</v>
      </c>
      <c r="B931" s="50">
        <v>328.8</v>
      </c>
      <c r="C931" s="50">
        <v>1694.58</v>
      </c>
      <c r="D931" s="60">
        <f t="shared" si="84"/>
        <v>3.9694656488549196E-3</v>
      </c>
      <c r="E931" s="61">
        <f t="shared" si="85"/>
        <v>9.1170568163547738E-3</v>
      </c>
      <c r="F931" s="58">
        <f t="shared" si="86"/>
        <v>2.4376965797411015E-3</v>
      </c>
      <c r="G931" s="59">
        <f t="shared" si="87"/>
        <v>8.9965489469772363E-3</v>
      </c>
      <c r="H931" s="57">
        <f t="shared" si="89"/>
        <v>2.1930856597519816E-5</v>
      </c>
      <c r="J931" s="56">
        <f t="shared" si="88"/>
        <v>8.3120724992641039E-5</v>
      </c>
    </row>
    <row r="932" spans="1:10" x14ac:dyDescent="0.25">
      <c r="A932" s="49">
        <v>44763</v>
      </c>
      <c r="B932" s="51">
        <v>330.4</v>
      </c>
      <c r="C932" s="51">
        <v>1683.09</v>
      </c>
      <c r="D932" s="60">
        <f t="shared" si="84"/>
        <v>4.8661800486617945E-3</v>
      </c>
      <c r="E932" s="61">
        <f t="shared" si="85"/>
        <v>-6.7804411712636403E-3</v>
      </c>
      <c r="F932" s="58">
        <f t="shared" si="86"/>
        <v>3.3344109795479765E-3</v>
      </c>
      <c r="G932" s="59">
        <f t="shared" si="87"/>
        <v>-6.900949040641177E-3</v>
      </c>
      <c r="H932" s="57">
        <f t="shared" si="89"/>
        <v>-2.3010600250415014E-5</v>
      </c>
      <c r="J932" s="56">
        <f t="shared" si="88"/>
        <v>4.5974382476967047E-5</v>
      </c>
    </row>
    <row r="933" spans="1:10" x14ac:dyDescent="0.25">
      <c r="A933" s="48">
        <v>44764</v>
      </c>
      <c r="B933" s="50">
        <v>333.5</v>
      </c>
      <c r="C933" s="50">
        <v>1701.73</v>
      </c>
      <c r="D933" s="60">
        <f t="shared" si="84"/>
        <v>9.3825665859563756E-3</v>
      </c>
      <c r="E933" s="61">
        <f t="shared" si="85"/>
        <v>1.1074868248281522E-2</v>
      </c>
      <c r="F933" s="58">
        <f t="shared" si="86"/>
        <v>7.850797516842558E-3</v>
      </c>
      <c r="G933" s="59">
        <f t="shared" si="87"/>
        <v>1.0954360378903984E-2</v>
      </c>
      <c r="H933" s="57">
        <f t="shared" si="89"/>
        <v>8.6000465261297903E-5</v>
      </c>
      <c r="J933" s="56">
        <f t="shared" si="88"/>
        <v>1.2265270671679422E-4</v>
      </c>
    </row>
    <row r="934" spans="1:10" x14ac:dyDescent="0.25">
      <c r="A934" s="49">
        <v>44767</v>
      </c>
      <c r="B934" s="51">
        <v>331.2</v>
      </c>
      <c r="C934" s="51">
        <v>1685.62</v>
      </c>
      <c r="D934" s="60">
        <f t="shared" si="84"/>
        <v>-6.8965517241379448E-3</v>
      </c>
      <c r="E934" s="61">
        <f t="shared" si="85"/>
        <v>-9.4668366897217027E-3</v>
      </c>
      <c r="F934" s="58">
        <f t="shared" si="86"/>
        <v>-8.4283207932517624E-3</v>
      </c>
      <c r="G934" s="59">
        <f t="shared" si="87"/>
        <v>-9.5873445590992402E-3</v>
      </c>
      <c r="H934" s="57">
        <f t="shared" si="89"/>
        <v>8.0805215499525271E-5</v>
      </c>
      <c r="J934" s="56">
        <f t="shared" si="88"/>
        <v>8.9620996909860963E-5</v>
      </c>
    </row>
    <row r="935" spans="1:10" x14ac:dyDescent="0.25">
      <c r="A935" s="48">
        <v>44768</v>
      </c>
      <c r="B935" s="50">
        <v>335.4</v>
      </c>
      <c r="C935" s="50">
        <v>1654.7</v>
      </c>
      <c r="D935" s="60">
        <f t="shared" si="84"/>
        <v>1.26811594202898E-2</v>
      </c>
      <c r="E935" s="61">
        <f t="shared" si="85"/>
        <v>-1.8343398868072236E-2</v>
      </c>
      <c r="F935" s="58">
        <f t="shared" si="86"/>
        <v>1.1149390351175983E-2</v>
      </c>
      <c r="G935" s="59">
        <f t="shared" si="87"/>
        <v>-1.8463906737449774E-2</v>
      </c>
      <c r="H935" s="57">
        <f t="shared" si="89"/>
        <v>-2.0586130362353574E-4</v>
      </c>
      <c r="J935" s="56">
        <f t="shared" si="88"/>
        <v>3.3648028203319379E-4</v>
      </c>
    </row>
    <row r="936" spans="1:10" x14ac:dyDescent="0.25">
      <c r="A936" s="49">
        <v>44769</v>
      </c>
      <c r="B936" s="51">
        <v>350.7</v>
      </c>
      <c r="C936" s="51">
        <v>1651.89</v>
      </c>
      <c r="D936" s="60">
        <f t="shared" si="84"/>
        <v>4.5617173524150401E-2</v>
      </c>
      <c r="E936" s="61">
        <f t="shared" si="85"/>
        <v>-1.6981930259261091E-3</v>
      </c>
      <c r="F936" s="58">
        <f t="shared" si="86"/>
        <v>4.408540445503658E-2</v>
      </c>
      <c r="G936" s="59">
        <f t="shared" si="87"/>
        <v>-1.818700895303646E-3</v>
      </c>
      <c r="H936" s="57">
        <f t="shared" si="89"/>
        <v>-8.0178164552198369E-5</v>
      </c>
      <c r="J936" s="56">
        <f t="shared" si="88"/>
        <v>2.8838595533040748E-6</v>
      </c>
    </row>
    <row r="937" spans="1:10" x14ac:dyDescent="0.25">
      <c r="A937" s="48">
        <v>44770</v>
      </c>
      <c r="B937" s="50">
        <v>358.1</v>
      </c>
      <c r="C937" s="50">
        <v>1667.17</v>
      </c>
      <c r="D937" s="60">
        <f t="shared" si="84"/>
        <v>2.1100655831194803E-2</v>
      </c>
      <c r="E937" s="61">
        <f t="shared" si="85"/>
        <v>9.2500105939257171E-3</v>
      </c>
      <c r="F937" s="58">
        <f t="shared" si="86"/>
        <v>1.9568886762080986E-2</v>
      </c>
      <c r="G937" s="59">
        <f t="shared" si="87"/>
        <v>9.1295027245481795E-3</v>
      </c>
      <c r="H937" s="57">
        <f t="shared" si="89"/>
        <v>1.7865420501079316E-4</v>
      </c>
      <c r="J937" s="56">
        <f t="shared" si="88"/>
        <v>8.5562695987738001E-5</v>
      </c>
    </row>
    <row r="938" spans="1:10" x14ac:dyDescent="0.25">
      <c r="A938" s="49">
        <v>44771</v>
      </c>
      <c r="B938" s="51">
        <v>361.5</v>
      </c>
      <c r="C938" s="51">
        <v>1721.11</v>
      </c>
      <c r="D938" s="60">
        <f t="shared" si="84"/>
        <v>9.4945545936888642E-3</v>
      </c>
      <c r="E938" s="61">
        <f t="shared" si="85"/>
        <v>3.2354229022834913E-2</v>
      </c>
      <c r="F938" s="58">
        <f t="shared" si="86"/>
        <v>7.9627855245750466E-3</v>
      </c>
      <c r="G938" s="59">
        <f t="shared" si="87"/>
        <v>3.2233721153457379E-2</v>
      </c>
      <c r="H938" s="57">
        <f t="shared" si="89"/>
        <v>2.5667020820393887E-4</v>
      </c>
      <c r="J938" s="56">
        <f t="shared" si="88"/>
        <v>1.046796135662053E-3</v>
      </c>
    </row>
    <row r="939" spans="1:10" x14ac:dyDescent="0.25">
      <c r="A939" s="48">
        <v>44774</v>
      </c>
      <c r="B939" s="50" t="s">
        <v>421</v>
      </c>
      <c r="C939" s="50">
        <v>1736.47</v>
      </c>
      <c r="D939" s="60">
        <f t="shared" si="84"/>
        <v>1.2448132780082943E-2</v>
      </c>
      <c r="E939" s="61">
        <f t="shared" si="85"/>
        <v>8.924473159763302E-3</v>
      </c>
      <c r="F939" s="58">
        <f t="shared" si="86"/>
        <v>1.0916363710969126E-2</v>
      </c>
      <c r="G939" s="59">
        <f t="shared" si="87"/>
        <v>8.8039652903857644E-3</v>
      </c>
      <c r="H939" s="57">
        <f t="shared" si="89"/>
        <v>9.6107287208598924E-5</v>
      </c>
      <c r="J939" s="56">
        <f t="shared" si="88"/>
        <v>7.9646221179335578E-5</v>
      </c>
    </row>
    <row r="940" spans="1:10" x14ac:dyDescent="0.25">
      <c r="A940" s="49">
        <v>44775</v>
      </c>
      <c r="B940" s="51">
        <v>367.9</v>
      </c>
      <c r="C940" s="51">
        <v>1713.61</v>
      </c>
      <c r="D940" s="60">
        <f t="shared" si="84"/>
        <v>5.1912568306009543E-3</v>
      </c>
      <c r="E940" s="61">
        <f t="shared" si="85"/>
        <v>-1.3164638605907442E-2</v>
      </c>
      <c r="F940" s="58">
        <f t="shared" si="86"/>
        <v>3.6594877614871363E-3</v>
      </c>
      <c r="G940" s="59">
        <f t="shared" si="87"/>
        <v>-1.3285146475284979E-2</v>
      </c>
      <c r="H940" s="57">
        <f t="shared" si="89"/>
        <v>-4.861683093586935E-5</v>
      </c>
      <c r="J940" s="56">
        <f t="shared" si="88"/>
        <v>1.7330770962414863E-4</v>
      </c>
    </row>
    <row r="941" spans="1:10" x14ac:dyDescent="0.25">
      <c r="A941" s="48">
        <v>44776</v>
      </c>
      <c r="B941" s="50">
        <v>367.7</v>
      </c>
      <c r="C941" s="50">
        <v>1688.03</v>
      </c>
      <c r="D941" s="60">
        <f t="shared" si="84"/>
        <v>-5.4362598532209372E-4</v>
      </c>
      <c r="E941" s="61">
        <f t="shared" si="85"/>
        <v>-1.4927550609531881E-2</v>
      </c>
      <c r="F941" s="58">
        <f t="shared" si="86"/>
        <v>-2.0753950544359118E-3</v>
      </c>
      <c r="G941" s="59">
        <f t="shared" si="87"/>
        <v>-1.5048058478909419E-2</v>
      </c>
      <c r="H941" s="57">
        <f t="shared" si="89"/>
        <v>3.1230666145991E-5</v>
      </c>
      <c r="J941" s="56">
        <f t="shared" si="88"/>
        <v>2.2283176720013564E-4</v>
      </c>
    </row>
    <row r="942" spans="1:10" x14ac:dyDescent="0.25">
      <c r="A942" s="49">
        <v>44777</v>
      </c>
      <c r="B942" s="51">
        <v>367.2</v>
      </c>
      <c r="C942" s="51">
        <v>1674.37</v>
      </c>
      <c r="D942" s="60">
        <f t="shared" si="84"/>
        <v>-1.3598041881969225E-3</v>
      </c>
      <c r="E942" s="61">
        <f t="shared" si="85"/>
        <v>-8.0922732415893428E-3</v>
      </c>
      <c r="F942" s="58">
        <f t="shared" si="86"/>
        <v>-2.8915732573107406E-3</v>
      </c>
      <c r="G942" s="59">
        <f t="shared" si="87"/>
        <v>-8.2127811109668804E-3</v>
      </c>
      <c r="H942" s="57">
        <f t="shared" si="89"/>
        <v>2.3747858228618626E-5</v>
      </c>
      <c r="J942" s="56">
        <f t="shared" si="88"/>
        <v>6.5484886216542884E-5</v>
      </c>
    </row>
    <row r="943" spans="1:10" x14ac:dyDescent="0.25">
      <c r="A943" s="48">
        <v>44778</v>
      </c>
      <c r="B943" s="50">
        <v>366.7</v>
      </c>
      <c r="C943" s="50">
        <v>1652.14</v>
      </c>
      <c r="D943" s="60">
        <f t="shared" si="84"/>
        <v>-1.3616557734205115E-3</v>
      </c>
      <c r="E943" s="61">
        <f t="shared" si="85"/>
        <v>-1.3276635391221703E-2</v>
      </c>
      <c r="F943" s="58">
        <f t="shared" si="86"/>
        <v>-2.8934248425343295E-3</v>
      </c>
      <c r="G943" s="59">
        <f t="shared" si="87"/>
        <v>-1.339714326059924E-2</v>
      </c>
      <c r="H943" s="57">
        <f t="shared" si="89"/>
        <v>3.8763627129209214E-5</v>
      </c>
      <c r="J943" s="56">
        <f t="shared" si="88"/>
        <v>1.7626904731144066E-4</v>
      </c>
    </row>
    <row r="944" spans="1:10" x14ac:dyDescent="0.25">
      <c r="A944" s="49">
        <v>44781</v>
      </c>
      <c r="B944" s="51">
        <v>355.9</v>
      </c>
      <c r="C944" s="51">
        <v>1695.78</v>
      </c>
      <c r="D944" s="60">
        <f t="shared" si="84"/>
        <v>-2.945186801199895E-2</v>
      </c>
      <c r="E944" s="61">
        <f t="shared" si="85"/>
        <v>2.641422639727864E-2</v>
      </c>
      <c r="F944" s="58">
        <f t="shared" si="86"/>
        <v>-3.0983637081112767E-2</v>
      </c>
      <c r="G944" s="59">
        <f t="shared" si="87"/>
        <v>2.6293718527901102E-2</v>
      </c>
      <c r="H944" s="57">
        <f t="shared" si="89"/>
        <v>-8.1467503238141835E-4</v>
      </c>
      <c r="J944" s="56">
        <f t="shared" si="88"/>
        <v>6.9771135616669168E-4</v>
      </c>
    </row>
    <row r="945" spans="1:10" x14ac:dyDescent="0.25">
      <c r="A945" s="48">
        <v>44782</v>
      </c>
      <c r="B945" s="50" t="s">
        <v>423</v>
      </c>
      <c r="C945" s="50">
        <v>1684.14</v>
      </c>
      <c r="D945" s="60">
        <f t="shared" si="84"/>
        <v>-1.6577690362461261E-2</v>
      </c>
      <c r="E945" s="61">
        <f t="shared" si="85"/>
        <v>-6.8640979372323052E-3</v>
      </c>
      <c r="F945" s="58">
        <f t="shared" si="86"/>
        <v>-1.8109459431575079E-2</v>
      </c>
      <c r="G945" s="59">
        <f t="shared" si="87"/>
        <v>-6.9846058066098419E-3</v>
      </c>
      <c r="H945" s="57">
        <f t="shared" si="89"/>
        <v>1.2648743550034466E-4</v>
      </c>
      <c r="J945" s="56">
        <f t="shared" si="88"/>
        <v>4.7115840491916786E-5</v>
      </c>
    </row>
    <row r="946" spans="1:10" x14ac:dyDescent="0.25">
      <c r="A946" s="49">
        <v>44783</v>
      </c>
      <c r="B946" s="51">
        <v>351.5</v>
      </c>
      <c r="C946" s="51">
        <v>1694.11</v>
      </c>
      <c r="D946" s="60">
        <f t="shared" si="84"/>
        <v>4.2857142857142261E-3</v>
      </c>
      <c r="E946" s="61">
        <f t="shared" si="85"/>
        <v>5.9199353972947399E-3</v>
      </c>
      <c r="F946" s="58">
        <f t="shared" si="86"/>
        <v>2.753945216600408E-3</v>
      </c>
      <c r="G946" s="59">
        <f t="shared" si="87"/>
        <v>5.7994275279172032E-3</v>
      </c>
      <c r="H946" s="57">
        <f t="shared" si="89"/>
        <v>1.597130569952831E-5</v>
      </c>
      <c r="J946" s="56">
        <f t="shared" si="88"/>
        <v>3.5045635108143228E-5</v>
      </c>
    </row>
    <row r="947" spans="1:10" x14ac:dyDescent="0.25">
      <c r="A947" s="48">
        <v>44784</v>
      </c>
      <c r="B947" s="50">
        <v>354.6</v>
      </c>
      <c r="C947" s="50">
        <v>1724.98</v>
      </c>
      <c r="D947" s="60">
        <f t="shared" si="84"/>
        <v>8.819345661450928E-3</v>
      </c>
      <c r="E947" s="61">
        <f t="shared" si="85"/>
        <v>1.8221957251890464E-2</v>
      </c>
      <c r="F947" s="58">
        <f t="shared" si="86"/>
        <v>7.2875765923371104E-3</v>
      </c>
      <c r="G947" s="59">
        <f t="shared" si="87"/>
        <v>1.8101449382512926E-2</v>
      </c>
      <c r="H947" s="57">
        <f t="shared" si="89"/>
        <v>1.3191569880737625E-4</v>
      </c>
      <c r="J947" s="56">
        <f t="shared" si="88"/>
        <v>3.3203972608972346E-4</v>
      </c>
    </row>
    <row r="948" spans="1:10" x14ac:dyDescent="0.25">
      <c r="A948" s="49">
        <v>44785</v>
      </c>
      <c r="B948" s="51">
        <v>364.5</v>
      </c>
      <c r="C948" s="51">
        <v>1735.07</v>
      </c>
      <c r="D948" s="60">
        <f t="shared" si="84"/>
        <v>2.7918781725888353E-2</v>
      </c>
      <c r="E948" s="61">
        <f t="shared" si="85"/>
        <v>5.849343180790445E-3</v>
      </c>
      <c r="F948" s="58">
        <f t="shared" si="86"/>
        <v>2.6387012656774535E-2</v>
      </c>
      <c r="G948" s="59">
        <f t="shared" si="87"/>
        <v>5.7288353114129083E-3</v>
      </c>
      <c r="H948" s="57">
        <f t="shared" si="89"/>
        <v>1.5116684987082931E-4</v>
      </c>
      <c r="J948" s="56">
        <f t="shared" si="88"/>
        <v>3.4214815646659678E-5</v>
      </c>
    </row>
    <row r="949" spans="1:10" x14ac:dyDescent="0.25">
      <c r="A949" s="48">
        <v>44789</v>
      </c>
      <c r="B949" s="50" t="s">
        <v>425</v>
      </c>
      <c r="C949" s="50" t="s">
        <v>3874</v>
      </c>
      <c r="D949" s="60">
        <f t="shared" si="84"/>
        <v>4.8010973936899903E-2</v>
      </c>
      <c r="E949" s="61">
        <f t="shared" si="85"/>
        <v>-4.0344193605990064E-5</v>
      </c>
      <c r="F949" s="58">
        <f t="shared" si="86"/>
        <v>4.6479204867786082E-2</v>
      </c>
      <c r="G949" s="59">
        <f t="shared" si="87"/>
        <v>-1.6085206298352704E-4</v>
      </c>
      <c r="H949" s="57">
        <f t="shared" si="89"/>
        <v>-7.4762759888173839E-6</v>
      </c>
      <c r="J949" s="56">
        <f t="shared" si="88"/>
        <v>1.6276539577176097E-9</v>
      </c>
    </row>
    <row r="950" spans="1:10" x14ac:dyDescent="0.25">
      <c r="A950" s="49">
        <v>44790</v>
      </c>
      <c r="B950" s="51">
        <v>373.1</v>
      </c>
      <c r="C950" s="51">
        <v>1682.93</v>
      </c>
      <c r="D950" s="60">
        <f t="shared" si="84"/>
        <v>-2.329842931937165E-2</v>
      </c>
      <c r="E950" s="61">
        <f t="shared" si="85"/>
        <v>-3.0011527377521552E-2</v>
      </c>
      <c r="F950" s="58">
        <f t="shared" si="86"/>
        <v>-2.4830198388485467E-2</v>
      </c>
      <c r="G950" s="59">
        <f t="shared" si="87"/>
        <v>-3.0132035246899089E-2</v>
      </c>
      <c r="H950" s="57">
        <f t="shared" si="89"/>
        <v>7.4818441302934103E-4</v>
      </c>
      <c r="J950" s="56">
        <f t="shared" si="88"/>
        <v>9.0069177553172566E-4</v>
      </c>
    </row>
    <row r="951" spans="1:10" x14ac:dyDescent="0.25">
      <c r="A951" s="48">
        <v>44791</v>
      </c>
      <c r="B951" s="50" t="s">
        <v>427</v>
      </c>
      <c r="C951" s="50">
        <v>1699.68</v>
      </c>
      <c r="D951" s="60">
        <f t="shared" si="84"/>
        <v>-5.6285178236398226E-3</v>
      </c>
      <c r="E951" s="61">
        <f t="shared" si="85"/>
        <v>9.9528797989221207E-3</v>
      </c>
      <c r="F951" s="58">
        <f t="shared" si="86"/>
        <v>-7.1602868927536402E-3</v>
      </c>
      <c r="G951" s="59">
        <f t="shared" si="87"/>
        <v>9.8323719295445831E-3</v>
      </c>
      <c r="H951" s="57">
        <f t="shared" si="89"/>
        <v>-7.0402603851796902E-5</v>
      </c>
      <c r="J951" s="56">
        <f t="shared" si="88"/>
        <v>9.9059816291792029E-5</v>
      </c>
    </row>
    <row r="952" spans="1:10" x14ac:dyDescent="0.25">
      <c r="A952" s="49">
        <v>44792</v>
      </c>
      <c r="B952" s="51" t="s">
        <v>424</v>
      </c>
      <c r="C952" s="51">
        <v>1673.4</v>
      </c>
      <c r="D952" s="60">
        <f t="shared" si="84"/>
        <v>-4.5822102425876032E-2</v>
      </c>
      <c r="E952" s="61">
        <f t="shared" si="85"/>
        <v>-1.5461733973453851E-2</v>
      </c>
      <c r="F952" s="58">
        <f t="shared" si="86"/>
        <v>-4.7353871494989853E-2</v>
      </c>
      <c r="G952" s="59">
        <f t="shared" si="87"/>
        <v>-1.5582241842831388E-2</v>
      </c>
      <c r="H952" s="57">
        <f t="shared" si="89"/>
        <v>7.3787947782929142E-4</v>
      </c>
      <c r="J952" s="56">
        <f t="shared" si="88"/>
        <v>2.3906521746585701E-4</v>
      </c>
    </row>
    <row r="953" spans="1:10" x14ac:dyDescent="0.25">
      <c r="A953" s="48">
        <v>44795</v>
      </c>
      <c r="B953" s="50">
        <v>355.5</v>
      </c>
      <c r="C953" s="50">
        <v>1640.02</v>
      </c>
      <c r="D953" s="60">
        <f t="shared" si="84"/>
        <v>4.237288135593209E-3</v>
      </c>
      <c r="E953" s="61">
        <f t="shared" si="85"/>
        <v>-1.9947412453687141E-2</v>
      </c>
      <c r="F953" s="58">
        <f t="shared" si="86"/>
        <v>2.705519066479391E-3</v>
      </c>
      <c r="G953" s="59">
        <f t="shared" si="87"/>
        <v>-2.0067920323064679E-2</v>
      </c>
      <c r="H953" s="57">
        <f t="shared" si="89"/>
        <v>-5.4294141058640746E-5</v>
      </c>
      <c r="J953" s="56">
        <f t="shared" si="88"/>
        <v>3.9789926359751286E-4</v>
      </c>
    </row>
    <row r="954" spans="1:10" x14ac:dyDescent="0.25">
      <c r="A954" s="49">
        <v>44796</v>
      </c>
      <c r="B954" s="51">
        <v>365.2</v>
      </c>
      <c r="C954" s="51">
        <v>1656.77</v>
      </c>
      <c r="D954" s="60">
        <f t="shared" si="84"/>
        <v>2.7285513361462677E-2</v>
      </c>
      <c r="E954" s="61">
        <f t="shared" si="85"/>
        <v>1.0213290081828363E-2</v>
      </c>
      <c r="F954" s="58">
        <f t="shared" si="86"/>
        <v>2.5753744292348859E-2</v>
      </c>
      <c r="G954" s="59">
        <f t="shared" si="87"/>
        <v>1.0092782212450826E-2</v>
      </c>
      <c r="H954" s="57">
        <f t="shared" si="89"/>
        <v>2.5992693229782553E-4</v>
      </c>
      <c r="J954" s="56">
        <f t="shared" si="88"/>
        <v>1.0431129429557361E-4</v>
      </c>
    </row>
    <row r="955" spans="1:10" x14ac:dyDescent="0.25">
      <c r="A955" s="48">
        <v>44797</v>
      </c>
      <c r="B955" s="50">
        <v>366.2</v>
      </c>
      <c r="C955" s="50">
        <v>1620.63</v>
      </c>
      <c r="D955" s="60">
        <f t="shared" si="84"/>
        <v>2.7382256297918683E-3</v>
      </c>
      <c r="E955" s="61">
        <f t="shared" si="85"/>
        <v>-2.1813528733620191E-2</v>
      </c>
      <c r="F955" s="58">
        <f t="shared" si="86"/>
        <v>1.2064565606780503E-3</v>
      </c>
      <c r="G955" s="59">
        <f t="shared" si="87"/>
        <v>-2.1934036602997729E-2</v>
      </c>
      <c r="H955" s="57">
        <f t="shared" si="89"/>
        <v>-2.6462462361839104E-5</v>
      </c>
      <c r="J955" s="56">
        <f t="shared" si="88"/>
        <v>4.758300358124737E-4</v>
      </c>
    </row>
    <row r="956" spans="1:10" x14ac:dyDescent="0.25">
      <c r="A956" s="49">
        <v>44798</v>
      </c>
      <c r="B956" s="51">
        <v>376.1</v>
      </c>
      <c r="C956" s="51" t="s">
        <v>3901</v>
      </c>
      <c r="D956" s="60">
        <f t="shared" si="84"/>
        <v>2.7034407427635188E-2</v>
      </c>
      <c r="E956" s="61">
        <f t="shared" si="85"/>
        <v>7.0157901556802127E-3</v>
      </c>
      <c r="F956" s="58">
        <f t="shared" si="86"/>
        <v>2.550263835852137E-2</v>
      </c>
      <c r="G956" s="59">
        <f t="shared" si="87"/>
        <v>6.895282286302676E-3</v>
      </c>
      <c r="H956" s="57">
        <f t="shared" si="89"/>
        <v>1.7584789052749555E-4</v>
      </c>
      <c r="J956" s="56">
        <f t="shared" si="88"/>
        <v>4.9221311508539384E-5</v>
      </c>
    </row>
    <row r="957" spans="1:10" x14ac:dyDescent="0.25">
      <c r="A957" s="48">
        <v>44799</v>
      </c>
      <c r="B957" s="50">
        <v>382.6</v>
      </c>
      <c r="C957" s="50">
        <v>1602.81</v>
      </c>
      <c r="D957" s="60">
        <f t="shared" si="84"/>
        <v>1.7282637596383932E-2</v>
      </c>
      <c r="E957" s="61">
        <f t="shared" si="85"/>
        <v>-1.7886029411764759E-2</v>
      </c>
      <c r="F957" s="58">
        <f t="shared" si="86"/>
        <v>1.5750868527270114E-2</v>
      </c>
      <c r="G957" s="59">
        <f t="shared" si="87"/>
        <v>-1.8006537281142296E-2</v>
      </c>
      <c r="H957" s="57">
        <f t="shared" si="89"/>
        <v>-2.8361860134666015E-4</v>
      </c>
      <c r="J957" s="56">
        <f t="shared" si="88"/>
        <v>3.1991004811851402E-4</v>
      </c>
    </row>
    <row r="958" spans="1:10" x14ac:dyDescent="0.25">
      <c r="A958" s="49">
        <v>44802</v>
      </c>
      <c r="B958" s="51">
        <v>374.3</v>
      </c>
      <c r="C958" s="51">
        <v>1573.35</v>
      </c>
      <c r="D958" s="60">
        <f t="shared" si="84"/>
        <v>-2.1693674856246736E-2</v>
      </c>
      <c r="E958" s="61">
        <f t="shared" si="85"/>
        <v>-1.8380219739083214E-2</v>
      </c>
      <c r="F958" s="58">
        <f t="shared" si="86"/>
        <v>-2.3225443925360554E-2</v>
      </c>
      <c r="G958" s="59">
        <f t="shared" si="87"/>
        <v>-1.8500727608460752E-2</v>
      </c>
      <c r="H958" s="57">
        <f t="shared" si="89"/>
        <v>4.2968761164867506E-4</v>
      </c>
      <c r="J958" s="56">
        <f t="shared" si="88"/>
        <v>3.3783247765698421E-4</v>
      </c>
    </row>
    <row r="959" spans="1:10" x14ac:dyDescent="0.25">
      <c r="A959" s="48">
        <v>44803</v>
      </c>
      <c r="B959" s="50">
        <v>359.4</v>
      </c>
      <c r="C959" s="50">
        <v>1535.11</v>
      </c>
      <c r="D959" s="60">
        <f t="shared" si="84"/>
        <v>-3.9807640929735544E-2</v>
      </c>
      <c r="E959" s="61">
        <f t="shared" si="85"/>
        <v>-2.4304827279371999E-2</v>
      </c>
      <c r="F959" s="58">
        <f t="shared" si="86"/>
        <v>-4.1339409998849365E-2</v>
      </c>
      <c r="G959" s="59">
        <f t="shared" si="87"/>
        <v>-2.4425335148749536E-2</v>
      </c>
      <c r="H959" s="57">
        <f t="shared" si="89"/>
        <v>1.0097289440734634E-3</v>
      </c>
      <c r="J959" s="56">
        <f t="shared" si="88"/>
        <v>5.9072462908010533E-4</v>
      </c>
    </row>
    <row r="960" spans="1:10" x14ac:dyDescent="0.25">
      <c r="A960" s="49">
        <v>44804</v>
      </c>
      <c r="B960" s="51">
        <v>343.7</v>
      </c>
      <c r="C960" s="51">
        <v>1528.22</v>
      </c>
      <c r="D960" s="60">
        <f t="shared" si="84"/>
        <v>-4.3683917640511938E-2</v>
      </c>
      <c r="E960" s="61">
        <f t="shared" si="85"/>
        <v>-4.4882777129976459E-3</v>
      </c>
      <c r="F960" s="58">
        <f t="shared" si="86"/>
        <v>-4.5215686709625759E-2</v>
      </c>
      <c r="G960" s="59">
        <f t="shared" si="87"/>
        <v>-4.6087855823751826E-3</v>
      </c>
      <c r="H960" s="57">
        <f t="shared" si="89"/>
        <v>2.0838940500451635E-4</v>
      </c>
      <c r="J960" s="56">
        <f t="shared" si="88"/>
        <v>2.0144636828991378E-5</v>
      </c>
    </row>
    <row r="961" spans="1:10" x14ac:dyDescent="0.25">
      <c r="A961" s="48">
        <v>44805</v>
      </c>
      <c r="B961" s="50">
        <v>335.5</v>
      </c>
      <c r="C961" s="50">
        <v>1462.59</v>
      </c>
      <c r="D961" s="60">
        <f t="shared" si="84"/>
        <v>-2.3858015711376135E-2</v>
      </c>
      <c r="E961" s="61">
        <f t="shared" si="85"/>
        <v>-4.2945387444216165E-2</v>
      </c>
      <c r="F961" s="58">
        <f t="shared" si="86"/>
        <v>-2.5389784780489952E-2</v>
      </c>
      <c r="G961" s="59">
        <f t="shared" si="87"/>
        <v>-4.3065895313593699E-2</v>
      </c>
      <c r="H961" s="57">
        <f t="shared" si="89"/>
        <v>1.0934338133912549E-3</v>
      </c>
      <c r="J961" s="56">
        <f t="shared" si="88"/>
        <v>1.8443063027338395E-3</v>
      </c>
    </row>
    <row r="962" spans="1:10" x14ac:dyDescent="0.25">
      <c r="A962" s="49">
        <v>44806</v>
      </c>
      <c r="B962" s="51">
        <v>342.8</v>
      </c>
      <c r="C962" s="51">
        <v>1505.75</v>
      </c>
      <c r="D962" s="60">
        <f t="shared" si="84"/>
        <v>2.1758569299552999E-2</v>
      </c>
      <c r="E962" s="61">
        <f t="shared" si="85"/>
        <v>2.9509295154486193E-2</v>
      </c>
      <c r="F962" s="58">
        <f t="shared" si="86"/>
        <v>2.0226800230439181E-2</v>
      </c>
      <c r="G962" s="59">
        <f t="shared" si="87"/>
        <v>2.9388787285108655E-2</v>
      </c>
      <c r="H962" s="57">
        <f t="shared" si="89"/>
        <v>5.9444112943076387E-4</v>
      </c>
      <c r="J962" s="56">
        <f t="shared" si="88"/>
        <v>8.7079850051458225E-4</v>
      </c>
    </row>
    <row r="963" spans="1:10" x14ac:dyDescent="0.25">
      <c r="A963" s="48">
        <v>44809</v>
      </c>
      <c r="B963" s="50">
        <v>339.3</v>
      </c>
      <c r="C963" s="50">
        <v>1492.06</v>
      </c>
      <c r="D963" s="60">
        <f t="shared" si="84"/>
        <v>-1.0210035005834284E-2</v>
      </c>
      <c r="E963" s="61">
        <f t="shared" si="85"/>
        <v>-9.0918147102773128E-3</v>
      </c>
      <c r="F963" s="58">
        <f t="shared" si="86"/>
        <v>-1.1741804074948101E-2</v>
      </c>
      <c r="G963" s="59">
        <f t="shared" si="87"/>
        <v>-9.2123225796548504E-3</v>
      </c>
      <c r="H963" s="57">
        <f t="shared" si="89"/>
        <v>1.0816928680552773E-4</v>
      </c>
      <c r="J963" s="56">
        <f t="shared" si="88"/>
        <v>8.2661094726014942E-5</v>
      </c>
    </row>
    <row r="964" spans="1:10" x14ac:dyDescent="0.25">
      <c r="A964" s="49">
        <v>44810</v>
      </c>
      <c r="B964" s="51">
        <v>329.7</v>
      </c>
      <c r="C964" s="51">
        <v>1452.86</v>
      </c>
      <c r="D964" s="60">
        <f t="shared" si="84"/>
        <v>-2.8293545534924913E-2</v>
      </c>
      <c r="E964" s="61">
        <f t="shared" si="85"/>
        <v>-2.627240191413216E-2</v>
      </c>
      <c r="F964" s="58">
        <f t="shared" si="86"/>
        <v>-2.9825314604038731E-2</v>
      </c>
      <c r="G964" s="59">
        <f t="shared" si="87"/>
        <v>-2.6392909783509697E-2</v>
      </c>
      <c r="H964" s="57">
        <f t="shared" si="89"/>
        <v>7.871768376091885E-4</v>
      </c>
      <c r="J964" s="56">
        <f t="shared" si="88"/>
        <v>6.9023910233769522E-4</v>
      </c>
    </row>
    <row r="965" spans="1:10" x14ac:dyDescent="0.25">
      <c r="A965" s="48">
        <v>44811</v>
      </c>
      <c r="B965" s="50">
        <v>340.5</v>
      </c>
      <c r="C965" s="50">
        <v>1469.42</v>
      </c>
      <c r="D965" s="60">
        <f t="shared" si="84"/>
        <v>3.2757051865332176E-2</v>
      </c>
      <c r="E965" s="61">
        <f t="shared" si="85"/>
        <v>1.139820767314137E-2</v>
      </c>
      <c r="F965" s="58">
        <f t="shared" si="86"/>
        <v>3.1225282796218359E-2</v>
      </c>
      <c r="G965" s="59">
        <f t="shared" si="87"/>
        <v>1.1277699803763832E-2</v>
      </c>
      <c r="H965" s="57">
        <f t="shared" si="89"/>
        <v>3.5214936566338196E-4</v>
      </c>
      <c r="J965" s="56">
        <f t="shared" si="88"/>
        <v>1.2991913816005879E-4</v>
      </c>
    </row>
    <row r="966" spans="1:10" x14ac:dyDescent="0.25">
      <c r="A966" s="49">
        <v>44812</v>
      </c>
      <c r="B966" s="51" t="s">
        <v>385</v>
      </c>
      <c r="C966" s="51">
        <v>1473.18</v>
      </c>
      <c r="D966" s="60">
        <f t="shared" ref="D966:D1029" si="90">B966/B965-1</f>
        <v>-4.405286343612369E-3</v>
      </c>
      <c r="E966" s="61">
        <f t="shared" ref="E966:E1029" si="91">C966/C965-1</f>
        <v>2.5588327367260799E-3</v>
      </c>
      <c r="F966" s="58">
        <f t="shared" ref="F966:F1029" si="92">D966-$N$10</f>
        <v>-5.9370554127261867E-3</v>
      </c>
      <c r="G966" s="59">
        <f t="shared" ref="G966:G1029" si="93">E966-$O$10</f>
        <v>2.4383248673485428E-3</v>
      </c>
      <c r="H966" s="57">
        <f t="shared" si="89"/>
        <v>-1.4476469851676527E-5</v>
      </c>
      <c r="J966" s="56">
        <f t="shared" ref="J966:J1029" si="94">E966^2</f>
        <v>6.5476249745410795E-6</v>
      </c>
    </row>
    <row r="967" spans="1:10" x14ac:dyDescent="0.25">
      <c r="A967" s="48">
        <v>44813</v>
      </c>
      <c r="B967" s="50">
        <v>345.1</v>
      </c>
      <c r="C967" s="50">
        <v>1534.68</v>
      </c>
      <c r="D967" s="60">
        <f t="shared" si="90"/>
        <v>1.7994100294985271E-2</v>
      </c>
      <c r="E967" s="61">
        <f t="shared" si="91"/>
        <v>4.1746426098643763E-2</v>
      </c>
      <c r="F967" s="58">
        <f t="shared" si="92"/>
        <v>1.6462331225871454E-2</v>
      </c>
      <c r="G967" s="59">
        <f t="shared" si="93"/>
        <v>4.1625918229266229E-2</v>
      </c>
      <c r="H967" s="57">
        <f t="shared" ref="H967:H1030" si="95">F967*G967</f>
        <v>6.8525965347122117E-4</v>
      </c>
      <c r="J967" s="56">
        <f t="shared" si="94"/>
        <v>1.7427640920095252E-3</v>
      </c>
    </row>
    <row r="968" spans="1:10" x14ac:dyDescent="0.25">
      <c r="A968" s="49">
        <v>44816</v>
      </c>
      <c r="B968" s="51">
        <v>351.9</v>
      </c>
      <c r="C968" s="51">
        <v>1561.97</v>
      </c>
      <c r="D968" s="60">
        <f t="shared" si="90"/>
        <v>1.9704433497536922E-2</v>
      </c>
      <c r="E968" s="61">
        <f t="shared" si="91"/>
        <v>1.7782208668908117E-2</v>
      </c>
      <c r="F968" s="58">
        <f t="shared" si="92"/>
        <v>1.8172664428423104E-2</v>
      </c>
      <c r="G968" s="59">
        <f t="shared" si="93"/>
        <v>1.766170079953058E-2</v>
      </c>
      <c r="H968" s="57">
        <f t="shared" si="95"/>
        <v>3.2096016186508125E-4</v>
      </c>
      <c r="J968" s="56">
        <f t="shared" si="94"/>
        <v>3.1620694514459098E-4</v>
      </c>
    </row>
    <row r="969" spans="1:10" x14ac:dyDescent="0.25">
      <c r="A969" s="48">
        <v>44817</v>
      </c>
      <c r="B969" s="50">
        <v>342.2</v>
      </c>
      <c r="C969" s="50">
        <v>1519.35</v>
      </c>
      <c r="D969" s="60">
        <f t="shared" si="90"/>
        <v>-2.7564649048025025E-2</v>
      </c>
      <c r="E969" s="61">
        <f t="shared" si="91"/>
        <v>-2.7286055430001954E-2</v>
      </c>
      <c r="F969" s="58">
        <f t="shared" si="92"/>
        <v>-2.9096418117138843E-2</v>
      </c>
      <c r="G969" s="59">
        <f t="shared" si="93"/>
        <v>-2.7406563299379492E-2</v>
      </c>
      <c r="H969" s="57">
        <f t="shared" si="95"/>
        <v>7.9743282491257796E-4</v>
      </c>
      <c r="J969" s="56">
        <f t="shared" si="94"/>
        <v>7.4452882092913917E-4</v>
      </c>
    </row>
    <row r="970" spans="1:10" x14ac:dyDescent="0.25">
      <c r="A970" s="49">
        <v>44818</v>
      </c>
      <c r="B970" s="51">
        <v>344.2</v>
      </c>
      <c r="C970" s="51">
        <v>1528.29</v>
      </c>
      <c r="D970" s="60">
        <f t="shared" si="90"/>
        <v>5.8445353594389626E-3</v>
      </c>
      <c r="E970" s="61">
        <f t="shared" si="91"/>
        <v>5.8840951722776147E-3</v>
      </c>
      <c r="F970" s="58">
        <f t="shared" si="92"/>
        <v>4.312766290325145E-3</v>
      </c>
      <c r="G970" s="59">
        <f t="shared" si="93"/>
        <v>5.763587302900078E-3</v>
      </c>
      <c r="H970" s="57">
        <f t="shared" si="95"/>
        <v>2.4857005031293476E-5</v>
      </c>
      <c r="J970" s="56">
        <f t="shared" si="94"/>
        <v>3.4622575996420734E-5</v>
      </c>
    </row>
    <row r="971" spans="1:10" x14ac:dyDescent="0.25">
      <c r="A971" s="48">
        <v>44819</v>
      </c>
      <c r="B971" s="50">
        <v>351.6</v>
      </c>
      <c r="C971" s="50">
        <v>1539.75</v>
      </c>
      <c r="D971" s="60">
        <f t="shared" si="90"/>
        <v>2.1499128413713153E-2</v>
      </c>
      <c r="E971" s="61">
        <f t="shared" si="91"/>
        <v>7.4985768407829223E-3</v>
      </c>
      <c r="F971" s="58">
        <f t="shared" si="92"/>
        <v>1.9967359344599336E-2</v>
      </c>
      <c r="G971" s="59">
        <f t="shared" si="93"/>
        <v>7.3780689714053856E-3</v>
      </c>
      <c r="H971" s="57">
        <f t="shared" si="95"/>
        <v>1.4732055442128974E-4</v>
      </c>
      <c r="J971" s="56">
        <f t="shared" si="94"/>
        <v>5.6228654637125992E-5</v>
      </c>
    </row>
    <row r="972" spans="1:10" x14ac:dyDescent="0.25">
      <c r="A972" s="49">
        <v>44820</v>
      </c>
      <c r="B972" s="51">
        <v>350.3</v>
      </c>
      <c r="C972" s="51">
        <v>1501.91</v>
      </c>
      <c r="D972" s="60">
        <f t="shared" si="90"/>
        <v>-3.6973833902161912E-3</v>
      </c>
      <c r="E972" s="61">
        <f t="shared" si="91"/>
        <v>-2.4575418087351752E-2</v>
      </c>
      <c r="F972" s="58">
        <f t="shared" si="92"/>
        <v>-5.2291524593300089E-3</v>
      </c>
      <c r="G972" s="59">
        <f t="shared" si="93"/>
        <v>-2.469592595672929E-2</v>
      </c>
      <c r="H972" s="57">
        <f t="shared" si="95"/>
        <v>1.2913876195206277E-4</v>
      </c>
      <c r="J972" s="56">
        <f t="shared" si="94"/>
        <v>6.0395117416813568E-4</v>
      </c>
    </row>
    <row r="973" spans="1:10" x14ac:dyDescent="0.25">
      <c r="A973" s="48">
        <v>44823</v>
      </c>
      <c r="B973" s="50">
        <v>345.2</v>
      </c>
      <c r="C973" s="50">
        <v>1527.25</v>
      </c>
      <c r="D973" s="60">
        <f t="shared" si="90"/>
        <v>-1.45589494718813E-2</v>
      </c>
      <c r="E973" s="61">
        <f t="shared" si="91"/>
        <v>1.6871849844531273E-2</v>
      </c>
      <c r="F973" s="58">
        <f t="shared" si="92"/>
        <v>-1.6090718540995117E-2</v>
      </c>
      <c r="G973" s="59">
        <f t="shared" si="93"/>
        <v>1.6751341975153735E-2</v>
      </c>
      <c r="H973" s="57">
        <f t="shared" si="95"/>
        <v>-2.6954112890615597E-4</v>
      </c>
      <c r="J973" s="56">
        <f t="shared" si="94"/>
        <v>2.8465931717640991E-4</v>
      </c>
    </row>
    <row r="974" spans="1:10" x14ac:dyDescent="0.25">
      <c r="A974" s="49">
        <v>44824</v>
      </c>
      <c r="B974" s="51">
        <v>343.2</v>
      </c>
      <c r="C974" s="51">
        <v>1497.41</v>
      </c>
      <c r="D974" s="60">
        <f t="shared" si="90"/>
        <v>-5.7937427578215184E-3</v>
      </c>
      <c r="E974" s="61">
        <f t="shared" si="91"/>
        <v>-1.9538385987886708E-2</v>
      </c>
      <c r="F974" s="58">
        <f t="shared" si="92"/>
        <v>-7.325511826935336E-3</v>
      </c>
      <c r="G974" s="59">
        <f t="shared" si="93"/>
        <v>-1.9658893857264246E-2</v>
      </c>
      <c r="H974" s="57">
        <f t="shared" si="95"/>
        <v>1.4401145945585567E-4</v>
      </c>
      <c r="J974" s="56">
        <f t="shared" si="94"/>
        <v>3.8174852701164765E-4</v>
      </c>
    </row>
    <row r="975" spans="1:10" x14ac:dyDescent="0.25">
      <c r="A975" s="48">
        <v>44825</v>
      </c>
      <c r="B975" s="50">
        <v>346.6</v>
      </c>
      <c r="C975" s="50">
        <v>1509.32</v>
      </c>
      <c r="D975" s="60">
        <f t="shared" si="90"/>
        <v>9.9067599067599321E-3</v>
      </c>
      <c r="E975" s="61">
        <f t="shared" si="91"/>
        <v>7.9537334464174769E-3</v>
      </c>
      <c r="F975" s="58">
        <f t="shared" si="92"/>
        <v>8.3749908376461145E-3</v>
      </c>
      <c r="G975" s="59">
        <f t="shared" si="93"/>
        <v>7.8332255770399394E-3</v>
      </c>
      <c r="H975" s="57">
        <f t="shared" si="95"/>
        <v>6.5603192436924687E-5</v>
      </c>
      <c r="J975" s="56">
        <f t="shared" si="94"/>
        <v>6.3261875736660031E-5</v>
      </c>
    </row>
    <row r="976" spans="1:10" x14ac:dyDescent="0.25">
      <c r="A976" s="49">
        <v>44826</v>
      </c>
      <c r="B976" s="51">
        <v>343.1</v>
      </c>
      <c r="C976" s="51">
        <v>1518.19</v>
      </c>
      <c r="D976" s="60">
        <f t="shared" si="90"/>
        <v>-1.0098095787651418E-2</v>
      </c>
      <c r="E976" s="61">
        <f t="shared" si="91"/>
        <v>5.8768186998119365E-3</v>
      </c>
      <c r="F976" s="58">
        <f t="shared" si="92"/>
        <v>-1.1629864856765235E-2</v>
      </c>
      <c r="G976" s="59">
        <f t="shared" si="93"/>
        <v>5.7563108304343998E-3</v>
      </c>
      <c r="H976" s="57">
        <f t="shared" si="95"/>
        <v>-6.6945117031486136E-5</v>
      </c>
      <c r="J976" s="56">
        <f t="shared" si="94"/>
        <v>3.4536998030459257E-5</v>
      </c>
    </row>
    <row r="977" spans="1:10" x14ac:dyDescent="0.25">
      <c r="A977" s="48">
        <v>44827</v>
      </c>
      <c r="B977" s="50" t="s">
        <v>386</v>
      </c>
      <c r="C977" s="50">
        <v>1457.78</v>
      </c>
      <c r="D977" s="60">
        <f t="shared" si="90"/>
        <v>-6.7327309822209358E-2</v>
      </c>
      <c r="E977" s="61">
        <f t="shared" si="91"/>
        <v>-3.979080352261577E-2</v>
      </c>
      <c r="F977" s="58">
        <f t="shared" si="92"/>
        <v>-6.8859078891323172E-2</v>
      </c>
      <c r="G977" s="59">
        <f t="shared" si="93"/>
        <v>-3.9911311391993304E-2</v>
      </c>
      <c r="H977" s="57">
        <f t="shared" si="95"/>
        <v>2.748256139797432E-3</v>
      </c>
      <c r="J977" s="56">
        <f t="shared" si="94"/>
        <v>1.5833080449754115E-3</v>
      </c>
    </row>
    <row r="978" spans="1:10" x14ac:dyDescent="0.25">
      <c r="A978" s="49">
        <v>44830</v>
      </c>
      <c r="B978" s="51">
        <v>321.5</v>
      </c>
      <c r="C978" s="51">
        <v>1433.08</v>
      </c>
      <c r="D978" s="60">
        <f t="shared" si="90"/>
        <v>4.6874999999999556E-3</v>
      </c>
      <c r="E978" s="61">
        <f t="shared" si="91"/>
        <v>-1.6943571732360163E-2</v>
      </c>
      <c r="F978" s="58">
        <f t="shared" si="92"/>
        <v>3.1557309308861375E-3</v>
      </c>
      <c r="G978" s="59">
        <f t="shared" si="93"/>
        <v>-1.7064079601737701E-2</v>
      </c>
      <c r="H978" s="57">
        <f t="shared" si="95"/>
        <v>-5.3849643806306862E-5</v>
      </c>
      <c r="J978" s="56">
        <f t="shared" si="94"/>
        <v>2.870846230496344E-4</v>
      </c>
    </row>
    <row r="979" spans="1:10" x14ac:dyDescent="0.25">
      <c r="A979" s="48">
        <v>44831</v>
      </c>
      <c r="B979" s="50">
        <v>325.39999999999998</v>
      </c>
      <c r="C979" s="50">
        <v>1458.81</v>
      </c>
      <c r="D979" s="60">
        <f t="shared" si="90"/>
        <v>1.2130637636080799E-2</v>
      </c>
      <c r="E979" s="61">
        <f t="shared" si="91"/>
        <v>1.7954336115220348E-2</v>
      </c>
      <c r="F979" s="58">
        <f t="shared" si="92"/>
        <v>1.0598868566966981E-2</v>
      </c>
      <c r="G979" s="59">
        <f t="shared" si="93"/>
        <v>1.7833828245842811E-2</v>
      </c>
      <c r="H979" s="57">
        <f t="shared" si="95"/>
        <v>1.8901840162355125E-4</v>
      </c>
      <c r="J979" s="56">
        <f t="shared" si="94"/>
        <v>3.223581853383057E-4</v>
      </c>
    </row>
    <row r="980" spans="1:10" x14ac:dyDescent="0.25">
      <c r="A980" s="49">
        <v>44832</v>
      </c>
      <c r="B980" s="51">
        <v>318.10000000000002</v>
      </c>
      <c r="C980" s="51">
        <v>1435.37</v>
      </c>
      <c r="D980" s="60">
        <f t="shared" si="90"/>
        <v>-2.2433927473878179E-2</v>
      </c>
      <c r="E980" s="61">
        <f t="shared" si="91"/>
        <v>-1.6067890952214503E-2</v>
      </c>
      <c r="F980" s="58">
        <f t="shared" si="92"/>
        <v>-2.3965696542991997E-2</v>
      </c>
      <c r="G980" s="59">
        <f t="shared" si="93"/>
        <v>-1.6188398821592041E-2</v>
      </c>
      <c r="H980" s="57">
        <f t="shared" si="95"/>
        <v>3.8796625367520406E-4</v>
      </c>
      <c r="J980" s="56">
        <f t="shared" si="94"/>
        <v>2.5817711965225669E-4</v>
      </c>
    </row>
    <row r="981" spans="1:10" x14ac:dyDescent="0.25">
      <c r="A981" s="48">
        <v>44833</v>
      </c>
      <c r="B981" s="50" t="s">
        <v>377</v>
      </c>
      <c r="C981" s="50">
        <v>1380.1</v>
      </c>
      <c r="D981" s="60">
        <f t="shared" si="90"/>
        <v>-4.7469349261238691E-2</v>
      </c>
      <c r="E981" s="61">
        <f t="shared" si="91"/>
        <v>-3.850575113037058E-2</v>
      </c>
      <c r="F981" s="58">
        <f t="shared" si="92"/>
        <v>-4.9001118330352512E-2</v>
      </c>
      <c r="G981" s="59">
        <f t="shared" si="93"/>
        <v>-3.8626258999748114E-2</v>
      </c>
      <c r="H981" s="57">
        <f t="shared" si="95"/>
        <v>1.892729887905501E-3</v>
      </c>
      <c r="J981" s="56">
        <f t="shared" si="94"/>
        <v>1.4826928701140352E-3</v>
      </c>
    </row>
    <row r="982" spans="1:10" x14ac:dyDescent="0.25">
      <c r="A982" s="49">
        <v>44834</v>
      </c>
      <c r="B982" s="51" t="s">
        <v>429</v>
      </c>
      <c r="C982" s="51">
        <v>1377.91</v>
      </c>
      <c r="D982" s="60">
        <f t="shared" si="90"/>
        <v>-3.3003300330033403E-3</v>
      </c>
      <c r="E982" s="61">
        <f t="shared" si="91"/>
        <v>-1.5868415332220831E-3</v>
      </c>
      <c r="F982" s="58">
        <f t="shared" si="92"/>
        <v>-4.8320991021171579E-3</v>
      </c>
      <c r="G982" s="59">
        <f t="shared" si="93"/>
        <v>-1.70734940259962E-3</v>
      </c>
      <c r="H982" s="57">
        <f t="shared" si="95"/>
        <v>8.2500815153018893E-6</v>
      </c>
      <c r="J982" s="56">
        <f t="shared" si="94"/>
        <v>2.5180660515586113E-6</v>
      </c>
    </row>
    <row r="983" spans="1:10" x14ac:dyDescent="0.25">
      <c r="A983" s="48">
        <v>44837</v>
      </c>
      <c r="B983" s="50" t="s">
        <v>379</v>
      </c>
      <c r="C983" s="50">
        <v>1386.96</v>
      </c>
      <c r="D983" s="60">
        <f t="shared" si="90"/>
        <v>-6.6225165562914245E-3</v>
      </c>
      <c r="E983" s="61">
        <f t="shared" si="91"/>
        <v>6.5679180788293934E-3</v>
      </c>
      <c r="F983" s="58">
        <f t="shared" si="92"/>
        <v>-8.1542856254052422E-3</v>
      </c>
      <c r="G983" s="59">
        <f t="shared" si="93"/>
        <v>6.4474102094518567E-3</v>
      </c>
      <c r="H983" s="57">
        <f t="shared" si="95"/>
        <v>-5.2574024392024277E-5</v>
      </c>
      <c r="J983" s="56">
        <f t="shared" si="94"/>
        <v>4.3137547890213989E-5</v>
      </c>
    </row>
    <row r="984" spans="1:10" x14ac:dyDescent="0.25">
      <c r="A984" s="49">
        <v>44838</v>
      </c>
      <c r="B984" s="51">
        <v>307.5</v>
      </c>
      <c r="C984" s="51">
        <v>1449.81</v>
      </c>
      <c r="D984" s="60">
        <f t="shared" si="90"/>
        <v>2.4999999999999911E-2</v>
      </c>
      <c r="E984" s="61">
        <f t="shared" si="91"/>
        <v>4.531493337947734E-2</v>
      </c>
      <c r="F984" s="58">
        <f t="shared" si="92"/>
        <v>2.3468230930886094E-2</v>
      </c>
      <c r="G984" s="59">
        <f t="shared" si="93"/>
        <v>4.5194425510099806E-2</v>
      </c>
      <c r="H984" s="57">
        <f t="shared" si="95"/>
        <v>1.0606332146597518E-3</v>
      </c>
      <c r="J984" s="56">
        <f t="shared" si="94"/>
        <v>2.0534431871864697E-3</v>
      </c>
    </row>
    <row r="985" spans="1:10" x14ac:dyDescent="0.25">
      <c r="A985" s="48">
        <v>44839</v>
      </c>
      <c r="B985" s="50" t="s">
        <v>383</v>
      </c>
      <c r="C985" s="50">
        <v>1419.12</v>
      </c>
      <c r="D985" s="60">
        <f t="shared" si="90"/>
        <v>8.1300813008129413E-3</v>
      </c>
      <c r="E985" s="61">
        <f t="shared" si="91"/>
        <v>-2.1168291017443663E-2</v>
      </c>
      <c r="F985" s="58">
        <f t="shared" si="92"/>
        <v>6.5983122316991237E-3</v>
      </c>
      <c r="G985" s="59">
        <f t="shared" si="93"/>
        <v>-2.1288798886821201E-2</v>
      </c>
      <c r="H985" s="57">
        <f t="shared" si="95"/>
        <v>-1.4047014209309501E-4</v>
      </c>
      <c r="J985" s="56">
        <f t="shared" si="94"/>
        <v>4.480965445991861E-4</v>
      </c>
    </row>
    <row r="986" spans="1:10" x14ac:dyDescent="0.25">
      <c r="A986" s="49">
        <v>44840</v>
      </c>
      <c r="B986" s="51" t="s">
        <v>376</v>
      </c>
      <c r="C986" s="51">
        <v>1417.82</v>
      </c>
      <c r="D986" s="60">
        <f t="shared" si="90"/>
        <v>-1.2903225806451646E-2</v>
      </c>
      <c r="E986" s="61">
        <f t="shared" si="91"/>
        <v>-9.160606573087593E-4</v>
      </c>
      <c r="F986" s="58">
        <f t="shared" si="92"/>
        <v>-1.4434994875565463E-2</v>
      </c>
      <c r="G986" s="59">
        <f t="shared" si="93"/>
        <v>-1.0365685266862962E-3</v>
      </c>
      <c r="H986" s="57">
        <f t="shared" si="95"/>
        <v>1.4962861370889128E-5</v>
      </c>
      <c r="J986" s="56">
        <f t="shared" si="94"/>
        <v>8.3916712786895609E-7</v>
      </c>
    </row>
    <row r="987" spans="1:10" x14ac:dyDescent="0.25">
      <c r="A987" s="48">
        <v>44841</v>
      </c>
      <c r="B987" s="50">
        <v>302.2</v>
      </c>
      <c r="C987" s="50">
        <v>1405.21</v>
      </c>
      <c r="D987" s="60">
        <f t="shared" si="90"/>
        <v>-1.2418300653594838E-2</v>
      </c>
      <c r="E987" s="61">
        <f t="shared" si="91"/>
        <v>-8.8939357605336555E-3</v>
      </c>
      <c r="F987" s="58">
        <f t="shared" si="92"/>
        <v>-1.3950069722708656E-2</v>
      </c>
      <c r="G987" s="59">
        <f t="shared" si="93"/>
        <v>-9.0144436299111931E-3</v>
      </c>
      <c r="H987" s="57">
        <f t="shared" si="95"/>
        <v>1.2575211714868805E-4</v>
      </c>
      <c r="J987" s="56">
        <f t="shared" si="94"/>
        <v>7.9102093312499372E-5</v>
      </c>
    </row>
    <row r="988" spans="1:10" x14ac:dyDescent="0.25">
      <c r="A988" s="49">
        <v>44844</v>
      </c>
      <c r="B988" s="51">
        <v>291.89999999999998</v>
      </c>
      <c r="C988" s="51">
        <v>1379.49</v>
      </c>
      <c r="D988" s="60">
        <f t="shared" si="90"/>
        <v>-3.4083388484447474E-2</v>
      </c>
      <c r="E988" s="61">
        <f t="shared" si="91"/>
        <v>-1.830331409540209E-2</v>
      </c>
      <c r="F988" s="58">
        <f t="shared" si="92"/>
        <v>-3.5615157553561295E-2</v>
      </c>
      <c r="G988" s="59">
        <f t="shared" si="93"/>
        <v>-1.8423821964779628E-2</v>
      </c>
      <c r="H988" s="57">
        <f t="shared" si="95"/>
        <v>6.5616732201438969E-4</v>
      </c>
      <c r="J988" s="56">
        <f t="shared" si="94"/>
        <v>3.3501130687494486E-4</v>
      </c>
    </row>
    <row r="989" spans="1:10" x14ac:dyDescent="0.25">
      <c r="A989" s="48">
        <v>44845</v>
      </c>
      <c r="B989" s="50">
        <v>286.2</v>
      </c>
      <c r="C989" s="50">
        <v>1381.84</v>
      </c>
      <c r="D989" s="60">
        <f t="shared" si="90"/>
        <v>-1.9527235354573458E-2</v>
      </c>
      <c r="E989" s="61">
        <f t="shared" si="91"/>
        <v>1.7035281154629267E-3</v>
      </c>
      <c r="F989" s="58">
        <f t="shared" si="92"/>
        <v>-2.1059004423687275E-2</v>
      </c>
      <c r="G989" s="59">
        <f t="shared" si="93"/>
        <v>1.5830202460853898E-3</v>
      </c>
      <c r="H989" s="57">
        <f t="shared" si="95"/>
        <v>-3.3336830365098744E-5</v>
      </c>
      <c r="J989" s="56">
        <f t="shared" si="94"/>
        <v>2.9020080401726705E-6</v>
      </c>
    </row>
    <row r="990" spans="1:10" x14ac:dyDescent="0.25">
      <c r="A990" s="49">
        <v>44846</v>
      </c>
      <c r="B990" s="51">
        <v>288.5</v>
      </c>
      <c r="C990" s="51">
        <v>1377.19</v>
      </c>
      <c r="D990" s="60">
        <f t="shared" si="90"/>
        <v>8.0363382250174809E-3</v>
      </c>
      <c r="E990" s="61">
        <f t="shared" si="91"/>
        <v>-3.3650784461296546E-3</v>
      </c>
      <c r="F990" s="58">
        <f t="shared" si="92"/>
        <v>6.5045691559036632E-3</v>
      </c>
      <c r="G990" s="59">
        <f t="shared" si="93"/>
        <v>-3.4855863155071917E-3</v>
      </c>
      <c r="H990" s="57">
        <f t="shared" si="95"/>
        <v>-2.2672237238087972E-5</v>
      </c>
      <c r="J990" s="56">
        <f t="shared" si="94"/>
        <v>1.132375294860637E-5</v>
      </c>
    </row>
    <row r="991" spans="1:10" x14ac:dyDescent="0.25">
      <c r="A991" s="48">
        <v>44847</v>
      </c>
      <c r="B991" s="50" t="s">
        <v>360</v>
      </c>
      <c r="C991" s="50">
        <v>1358.5</v>
      </c>
      <c r="D991" s="60">
        <f t="shared" si="90"/>
        <v>-5.199306759098743E-3</v>
      </c>
      <c r="E991" s="61">
        <f t="shared" si="91"/>
        <v>-1.3571112192217516E-2</v>
      </c>
      <c r="F991" s="58">
        <f t="shared" si="92"/>
        <v>-6.7310758282125606E-3</v>
      </c>
      <c r="G991" s="59">
        <f t="shared" si="93"/>
        <v>-1.3691620061595054E-2</v>
      </c>
      <c r="H991" s="57">
        <f t="shared" si="95"/>
        <v>9.2159332845672637E-5</v>
      </c>
      <c r="J991" s="56">
        <f t="shared" si="94"/>
        <v>1.841750861337549E-4</v>
      </c>
    </row>
    <row r="992" spans="1:10" x14ac:dyDescent="0.25">
      <c r="A992" s="49">
        <v>44848</v>
      </c>
      <c r="B992" s="51">
        <v>296.39999999999998</v>
      </c>
      <c r="C992" s="51">
        <v>1397.23</v>
      </c>
      <c r="D992" s="60">
        <f t="shared" si="90"/>
        <v>3.2752613240418116E-2</v>
      </c>
      <c r="E992" s="61">
        <f t="shared" si="91"/>
        <v>2.8509385351490613E-2</v>
      </c>
      <c r="F992" s="58">
        <f t="shared" si="92"/>
        <v>3.1220844171304298E-2</v>
      </c>
      <c r="G992" s="59">
        <f t="shared" si="93"/>
        <v>2.8388877482113075E-2</v>
      </c>
      <c r="H992" s="57">
        <f t="shared" si="95"/>
        <v>8.8632472006730187E-4</v>
      </c>
      <c r="J992" s="56">
        <f t="shared" si="94"/>
        <v>8.1278505311978754E-4</v>
      </c>
    </row>
    <row r="993" spans="1:10" x14ac:dyDescent="0.25">
      <c r="A993" s="48">
        <v>44851</v>
      </c>
      <c r="B993" s="50" t="s">
        <v>372</v>
      </c>
      <c r="C993" s="50">
        <v>1414.06</v>
      </c>
      <c r="D993" s="60">
        <f t="shared" si="90"/>
        <v>-2.496626180836703E-2</v>
      </c>
      <c r="E993" s="61">
        <f t="shared" si="91"/>
        <v>1.2045260980654504E-2</v>
      </c>
      <c r="F993" s="58">
        <f t="shared" si="92"/>
        <v>-2.6498030877480847E-2</v>
      </c>
      <c r="G993" s="59">
        <f t="shared" si="93"/>
        <v>1.1924753111276967E-2</v>
      </c>
      <c r="H993" s="57">
        <f t="shared" si="95"/>
        <v>-3.1598247614895286E-4</v>
      </c>
      <c r="J993" s="56">
        <f t="shared" si="94"/>
        <v>1.4508831209207791E-4</v>
      </c>
    </row>
    <row r="994" spans="1:10" x14ac:dyDescent="0.25">
      <c r="A994" s="49">
        <v>44852</v>
      </c>
      <c r="B994" s="51">
        <v>299.2</v>
      </c>
      <c r="C994" s="51">
        <v>1427.68</v>
      </c>
      <c r="D994" s="60">
        <f t="shared" si="90"/>
        <v>3.5294117647058698E-2</v>
      </c>
      <c r="E994" s="61">
        <f t="shared" si="91"/>
        <v>9.6318402330877184E-3</v>
      </c>
      <c r="F994" s="58">
        <f t="shared" si="92"/>
        <v>3.3762348577944877E-2</v>
      </c>
      <c r="G994" s="59">
        <f t="shared" si="93"/>
        <v>9.5113323637101808E-3</v>
      </c>
      <c r="H994" s="57">
        <f t="shared" si="95"/>
        <v>3.2112491870427151E-4</v>
      </c>
      <c r="J994" s="56">
        <f t="shared" si="94"/>
        <v>9.2772346275727275E-5</v>
      </c>
    </row>
    <row r="995" spans="1:10" x14ac:dyDescent="0.25">
      <c r="A995" s="48">
        <v>44853</v>
      </c>
      <c r="B995" s="50">
        <v>294.39999999999998</v>
      </c>
      <c r="C995" s="50">
        <v>1397.66</v>
      </c>
      <c r="D995" s="60">
        <f t="shared" si="90"/>
        <v>-1.6042780748663166E-2</v>
      </c>
      <c r="E995" s="61">
        <f t="shared" si="91"/>
        <v>-2.1027120923456266E-2</v>
      </c>
      <c r="F995" s="58">
        <f t="shared" si="92"/>
        <v>-1.7574549817776983E-2</v>
      </c>
      <c r="G995" s="59">
        <f t="shared" si="93"/>
        <v>-2.1147628792833804E-2</v>
      </c>
      <c r="H995" s="57">
        <f t="shared" si="95"/>
        <v>3.7166005574751262E-4</v>
      </c>
      <c r="J995" s="56">
        <f t="shared" si="94"/>
        <v>4.421398143296523E-4</v>
      </c>
    </row>
    <row r="996" spans="1:10" x14ac:dyDescent="0.25">
      <c r="A996" s="49">
        <v>44854</v>
      </c>
      <c r="B996" s="51">
        <v>300.89999999999998</v>
      </c>
      <c r="C996" s="51">
        <v>1426.52</v>
      </c>
      <c r="D996" s="60">
        <f t="shared" si="90"/>
        <v>2.2078804347826164E-2</v>
      </c>
      <c r="E996" s="61">
        <f t="shared" si="91"/>
        <v>2.0648798706409233E-2</v>
      </c>
      <c r="F996" s="58">
        <f t="shared" si="92"/>
        <v>2.0547035278712347E-2</v>
      </c>
      <c r="G996" s="59">
        <f t="shared" si="93"/>
        <v>2.0528290837031695E-2</v>
      </c>
      <c r="H996" s="57">
        <f t="shared" si="95"/>
        <v>4.2179551604015764E-4</v>
      </c>
      <c r="J996" s="56">
        <f t="shared" si="94"/>
        <v>4.2637288801780762E-4</v>
      </c>
    </row>
    <row r="997" spans="1:10" x14ac:dyDescent="0.25">
      <c r="A997" s="48">
        <v>44855</v>
      </c>
      <c r="B997" s="50">
        <v>297.39999999999998</v>
      </c>
      <c r="C997" s="50">
        <v>1411.62</v>
      </c>
      <c r="D997" s="60">
        <f t="shared" si="90"/>
        <v>-1.1631771352608844E-2</v>
      </c>
      <c r="E997" s="61">
        <f t="shared" si="91"/>
        <v>-1.044499901859075E-2</v>
      </c>
      <c r="F997" s="58">
        <f t="shared" si="92"/>
        <v>-1.3163540421722662E-2</v>
      </c>
      <c r="G997" s="59">
        <f t="shared" si="93"/>
        <v>-1.0565506887968288E-2</v>
      </c>
      <c r="H997" s="57">
        <f t="shared" si="95"/>
        <v>1.3907947699575977E-4</v>
      </c>
      <c r="J997" s="56">
        <f t="shared" si="94"/>
        <v>1.0909800449836174E-4</v>
      </c>
    </row>
    <row r="998" spans="1:10" x14ac:dyDescent="0.25">
      <c r="A998" s="49">
        <v>44858</v>
      </c>
      <c r="B998" s="51">
        <v>306.10000000000002</v>
      </c>
      <c r="C998" s="51">
        <v>1433.21</v>
      </c>
      <c r="D998" s="60">
        <f t="shared" si="90"/>
        <v>2.925353059852065E-2</v>
      </c>
      <c r="E998" s="61">
        <f t="shared" si="91"/>
        <v>1.5294484351312754E-2</v>
      </c>
      <c r="F998" s="58">
        <f t="shared" si="92"/>
        <v>2.7721761529406832E-2</v>
      </c>
      <c r="G998" s="59">
        <f t="shared" si="93"/>
        <v>1.5173976481935216E-2</v>
      </c>
      <c r="H998" s="57">
        <f t="shared" si="95"/>
        <v>4.206493574850357E-4</v>
      </c>
      <c r="J998" s="56">
        <f t="shared" si="94"/>
        <v>2.3392125157255071E-4</v>
      </c>
    </row>
    <row r="999" spans="1:10" x14ac:dyDescent="0.25">
      <c r="A999" s="48">
        <v>44859</v>
      </c>
      <c r="B999" s="50">
        <v>308.39999999999998</v>
      </c>
      <c r="C999" s="50">
        <v>1444.02</v>
      </c>
      <c r="D999" s="60">
        <f t="shared" si="90"/>
        <v>7.5138843515190068E-3</v>
      </c>
      <c r="E999" s="61">
        <f t="shared" si="91"/>
        <v>7.5425094717451735E-3</v>
      </c>
      <c r="F999" s="58">
        <f t="shared" si="92"/>
        <v>5.9821152824051892E-3</v>
      </c>
      <c r="G999" s="59">
        <f t="shared" si="93"/>
        <v>7.4220016023676368E-3</v>
      </c>
      <c r="H999" s="57">
        <f t="shared" si="95"/>
        <v>4.439926921155924E-5</v>
      </c>
      <c r="J999" s="56">
        <f t="shared" si="94"/>
        <v>5.6889449131365654E-5</v>
      </c>
    </row>
    <row r="1000" spans="1:10" x14ac:dyDescent="0.25">
      <c r="A1000" s="49">
        <v>44860</v>
      </c>
      <c r="B1000" s="51">
        <v>319.10000000000002</v>
      </c>
      <c r="C1000" s="51">
        <v>1487.6</v>
      </c>
      <c r="D1000" s="60">
        <f t="shared" si="90"/>
        <v>3.4695201037613588E-2</v>
      </c>
      <c r="E1000" s="61">
        <f t="shared" si="91"/>
        <v>3.0179637401144044E-2</v>
      </c>
      <c r="F1000" s="58">
        <f t="shared" si="92"/>
        <v>3.3163431968499767E-2</v>
      </c>
      <c r="G1000" s="59">
        <f t="shared" si="93"/>
        <v>3.0059129531766506E-2</v>
      </c>
      <c r="H1000" s="57">
        <f t="shared" si="95"/>
        <v>9.9686389725906085E-4</v>
      </c>
      <c r="J1000" s="56">
        <f t="shared" si="94"/>
        <v>9.1081051366453242E-4</v>
      </c>
    </row>
    <row r="1001" spans="1:10" x14ac:dyDescent="0.25">
      <c r="A1001" s="48">
        <v>44861</v>
      </c>
      <c r="B1001" s="50">
        <v>316.89999999999998</v>
      </c>
      <c r="C1001" s="50">
        <v>1506.74</v>
      </c>
      <c r="D1001" s="60">
        <f t="shared" si="90"/>
        <v>-6.8943904732060579E-3</v>
      </c>
      <c r="E1001" s="61">
        <f t="shared" si="91"/>
        <v>1.2866361925248704E-2</v>
      </c>
      <c r="F1001" s="58">
        <f t="shared" si="92"/>
        <v>-8.4261595423198755E-3</v>
      </c>
      <c r="G1001" s="59">
        <f t="shared" si="93"/>
        <v>1.2745854055871166E-2</v>
      </c>
      <c r="H1001" s="57">
        <f t="shared" si="95"/>
        <v>-1.0739859977789532E-4</v>
      </c>
      <c r="J1001" s="56">
        <f t="shared" si="94"/>
        <v>1.6554326919148953E-4</v>
      </c>
    </row>
    <row r="1002" spans="1:10" x14ac:dyDescent="0.25">
      <c r="A1002" s="49">
        <v>44862</v>
      </c>
      <c r="B1002" s="51">
        <v>302.2</v>
      </c>
      <c r="C1002" s="51">
        <v>1508.7</v>
      </c>
      <c r="D1002" s="60">
        <f t="shared" si="90"/>
        <v>-4.6386872830545878E-2</v>
      </c>
      <c r="E1002" s="61">
        <f t="shared" si="91"/>
        <v>1.3008216414245322E-3</v>
      </c>
      <c r="F1002" s="58">
        <f t="shared" si="92"/>
        <v>-4.7918641899659699E-2</v>
      </c>
      <c r="G1002" s="59">
        <f t="shared" si="93"/>
        <v>1.1803137720469952E-3</v>
      </c>
      <c r="H1002" s="57">
        <f t="shared" si="95"/>
        <v>-5.655903297195653E-5</v>
      </c>
      <c r="J1002" s="56">
        <f t="shared" si="94"/>
        <v>1.6921369427984141E-6</v>
      </c>
    </row>
    <row r="1003" spans="1:10" x14ac:dyDescent="0.25">
      <c r="A1003" s="48">
        <v>44865</v>
      </c>
      <c r="B1003" s="50">
        <v>312.2</v>
      </c>
      <c r="C1003" s="50">
        <v>1536.28</v>
      </c>
      <c r="D1003" s="60">
        <f t="shared" si="90"/>
        <v>3.3090668431502213E-2</v>
      </c>
      <c r="E1003" s="61">
        <f t="shared" si="91"/>
        <v>1.8280638960694651E-2</v>
      </c>
      <c r="F1003" s="58">
        <f t="shared" si="92"/>
        <v>3.1558899362388391E-2</v>
      </c>
      <c r="G1003" s="59">
        <f t="shared" si="93"/>
        <v>1.8160131091317113E-2</v>
      </c>
      <c r="H1003" s="57">
        <f t="shared" si="95"/>
        <v>5.7311374951865719E-4</v>
      </c>
      <c r="J1003" s="56">
        <f t="shared" si="94"/>
        <v>3.3418176081126719E-4</v>
      </c>
    </row>
    <row r="1004" spans="1:10" x14ac:dyDescent="0.25">
      <c r="A1004" s="49">
        <v>44867</v>
      </c>
      <c r="B1004" s="51">
        <v>318.3</v>
      </c>
      <c r="C1004" s="51">
        <v>1573.97</v>
      </c>
      <c r="D1004" s="60">
        <f t="shared" si="90"/>
        <v>1.9538757206918778E-2</v>
      </c>
      <c r="E1004" s="61">
        <f t="shared" si="91"/>
        <v>2.4533288202671422E-2</v>
      </c>
      <c r="F1004" s="58">
        <f t="shared" si="92"/>
        <v>1.800698813780496E-2</v>
      </c>
      <c r="G1004" s="59">
        <f t="shared" si="93"/>
        <v>2.4412780333293884E-2</v>
      </c>
      <c r="H1004" s="57">
        <f t="shared" si="95"/>
        <v>4.3960064587246121E-4</v>
      </c>
      <c r="J1004" s="56">
        <f t="shared" si="94"/>
        <v>6.0188223003533679E-4</v>
      </c>
    </row>
    <row r="1005" spans="1:10" x14ac:dyDescent="0.25">
      <c r="A1005" s="48">
        <v>44868</v>
      </c>
      <c r="B1005" s="50">
        <v>310.7</v>
      </c>
      <c r="C1005" s="50">
        <v>1559.55</v>
      </c>
      <c r="D1005" s="60">
        <f t="shared" si="90"/>
        <v>-2.3876845743009856E-2</v>
      </c>
      <c r="E1005" s="61">
        <f t="shared" si="91"/>
        <v>-9.161546916396146E-3</v>
      </c>
      <c r="F1005" s="58">
        <f t="shared" si="92"/>
        <v>-2.5408614812123673E-2</v>
      </c>
      <c r="G1005" s="59">
        <f t="shared" si="93"/>
        <v>-9.2820547857736836E-3</v>
      </c>
      <c r="H1005" s="57">
        <f t="shared" si="95"/>
        <v>2.3584415471675265E-4</v>
      </c>
      <c r="J1005" s="56">
        <f t="shared" si="94"/>
        <v>8.3933941901327737E-5</v>
      </c>
    </row>
    <row r="1006" spans="1:10" x14ac:dyDescent="0.25">
      <c r="A1006" s="49">
        <v>44869</v>
      </c>
      <c r="B1006" s="51">
        <v>333.1</v>
      </c>
      <c r="C1006" s="51">
        <v>1601.27</v>
      </c>
      <c r="D1006" s="60">
        <f t="shared" si="90"/>
        <v>7.209526874798855E-2</v>
      </c>
      <c r="E1006" s="61">
        <f t="shared" si="91"/>
        <v>2.6751306466608948E-2</v>
      </c>
      <c r="F1006" s="58">
        <f t="shared" si="92"/>
        <v>7.0563499678874736E-2</v>
      </c>
      <c r="G1006" s="59">
        <f t="shared" si="93"/>
        <v>2.6630798597231411E-2</v>
      </c>
      <c r="H1006" s="57">
        <f t="shared" si="95"/>
        <v>1.8791623482639164E-3</v>
      </c>
      <c r="J1006" s="56">
        <f t="shared" si="94"/>
        <v>7.156323976704337E-4</v>
      </c>
    </row>
    <row r="1007" spans="1:10" x14ac:dyDescent="0.25">
      <c r="A1007" s="48">
        <v>44872</v>
      </c>
      <c r="B1007" s="50" t="s">
        <v>391</v>
      </c>
      <c r="C1007" s="50">
        <v>1618.14</v>
      </c>
      <c r="D1007" s="60">
        <f t="shared" si="90"/>
        <v>-9.3065145601921584E-3</v>
      </c>
      <c r="E1007" s="61">
        <f t="shared" si="91"/>
        <v>1.0535387536143359E-2</v>
      </c>
      <c r="F1007" s="58">
        <f t="shared" si="92"/>
        <v>-1.0838283629305976E-2</v>
      </c>
      <c r="G1007" s="59">
        <f t="shared" si="93"/>
        <v>1.0414879666765822E-2</v>
      </c>
      <c r="H1007" s="57">
        <f t="shared" si="95"/>
        <v>-1.1287941979349969E-4</v>
      </c>
      <c r="J1007" s="56">
        <f t="shared" si="94"/>
        <v>1.1099439053672484E-4</v>
      </c>
    </row>
    <row r="1008" spans="1:10" x14ac:dyDescent="0.25">
      <c r="A1008" s="49">
        <v>44873</v>
      </c>
      <c r="B1008" s="51">
        <v>340.1</v>
      </c>
      <c r="C1008" s="51">
        <v>1644.75</v>
      </c>
      <c r="D1008" s="60">
        <f t="shared" si="90"/>
        <v>3.0606060606060748E-2</v>
      </c>
      <c r="E1008" s="61">
        <f t="shared" si="91"/>
        <v>1.6444807000630224E-2</v>
      </c>
      <c r="F1008" s="58">
        <f t="shared" si="92"/>
        <v>2.907429153694693E-2</v>
      </c>
      <c r="G1008" s="59">
        <f t="shared" si="93"/>
        <v>1.6324299131252686E-2</v>
      </c>
      <c r="H1008" s="57">
        <f t="shared" si="95"/>
        <v>4.7461743207837008E-4</v>
      </c>
      <c r="J1008" s="56">
        <f t="shared" si="94"/>
        <v>2.704316772879768E-4</v>
      </c>
    </row>
    <row r="1009" spans="1:10" x14ac:dyDescent="0.25">
      <c r="A1009" s="48">
        <v>44874</v>
      </c>
      <c r="B1009" s="50">
        <v>335.2</v>
      </c>
      <c r="C1009" s="50">
        <v>1644.12</v>
      </c>
      <c r="D1009" s="60">
        <f t="shared" si="90"/>
        <v>-1.4407527197883074E-2</v>
      </c>
      <c r="E1009" s="61">
        <f t="shared" si="91"/>
        <v>-3.8303693570462816E-4</v>
      </c>
      <c r="F1009" s="58">
        <f t="shared" si="92"/>
        <v>-1.5939296266996892E-2</v>
      </c>
      <c r="G1009" s="59">
        <f t="shared" si="93"/>
        <v>-5.0354480508216508E-4</v>
      </c>
      <c r="H1009" s="57">
        <f t="shared" si="95"/>
        <v>8.026149831911832E-6</v>
      </c>
      <c r="J1009" s="56">
        <f t="shared" si="94"/>
        <v>1.4671729411399145E-7</v>
      </c>
    </row>
    <row r="1010" spans="1:10" x14ac:dyDescent="0.25">
      <c r="A1010" s="49">
        <v>44875</v>
      </c>
      <c r="B1010" s="51" t="s">
        <v>428</v>
      </c>
      <c r="C1010" s="51">
        <v>1690.38</v>
      </c>
      <c r="D1010" s="60">
        <f t="shared" si="90"/>
        <v>2.3269689737470234E-2</v>
      </c>
      <c r="E1010" s="61">
        <f t="shared" si="91"/>
        <v>2.8136632362601333E-2</v>
      </c>
      <c r="F1010" s="58">
        <f t="shared" si="92"/>
        <v>2.1737920668356416E-2</v>
      </c>
      <c r="G1010" s="59">
        <f t="shared" si="93"/>
        <v>2.8016124493223795E-2</v>
      </c>
      <c r="H1010" s="57">
        <f t="shared" si="95"/>
        <v>6.0901229166849592E-4</v>
      </c>
      <c r="J1010" s="56">
        <f t="shared" si="94"/>
        <v>7.9167008070818467E-4</v>
      </c>
    </row>
    <row r="1011" spans="1:10" x14ac:dyDescent="0.25">
      <c r="A1011" s="48">
        <v>44879</v>
      </c>
      <c r="B1011" s="50">
        <v>355.9</v>
      </c>
      <c r="C1011" s="50">
        <v>1743.89</v>
      </c>
      <c r="D1011" s="60">
        <f t="shared" si="90"/>
        <v>3.7609329446063988E-2</v>
      </c>
      <c r="E1011" s="61">
        <f t="shared" si="91"/>
        <v>3.1655604065358167E-2</v>
      </c>
      <c r="F1011" s="58">
        <f t="shared" si="92"/>
        <v>3.6077560376950167E-2</v>
      </c>
      <c r="G1011" s="59">
        <f t="shared" si="93"/>
        <v>3.1535096195980633E-2</v>
      </c>
      <c r="H1011" s="57">
        <f t="shared" si="95"/>
        <v>1.1377093370034228E-3</v>
      </c>
      <c r="J1011" s="56">
        <f t="shared" si="94"/>
        <v>1.0020772687427204E-3</v>
      </c>
    </row>
    <row r="1012" spans="1:10" x14ac:dyDescent="0.25">
      <c r="A1012" s="49">
        <v>44880</v>
      </c>
      <c r="B1012" s="51">
        <v>355.8</v>
      </c>
      <c r="C1012" s="51">
        <v>1769.55</v>
      </c>
      <c r="D1012" s="60">
        <f t="shared" si="90"/>
        <v>-2.8097780275349038E-4</v>
      </c>
      <c r="E1012" s="61">
        <f t="shared" si="91"/>
        <v>1.4714230828779318E-2</v>
      </c>
      <c r="F1012" s="58">
        <f t="shared" si="92"/>
        <v>-1.8127468718673084E-3</v>
      </c>
      <c r="G1012" s="59">
        <f t="shared" si="93"/>
        <v>1.459372295940178E-2</v>
      </c>
      <c r="H1012" s="57">
        <f t="shared" si="95"/>
        <v>-2.6454725643553696E-5</v>
      </c>
      <c r="J1012" s="56">
        <f t="shared" si="94"/>
        <v>2.1650858888259969E-4</v>
      </c>
    </row>
    <row r="1013" spans="1:10" x14ac:dyDescent="0.25">
      <c r="A1013" s="48">
        <v>44881</v>
      </c>
      <c r="B1013" s="50">
        <v>352.4</v>
      </c>
      <c r="C1013" s="50">
        <v>1741.17</v>
      </c>
      <c r="D1013" s="60">
        <f t="shared" si="90"/>
        <v>-9.5559302979202343E-3</v>
      </c>
      <c r="E1013" s="61">
        <f t="shared" si="91"/>
        <v>-1.6037975756548195E-2</v>
      </c>
      <c r="F1013" s="58">
        <f t="shared" si="92"/>
        <v>-1.1087699367034052E-2</v>
      </c>
      <c r="G1013" s="59">
        <f t="shared" si="93"/>
        <v>-1.6158483625925733E-2</v>
      </c>
      <c r="H1013" s="57">
        <f t="shared" si="95"/>
        <v>1.7916040867140684E-4</v>
      </c>
      <c r="J1013" s="56">
        <f t="shared" si="94"/>
        <v>2.5721666636762763E-4</v>
      </c>
    </row>
    <row r="1014" spans="1:10" x14ac:dyDescent="0.25">
      <c r="A1014" s="49">
        <v>44882</v>
      </c>
      <c r="B1014" s="51">
        <v>351.8</v>
      </c>
      <c r="C1014" s="51">
        <v>1708.23</v>
      </c>
      <c r="D1014" s="60">
        <f t="shared" si="90"/>
        <v>-1.7026106696934606E-3</v>
      </c>
      <c r="E1014" s="61">
        <f t="shared" si="91"/>
        <v>-1.8918313547786836E-2</v>
      </c>
      <c r="F1014" s="58">
        <f t="shared" si="92"/>
        <v>-3.2343797388072787E-3</v>
      </c>
      <c r="G1014" s="59">
        <f t="shared" si="93"/>
        <v>-1.9038821417164373E-2</v>
      </c>
      <c r="H1014" s="57">
        <f t="shared" si="95"/>
        <v>6.1578778242446532E-5</v>
      </c>
      <c r="J1014" s="56">
        <f t="shared" si="94"/>
        <v>3.5790258749237496E-4</v>
      </c>
    </row>
    <row r="1015" spans="1:10" x14ac:dyDescent="0.25">
      <c r="A1015" s="48">
        <v>44883</v>
      </c>
      <c r="B1015" s="50" t="s">
        <v>409</v>
      </c>
      <c r="C1015" s="50">
        <v>1707.23</v>
      </c>
      <c r="D1015" s="60">
        <f t="shared" si="90"/>
        <v>1.4781125639567794E-2</v>
      </c>
      <c r="E1015" s="61">
        <f t="shared" si="91"/>
        <v>-5.8540126329598152E-4</v>
      </c>
      <c r="F1015" s="58">
        <f t="shared" si="92"/>
        <v>1.3249356570453976E-2</v>
      </c>
      <c r="G1015" s="59">
        <f t="shared" si="93"/>
        <v>-7.0590913267351845E-4</v>
      </c>
      <c r="H1015" s="57">
        <f t="shared" si="95"/>
        <v>-9.352841805131349E-6</v>
      </c>
      <c r="J1015" s="56">
        <f t="shared" si="94"/>
        <v>3.4269463906853111E-7</v>
      </c>
    </row>
    <row r="1016" spans="1:10" x14ac:dyDescent="0.25">
      <c r="A1016" s="49">
        <v>44886</v>
      </c>
      <c r="B1016" s="51" t="s">
        <v>415</v>
      </c>
      <c r="C1016" s="51">
        <v>1685.5</v>
      </c>
      <c r="D1016" s="60">
        <f t="shared" si="90"/>
        <v>5.6022408963585235E-3</v>
      </c>
      <c r="E1016" s="61">
        <f t="shared" si="91"/>
        <v>-1.2728220567820414E-2</v>
      </c>
      <c r="F1016" s="58">
        <f t="shared" si="92"/>
        <v>4.0704718272447059E-3</v>
      </c>
      <c r="G1016" s="59">
        <f t="shared" si="93"/>
        <v>-1.2848728437197952E-2</v>
      </c>
      <c r="H1016" s="57">
        <f t="shared" si="95"/>
        <v>-5.2300387119532161E-5</v>
      </c>
      <c r="J1016" s="56">
        <f t="shared" si="94"/>
        <v>1.6200759882308661E-4</v>
      </c>
    </row>
    <row r="1017" spans="1:10" x14ac:dyDescent="0.25">
      <c r="A1017" s="48">
        <v>44887</v>
      </c>
      <c r="B1017" s="50" t="s">
        <v>406</v>
      </c>
      <c r="C1017" s="50">
        <v>1717.75</v>
      </c>
      <c r="D1017" s="60">
        <f t="shared" si="90"/>
        <v>2.5069637883008422E-2</v>
      </c>
      <c r="E1017" s="61">
        <f t="shared" si="91"/>
        <v>1.9133788193414381E-2</v>
      </c>
      <c r="F1017" s="58">
        <f t="shared" si="92"/>
        <v>2.3537868813894604E-2</v>
      </c>
      <c r="G1017" s="59">
        <f t="shared" si="93"/>
        <v>1.9013280324036843E-2</v>
      </c>
      <c r="H1017" s="57">
        <f t="shared" si="95"/>
        <v>4.475320979889827E-4</v>
      </c>
      <c r="J1017" s="56">
        <f t="shared" si="94"/>
        <v>3.6610185063044355E-4</v>
      </c>
    </row>
    <row r="1018" spans="1:10" x14ac:dyDescent="0.25">
      <c r="A1018" s="49">
        <v>44888</v>
      </c>
      <c r="B1018" s="51">
        <v>368.8</v>
      </c>
      <c r="C1018" s="51">
        <v>1713.61</v>
      </c>
      <c r="D1018" s="60">
        <f t="shared" si="90"/>
        <v>2.1739130434783593E-3</v>
      </c>
      <c r="E1018" s="61">
        <f t="shared" si="91"/>
        <v>-2.410129529908378E-3</v>
      </c>
      <c r="F1018" s="58">
        <f t="shared" si="92"/>
        <v>6.4214397436454127E-4</v>
      </c>
      <c r="G1018" s="59">
        <f t="shared" si="93"/>
        <v>-2.5306373992859152E-3</v>
      </c>
      <c r="H1018" s="57">
        <f t="shared" si="95"/>
        <v>-1.6250335572530041E-6</v>
      </c>
      <c r="J1018" s="56">
        <f t="shared" si="94"/>
        <v>5.8087243509363792E-6</v>
      </c>
    </row>
    <row r="1019" spans="1:10" x14ac:dyDescent="0.25">
      <c r="A1019" s="48">
        <v>44889</v>
      </c>
      <c r="B1019" s="50">
        <v>373.2</v>
      </c>
      <c r="C1019" s="50">
        <v>1753.95</v>
      </c>
      <c r="D1019" s="60">
        <f t="shared" si="90"/>
        <v>1.193058568329719E-2</v>
      </c>
      <c r="E1019" s="61">
        <f t="shared" si="91"/>
        <v>2.3540945722772433E-2</v>
      </c>
      <c r="F1019" s="58">
        <f t="shared" si="92"/>
        <v>1.0398816614183373E-2</v>
      </c>
      <c r="G1019" s="59">
        <f t="shared" si="93"/>
        <v>2.3420437853394895E-2</v>
      </c>
      <c r="H1019" s="57">
        <f t="shared" si="95"/>
        <v>2.4354483826133201E-4</v>
      </c>
      <c r="J1019" s="56">
        <f t="shared" si="94"/>
        <v>5.541761255225177E-4</v>
      </c>
    </row>
    <row r="1020" spans="1:10" x14ac:dyDescent="0.25">
      <c r="A1020" s="49">
        <v>44890</v>
      </c>
      <c r="B1020" s="51" t="s">
        <v>427</v>
      </c>
      <c r="C1020" s="51">
        <v>1755.69</v>
      </c>
      <c r="D1020" s="60">
        <f t="shared" si="90"/>
        <v>-5.8949624866023731E-3</v>
      </c>
      <c r="E1020" s="61">
        <f t="shared" si="91"/>
        <v>9.9204652356110756E-4</v>
      </c>
      <c r="F1020" s="58">
        <f t="shared" si="92"/>
        <v>-7.4267315557161907E-3</v>
      </c>
      <c r="G1020" s="59">
        <f t="shared" si="93"/>
        <v>8.7153865418357064E-4</v>
      </c>
      <c r="H1020" s="57">
        <f t="shared" si="95"/>
        <v>-6.4726836250515446E-6</v>
      </c>
      <c r="J1020" s="56">
        <f t="shared" si="94"/>
        <v>9.8415630490967922E-7</v>
      </c>
    </row>
    <row r="1021" spans="1:10" x14ac:dyDescent="0.25">
      <c r="A1021" s="48">
        <v>44893</v>
      </c>
      <c r="B1021" s="50" t="s">
        <v>430</v>
      </c>
      <c r="C1021" s="50">
        <v>1728.74</v>
      </c>
      <c r="D1021" s="60">
        <f t="shared" si="90"/>
        <v>-5.3908355795148077E-3</v>
      </c>
      <c r="E1021" s="61">
        <f t="shared" si="91"/>
        <v>-1.5350090277896467E-2</v>
      </c>
      <c r="F1021" s="58">
        <f t="shared" si="92"/>
        <v>-6.9226046486286254E-3</v>
      </c>
      <c r="G1021" s="59">
        <f t="shared" si="93"/>
        <v>-1.5470598147274004E-2</v>
      </c>
      <c r="H1021" s="57">
        <f t="shared" si="95"/>
        <v>1.0709683465138442E-4</v>
      </c>
      <c r="J1021" s="56">
        <f t="shared" si="94"/>
        <v>2.3562527153957161E-4</v>
      </c>
    </row>
    <row r="1022" spans="1:10" x14ac:dyDescent="0.25">
      <c r="A1022" s="49">
        <v>44894</v>
      </c>
      <c r="B1022" s="51" t="s">
        <v>404</v>
      </c>
      <c r="C1022" s="51">
        <v>1736.19</v>
      </c>
      <c r="D1022" s="60">
        <f t="shared" si="90"/>
        <v>2.7100271002709064E-3</v>
      </c>
      <c r="E1022" s="61">
        <f t="shared" si="91"/>
        <v>4.309497090366321E-3</v>
      </c>
      <c r="F1022" s="58">
        <f t="shared" si="92"/>
        <v>1.1782580311570884E-3</v>
      </c>
      <c r="G1022" s="59">
        <f t="shared" si="93"/>
        <v>4.1889892209887843E-3</v>
      </c>
      <c r="H1022" s="57">
        <f t="shared" si="95"/>
        <v>4.9357101920605101E-6</v>
      </c>
      <c r="J1022" s="56">
        <f t="shared" si="94"/>
        <v>1.8571765171875787E-5</v>
      </c>
    </row>
    <row r="1023" spans="1:10" x14ac:dyDescent="0.25">
      <c r="A1023" s="48">
        <v>44895</v>
      </c>
      <c r="B1023" s="50">
        <v>363.8</v>
      </c>
      <c r="C1023" s="50">
        <v>1736.26</v>
      </c>
      <c r="D1023" s="60">
        <f t="shared" si="90"/>
        <v>-1.6756756756756697E-2</v>
      </c>
      <c r="E1023" s="61">
        <f t="shared" si="91"/>
        <v>4.031816794247689E-5</v>
      </c>
      <c r="F1023" s="58">
        <f t="shared" si="92"/>
        <v>-1.8288525825870514E-2</v>
      </c>
      <c r="G1023" s="59">
        <f t="shared" si="93"/>
        <v>-8.0189701435060088E-5</v>
      </c>
      <c r="H1023" s="57">
        <f t="shared" si="95"/>
        <v>1.4665514256639423E-6</v>
      </c>
      <c r="J1023" s="56">
        <f t="shared" si="94"/>
        <v>1.6255546662377712E-9</v>
      </c>
    </row>
    <row r="1024" spans="1:10" x14ac:dyDescent="0.25">
      <c r="A1024" s="49">
        <v>44896</v>
      </c>
      <c r="B1024" s="51">
        <v>365.1</v>
      </c>
      <c r="C1024" s="51">
        <v>1766.38</v>
      </c>
      <c r="D1024" s="60">
        <f t="shared" si="90"/>
        <v>3.5733919736118391E-3</v>
      </c>
      <c r="E1024" s="61">
        <f t="shared" si="91"/>
        <v>1.7347632267056934E-2</v>
      </c>
      <c r="F1024" s="58">
        <f t="shared" si="92"/>
        <v>2.0416229044980211E-3</v>
      </c>
      <c r="G1024" s="59">
        <f t="shared" si="93"/>
        <v>1.7227124397679396E-2</v>
      </c>
      <c r="H1024" s="57">
        <f t="shared" si="95"/>
        <v>3.5171291748938931E-5</v>
      </c>
      <c r="J1024" s="56">
        <f t="shared" si="94"/>
        <v>3.0094034527303491E-4</v>
      </c>
    </row>
    <row r="1025" spans="1:10" x14ac:dyDescent="0.25">
      <c r="A1025" s="48">
        <v>44897</v>
      </c>
      <c r="B1025" s="50">
        <v>354.5</v>
      </c>
      <c r="C1025" s="50">
        <v>1733.46</v>
      </c>
      <c r="D1025" s="60">
        <f t="shared" si="90"/>
        <v>-2.9033141605039781E-2</v>
      </c>
      <c r="E1025" s="61">
        <f t="shared" si="91"/>
        <v>-1.863698637892186E-2</v>
      </c>
      <c r="F1025" s="58">
        <f t="shared" si="92"/>
        <v>-3.0564910674153598E-2</v>
      </c>
      <c r="G1025" s="59">
        <f t="shared" si="93"/>
        <v>-1.8757494248299398E-2</v>
      </c>
      <c r="H1025" s="57">
        <f t="shared" si="95"/>
        <v>5.7332113617022094E-4</v>
      </c>
      <c r="J1025" s="56">
        <f t="shared" si="94"/>
        <v>3.4733726128811893E-4</v>
      </c>
    </row>
    <row r="1026" spans="1:10" x14ac:dyDescent="0.25">
      <c r="A1026" s="49">
        <v>44900</v>
      </c>
      <c r="B1026" s="51" t="s">
        <v>423</v>
      </c>
      <c r="C1026" s="51">
        <v>1746.54</v>
      </c>
      <c r="D1026" s="60">
        <f t="shared" si="90"/>
        <v>-1.2693935119887145E-2</v>
      </c>
      <c r="E1026" s="61">
        <f t="shared" si="91"/>
        <v>7.5456024367450691E-3</v>
      </c>
      <c r="F1026" s="58">
        <f t="shared" si="92"/>
        <v>-1.4225704189000963E-2</v>
      </c>
      <c r="G1026" s="59">
        <f t="shared" si="93"/>
        <v>7.4250945673675324E-3</v>
      </c>
      <c r="H1026" s="57">
        <f t="shared" si="95"/>
        <v>-1.056271988907286E-4</v>
      </c>
      <c r="J1026" s="56">
        <f t="shared" si="94"/>
        <v>5.6936116133413126E-5</v>
      </c>
    </row>
    <row r="1027" spans="1:10" x14ac:dyDescent="0.25">
      <c r="A1027" s="48">
        <v>44901</v>
      </c>
      <c r="B1027" s="50">
        <v>351.4</v>
      </c>
      <c r="C1027" s="50">
        <v>1733.59</v>
      </c>
      <c r="D1027" s="60">
        <f t="shared" si="90"/>
        <v>4.0000000000000036E-3</v>
      </c>
      <c r="E1027" s="61">
        <f t="shared" si="91"/>
        <v>-7.4146598417442755E-3</v>
      </c>
      <c r="F1027" s="58">
        <f t="shared" si="92"/>
        <v>2.4682309308861855E-3</v>
      </c>
      <c r="G1027" s="59">
        <f t="shared" si="93"/>
        <v>-7.5351677111218122E-3</v>
      </c>
      <c r="H1027" s="57">
        <f t="shared" si="95"/>
        <v>-1.8598534014005718E-5</v>
      </c>
      <c r="J1027" s="56">
        <f t="shared" si="94"/>
        <v>5.4977180568775243E-5</v>
      </c>
    </row>
    <row r="1028" spans="1:10" x14ac:dyDescent="0.25">
      <c r="A1028" s="49">
        <v>44902</v>
      </c>
      <c r="B1028" s="51">
        <v>351.2</v>
      </c>
      <c r="C1028" s="51">
        <v>1735.66</v>
      </c>
      <c r="D1028" s="60">
        <f t="shared" si="90"/>
        <v>-5.6915196357421038E-4</v>
      </c>
      <c r="E1028" s="61">
        <f t="shared" si="91"/>
        <v>1.1940539573949138E-3</v>
      </c>
      <c r="F1028" s="58">
        <f t="shared" si="92"/>
        <v>-2.1009210326880285E-3</v>
      </c>
      <c r="G1028" s="59">
        <f t="shared" si="93"/>
        <v>1.0735460880173769E-3</v>
      </c>
      <c r="H1028" s="57">
        <f t="shared" si="95"/>
        <v>-2.2554355558756605E-6</v>
      </c>
      <c r="J1028" s="56">
        <f t="shared" si="94"/>
        <v>1.4257648531704546E-6</v>
      </c>
    </row>
    <row r="1029" spans="1:10" x14ac:dyDescent="0.25">
      <c r="A1029" s="48">
        <v>44903</v>
      </c>
      <c r="B1029" s="50">
        <v>357.4</v>
      </c>
      <c r="C1029" s="50">
        <v>1725.66</v>
      </c>
      <c r="D1029" s="60">
        <f t="shared" si="90"/>
        <v>1.765375854214124E-2</v>
      </c>
      <c r="E1029" s="61">
        <f t="shared" si="91"/>
        <v>-5.7614970673980359E-3</v>
      </c>
      <c r="F1029" s="58">
        <f t="shared" si="92"/>
        <v>1.6121989473027423E-2</v>
      </c>
      <c r="G1029" s="59">
        <f t="shared" si="93"/>
        <v>-5.8820049367755726E-3</v>
      </c>
      <c r="H1029" s="57">
        <f t="shared" si="95"/>
        <v>-9.4829621670991117E-5</v>
      </c>
      <c r="J1029" s="56">
        <f t="shared" si="94"/>
        <v>3.3194848457636168E-5</v>
      </c>
    </row>
    <row r="1030" spans="1:10" x14ac:dyDescent="0.25">
      <c r="A1030" s="49">
        <v>44904</v>
      </c>
      <c r="B1030" s="51">
        <v>369.1</v>
      </c>
      <c r="C1030" s="51">
        <v>1730.16</v>
      </c>
      <c r="D1030" s="60">
        <f t="shared" ref="D1030:D1093" si="96">B1030/B1029-1</f>
        <v>3.2736429770565234E-2</v>
      </c>
      <c r="E1030" s="61">
        <f t="shared" ref="E1030:E1093" si="97">C1030/C1029-1</f>
        <v>2.6076979242724008E-3</v>
      </c>
      <c r="F1030" s="58">
        <f t="shared" ref="F1030:F1093" si="98">D1030-$N$10</f>
        <v>3.1204660701451416E-2</v>
      </c>
      <c r="G1030" s="59">
        <f t="shared" ref="G1030:G1093" si="99">E1030-$O$10</f>
        <v>2.4871900548948636E-3</v>
      </c>
      <c r="H1030" s="57">
        <f t="shared" si="95"/>
        <v>7.7611921763018547E-5</v>
      </c>
      <c r="J1030" s="56">
        <f t="shared" ref="J1030:J1093" si="100">E1030^2</f>
        <v>6.8000884642545876E-6</v>
      </c>
    </row>
    <row r="1031" spans="1:10" x14ac:dyDescent="0.25">
      <c r="A1031" s="48">
        <v>44907</v>
      </c>
      <c r="B1031" s="50" t="s">
        <v>426</v>
      </c>
      <c r="C1031" s="50">
        <v>1755.34</v>
      </c>
      <c r="D1031" s="60">
        <f t="shared" si="96"/>
        <v>2.4112706583581556E-2</v>
      </c>
      <c r="E1031" s="61">
        <f t="shared" si="97"/>
        <v>1.4553567300134018E-2</v>
      </c>
      <c r="F1031" s="58">
        <f t="shared" si="98"/>
        <v>2.2580937514467738E-2</v>
      </c>
      <c r="G1031" s="59">
        <f t="shared" si="99"/>
        <v>1.4433059430756481E-2</v>
      </c>
      <c r="H1031" s="57">
        <f t="shared" ref="H1031:H1094" si="101">F1031*G1031</f>
        <v>3.2591201314851139E-4</v>
      </c>
      <c r="J1031" s="56">
        <f t="shared" si="100"/>
        <v>2.1180632115953019E-4</v>
      </c>
    </row>
    <row r="1032" spans="1:10" x14ac:dyDescent="0.25">
      <c r="A1032" s="49">
        <v>44908</v>
      </c>
      <c r="B1032" s="51">
        <v>377.5</v>
      </c>
      <c r="C1032" s="51">
        <v>1784.67</v>
      </c>
      <c r="D1032" s="60">
        <f t="shared" si="96"/>
        <v>-1.322751322751281E-3</v>
      </c>
      <c r="E1032" s="61">
        <f t="shared" si="97"/>
        <v>1.6709013638383619E-2</v>
      </c>
      <c r="F1032" s="58">
        <f t="shared" si="98"/>
        <v>-2.8545203918650991E-3</v>
      </c>
      <c r="G1032" s="59">
        <f t="shared" si="99"/>
        <v>1.6588505769006081E-2</v>
      </c>
      <c r="H1032" s="57">
        <f t="shared" si="101"/>
        <v>-4.7352227988199693E-5</v>
      </c>
      <c r="J1032" s="56">
        <f t="shared" si="100"/>
        <v>2.7919113676768976E-4</v>
      </c>
    </row>
    <row r="1033" spans="1:10" x14ac:dyDescent="0.25">
      <c r="A1033" s="48">
        <v>44909</v>
      </c>
      <c r="B1033" s="50">
        <v>380.7</v>
      </c>
      <c r="C1033" s="50">
        <v>1787.37</v>
      </c>
      <c r="D1033" s="60">
        <f t="shared" si="96"/>
        <v>8.4768211920529524E-3</v>
      </c>
      <c r="E1033" s="61">
        <f t="shared" si="97"/>
        <v>1.512884734993003E-3</v>
      </c>
      <c r="F1033" s="58">
        <f t="shared" si="98"/>
        <v>6.9450521229391347E-3</v>
      </c>
      <c r="G1033" s="59">
        <f t="shared" si="99"/>
        <v>1.3923768656154661E-3</v>
      </c>
      <c r="H1033" s="57">
        <f t="shared" si="101"/>
        <v>9.6701299064740316E-6</v>
      </c>
      <c r="J1033" s="56">
        <f t="shared" si="100"/>
        <v>2.2888202213748489E-6</v>
      </c>
    </row>
    <row r="1034" spans="1:10" x14ac:dyDescent="0.25">
      <c r="A1034" s="49">
        <v>44910</v>
      </c>
      <c r="B1034" s="51">
        <v>378.2</v>
      </c>
      <c r="C1034" s="51">
        <v>1756.52</v>
      </c>
      <c r="D1034" s="60">
        <f t="shared" si="96"/>
        <v>-6.5668505384817166E-3</v>
      </c>
      <c r="E1034" s="61">
        <f t="shared" si="97"/>
        <v>-1.7259996531216237E-2</v>
      </c>
      <c r="F1034" s="58">
        <f t="shared" si="98"/>
        <v>-8.0986196075955343E-3</v>
      </c>
      <c r="G1034" s="59">
        <f t="shared" si="99"/>
        <v>-1.7380504400593775E-2</v>
      </c>
      <c r="H1034" s="57">
        <f t="shared" si="101"/>
        <v>1.4075809372854922E-4</v>
      </c>
      <c r="J1034" s="56">
        <f t="shared" si="100"/>
        <v>2.9790748025759653E-4</v>
      </c>
    </row>
    <row r="1035" spans="1:10" x14ac:dyDescent="0.25">
      <c r="A1035" s="48">
        <v>44911</v>
      </c>
      <c r="B1035" s="50">
        <v>376.2</v>
      </c>
      <c r="C1035" s="50">
        <v>1741.3</v>
      </c>
      <c r="D1035" s="60">
        <f t="shared" si="96"/>
        <v>-5.2882072977260552E-3</v>
      </c>
      <c r="E1035" s="61">
        <f t="shared" si="97"/>
        <v>-8.6648600642178497E-3</v>
      </c>
      <c r="F1035" s="58">
        <f t="shared" si="98"/>
        <v>-6.8199763668398729E-3</v>
      </c>
      <c r="G1035" s="59">
        <f t="shared" si="99"/>
        <v>-8.7853679335953873E-3</v>
      </c>
      <c r="H1035" s="57">
        <f t="shared" si="101"/>
        <v>5.9916001681113392E-5</v>
      </c>
      <c r="J1035" s="56">
        <f t="shared" si="100"/>
        <v>7.5079799932477358E-5</v>
      </c>
    </row>
    <row r="1036" spans="1:10" x14ac:dyDescent="0.25">
      <c r="A1036" s="49">
        <v>44914</v>
      </c>
      <c r="B1036" s="51">
        <v>380.3</v>
      </c>
      <c r="C1036" s="51">
        <v>1743.24</v>
      </c>
      <c r="D1036" s="60">
        <f t="shared" si="96"/>
        <v>1.0898458266879407E-2</v>
      </c>
      <c r="E1036" s="61">
        <f t="shared" si="97"/>
        <v>1.1141101475908854E-3</v>
      </c>
      <c r="F1036" s="58">
        <f t="shared" si="98"/>
        <v>9.3666891977655896E-3</v>
      </c>
      <c r="G1036" s="59">
        <f t="shared" si="99"/>
        <v>9.9360227821334852E-4</v>
      </c>
      <c r="H1036" s="57">
        <f t="shared" si="101"/>
        <v>9.3067637262162512E-6</v>
      </c>
      <c r="J1036" s="56">
        <f t="shared" si="100"/>
        <v>1.2412414209649846E-6</v>
      </c>
    </row>
    <row r="1037" spans="1:10" x14ac:dyDescent="0.25">
      <c r="A1037" s="48">
        <v>44915</v>
      </c>
      <c r="B1037" s="50">
        <v>385.1</v>
      </c>
      <c r="C1037" s="50">
        <v>1763.2</v>
      </c>
      <c r="D1037" s="60">
        <f t="shared" si="96"/>
        <v>1.2621614514856772E-2</v>
      </c>
      <c r="E1037" s="61">
        <f t="shared" si="97"/>
        <v>1.1449943782841254E-2</v>
      </c>
      <c r="F1037" s="58">
        <f t="shared" si="98"/>
        <v>1.1089845445742954E-2</v>
      </c>
      <c r="G1037" s="59">
        <f t="shared" si="99"/>
        <v>1.1329435913463717E-2</v>
      </c>
      <c r="H1037" s="57">
        <f t="shared" si="101"/>
        <v>1.2564169326776227E-4</v>
      </c>
      <c r="J1037" s="56">
        <f t="shared" si="100"/>
        <v>1.3110121263022509E-4</v>
      </c>
    </row>
    <row r="1038" spans="1:10" x14ac:dyDescent="0.25">
      <c r="A1038" s="49">
        <v>44916</v>
      </c>
      <c r="B1038" s="51">
        <v>387.3</v>
      </c>
      <c r="C1038" s="51">
        <v>1786.1</v>
      </c>
      <c r="D1038" s="60">
        <f t="shared" si="96"/>
        <v>5.7128018696441796E-3</v>
      </c>
      <c r="E1038" s="61">
        <f t="shared" si="97"/>
        <v>1.2987749546279348E-2</v>
      </c>
      <c r="F1038" s="58">
        <f t="shared" si="98"/>
        <v>4.1810328005303619E-3</v>
      </c>
      <c r="G1038" s="59">
        <f t="shared" si="99"/>
        <v>1.286724167690181E-2</v>
      </c>
      <c r="H1038" s="57">
        <f t="shared" si="101"/>
        <v>5.3798359503477764E-5</v>
      </c>
      <c r="J1038" s="56">
        <f t="shared" si="100"/>
        <v>1.6868163827687941E-4</v>
      </c>
    </row>
    <row r="1039" spans="1:10" x14ac:dyDescent="0.25">
      <c r="A1039" s="48">
        <v>44917</v>
      </c>
      <c r="B1039" s="50" t="s">
        <v>425</v>
      </c>
      <c r="C1039" s="50">
        <v>1780.07</v>
      </c>
      <c r="D1039" s="60">
        <f t="shared" si="96"/>
        <v>-1.3684482313452095E-2</v>
      </c>
      <c r="E1039" s="61">
        <f t="shared" si="97"/>
        <v>-3.3760707687139346E-3</v>
      </c>
      <c r="F1039" s="58">
        <f t="shared" si="98"/>
        <v>-1.5216251382565913E-2</v>
      </c>
      <c r="G1039" s="59">
        <f t="shared" si="99"/>
        <v>-3.4965786380914718E-3</v>
      </c>
      <c r="H1039" s="57">
        <f t="shared" si="101"/>
        <v>5.3204819536109793E-5</v>
      </c>
      <c r="J1039" s="56">
        <f t="shared" si="100"/>
        <v>1.1397853835364697E-5</v>
      </c>
    </row>
    <row r="1040" spans="1:10" x14ac:dyDescent="0.25">
      <c r="A1040" s="49">
        <v>44918</v>
      </c>
      <c r="B1040" s="51">
        <v>382.1</v>
      </c>
      <c r="C1040" s="51">
        <v>1780.27</v>
      </c>
      <c r="D1040" s="60">
        <f t="shared" si="96"/>
        <v>2.6178010471200608E-4</v>
      </c>
      <c r="E1040" s="61">
        <f t="shared" si="97"/>
        <v>1.1235513210161585E-4</v>
      </c>
      <c r="F1040" s="58">
        <f t="shared" si="98"/>
        <v>-1.269988964401812E-3</v>
      </c>
      <c r="G1040" s="59">
        <f t="shared" si="99"/>
        <v>-8.1527372759211268E-6</v>
      </c>
      <c r="H1040" s="57">
        <f t="shared" si="101"/>
        <v>1.0353886370087122E-8</v>
      </c>
      <c r="J1040" s="56">
        <f t="shared" si="100"/>
        <v>1.2623675709571549E-8</v>
      </c>
    </row>
    <row r="1041" spans="1:10" x14ac:dyDescent="0.25">
      <c r="A1041" s="48">
        <v>44922</v>
      </c>
      <c r="B1041" s="50">
        <v>376.8</v>
      </c>
      <c r="C1041" s="50">
        <v>1765.87</v>
      </c>
      <c r="D1041" s="60">
        <f t="shared" si="96"/>
        <v>-1.3870714472651202E-2</v>
      </c>
      <c r="E1041" s="61">
        <f t="shared" si="97"/>
        <v>-8.0886607087689022E-3</v>
      </c>
      <c r="F1041" s="58">
        <f t="shared" si="98"/>
        <v>-1.540248354176502E-2</v>
      </c>
      <c r="G1041" s="59">
        <f t="shared" si="99"/>
        <v>-8.2091685781464398E-3</v>
      </c>
      <c r="H1041" s="57">
        <f t="shared" si="101"/>
        <v>1.264415839164751E-4</v>
      </c>
      <c r="J1041" s="56">
        <f t="shared" si="100"/>
        <v>6.5426432061581845E-5</v>
      </c>
    </row>
    <row r="1042" spans="1:10" x14ac:dyDescent="0.25">
      <c r="A1042" s="49">
        <v>44923</v>
      </c>
      <c r="B1042" s="51" t="s">
        <v>408</v>
      </c>
      <c r="C1042" s="51">
        <v>1767.88</v>
      </c>
      <c r="D1042" s="60">
        <f t="shared" si="96"/>
        <v>-4.777070063694322E-3</v>
      </c>
      <c r="E1042" s="61">
        <f t="shared" si="97"/>
        <v>1.1382491349873902E-3</v>
      </c>
      <c r="F1042" s="58">
        <f t="shared" si="98"/>
        <v>-6.3088391328081396E-3</v>
      </c>
      <c r="G1042" s="59">
        <f t="shared" si="99"/>
        <v>1.0177412656098533E-3</v>
      </c>
      <c r="H1042" s="57">
        <f t="shared" si="101"/>
        <v>-6.420765923553125E-6</v>
      </c>
      <c r="J1042" s="56">
        <f t="shared" si="100"/>
        <v>1.295611093299542E-6</v>
      </c>
    </row>
    <row r="1043" spans="1:10" x14ac:dyDescent="0.25">
      <c r="A1043" s="48">
        <v>44924</v>
      </c>
      <c r="B1043" s="50">
        <v>376.7</v>
      </c>
      <c r="C1043" s="50">
        <v>1802.2</v>
      </c>
      <c r="D1043" s="60">
        <f t="shared" si="96"/>
        <v>4.5333333333332781E-3</v>
      </c>
      <c r="E1043" s="61">
        <f t="shared" si="97"/>
        <v>1.9413082335905107E-2</v>
      </c>
      <c r="F1043" s="58">
        <f t="shared" si="98"/>
        <v>3.0015642642194601E-3</v>
      </c>
      <c r="G1043" s="59">
        <f t="shared" si="99"/>
        <v>1.929257446652757E-2</v>
      </c>
      <c r="H1043" s="57">
        <f t="shared" si="101"/>
        <v>5.7907902083521969E-5</v>
      </c>
      <c r="J1043" s="56">
        <f t="shared" si="100"/>
        <v>3.7686776578063088E-4</v>
      </c>
    </row>
    <row r="1044" spans="1:10" x14ac:dyDescent="0.25">
      <c r="A1044" s="49">
        <v>44925</v>
      </c>
      <c r="B1044" s="51">
        <v>375.3</v>
      </c>
      <c r="C1044" s="51">
        <v>1792.01</v>
      </c>
      <c r="D1044" s="60">
        <f t="shared" si="96"/>
        <v>-3.7164852667904702E-3</v>
      </c>
      <c r="E1044" s="61">
        <f t="shared" si="97"/>
        <v>-5.6542004217068342E-3</v>
      </c>
      <c r="F1044" s="58">
        <f t="shared" si="98"/>
        <v>-5.2482543359042878E-3</v>
      </c>
      <c r="G1044" s="59">
        <f t="shared" si="99"/>
        <v>-5.7747082910843709E-3</v>
      </c>
      <c r="H1044" s="57">
        <f t="shared" si="101"/>
        <v>3.0307137827265991E-5</v>
      </c>
      <c r="J1044" s="56">
        <f t="shared" si="100"/>
        <v>3.196998240882974E-5</v>
      </c>
    </row>
    <row r="1045" spans="1:10" x14ac:dyDescent="0.25">
      <c r="A1045" s="48">
        <v>44928</v>
      </c>
      <c r="B1045" s="50">
        <v>369.2</v>
      </c>
      <c r="C1045" s="50">
        <v>1791.47</v>
      </c>
      <c r="D1045" s="60">
        <f t="shared" si="96"/>
        <v>-1.6253663735678159E-2</v>
      </c>
      <c r="E1045" s="61">
        <f t="shared" si="97"/>
        <v>-3.0133760414285948E-4</v>
      </c>
      <c r="F1045" s="58">
        <f t="shared" si="98"/>
        <v>-1.7785432804791976E-2</v>
      </c>
      <c r="G1045" s="59">
        <f t="shared" si="99"/>
        <v>-4.2184547352039646E-4</v>
      </c>
      <c r="H1045" s="57">
        <f t="shared" si="101"/>
        <v>7.5027043233026642E-6</v>
      </c>
      <c r="J1045" s="56">
        <f t="shared" si="100"/>
        <v>9.0804351670558688E-8</v>
      </c>
    </row>
    <row r="1046" spans="1:10" x14ac:dyDescent="0.25">
      <c r="A1046" s="49">
        <v>44929</v>
      </c>
      <c r="B1046" s="51">
        <v>359.4</v>
      </c>
      <c r="C1046" s="51">
        <v>1824.82</v>
      </c>
      <c r="D1046" s="60">
        <f t="shared" si="96"/>
        <v>-2.654387865655472E-2</v>
      </c>
      <c r="E1046" s="61">
        <f t="shared" si="97"/>
        <v>1.8615996918731392E-2</v>
      </c>
      <c r="F1046" s="58">
        <f t="shared" si="98"/>
        <v>-2.8075647725668538E-2</v>
      </c>
      <c r="G1046" s="59">
        <f t="shared" si="99"/>
        <v>1.8495489049353855E-2</v>
      </c>
      <c r="H1046" s="57">
        <f t="shared" si="101"/>
        <v>-5.1927283506361893E-4</v>
      </c>
      <c r="J1046" s="56">
        <f t="shared" si="100"/>
        <v>3.465553412782167E-4</v>
      </c>
    </row>
    <row r="1047" spans="1:10" x14ac:dyDescent="0.25">
      <c r="A1047" s="48">
        <v>44930</v>
      </c>
      <c r="B1047" s="50" t="s">
        <v>403</v>
      </c>
      <c r="C1047" s="50">
        <v>1855.05</v>
      </c>
      <c r="D1047" s="60">
        <f t="shared" si="96"/>
        <v>1.6694490818029983E-3</v>
      </c>
      <c r="E1047" s="61">
        <f t="shared" si="97"/>
        <v>1.6566017470216243E-2</v>
      </c>
      <c r="F1047" s="58">
        <f t="shared" si="98"/>
        <v>1.3768001268918027E-4</v>
      </c>
      <c r="G1047" s="59">
        <f t="shared" si="99"/>
        <v>1.6445509600838706E-2</v>
      </c>
      <c r="H1047" s="57">
        <f t="shared" si="101"/>
        <v>2.2642179705235087E-6</v>
      </c>
      <c r="J1047" s="56">
        <f t="shared" si="100"/>
        <v>2.744329348235098E-4</v>
      </c>
    </row>
    <row r="1048" spans="1:10" x14ac:dyDescent="0.25">
      <c r="A1048" s="49">
        <v>44931</v>
      </c>
      <c r="B1048" s="51">
        <v>352.8</v>
      </c>
      <c r="C1048" s="51">
        <v>1856.05</v>
      </c>
      <c r="D1048" s="60">
        <f t="shared" si="96"/>
        <v>-2.0000000000000018E-2</v>
      </c>
      <c r="E1048" s="61">
        <f t="shared" si="97"/>
        <v>5.3906902778910748E-4</v>
      </c>
      <c r="F1048" s="58">
        <f t="shared" si="98"/>
        <v>-2.1531769069113835E-2</v>
      </c>
      <c r="G1048" s="59">
        <f t="shared" si="99"/>
        <v>4.185611584115705E-4</v>
      </c>
      <c r="H1048" s="57">
        <f t="shared" si="101"/>
        <v>-9.0123622042187098E-6</v>
      </c>
      <c r="J1048" s="56">
        <f t="shared" si="100"/>
        <v>2.9059541672149352E-7</v>
      </c>
    </row>
    <row r="1049" spans="1:10" x14ac:dyDescent="0.25">
      <c r="A1049" s="48">
        <v>44935</v>
      </c>
      <c r="B1049" s="50">
        <v>365.3</v>
      </c>
      <c r="C1049" s="50">
        <v>1912.47</v>
      </c>
      <c r="D1049" s="60">
        <f t="shared" si="96"/>
        <v>3.5430839002267511E-2</v>
      </c>
      <c r="E1049" s="61">
        <f t="shared" si="97"/>
        <v>3.0397887987931416E-2</v>
      </c>
      <c r="F1049" s="58">
        <f t="shared" si="98"/>
        <v>3.389906993315369E-2</v>
      </c>
      <c r="G1049" s="59">
        <f t="shared" si="99"/>
        <v>3.0277380118553878E-2</v>
      </c>
      <c r="H1049" s="57">
        <f t="shared" si="101"/>
        <v>1.0263750260315352E-3</v>
      </c>
      <c r="J1049" s="56">
        <f t="shared" si="100"/>
        <v>9.2403159412682507E-4</v>
      </c>
    </row>
    <row r="1050" spans="1:10" x14ac:dyDescent="0.25">
      <c r="A1050" s="49">
        <v>44936</v>
      </c>
      <c r="B1050" s="51" t="s">
        <v>402</v>
      </c>
      <c r="C1050" s="51">
        <v>1937.98</v>
      </c>
      <c r="D1050" s="60">
        <f t="shared" si="96"/>
        <v>-8.2124281412543354E-4</v>
      </c>
      <c r="E1050" s="61">
        <f t="shared" si="97"/>
        <v>1.3338771327132015E-2</v>
      </c>
      <c r="F1050" s="58">
        <f t="shared" si="98"/>
        <v>-2.3530118832392516E-3</v>
      </c>
      <c r="G1050" s="59">
        <f t="shared" si="99"/>
        <v>1.3218263457754478E-2</v>
      </c>
      <c r="H1050" s="57">
        <f t="shared" si="101"/>
        <v>-3.1102730991883447E-5</v>
      </c>
      <c r="J1050" s="56">
        <f t="shared" si="100"/>
        <v>1.7792282051751917E-4</v>
      </c>
    </row>
    <row r="1051" spans="1:10" x14ac:dyDescent="0.25">
      <c r="A1051" s="48">
        <v>44937</v>
      </c>
      <c r="B1051" s="50">
        <v>365.2</v>
      </c>
      <c r="C1051" s="50">
        <v>1914.74</v>
      </c>
      <c r="D1051" s="60">
        <f t="shared" si="96"/>
        <v>5.4794520547951642E-4</v>
      </c>
      <c r="E1051" s="61">
        <f t="shared" si="97"/>
        <v>-1.1991867821133373E-2</v>
      </c>
      <c r="F1051" s="58">
        <f t="shared" si="98"/>
        <v>-9.8382386363430165E-4</v>
      </c>
      <c r="G1051" s="59">
        <f t="shared" si="99"/>
        <v>-1.211237569051091E-2</v>
      </c>
      <c r="H1051" s="57">
        <f t="shared" si="101"/>
        <v>1.1916444249628636E-5</v>
      </c>
      <c r="J1051" s="56">
        <f t="shared" si="100"/>
        <v>1.4380489383953408E-4</v>
      </c>
    </row>
    <row r="1052" spans="1:10" x14ac:dyDescent="0.25">
      <c r="A1052" s="49">
        <v>44938</v>
      </c>
      <c r="B1052" s="51">
        <v>366.1</v>
      </c>
      <c r="C1052" s="51">
        <v>1930.79</v>
      </c>
      <c r="D1052" s="60">
        <f t="shared" si="96"/>
        <v>2.4644030668128369E-3</v>
      </c>
      <c r="E1052" s="61">
        <f t="shared" si="97"/>
        <v>8.3823391165380734E-3</v>
      </c>
      <c r="F1052" s="58">
        <f t="shared" si="98"/>
        <v>9.3263399769901887E-4</v>
      </c>
      <c r="G1052" s="59">
        <f t="shared" si="99"/>
        <v>8.2618312471605358E-3</v>
      </c>
      <c r="H1052" s="57">
        <f t="shared" si="101"/>
        <v>7.7052647043540018E-6</v>
      </c>
      <c r="J1052" s="56">
        <f t="shared" si="100"/>
        <v>7.0263609064644288E-5</v>
      </c>
    </row>
    <row r="1053" spans="1:10" x14ac:dyDescent="0.25">
      <c r="A1053" s="48">
        <v>44939</v>
      </c>
      <c r="B1053" s="50">
        <v>363.5</v>
      </c>
      <c r="C1053" s="50">
        <v>1923.44</v>
      </c>
      <c r="D1053" s="60">
        <f t="shared" si="96"/>
        <v>-7.1018847309478605E-3</v>
      </c>
      <c r="E1053" s="61">
        <f t="shared" si="97"/>
        <v>-3.8067319594569105E-3</v>
      </c>
      <c r="F1053" s="58">
        <f t="shared" si="98"/>
        <v>-8.6336538000616782E-3</v>
      </c>
      <c r="G1053" s="59">
        <f t="shared" si="99"/>
        <v>-3.9272398288344472E-3</v>
      </c>
      <c r="H1053" s="57">
        <f t="shared" si="101"/>
        <v>3.3906429071970096E-5</v>
      </c>
      <c r="J1053" s="56">
        <f t="shared" si="100"/>
        <v>1.449120821115065E-5</v>
      </c>
    </row>
    <row r="1054" spans="1:10" x14ac:dyDescent="0.25">
      <c r="A1054" s="49">
        <v>44942</v>
      </c>
      <c r="B1054" s="51">
        <v>368.6</v>
      </c>
      <c r="C1054" s="51">
        <v>1933.08</v>
      </c>
      <c r="D1054" s="60">
        <f t="shared" si="96"/>
        <v>1.4030261348005668E-2</v>
      </c>
      <c r="E1054" s="61">
        <f t="shared" si="97"/>
        <v>5.0118537620096326E-3</v>
      </c>
      <c r="F1054" s="58">
        <f t="shared" si="98"/>
        <v>1.2498492278891851E-2</v>
      </c>
      <c r="G1054" s="59">
        <f t="shared" si="99"/>
        <v>4.8913458926320959E-3</v>
      </c>
      <c r="H1054" s="57">
        <f t="shared" si="101"/>
        <v>6.113444887245162E-5</v>
      </c>
      <c r="J1054" s="56">
        <f t="shared" si="100"/>
        <v>2.5118678131770107E-5</v>
      </c>
    </row>
    <row r="1055" spans="1:10" x14ac:dyDescent="0.25">
      <c r="A1055" s="48">
        <v>44943</v>
      </c>
      <c r="B1055" s="50" t="s">
        <v>416</v>
      </c>
      <c r="C1055" s="50">
        <v>1904.51</v>
      </c>
      <c r="D1055" s="60">
        <f t="shared" si="96"/>
        <v>-1.5192620727075501E-2</v>
      </c>
      <c r="E1055" s="61">
        <f t="shared" si="97"/>
        <v>-1.4779522834026504E-2</v>
      </c>
      <c r="F1055" s="58">
        <f t="shared" si="98"/>
        <v>-1.6724389796189319E-2</v>
      </c>
      <c r="G1055" s="59">
        <f t="shared" si="99"/>
        <v>-1.4900030703404041E-2</v>
      </c>
      <c r="H1055" s="57">
        <f t="shared" si="101"/>
        <v>2.491939214589181E-4</v>
      </c>
      <c r="J1055" s="56">
        <f t="shared" si="100"/>
        <v>2.1843429520151082E-4</v>
      </c>
    </row>
    <row r="1056" spans="1:10" x14ac:dyDescent="0.25">
      <c r="A1056" s="49">
        <v>44944</v>
      </c>
      <c r="B1056" s="51">
        <v>361.9</v>
      </c>
      <c r="C1056" s="51">
        <v>1913.25</v>
      </c>
      <c r="D1056" s="60">
        <f t="shared" si="96"/>
        <v>-3.0303030303030498E-3</v>
      </c>
      <c r="E1056" s="61">
        <f t="shared" si="97"/>
        <v>4.5891069093888515E-3</v>
      </c>
      <c r="F1056" s="58">
        <f t="shared" si="98"/>
        <v>-4.5620720994168674E-3</v>
      </c>
      <c r="G1056" s="59">
        <f t="shared" si="99"/>
        <v>4.4685990400113148E-3</v>
      </c>
      <c r="H1056" s="57">
        <f t="shared" si="101"/>
        <v>-2.0386071003916618E-5</v>
      </c>
      <c r="J1056" s="56">
        <f t="shared" si="100"/>
        <v>2.1059902225800495E-5</v>
      </c>
    </row>
    <row r="1057" spans="1:10" x14ac:dyDescent="0.25">
      <c r="A1057" s="48">
        <v>44945</v>
      </c>
      <c r="B1057" s="50">
        <v>354.7</v>
      </c>
      <c r="C1057" s="50">
        <v>1889.84</v>
      </c>
      <c r="D1057" s="60">
        <f t="shared" si="96"/>
        <v>-1.9894998618402826E-2</v>
      </c>
      <c r="E1057" s="61">
        <f t="shared" si="97"/>
        <v>-1.2235724552463134E-2</v>
      </c>
      <c r="F1057" s="58">
        <f t="shared" si="98"/>
        <v>-2.1426767687516644E-2</v>
      </c>
      <c r="G1057" s="59">
        <f t="shared" si="99"/>
        <v>-1.2356232421840672E-2</v>
      </c>
      <c r="H1057" s="57">
        <f t="shared" si="101"/>
        <v>2.6475412159574125E-4</v>
      </c>
      <c r="J1057" s="56">
        <f t="shared" si="100"/>
        <v>1.4971295532374918E-4</v>
      </c>
    </row>
    <row r="1058" spans="1:10" x14ac:dyDescent="0.25">
      <c r="A1058" s="49">
        <v>44946</v>
      </c>
      <c r="B1058" s="51">
        <v>363.9</v>
      </c>
      <c r="C1058" s="51">
        <v>1892.32</v>
      </c>
      <c r="D1058" s="60">
        <f t="shared" si="96"/>
        <v>2.5937411897378082E-2</v>
      </c>
      <c r="E1058" s="61">
        <f t="shared" si="97"/>
        <v>1.3122804046903358E-3</v>
      </c>
      <c r="F1058" s="58">
        <f t="shared" si="98"/>
        <v>2.4405642828264264E-2</v>
      </c>
      <c r="G1058" s="59">
        <f t="shared" si="99"/>
        <v>1.1917725353127989E-3</v>
      </c>
      <c r="H1058" s="57">
        <f t="shared" si="101"/>
        <v>2.9085974829379128E-5</v>
      </c>
      <c r="J1058" s="56">
        <f t="shared" si="100"/>
        <v>1.7220798605342315E-6</v>
      </c>
    </row>
    <row r="1059" spans="1:10" x14ac:dyDescent="0.25">
      <c r="A1059" s="48">
        <v>44949</v>
      </c>
      <c r="B1059" s="50">
        <v>370.3</v>
      </c>
      <c r="C1059" s="50">
        <v>1923.15</v>
      </c>
      <c r="D1059" s="60">
        <f t="shared" si="96"/>
        <v>1.7587249244297887E-2</v>
      </c>
      <c r="E1059" s="61">
        <f t="shared" si="97"/>
        <v>1.6292170457427924E-2</v>
      </c>
      <c r="F1059" s="58">
        <f t="shared" si="98"/>
        <v>1.6055480175184069E-2</v>
      </c>
      <c r="G1059" s="59">
        <f t="shared" si="99"/>
        <v>1.6171662588050386E-2</v>
      </c>
      <c r="H1059" s="57">
        <f t="shared" si="101"/>
        <v>2.5964380808220889E-4</v>
      </c>
      <c r="J1059" s="56">
        <f t="shared" si="100"/>
        <v>2.6543481821388721E-4</v>
      </c>
    </row>
    <row r="1060" spans="1:10" x14ac:dyDescent="0.25">
      <c r="A1060" s="49">
        <v>44950</v>
      </c>
      <c r="B1060" s="51">
        <v>374.1</v>
      </c>
      <c r="C1060" s="51">
        <v>1918.6</v>
      </c>
      <c r="D1060" s="60">
        <f t="shared" si="96"/>
        <v>1.0261949770456358E-2</v>
      </c>
      <c r="E1060" s="61">
        <f t="shared" si="97"/>
        <v>-2.3659100954164236E-3</v>
      </c>
      <c r="F1060" s="58">
        <f t="shared" si="98"/>
        <v>8.7301807013425402E-3</v>
      </c>
      <c r="G1060" s="59">
        <f t="shared" si="99"/>
        <v>-2.4864179647939607E-3</v>
      </c>
      <c r="H1060" s="57">
        <f t="shared" si="101"/>
        <v>-2.1706878131715633E-5</v>
      </c>
      <c r="J1060" s="56">
        <f t="shared" si="100"/>
        <v>5.5975305795933511E-6</v>
      </c>
    </row>
    <row r="1061" spans="1:10" x14ac:dyDescent="0.25">
      <c r="A1061" s="48">
        <v>44951</v>
      </c>
      <c r="B1061" s="50">
        <v>375.4</v>
      </c>
      <c r="C1061" s="50">
        <v>1886.24</v>
      </c>
      <c r="D1061" s="60">
        <f t="shared" si="96"/>
        <v>3.4750066827049508E-3</v>
      </c>
      <c r="E1061" s="61">
        <f t="shared" si="97"/>
        <v>-1.686646513082446E-2</v>
      </c>
      <c r="F1061" s="58">
        <f t="shared" si="98"/>
        <v>1.9432376135911328E-3</v>
      </c>
      <c r="G1061" s="59">
        <f t="shared" si="99"/>
        <v>-1.6986973000201997E-2</v>
      </c>
      <c r="H1061" s="57">
        <f t="shared" si="101"/>
        <v>-3.3009724875049533E-5</v>
      </c>
      <c r="J1061" s="56">
        <f t="shared" si="100"/>
        <v>2.8447764600931738E-4</v>
      </c>
    </row>
    <row r="1062" spans="1:10" x14ac:dyDescent="0.25">
      <c r="A1062" s="49">
        <v>44952</v>
      </c>
      <c r="B1062" s="51">
        <v>386.4</v>
      </c>
      <c r="C1062" s="51">
        <v>1911.61</v>
      </c>
      <c r="D1062" s="60">
        <f t="shared" si="96"/>
        <v>2.9302077783697422E-2</v>
      </c>
      <c r="E1062" s="61">
        <f t="shared" si="97"/>
        <v>1.3450038171176404E-2</v>
      </c>
      <c r="F1062" s="58">
        <f t="shared" si="98"/>
        <v>2.7770308714583605E-2</v>
      </c>
      <c r="G1062" s="59">
        <f t="shared" si="99"/>
        <v>1.3329530301798866E-2</v>
      </c>
      <c r="H1062" s="57">
        <f t="shared" si="101"/>
        <v>3.7016517150135131E-4</v>
      </c>
      <c r="J1062" s="56">
        <f t="shared" si="100"/>
        <v>1.8090352680610229E-4</v>
      </c>
    </row>
    <row r="1063" spans="1:10" x14ac:dyDescent="0.25">
      <c r="A1063" s="48">
        <v>44953</v>
      </c>
      <c r="B1063" s="50">
        <v>387.2</v>
      </c>
      <c r="C1063" s="50">
        <v>1911.5</v>
      </c>
      <c r="D1063" s="60">
        <f t="shared" si="96"/>
        <v>2.0703933747412417E-3</v>
      </c>
      <c r="E1063" s="61">
        <f t="shared" si="97"/>
        <v>-5.7543118104574909E-5</v>
      </c>
      <c r="F1063" s="58">
        <f t="shared" si="98"/>
        <v>5.3862430562742368E-4</v>
      </c>
      <c r="G1063" s="59">
        <f t="shared" si="99"/>
        <v>-1.7805098748211189E-4</v>
      </c>
      <c r="H1063" s="57">
        <f t="shared" si="101"/>
        <v>-9.5902589498829614E-8</v>
      </c>
      <c r="J1063" s="56">
        <f t="shared" si="100"/>
        <v>3.3112104411970566E-9</v>
      </c>
    </row>
    <row r="1064" spans="1:10" x14ac:dyDescent="0.25">
      <c r="A1064" s="49">
        <v>44956</v>
      </c>
      <c r="B1064" s="51">
        <v>392.6</v>
      </c>
      <c r="C1064" s="51">
        <v>1889.82</v>
      </c>
      <c r="D1064" s="60">
        <f t="shared" si="96"/>
        <v>1.3946280991735671E-2</v>
      </c>
      <c r="E1064" s="61">
        <f t="shared" si="97"/>
        <v>-1.1341878106199355E-2</v>
      </c>
      <c r="F1064" s="58">
        <f t="shared" si="98"/>
        <v>1.2414511922621854E-2</v>
      </c>
      <c r="G1064" s="59">
        <f t="shared" si="99"/>
        <v>-1.1462385975576892E-2</v>
      </c>
      <c r="H1064" s="57">
        <f t="shared" si="101"/>
        <v>-1.4229992735549285E-4</v>
      </c>
      <c r="J1064" s="56">
        <f t="shared" si="100"/>
        <v>1.2863819897588426E-4</v>
      </c>
    </row>
    <row r="1065" spans="1:10" x14ac:dyDescent="0.25">
      <c r="A1065" s="48">
        <v>44957</v>
      </c>
      <c r="B1065" s="50">
        <v>391.1</v>
      </c>
      <c r="C1065" s="50">
        <v>1902.25</v>
      </c>
      <c r="D1065" s="60">
        <f t="shared" si="96"/>
        <v>-3.820682628629668E-3</v>
      </c>
      <c r="E1065" s="61">
        <f t="shared" si="97"/>
        <v>6.5773459906235399E-3</v>
      </c>
      <c r="F1065" s="58">
        <f t="shared" si="98"/>
        <v>-5.3524516977434856E-3</v>
      </c>
      <c r="G1065" s="59">
        <f t="shared" si="99"/>
        <v>6.4568381212460032E-3</v>
      </c>
      <c r="H1065" s="57">
        <f t="shared" si="101"/>
        <v>-3.4559914164118027E-5</v>
      </c>
      <c r="J1065" s="56">
        <f t="shared" si="100"/>
        <v>4.3261480280371556E-5</v>
      </c>
    </row>
    <row r="1066" spans="1:10" x14ac:dyDescent="0.25">
      <c r="A1066" s="49">
        <v>44958</v>
      </c>
      <c r="B1066" s="51">
        <v>380.4</v>
      </c>
      <c r="C1066" s="51">
        <v>1871.93</v>
      </c>
      <c r="D1066" s="60">
        <f t="shared" si="96"/>
        <v>-2.7358731782152979E-2</v>
      </c>
      <c r="E1066" s="61">
        <f t="shared" si="97"/>
        <v>-1.5939019582073777E-2</v>
      </c>
      <c r="F1066" s="58">
        <f t="shared" si="98"/>
        <v>-2.8890500851266796E-2</v>
      </c>
      <c r="G1066" s="59">
        <f t="shared" si="99"/>
        <v>-1.6059527451451314E-2</v>
      </c>
      <c r="H1066" s="57">
        <f t="shared" si="101"/>
        <v>4.6396779150709665E-4</v>
      </c>
      <c r="J1066" s="56">
        <f t="shared" si="100"/>
        <v>2.5405234523773131E-4</v>
      </c>
    </row>
    <row r="1067" spans="1:10" x14ac:dyDescent="0.25">
      <c r="A1067" s="48">
        <v>44959</v>
      </c>
      <c r="B1067" s="50" t="s">
        <v>431</v>
      </c>
      <c r="C1067" s="50">
        <v>1903.79</v>
      </c>
      <c r="D1067" s="60">
        <f t="shared" si="96"/>
        <v>-1.051524710830698E-3</v>
      </c>
      <c r="E1067" s="61">
        <f t="shared" si="97"/>
        <v>1.7019867195888772E-2</v>
      </c>
      <c r="F1067" s="58">
        <f t="shared" si="98"/>
        <v>-2.5832937799445161E-3</v>
      </c>
      <c r="G1067" s="59">
        <f t="shared" si="99"/>
        <v>1.6899359326511234E-2</v>
      </c>
      <c r="H1067" s="57">
        <f t="shared" si="101"/>
        <v>-4.3656009833223818E-5</v>
      </c>
      <c r="J1067" s="56">
        <f t="shared" si="100"/>
        <v>2.896758793656907E-4</v>
      </c>
    </row>
    <row r="1068" spans="1:10" x14ac:dyDescent="0.25">
      <c r="A1068" s="49">
        <v>44960</v>
      </c>
      <c r="B1068" s="51">
        <v>385.9</v>
      </c>
      <c r="C1068" s="51">
        <v>1906.13</v>
      </c>
      <c r="D1068" s="60">
        <f t="shared" si="96"/>
        <v>1.552631578947361E-2</v>
      </c>
      <c r="E1068" s="61">
        <f t="shared" si="97"/>
        <v>1.2291271621345246E-3</v>
      </c>
      <c r="F1068" s="58">
        <f t="shared" si="98"/>
        <v>1.3994546720359793E-2</v>
      </c>
      <c r="G1068" s="59">
        <f t="shared" si="99"/>
        <v>1.1086192927569876E-3</v>
      </c>
      <c r="H1068" s="57">
        <f t="shared" si="101"/>
        <v>1.5514624487579894E-5</v>
      </c>
      <c r="J1068" s="56">
        <f t="shared" si="100"/>
        <v>1.5107535806968698E-6</v>
      </c>
    </row>
    <row r="1069" spans="1:10" x14ac:dyDescent="0.25">
      <c r="A1069" s="48">
        <v>44963</v>
      </c>
      <c r="B1069" s="50">
        <v>379.5</v>
      </c>
      <c r="C1069" s="50">
        <v>1864.76</v>
      </c>
      <c r="D1069" s="60">
        <f t="shared" si="96"/>
        <v>-1.6584607411246344E-2</v>
      </c>
      <c r="E1069" s="61">
        <f t="shared" si="97"/>
        <v>-2.1703661345238823E-2</v>
      </c>
      <c r="F1069" s="58">
        <f t="shared" si="98"/>
        <v>-1.8116376480360161E-2</v>
      </c>
      <c r="G1069" s="59">
        <f t="shared" si="99"/>
        <v>-2.182416921461636E-2</v>
      </c>
      <c r="H1069" s="57">
        <f t="shared" si="101"/>
        <v>3.953748658630761E-4</v>
      </c>
      <c r="J1069" s="56">
        <f t="shared" si="100"/>
        <v>4.7104891578881388E-4</v>
      </c>
    </row>
    <row r="1070" spans="1:10" x14ac:dyDescent="0.25">
      <c r="A1070" s="49">
        <v>44964</v>
      </c>
      <c r="B1070" s="51">
        <v>382.4</v>
      </c>
      <c r="C1070" s="51">
        <v>1870.87</v>
      </c>
      <c r="D1070" s="60">
        <f t="shared" si="96"/>
        <v>7.6416337285902802E-3</v>
      </c>
      <c r="E1070" s="61">
        <f t="shared" si="97"/>
        <v>3.2765610587957017E-3</v>
      </c>
      <c r="F1070" s="58">
        <f t="shared" si="98"/>
        <v>6.1098646594764626E-3</v>
      </c>
      <c r="G1070" s="59">
        <f t="shared" si="99"/>
        <v>3.1560531894181646E-3</v>
      </c>
      <c r="H1070" s="57">
        <f t="shared" si="101"/>
        <v>1.9283057845454018E-5</v>
      </c>
      <c r="J1070" s="56">
        <f t="shared" si="100"/>
        <v>1.073585237201641E-5</v>
      </c>
    </row>
    <row r="1071" spans="1:10" x14ac:dyDescent="0.25">
      <c r="A1071" s="48">
        <v>44965</v>
      </c>
      <c r="B1071" s="50">
        <v>376.9</v>
      </c>
      <c r="C1071" s="50">
        <v>1886.68</v>
      </c>
      <c r="D1071" s="60">
        <f t="shared" si="96"/>
        <v>-1.4382845188284477E-2</v>
      </c>
      <c r="E1071" s="61">
        <f t="shared" si="97"/>
        <v>8.4506138855184876E-3</v>
      </c>
      <c r="F1071" s="58">
        <f t="shared" si="98"/>
        <v>-1.5914614257398294E-2</v>
      </c>
      <c r="G1071" s="59">
        <f t="shared" si="99"/>
        <v>8.33010601614095E-3</v>
      </c>
      <c r="H1071" s="57">
        <f t="shared" si="101"/>
        <v>-1.3257042397011608E-4</v>
      </c>
      <c r="J1071" s="56">
        <f t="shared" si="100"/>
        <v>7.1412875042117866E-5</v>
      </c>
    </row>
    <row r="1072" spans="1:10" x14ac:dyDescent="0.25">
      <c r="A1072" s="49">
        <v>44966</v>
      </c>
      <c r="B1072" s="51" t="s">
        <v>432</v>
      </c>
      <c r="C1072" s="51">
        <v>1896.24</v>
      </c>
      <c r="D1072" s="60">
        <f t="shared" si="96"/>
        <v>-2.3879013000794869E-3</v>
      </c>
      <c r="E1072" s="61">
        <f t="shared" si="97"/>
        <v>5.0671019992791777E-3</v>
      </c>
      <c r="F1072" s="58">
        <f t="shared" si="98"/>
        <v>-3.9196703691933045E-3</v>
      </c>
      <c r="G1072" s="59">
        <f t="shared" si="99"/>
        <v>4.946594129901641E-3</v>
      </c>
      <c r="H1072" s="57">
        <f t="shared" si="101"/>
        <v>-1.9389018439400997E-5</v>
      </c>
      <c r="J1072" s="56">
        <f t="shared" si="100"/>
        <v>2.5675522671099039E-5</v>
      </c>
    </row>
    <row r="1073" spans="1:10" x14ac:dyDescent="0.25">
      <c r="A1073" s="48">
        <v>44967</v>
      </c>
      <c r="B1073" s="50">
        <v>365.5</v>
      </c>
      <c r="C1073" s="50">
        <v>1848.04</v>
      </c>
      <c r="D1073" s="60">
        <f t="shared" si="96"/>
        <v>-2.7925531914893664E-2</v>
      </c>
      <c r="E1073" s="61">
        <f t="shared" si="97"/>
        <v>-2.5418723368350049E-2</v>
      </c>
      <c r="F1073" s="58">
        <f t="shared" si="98"/>
        <v>-2.9457300984007482E-2</v>
      </c>
      <c r="G1073" s="59">
        <f t="shared" si="99"/>
        <v>-2.5539231237727587E-2</v>
      </c>
      <c r="H1073" s="57">
        <f t="shared" si="101"/>
        <v>7.5231682146990745E-4</v>
      </c>
      <c r="J1073" s="56">
        <f t="shared" si="100"/>
        <v>6.4611149767670485E-4</v>
      </c>
    </row>
    <row r="1074" spans="1:10" x14ac:dyDescent="0.25">
      <c r="A1074" s="49">
        <v>44970</v>
      </c>
      <c r="B1074" s="51" t="s">
        <v>405</v>
      </c>
      <c r="C1074" s="51">
        <v>1853.29</v>
      </c>
      <c r="D1074" s="60">
        <f t="shared" si="96"/>
        <v>-4.1039671682626677E-3</v>
      </c>
      <c r="E1074" s="61">
        <f t="shared" si="97"/>
        <v>2.8408476007013572E-3</v>
      </c>
      <c r="F1074" s="58">
        <f t="shared" si="98"/>
        <v>-5.6357362373764854E-3</v>
      </c>
      <c r="G1074" s="59">
        <f t="shared" si="99"/>
        <v>2.7203397313238201E-3</v>
      </c>
      <c r="H1074" s="57">
        <f t="shared" si="101"/>
        <v>-1.5331117201796665E-5</v>
      </c>
      <c r="J1074" s="56">
        <f t="shared" si="100"/>
        <v>8.0704150904106578E-6</v>
      </c>
    </row>
    <row r="1075" spans="1:10" x14ac:dyDescent="0.25">
      <c r="A1075" s="48">
        <v>44971</v>
      </c>
      <c r="B1075" s="50">
        <v>359.3</v>
      </c>
      <c r="C1075" s="50">
        <v>1852.67</v>
      </c>
      <c r="D1075" s="60">
        <f t="shared" si="96"/>
        <v>-1.2912087912087866E-2</v>
      </c>
      <c r="E1075" s="61">
        <f t="shared" si="97"/>
        <v>-3.3454019608369912E-4</v>
      </c>
      <c r="F1075" s="58">
        <f t="shared" si="98"/>
        <v>-1.4443856981201684E-2</v>
      </c>
      <c r="G1075" s="59">
        <f t="shared" si="99"/>
        <v>-4.5504806546123609E-4</v>
      </c>
      <c r="H1075" s="57">
        <f t="shared" si="101"/>
        <v>6.5726491770945962E-6</v>
      </c>
      <c r="J1075" s="56">
        <f t="shared" si="100"/>
        <v>1.1191714279571986E-7</v>
      </c>
    </row>
    <row r="1076" spans="1:10" x14ac:dyDescent="0.25">
      <c r="A1076" s="49">
        <v>44972</v>
      </c>
      <c r="B1076" s="51" t="s">
        <v>404</v>
      </c>
      <c r="C1076" s="51">
        <v>1870.03</v>
      </c>
      <c r="D1076" s="60">
        <f t="shared" si="96"/>
        <v>2.9780128026718478E-2</v>
      </c>
      <c r="E1076" s="61">
        <f t="shared" si="97"/>
        <v>9.370260219035087E-3</v>
      </c>
      <c r="F1076" s="58">
        <f t="shared" si="98"/>
        <v>2.824835895760466E-2</v>
      </c>
      <c r="G1076" s="59">
        <f t="shared" si="99"/>
        <v>9.2497523496575494E-3</v>
      </c>
      <c r="H1076" s="57">
        <f t="shared" si="101"/>
        <v>2.612903246420736E-4</v>
      </c>
      <c r="J1076" s="56">
        <f t="shared" si="100"/>
        <v>8.7801776572431477E-5</v>
      </c>
    </row>
    <row r="1077" spans="1:10" x14ac:dyDescent="0.25">
      <c r="A1077" s="48">
        <v>44973</v>
      </c>
      <c r="B1077" s="50" t="s">
        <v>406</v>
      </c>
      <c r="C1077" s="50">
        <v>1865.51</v>
      </c>
      <c r="D1077" s="60">
        <f t="shared" si="96"/>
        <v>-5.4054054054053502E-3</v>
      </c>
      <c r="E1077" s="61">
        <f t="shared" si="97"/>
        <v>-2.4170735228846718E-3</v>
      </c>
      <c r="F1077" s="58">
        <f t="shared" si="98"/>
        <v>-6.9371744745191678E-3</v>
      </c>
      <c r="G1077" s="59">
        <f t="shared" si="99"/>
        <v>-2.537581392262209E-3</v>
      </c>
      <c r="H1077" s="57">
        <f t="shared" si="101"/>
        <v>1.7603644861416206E-5</v>
      </c>
      <c r="J1077" s="56">
        <f t="shared" si="100"/>
        <v>5.8422444150301184E-6</v>
      </c>
    </row>
    <row r="1078" spans="1:10" x14ac:dyDescent="0.25">
      <c r="A1078" s="49">
        <v>44974</v>
      </c>
      <c r="B1078" s="51">
        <v>371.4</v>
      </c>
      <c r="C1078" s="51">
        <v>1859.26</v>
      </c>
      <c r="D1078" s="60">
        <f t="shared" si="96"/>
        <v>9.2391304347825276E-3</v>
      </c>
      <c r="E1078" s="61">
        <f t="shared" si="97"/>
        <v>-3.3502902691489034E-3</v>
      </c>
      <c r="F1078" s="58">
        <f t="shared" si="98"/>
        <v>7.70736136566871E-3</v>
      </c>
      <c r="G1078" s="59">
        <f t="shared" si="99"/>
        <v>-3.4707981385264405E-3</v>
      </c>
      <c r="H1078" s="57">
        <f t="shared" si="101"/>
        <v>-2.6750695480913562E-5</v>
      </c>
      <c r="J1078" s="56">
        <f t="shared" si="100"/>
        <v>1.1224444887553832E-5</v>
      </c>
    </row>
    <row r="1079" spans="1:10" x14ac:dyDescent="0.25">
      <c r="A1079" s="48">
        <v>44977</v>
      </c>
      <c r="B1079" s="50" t="s">
        <v>404</v>
      </c>
      <c r="C1079" s="50">
        <v>1849.48</v>
      </c>
      <c r="D1079" s="60">
        <f t="shared" si="96"/>
        <v>-3.7695207323639179E-3</v>
      </c>
      <c r="E1079" s="61">
        <f t="shared" si="97"/>
        <v>-5.2601572668695695E-3</v>
      </c>
      <c r="F1079" s="58">
        <f t="shared" si="98"/>
        <v>-5.3012898014777356E-3</v>
      </c>
      <c r="G1079" s="59">
        <f t="shared" si="99"/>
        <v>-5.3806651362471062E-3</v>
      </c>
      <c r="H1079" s="57">
        <f t="shared" si="101"/>
        <v>2.8524465211953595E-5</v>
      </c>
      <c r="J1079" s="56">
        <f t="shared" si="100"/>
        <v>2.766925447220074E-5</v>
      </c>
    </row>
    <row r="1080" spans="1:10" x14ac:dyDescent="0.25">
      <c r="A1080" s="49">
        <v>44978</v>
      </c>
      <c r="B1080" s="51">
        <v>371.5</v>
      </c>
      <c r="C1080" s="51">
        <v>1825.89</v>
      </c>
      <c r="D1080" s="60">
        <f t="shared" si="96"/>
        <v>4.0540540540541237E-3</v>
      </c>
      <c r="E1080" s="61">
        <f t="shared" si="97"/>
        <v>-1.2754936522698213E-2</v>
      </c>
      <c r="F1080" s="58">
        <f t="shared" si="98"/>
        <v>2.5222849849403056E-3</v>
      </c>
      <c r="G1080" s="59">
        <f t="shared" si="99"/>
        <v>-1.287544439207575E-2</v>
      </c>
      <c r="H1080" s="57">
        <f t="shared" si="101"/>
        <v>-3.2475540064566523E-5</v>
      </c>
      <c r="J1080" s="56">
        <f t="shared" si="100"/>
        <v>1.6268840569806078E-4</v>
      </c>
    </row>
    <row r="1081" spans="1:10" x14ac:dyDescent="0.25">
      <c r="A1081" s="48">
        <v>44979</v>
      </c>
      <c r="B1081" s="50">
        <v>363.8</v>
      </c>
      <c r="C1081" s="50">
        <v>1796.87</v>
      </c>
      <c r="D1081" s="60">
        <f t="shared" si="96"/>
        <v>-2.072678331090172E-2</v>
      </c>
      <c r="E1081" s="61">
        <f t="shared" si="97"/>
        <v>-1.5893619002240067E-2</v>
      </c>
      <c r="F1081" s="58">
        <f t="shared" si="98"/>
        <v>-2.2258552380015537E-2</v>
      </c>
      <c r="G1081" s="59">
        <f t="shared" si="99"/>
        <v>-1.6014126871617605E-2</v>
      </c>
      <c r="H1081" s="57">
        <f t="shared" si="101"/>
        <v>3.564512817921148E-4</v>
      </c>
      <c r="J1081" s="56">
        <f t="shared" si="100"/>
        <v>2.5260712498836652E-4</v>
      </c>
    </row>
    <row r="1082" spans="1:10" x14ac:dyDescent="0.25">
      <c r="A1082" s="49">
        <v>44980</v>
      </c>
      <c r="B1082" s="51">
        <v>372.5</v>
      </c>
      <c r="C1082" s="51">
        <v>1824.76</v>
      </c>
      <c r="D1082" s="60">
        <f t="shared" si="96"/>
        <v>2.3914238592633197E-2</v>
      </c>
      <c r="E1082" s="61">
        <f t="shared" si="97"/>
        <v>1.5521434494426556E-2</v>
      </c>
      <c r="F1082" s="58">
        <f t="shared" si="98"/>
        <v>2.2382469523519379E-2</v>
      </c>
      <c r="G1082" s="59">
        <f t="shared" si="99"/>
        <v>1.5400926625049018E-2</v>
      </c>
      <c r="H1082" s="57">
        <f t="shared" si="101"/>
        <v>3.4471077081911782E-4</v>
      </c>
      <c r="J1082" s="56">
        <f t="shared" si="100"/>
        <v>2.4091492876477457E-4</v>
      </c>
    </row>
    <row r="1083" spans="1:10" x14ac:dyDescent="0.25">
      <c r="A1083" s="48">
        <v>44981</v>
      </c>
      <c r="B1083" s="50" t="s">
        <v>404</v>
      </c>
      <c r="C1083" s="50">
        <v>1807.31</v>
      </c>
      <c r="D1083" s="60">
        <f t="shared" si="96"/>
        <v>-6.7114093959731447E-3</v>
      </c>
      <c r="E1083" s="61">
        <f t="shared" si="97"/>
        <v>-9.5629014226528142E-3</v>
      </c>
      <c r="F1083" s="58">
        <f t="shared" si="98"/>
        <v>-8.2431784650869623E-3</v>
      </c>
      <c r="G1083" s="59">
        <f t="shared" si="99"/>
        <v>-9.6834092920303518E-3</v>
      </c>
      <c r="H1083" s="57">
        <f t="shared" si="101"/>
        <v>7.982207094468758E-5</v>
      </c>
      <c r="J1083" s="56">
        <f t="shared" si="100"/>
        <v>9.1449083619375216E-5</v>
      </c>
    </row>
    <row r="1084" spans="1:10" x14ac:dyDescent="0.25">
      <c r="A1084" s="49">
        <v>44984</v>
      </c>
      <c r="B1084" s="51">
        <v>370.8</v>
      </c>
      <c r="C1084" s="51">
        <v>1820.79</v>
      </c>
      <c r="D1084" s="60">
        <f t="shared" si="96"/>
        <v>2.1621621621621401E-3</v>
      </c>
      <c r="E1084" s="61">
        <f t="shared" si="97"/>
        <v>7.4585986908721758E-3</v>
      </c>
      <c r="F1084" s="58">
        <f t="shared" si="98"/>
        <v>6.3039309304832201E-4</v>
      </c>
      <c r="G1084" s="59">
        <f t="shared" si="99"/>
        <v>7.338090821494639E-3</v>
      </c>
      <c r="H1084" s="57">
        <f t="shared" si="101"/>
        <v>4.6258817700315077E-6</v>
      </c>
      <c r="J1084" s="56">
        <f t="shared" si="100"/>
        <v>5.5630694431480135E-5</v>
      </c>
    </row>
    <row r="1085" spans="1:10" x14ac:dyDescent="0.25">
      <c r="A1085" s="48">
        <v>44985</v>
      </c>
      <c r="B1085" s="50">
        <v>371.6</v>
      </c>
      <c r="C1085" s="50">
        <v>1847.94</v>
      </c>
      <c r="D1085" s="60">
        <f t="shared" si="96"/>
        <v>2.1574973031284195E-3</v>
      </c>
      <c r="E1085" s="61">
        <f t="shared" si="97"/>
        <v>1.4911110012686857E-2</v>
      </c>
      <c r="F1085" s="58">
        <f t="shared" si="98"/>
        <v>6.2572823401460141E-4</v>
      </c>
      <c r="G1085" s="59">
        <f t="shared" si="99"/>
        <v>1.4790602143309319E-2</v>
      </c>
      <c r="H1085" s="57">
        <f t="shared" si="101"/>
        <v>9.2548973591455189E-6</v>
      </c>
      <c r="J1085" s="56">
        <f t="shared" si="100"/>
        <v>2.2234120181045025E-4</v>
      </c>
    </row>
    <row r="1086" spans="1:10" x14ac:dyDescent="0.25">
      <c r="A1086" s="49">
        <v>44986</v>
      </c>
      <c r="B1086" s="51">
        <v>373.4</v>
      </c>
      <c r="C1086" s="51">
        <v>1856.22</v>
      </c>
      <c r="D1086" s="60">
        <f t="shared" si="96"/>
        <v>4.843918191603791E-3</v>
      </c>
      <c r="E1086" s="61">
        <f t="shared" si="97"/>
        <v>4.4806649566544454E-3</v>
      </c>
      <c r="F1086" s="58">
        <f t="shared" si="98"/>
        <v>3.3121491224899729E-3</v>
      </c>
      <c r="G1086" s="59">
        <f t="shared" si="99"/>
        <v>4.3601570872769087E-3</v>
      </c>
      <c r="H1086" s="57">
        <f t="shared" si="101"/>
        <v>1.444149047054265E-5</v>
      </c>
      <c r="J1086" s="56">
        <f t="shared" si="100"/>
        <v>2.0076358453791184E-5</v>
      </c>
    </row>
    <row r="1087" spans="1:10" x14ac:dyDescent="0.25">
      <c r="A1087" s="48">
        <v>44987</v>
      </c>
      <c r="B1087" s="50">
        <v>376.2</v>
      </c>
      <c r="C1087" s="50">
        <v>1817.77</v>
      </c>
      <c r="D1087" s="60">
        <f t="shared" si="96"/>
        <v>7.4986609534011262E-3</v>
      </c>
      <c r="E1087" s="61">
        <f t="shared" si="97"/>
        <v>-2.0714139487776229E-2</v>
      </c>
      <c r="F1087" s="58">
        <f t="shared" si="98"/>
        <v>5.9668918842873085E-3</v>
      </c>
      <c r="G1087" s="59">
        <f t="shared" si="99"/>
        <v>-2.0834647357153766E-2</v>
      </c>
      <c r="H1087" s="57">
        <f t="shared" si="101"/>
        <v>-1.2431808822738883E-4</v>
      </c>
      <c r="J1087" s="56">
        <f t="shared" si="100"/>
        <v>4.2907557471905046E-4</v>
      </c>
    </row>
    <row r="1088" spans="1:10" x14ac:dyDescent="0.25">
      <c r="A1088" s="49">
        <v>44988</v>
      </c>
      <c r="B1088" s="51">
        <v>382.7</v>
      </c>
      <c r="C1088" s="51">
        <v>1841.85</v>
      </c>
      <c r="D1088" s="60">
        <f t="shared" si="96"/>
        <v>1.7278043593833114E-2</v>
      </c>
      <c r="E1088" s="61">
        <f t="shared" si="97"/>
        <v>1.3247000445600898E-2</v>
      </c>
      <c r="F1088" s="58">
        <f t="shared" si="98"/>
        <v>1.5746274524719297E-2</v>
      </c>
      <c r="G1088" s="59">
        <f t="shared" si="99"/>
        <v>1.3126492576223361E-2</v>
      </c>
      <c r="H1088" s="57">
        <f t="shared" si="101"/>
        <v>2.0669335565190287E-4</v>
      </c>
      <c r="J1088" s="56">
        <f t="shared" si="100"/>
        <v>1.7548302080575039E-4</v>
      </c>
    </row>
    <row r="1089" spans="1:10" x14ac:dyDescent="0.25">
      <c r="A1089" s="48">
        <v>44991</v>
      </c>
      <c r="B1089" s="50">
        <v>389.1</v>
      </c>
      <c r="C1089" s="50">
        <v>1873.63</v>
      </c>
      <c r="D1089" s="60">
        <f t="shared" si="96"/>
        <v>1.672328194408168E-2</v>
      </c>
      <c r="E1089" s="61">
        <f t="shared" si="97"/>
        <v>1.7254390965605326E-2</v>
      </c>
      <c r="F1089" s="58">
        <f t="shared" si="98"/>
        <v>1.5191512874967863E-2</v>
      </c>
      <c r="G1089" s="59">
        <f t="shared" si="99"/>
        <v>1.7133883096227789E-2</v>
      </c>
      <c r="H1089" s="57">
        <f t="shared" si="101"/>
        <v>2.602896056545387E-4</v>
      </c>
      <c r="J1089" s="56">
        <f t="shared" si="100"/>
        <v>2.9771400759396271E-4</v>
      </c>
    </row>
    <row r="1090" spans="1:10" x14ac:dyDescent="0.25">
      <c r="A1090" s="49">
        <v>44992</v>
      </c>
      <c r="B1090" s="51">
        <v>394.3</v>
      </c>
      <c r="C1090" s="51">
        <v>1853.4</v>
      </c>
      <c r="D1090" s="60">
        <f t="shared" si="96"/>
        <v>1.3364173734258467E-2</v>
      </c>
      <c r="E1090" s="61">
        <f t="shared" si="97"/>
        <v>-1.0797222503909576E-2</v>
      </c>
      <c r="F1090" s="58">
        <f t="shared" si="98"/>
        <v>1.1832404665144649E-2</v>
      </c>
      <c r="G1090" s="59">
        <f t="shared" si="99"/>
        <v>-1.0917730373287114E-2</v>
      </c>
      <c r="H1090" s="57">
        <f t="shared" si="101"/>
        <v>-1.2918300380167387E-4</v>
      </c>
      <c r="J1090" s="56">
        <f t="shared" si="100"/>
        <v>1.1658001379893137E-4</v>
      </c>
    </row>
    <row r="1091" spans="1:10" x14ac:dyDescent="0.25">
      <c r="A1091" s="48">
        <v>44993</v>
      </c>
      <c r="B1091" s="50">
        <v>403.5</v>
      </c>
      <c r="C1091" s="50">
        <v>1860.83</v>
      </c>
      <c r="D1091" s="60">
        <f t="shared" si="96"/>
        <v>2.3332487953334979E-2</v>
      </c>
      <c r="E1091" s="61">
        <f t="shared" si="97"/>
        <v>4.0088486025682268E-3</v>
      </c>
      <c r="F1091" s="58">
        <f t="shared" si="98"/>
        <v>2.1800718884221162E-2</v>
      </c>
      <c r="G1091" s="59">
        <f t="shared" si="99"/>
        <v>3.8883407331906897E-3</v>
      </c>
      <c r="H1091" s="57">
        <f t="shared" si="101"/>
        <v>8.4768623250356623E-5</v>
      </c>
      <c r="J1091" s="56">
        <f t="shared" si="100"/>
        <v>1.6070867118313225E-5</v>
      </c>
    </row>
    <row r="1092" spans="1:10" x14ac:dyDescent="0.25">
      <c r="A1092" s="49">
        <v>44994</v>
      </c>
      <c r="B1092" s="51">
        <v>407.4</v>
      </c>
      <c r="C1092" s="51">
        <v>1835.94</v>
      </c>
      <c r="D1092" s="60">
        <f t="shared" si="96"/>
        <v>9.665427509293556E-3</v>
      </c>
      <c r="E1092" s="61">
        <f t="shared" si="97"/>
        <v>-1.3375751680701597E-2</v>
      </c>
      <c r="F1092" s="58">
        <f t="shared" si="98"/>
        <v>8.1336584401797384E-3</v>
      </c>
      <c r="G1092" s="59">
        <f t="shared" si="99"/>
        <v>-1.3496259550079135E-2</v>
      </c>
      <c r="H1092" s="57">
        <f t="shared" si="101"/>
        <v>-1.0977396540035755E-4</v>
      </c>
      <c r="J1092" s="56">
        <f t="shared" si="100"/>
        <v>1.789107330237916E-4</v>
      </c>
    </row>
    <row r="1093" spans="1:10" x14ac:dyDescent="0.25">
      <c r="A1093" s="48">
        <v>44995</v>
      </c>
      <c r="B1093" s="50">
        <v>414.6</v>
      </c>
      <c r="C1093" s="50">
        <v>1799.58</v>
      </c>
      <c r="D1093" s="60">
        <f t="shared" si="96"/>
        <v>1.7673048600883812E-2</v>
      </c>
      <c r="E1093" s="61">
        <f t="shared" si="97"/>
        <v>-1.9804568776757514E-2</v>
      </c>
      <c r="F1093" s="58">
        <f t="shared" si="98"/>
        <v>1.6141279531769994E-2</v>
      </c>
      <c r="G1093" s="59">
        <f t="shared" si="99"/>
        <v>-1.9925076646135052E-2</v>
      </c>
      <c r="H1093" s="57">
        <f t="shared" si="101"/>
        <v>-3.2161623183720801E-4</v>
      </c>
      <c r="J1093" s="56">
        <f t="shared" si="100"/>
        <v>3.9222094443331864E-4</v>
      </c>
    </row>
    <row r="1094" spans="1:10" x14ac:dyDescent="0.25">
      <c r="A1094" s="49">
        <v>44998</v>
      </c>
      <c r="B1094" s="51">
        <v>405.1</v>
      </c>
      <c r="C1094" s="51">
        <v>1753.3</v>
      </c>
      <c r="D1094" s="60">
        <f t="shared" ref="D1094:D1157" si="102">B1094/B1093-1</f>
        <v>-2.2913651712493932E-2</v>
      </c>
      <c r="E1094" s="61">
        <f t="shared" ref="E1094:E1157" si="103">C1094/C1093-1</f>
        <v>-2.571711177052427E-2</v>
      </c>
      <c r="F1094" s="58">
        <f t="shared" ref="F1094:F1157" si="104">D1094-$N$10</f>
        <v>-2.444542078160775E-2</v>
      </c>
      <c r="G1094" s="59">
        <f t="shared" ref="G1094:G1157" si="105">E1094-$O$10</f>
        <v>-2.5837619639901808E-2</v>
      </c>
      <c r="H1094" s="57">
        <f t="shared" si="101"/>
        <v>6.3161148409253214E-4</v>
      </c>
      <c r="J1094" s="56">
        <f t="shared" ref="J1094:J1157" si="106">E1094^2</f>
        <v>6.6136983781763794E-4</v>
      </c>
    </row>
    <row r="1095" spans="1:10" x14ac:dyDescent="0.25">
      <c r="A1095" s="48">
        <v>44999</v>
      </c>
      <c r="B1095" s="50">
        <v>412.6</v>
      </c>
      <c r="C1095" s="50">
        <v>1755.3</v>
      </c>
      <c r="D1095" s="60">
        <f t="shared" si="102"/>
        <v>1.8513947173537382E-2</v>
      </c>
      <c r="E1095" s="61">
        <f t="shared" si="103"/>
        <v>1.1407060970740623E-3</v>
      </c>
      <c r="F1095" s="58">
        <f t="shared" si="104"/>
        <v>1.6982178104423564E-2</v>
      </c>
      <c r="G1095" s="59">
        <f t="shared" si="105"/>
        <v>1.0201982276965254E-3</v>
      </c>
      <c r="H1095" s="57">
        <f t="shared" ref="H1095:H1158" si="107">F1095*G1095</f>
        <v>1.7325188004559658E-5</v>
      </c>
      <c r="J1095" s="56">
        <f t="shared" si="106"/>
        <v>1.3012103999019402E-6</v>
      </c>
    </row>
    <row r="1096" spans="1:10" x14ac:dyDescent="0.25">
      <c r="A1096" s="49">
        <v>45000</v>
      </c>
      <c r="B1096" s="51" t="s">
        <v>435</v>
      </c>
      <c r="C1096" s="51">
        <v>1707.42</v>
      </c>
      <c r="D1096" s="60">
        <f t="shared" si="102"/>
        <v>-1.841977702375186E-2</v>
      </c>
      <c r="E1096" s="61">
        <f t="shared" si="103"/>
        <v>-2.7277388480601572E-2</v>
      </c>
      <c r="F1096" s="58">
        <f t="shared" si="104"/>
        <v>-1.9951546092865678E-2</v>
      </c>
      <c r="G1096" s="59">
        <f t="shared" si="105"/>
        <v>-2.739789634997911E-2</v>
      </c>
      <c r="H1096" s="57">
        <f t="shared" si="107"/>
        <v>5.4663039187416451E-4</v>
      </c>
      <c r="J1096" s="56">
        <f t="shared" si="106"/>
        <v>7.4405592232165533E-4</v>
      </c>
    </row>
    <row r="1097" spans="1:10" x14ac:dyDescent="0.25">
      <c r="A1097" s="48">
        <v>45001</v>
      </c>
      <c r="B1097" s="50">
        <v>409.3</v>
      </c>
      <c r="C1097" s="50">
        <v>1706.55</v>
      </c>
      <c r="D1097" s="60">
        <f t="shared" si="102"/>
        <v>1.061728395061734E-2</v>
      </c>
      <c r="E1097" s="61">
        <f t="shared" si="103"/>
        <v>-5.0954071054576389E-4</v>
      </c>
      <c r="F1097" s="58">
        <f t="shared" si="104"/>
        <v>9.0855148815035223E-3</v>
      </c>
      <c r="G1097" s="59">
        <f t="shared" si="105"/>
        <v>-6.3004857992330081E-4</v>
      </c>
      <c r="H1097" s="57">
        <f t="shared" si="107"/>
        <v>-5.7243157489633106E-6</v>
      </c>
      <c r="J1097" s="56">
        <f t="shared" si="106"/>
        <v>2.5963173570348193E-7</v>
      </c>
    </row>
    <row r="1098" spans="1:10" x14ac:dyDescent="0.25">
      <c r="A1098" s="49">
        <v>45002</v>
      </c>
      <c r="B1098" s="51">
        <v>411.5</v>
      </c>
      <c r="C1098" s="51">
        <v>1678.16</v>
      </c>
      <c r="D1098" s="60">
        <f t="shared" si="102"/>
        <v>5.3750305399462572E-3</v>
      </c>
      <c r="E1098" s="61">
        <f t="shared" si="103"/>
        <v>-1.6635902844921002E-2</v>
      </c>
      <c r="F1098" s="58">
        <f t="shared" si="104"/>
        <v>3.8432614708324392E-3</v>
      </c>
      <c r="G1098" s="59">
        <f t="shared" si="105"/>
        <v>-1.675641071429854E-2</v>
      </c>
      <c r="H1098" s="57">
        <f t="shared" si="107"/>
        <v>-6.4399267687707454E-5</v>
      </c>
      <c r="J1098" s="56">
        <f t="shared" si="106"/>
        <v>2.7675326346565069E-4</v>
      </c>
    </row>
    <row r="1099" spans="1:10" x14ac:dyDescent="0.25">
      <c r="A1099" s="48">
        <v>45005</v>
      </c>
      <c r="B1099" s="50">
        <v>410.3</v>
      </c>
      <c r="C1099" s="50">
        <v>1686.56</v>
      </c>
      <c r="D1099" s="60">
        <f t="shared" si="102"/>
        <v>-2.916160388821365E-3</v>
      </c>
      <c r="E1099" s="61">
        <f t="shared" si="103"/>
        <v>5.0054821947846939E-3</v>
      </c>
      <c r="F1099" s="58">
        <f t="shared" si="104"/>
        <v>-4.4479294579351826E-3</v>
      </c>
      <c r="G1099" s="59">
        <f t="shared" si="105"/>
        <v>4.8849743254071572E-3</v>
      </c>
      <c r="H1099" s="57">
        <f t="shared" si="107"/>
        <v>-2.172802120323554E-5</v>
      </c>
      <c r="J1099" s="56">
        <f t="shared" si="106"/>
        <v>2.5054852002306598E-5</v>
      </c>
    </row>
    <row r="1100" spans="1:10" x14ac:dyDescent="0.25">
      <c r="A1100" s="49">
        <v>45006</v>
      </c>
      <c r="B1100" s="51">
        <v>414.1</v>
      </c>
      <c r="C1100" s="51">
        <v>1719.16</v>
      </c>
      <c r="D1100" s="60">
        <f t="shared" si="102"/>
        <v>9.2615159639288791E-3</v>
      </c>
      <c r="E1100" s="61">
        <f t="shared" si="103"/>
        <v>1.9329285646523253E-2</v>
      </c>
      <c r="F1100" s="58">
        <f t="shared" si="104"/>
        <v>7.7297468948150615E-3</v>
      </c>
      <c r="G1100" s="59">
        <f t="shared" si="105"/>
        <v>1.9208777777145716E-2</v>
      </c>
      <c r="H1100" s="57">
        <f t="shared" si="107"/>
        <v>1.4847899037608465E-4</v>
      </c>
      <c r="J1100" s="56">
        <f t="shared" si="106"/>
        <v>3.7362128360488988E-4</v>
      </c>
    </row>
    <row r="1101" spans="1:10" x14ac:dyDescent="0.25">
      <c r="A1101" s="48">
        <v>45007</v>
      </c>
      <c r="B1101" s="50">
        <v>414.7</v>
      </c>
      <c r="C1101" s="50">
        <v>1707.29</v>
      </c>
      <c r="D1101" s="60">
        <f t="shared" si="102"/>
        <v>1.4489253803429136E-3</v>
      </c>
      <c r="E1101" s="61">
        <f t="shared" si="103"/>
        <v>-6.9045347727960671E-3</v>
      </c>
      <c r="F1101" s="58">
        <f t="shared" si="104"/>
        <v>-8.284368877090444E-5</v>
      </c>
      <c r="G1101" s="59">
        <f t="shared" si="105"/>
        <v>-7.0250426421736038E-3</v>
      </c>
      <c r="H1101" s="57">
        <f t="shared" si="107"/>
        <v>5.819804462505622E-7</v>
      </c>
      <c r="J1101" s="56">
        <f t="shared" si="106"/>
        <v>4.7672600428750041E-5</v>
      </c>
    </row>
    <row r="1102" spans="1:10" x14ac:dyDescent="0.25">
      <c r="A1102" s="49">
        <v>45008</v>
      </c>
      <c r="B1102" s="51">
        <v>403.3</v>
      </c>
      <c r="C1102" s="51">
        <v>1705.91</v>
      </c>
      <c r="D1102" s="60">
        <f t="shared" si="102"/>
        <v>-2.7489751627682635E-2</v>
      </c>
      <c r="E1102" s="61">
        <f t="shared" si="103"/>
        <v>-8.0829853159092302E-4</v>
      </c>
      <c r="F1102" s="58">
        <f t="shared" si="104"/>
        <v>-2.9021520696796452E-2</v>
      </c>
      <c r="G1102" s="59">
        <f t="shared" si="105"/>
        <v>-9.2880640096845994E-4</v>
      </c>
      <c r="H1102" s="57">
        <f t="shared" si="107"/>
        <v>2.6955374189023186E-5</v>
      </c>
      <c r="J1102" s="56">
        <f t="shared" si="106"/>
        <v>6.5334651617204237E-7</v>
      </c>
    </row>
    <row r="1103" spans="1:10" x14ac:dyDescent="0.25">
      <c r="A1103" s="48">
        <v>45009</v>
      </c>
      <c r="B1103" s="50">
        <v>387.2</v>
      </c>
      <c r="C1103" s="50">
        <v>1670.18</v>
      </c>
      <c r="D1103" s="60">
        <f t="shared" si="102"/>
        <v>-3.992065459955374E-2</v>
      </c>
      <c r="E1103" s="61">
        <f t="shared" si="103"/>
        <v>-2.094483296305194E-2</v>
      </c>
      <c r="F1103" s="58">
        <f t="shared" si="104"/>
        <v>-4.1452423668667561E-2</v>
      </c>
      <c r="G1103" s="59">
        <f t="shared" si="105"/>
        <v>-2.1065340832429478E-2</v>
      </c>
      <c r="H1103" s="57">
        <f t="shared" si="107"/>
        <v>8.7320943291074892E-4</v>
      </c>
      <c r="J1103" s="56">
        <f t="shared" si="106"/>
        <v>4.3868602785014714E-4</v>
      </c>
    </row>
    <row r="1104" spans="1:10" x14ac:dyDescent="0.25">
      <c r="A1104" s="49">
        <v>45012</v>
      </c>
      <c r="B1104" s="51">
        <v>391.1</v>
      </c>
      <c r="C1104" s="51">
        <v>1686.96</v>
      </c>
      <c r="D1104" s="60">
        <f t="shared" si="102"/>
        <v>1.0072314049586861E-2</v>
      </c>
      <c r="E1104" s="61">
        <f t="shared" si="103"/>
        <v>1.0046821300698117E-2</v>
      </c>
      <c r="F1104" s="58">
        <f t="shared" si="104"/>
        <v>8.5405449804730436E-3</v>
      </c>
      <c r="G1104" s="59">
        <f t="shared" si="105"/>
        <v>9.9263134313205791E-3</v>
      </c>
      <c r="H1104" s="57">
        <f t="shared" si="107"/>
        <v>8.477612635046712E-5</v>
      </c>
      <c r="J1104" s="56">
        <f t="shared" si="106"/>
        <v>1.0093861824816139E-4</v>
      </c>
    </row>
    <row r="1105" spans="1:10" x14ac:dyDescent="0.25">
      <c r="A1105" s="48">
        <v>45013</v>
      </c>
      <c r="B1105" s="50">
        <v>400.4</v>
      </c>
      <c r="C1105" s="50">
        <v>1694.12</v>
      </c>
      <c r="D1105" s="60">
        <f t="shared" si="102"/>
        <v>2.3779084633086089E-2</v>
      </c>
      <c r="E1105" s="61">
        <f t="shared" si="103"/>
        <v>4.2443211457294794E-3</v>
      </c>
      <c r="F1105" s="58">
        <f t="shared" si="104"/>
        <v>2.2247315563972272E-2</v>
      </c>
      <c r="G1105" s="59">
        <f t="shared" si="105"/>
        <v>4.1238132763519427E-3</v>
      </c>
      <c r="H1105" s="57">
        <f t="shared" si="107"/>
        <v>9.174377528590006E-5</v>
      </c>
      <c r="J1105" s="56">
        <f t="shared" si="106"/>
        <v>1.8014261988086401E-5</v>
      </c>
    </row>
    <row r="1106" spans="1:10" x14ac:dyDescent="0.25">
      <c r="A1106" s="49">
        <v>45014</v>
      </c>
      <c r="B1106" s="51">
        <v>385.3</v>
      </c>
      <c r="C1106" s="51">
        <v>1709.39</v>
      </c>
      <c r="D1106" s="60">
        <f t="shared" si="102"/>
        <v>-3.7712287712287629E-2</v>
      </c>
      <c r="E1106" s="61">
        <f t="shared" si="103"/>
        <v>9.0135291478763424E-3</v>
      </c>
      <c r="F1106" s="58">
        <f t="shared" si="104"/>
        <v>-3.924405678140145E-2</v>
      </c>
      <c r="G1106" s="59">
        <f t="shared" si="105"/>
        <v>8.8930212784988048E-3</v>
      </c>
      <c r="H1106" s="57">
        <f t="shared" si="107"/>
        <v>-3.4899823201161841E-4</v>
      </c>
      <c r="J1106" s="56">
        <f t="shared" si="106"/>
        <v>8.1243707699616419E-5</v>
      </c>
    </row>
    <row r="1107" spans="1:10" x14ac:dyDescent="0.25">
      <c r="A1107" s="48">
        <v>45015</v>
      </c>
      <c r="B1107" s="50">
        <v>382.9</v>
      </c>
      <c r="C1107" s="50">
        <v>1763.29</v>
      </c>
      <c r="D1107" s="60">
        <f t="shared" si="102"/>
        <v>-6.2289125356865815E-3</v>
      </c>
      <c r="E1107" s="61">
        <f t="shared" si="103"/>
        <v>3.1531715992254572E-2</v>
      </c>
      <c r="F1107" s="58">
        <f t="shared" si="104"/>
        <v>-7.7606816048003992E-3</v>
      </c>
      <c r="G1107" s="59">
        <f t="shared" si="105"/>
        <v>3.1411208122877038E-2</v>
      </c>
      <c r="H1107" s="57">
        <f t="shared" si="107"/>
        <v>-2.437723850637687E-4</v>
      </c>
      <c r="J1107" s="56">
        <f t="shared" si="106"/>
        <v>9.9424911341620265E-4</v>
      </c>
    </row>
    <row r="1108" spans="1:10" x14ac:dyDescent="0.25">
      <c r="A1108" s="49">
        <v>45016</v>
      </c>
      <c r="B1108" s="51">
        <v>391.1</v>
      </c>
      <c r="C1108" s="51">
        <v>1758.56</v>
      </c>
      <c r="D1108" s="60">
        <f t="shared" si="102"/>
        <v>2.1415513188822288E-2</v>
      </c>
      <c r="E1108" s="61">
        <f t="shared" si="103"/>
        <v>-2.6824855809310932E-3</v>
      </c>
      <c r="F1108" s="58">
        <f t="shared" si="104"/>
        <v>1.9883744119708471E-2</v>
      </c>
      <c r="G1108" s="59">
        <f t="shared" si="105"/>
        <v>-2.8029934503086304E-3</v>
      </c>
      <c r="H1108" s="57">
        <f t="shared" si="107"/>
        <v>-5.5734004535155588E-5</v>
      </c>
      <c r="J1108" s="56">
        <f t="shared" si="106"/>
        <v>7.1957288919032246E-6</v>
      </c>
    </row>
    <row r="1109" spans="1:10" x14ac:dyDescent="0.25">
      <c r="A1109" s="48">
        <v>45019</v>
      </c>
      <c r="B1109" s="50">
        <v>387.5</v>
      </c>
      <c r="C1109" s="50">
        <v>1775.99</v>
      </c>
      <c r="D1109" s="60">
        <f t="shared" si="102"/>
        <v>-9.2048069547431277E-3</v>
      </c>
      <c r="E1109" s="61">
        <f t="shared" si="103"/>
        <v>9.9115185151488205E-3</v>
      </c>
      <c r="F1109" s="58">
        <f t="shared" si="104"/>
        <v>-1.0736576023856945E-2</v>
      </c>
      <c r="G1109" s="59">
        <f t="shared" si="105"/>
        <v>9.791010645771283E-3</v>
      </c>
      <c r="H1109" s="57">
        <f t="shared" si="107"/>
        <v>-1.0512193014871606E-4</v>
      </c>
      <c r="J1109" s="56">
        <f t="shared" si="106"/>
        <v>9.8238199276137885E-5</v>
      </c>
    </row>
    <row r="1110" spans="1:10" x14ac:dyDescent="0.25">
      <c r="A1110" s="49">
        <v>45020</v>
      </c>
      <c r="B1110" s="51">
        <v>389.4</v>
      </c>
      <c r="C1110" s="51">
        <v>1773.53</v>
      </c>
      <c r="D1110" s="60">
        <f t="shared" si="102"/>
        <v>4.9032258064516387E-3</v>
      </c>
      <c r="E1110" s="61">
        <f t="shared" si="103"/>
        <v>-1.3851429343634258E-3</v>
      </c>
      <c r="F1110" s="58">
        <f t="shared" si="104"/>
        <v>3.3714567373378207E-3</v>
      </c>
      <c r="G1110" s="59">
        <f t="shared" si="105"/>
        <v>-1.5056508037409628E-3</v>
      </c>
      <c r="H1110" s="57">
        <f t="shared" si="107"/>
        <v>-5.0762365463505734E-6</v>
      </c>
      <c r="J1110" s="56">
        <f t="shared" si="106"/>
        <v>1.918620948616922E-6</v>
      </c>
    </row>
    <row r="1111" spans="1:10" x14ac:dyDescent="0.25">
      <c r="A1111" s="48">
        <v>45021</v>
      </c>
      <c r="B1111" s="50">
        <v>383.4</v>
      </c>
      <c r="C1111" s="50">
        <v>1756.95</v>
      </c>
      <c r="D1111" s="60">
        <f t="shared" si="102"/>
        <v>-1.5408320493066285E-2</v>
      </c>
      <c r="E1111" s="61">
        <f t="shared" si="103"/>
        <v>-9.3485872807338444E-3</v>
      </c>
      <c r="F1111" s="58">
        <f t="shared" si="104"/>
        <v>-1.6940089562180103E-2</v>
      </c>
      <c r="G1111" s="59">
        <f t="shared" si="105"/>
        <v>-9.4690951501113819E-3</v>
      </c>
      <c r="H1111" s="57">
        <f t="shared" si="107"/>
        <v>1.6040731991569205E-4</v>
      </c>
      <c r="J1111" s="56">
        <f t="shared" si="106"/>
        <v>8.7396084145498608E-5</v>
      </c>
    </row>
    <row r="1112" spans="1:10" x14ac:dyDescent="0.25">
      <c r="A1112" s="49">
        <v>45022</v>
      </c>
      <c r="B1112" s="51">
        <v>379.7</v>
      </c>
      <c r="C1112" s="51">
        <v>1754.24</v>
      </c>
      <c r="D1112" s="60">
        <f t="shared" si="102"/>
        <v>-9.650495565988515E-3</v>
      </c>
      <c r="E1112" s="61">
        <f t="shared" si="103"/>
        <v>-1.5424457155867044E-3</v>
      </c>
      <c r="F1112" s="58">
        <f t="shared" si="104"/>
        <v>-1.1182264635102333E-2</v>
      </c>
      <c r="G1112" s="59">
        <f t="shared" si="105"/>
        <v>-1.6629535849642413E-3</v>
      </c>
      <c r="H1112" s="57">
        <f t="shared" si="107"/>
        <v>1.859558706296228E-5</v>
      </c>
      <c r="J1112" s="56">
        <f t="shared" si="106"/>
        <v>2.3791387855317806E-6</v>
      </c>
    </row>
    <row r="1113" spans="1:10" x14ac:dyDescent="0.25">
      <c r="A1113" s="48">
        <v>45027</v>
      </c>
      <c r="B1113" s="50" t="s">
        <v>407</v>
      </c>
      <c r="C1113" s="50">
        <v>1783.31</v>
      </c>
      <c r="D1113" s="60">
        <f t="shared" si="102"/>
        <v>-1.501185146168027E-2</v>
      </c>
      <c r="E1113" s="61">
        <f t="shared" si="103"/>
        <v>1.6571278730390437E-2</v>
      </c>
      <c r="F1113" s="58">
        <f t="shared" si="104"/>
        <v>-1.6543620530794088E-2</v>
      </c>
      <c r="G1113" s="59">
        <f t="shared" si="105"/>
        <v>1.64507708610129E-2</v>
      </c>
      <c r="H1113" s="57">
        <f t="shared" si="107"/>
        <v>-2.7215531056364213E-4</v>
      </c>
      <c r="J1113" s="56">
        <f t="shared" si="106"/>
        <v>2.7460727876029052E-4</v>
      </c>
    </row>
    <row r="1114" spans="1:10" x14ac:dyDescent="0.25">
      <c r="A1114" s="49">
        <v>45028</v>
      </c>
      <c r="B1114" s="51">
        <v>373.5</v>
      </c>
      <c r="C1114" s="51">
        <v>1816.28</v>
      </c>
      <c r="D1114" s="60">
        <f t="shared" si="102"/>
        <v>-1.3368983957219305E-3</v>
      </c>
      <c r="E1114" s="61">
        <f t="shared" si="103"/>
        <v>1.8488092367563658E-2</v>
      </c>
      <c r="F1114" s="58">
        <f t="shared" si="104"/>
        <v>-2.8686674648357485E-3</v>
      </c>
      <c r="G1114" s="59">
        <f t="shared" si="105"/>
        <v>1.836758449818612E-2</v>
      </c>
      <c r="H1114" s="57">
        <f t="shared" si="107"/>
        <v>-5.2690492057567969E-5</v>
      </c>
      <c r="J1114" s="56">
        <f t="shared" si="106"/>
        <v>3.4180955939156556E-4</v>
      </c>
    </row>
    <row r="1115" spans="1:10" x14ac:dyDescent="0.25">
      <c r="A1115" s="48">
        <v>45029</v>
      </c>
      <c r="B1115" s="50" t="s">
        <v>434</v>
      </c>
      <c r="C1115" s="50">
        <v>1840.77</v>
      </c>
      <c r="D1115" s="60">
        <f t="shared" si="102"/>
        <v>3.8821954484605126E-2</v>
      </c>
      <c r="E1115" s="61">
        <f t="shared" si="103"/>
        <v>1.3483603849626657E-2</v>
      </c>
      <c r="F1115" s="58">
        <f t="shared" si="104"/>
        <v>3.7290185415491305E-2</v>
      </c>
      <c r="G1115" s="59">
        <f t="shared" si="105"/>
        <v>1.336309598024912E-2</v>
      </c>
      <c r="H1115" s="57">
        <f t="shared" si="107"/>
        <v>4.9831232682849623E-4</v>
      </c>
      <c r="J1115" s="56">
        <f t="shared" si="106"/>
        <v>1.8180757277366682E-4</v>
      </c>
    </row>
    <row r="1116" spans="1:10" x14ac:dyDescent="0.25">
      <c r="A1116" s="49">
        <v>45030</v>
      </c>
      <c r="B1116" s="51">
        <v>392.9</v>
      </c>
      <c r="C1116" s="51">
        <v>1854.27</v>
      </c>
      <c r="D1116" s="60">
        <f t="shared" si="102"/>
        <v>1.2628865979381398E-2</v>
      </c>
      <c r="E1116" s="61">
        <f t="shared" si="103"/>
        <v>7.3338874492738793E-3</v>
      </c>
      <c r="F1116" s="58">
        <f t="shared" si="104"/>
        <v>1.1097096910267581E-2</v>
      </c>
      <c r="G1116" s="59">
        <f t="shared" si="105"/>
        <v>7.2133795798963425E-3</v>
      </c>
      <c r="H1116" s="57">
        <f t="shared" si="107"/>
        <v>8.0047572248654957E-5</v>
      </c>
      <c r="J1116" s="56">
        <f t="shared" si="106"/>
        <v>5.3785905118616925E-5</v>
      </c>
    </row>
    <row r="1117" spans="1:10" x14ac:dyDescent="0.25">
      <c r="A1117" s="48">
        <v>45033</v>
      </c>
      <c r="B1117" s="50">
        <v>393.5</v>
      </c>
      <c r="C1117" s="50">
        <v>1861.85</v>
      </c>
      <c r="D1117" s="60">
        <f t="shared" si="102"/>
        <v>1.5271061338764103E-3</v>
      </c>
      <c r="E1117" s="61">
        <f t="shared" si="103"/>
        <v>4.0878620697093471E-3</v>
      </c>
      <c r="F1117" s="58">
        <f t="shared" si="104"/>
        <v>-4.6629352374078122E-6</v>
      </c>
      <c r="G1117" s="59">
        <f t="shared" si="105"/>
        <v>3.9673542003318104E-3</v>
      </c>
      <c r="H1117" s="57">
        <f t="shared" si="107"/>
        <v>-1.8499515700005092E-8</v>
      </c>
      <c r="J1117" s="56">
        <f t="shared" si="106"/>
        <v>1.6710616300968386E-5</v>
      </c>
    </row>
    <row r="1118" spans="1:10" x14ac:dyDescent="0.25">
      <c r="A1118" s="49">
        <v>45034</v>
      </c>
      <c r="B1118" s="51" t="s">
        <v>437</v>
      </c>
      <c r="C1118" s="51">
        <v>1896.92</v>
      </c>
      <c r="D1118" s="60">
        <f t="shared" si="102"/>
        <v>3.8119440914865521E-3</v>
      </c>
      <c r="E1118" s="61">
        <f t="shared" si="103"/>
        <v>1.883610387517809E-2</v>
      </c>
      <c r="F1118" s="58">
        <f t="shared" si="104"/>
        <v>2.280175022372734E-3</v>
      </c>
      <c r="G1118" s="59">
        <f t="shared" si="105"/>
        <v>1.8715596005800552E-2</v>
      </c>
      <c r="H1118" s="57">
        <f t="shared" si="107"/>
        <v>4.2674834541245325E-5</v>
      </c>
      <c r="J1118" s="56">
        <f t="shared" si="106"/>
        <v>3.5479880919649906E-4</v>
      </c>
    </row>
    <row r="1119" spans="1:10" x14ac:dyDescent="0.25">
      <c r="A1119" s="48">
        <v>45035</v>
      </c>
      <c r="B1119" s="50">
        <v>397.1</v>
      </c>
      <c r="C1119" s="50">
        <v>1896.87</v>
      </c>
      <c r="D1119" s="60">
        <f t="shared" si="102"/>
        <v>5.3164556962026488E-3</v>
      </c>
      <c r="E1119" s="61">
        <f t="shared" si="103"/>
        <v>-2.6358518018798627E-5</v>
      </c>
      <c r="F1119" s="58">
        <f t="shared" si="104"/>
        <v>3.7846866270888307E-3</v>
      </c>
      <c r="G1119" s="59">
        <f t="shared" si="105"/>
        <v>-1.468663873963356E-4</v>
      </c>
      <c r="H1119" s="57">
        <f t="shared" si="107"/>
        <v>-5.5584325234775893E-7</v>
      </c>
      <c r="J1119" s="56">
        <f t="shared" si="106"/>
        <v>6.9477147214733192E-10</v>
      </c>
    </row>
    <row r="1120" spans="1:10" x14ac:dyDescent="0.25">
      <c r="A1120" s="49">
        <v>45036</v>
      </c>
      <c r="B1120" s="51">
        <v>399.7</v>
      </c>
      <c r="C1120" s="51">
        <v>1911.19</v>
      </c>
      <c r="D1120" s="60">
        <f t="shared" si="102"/>
        <v>6.547469151347185E-3</v>
      </c>
      <c r="E1120" s="61">
        <f t="shared" si="103"/>
        <v>7.5492785483455283E-3</v>
      </c>
      <c r="F1120" s="58">
        <f t="shared" si="104"/>
        <v>5.0157000822333674E-3</v>
      </c>
      <c r="G1120" s="59">
        <f t="shared" si="105"/>
        <v>7.4287706789679915E-3</v>
      </c>
      <c r="H1120" s="57">
        <f t="shared" si="107"/>
        <v>3.7260485705392585E-5</v>
      </c>
      <c r="J1120" s="56">
        <f t="shared" si="106"/>
        <v>5.6991606600509966E-5</v>
      </c>
    </row>
    <row r="1121" spans="1:10" x14ac:dyDescent="0.25">
      <c r="A1121" s="48">
        <v>45037</v>
      </c>
      <c r="B1121" s="50">
        <v>395.3</v>
      </c>
      <c r="C1121" s="50">
        <v>1900.63</v>
      </c>
      <c r="D1121" s="60">
        <f t="shared" si="102"/>
        <v>-1.1008256192144072E-2</v>
      </c>
      <c r="E1121" s="61">
        <f t="shared" si="103"/>
        <v>-5.5253533139039135E-3</v>
      </c>
      <c r="F1121" s="58">
        <f t="shared" si="104"/>
        <v>-1.254002526125789E-2</v>
      </c>
      <c r="G1121" s="59">
        <f t="shared" si="105"/>
        <v>-5.6458611832814502E-3</v>
      </c>
      <c r="H1121" s="57">
        <f t="shared" si="107"/>
        <v>7.0799241859904741E-5</v>
      </c>
      <c r="J1121" s="56">
        <f t="shared" si="106"/>
        <v>3.0529529243468961E-5</v>
      </c>
    </row>
    <row r="1122" spans="1:10" x14ac:dyDescent="0.25">
      <c r="A1122" s="49">
        <v>45040</v>
      </c>
      <c r="B1122" s="51">
        <v>399.5</v>
      </c>
      <c r="C1122" s="51">
        <v>1910.52</v>
      </c>
      <c r="D1122" s="60">
        <f t="shared" si="102"/>
        <v>1.0624841892233672E-2</v>
      </c>
      <c r="E1122" s="61">
        <f t="shared" si="103"/>
        <v>5.2035377743169242E-3</v>
      </c>
      <c r="F1122" s="58">
        <f t="shared" si="104"/>
        <v>9.0930728231198542E-3</v>
      </c>
      <c r="G1122" s="59">
        <f t="shared" si="105"/>
        <v>5.0830299049393875E-3</v>
      </c>
      <c r="H1122" s="57">
        <f t="shared" si="107"/>
        <v>4.6220361087709844E-5</v>
      </c>
      <c r="J1122" s="56">
        <f t="shared" si="106"/>
        <v>2.707680536874313E-5</v>
      </c>
    </row>
    <row r="1123" spans="1:10" x14ac:dyDescent="0.25">
      <c r="A1123" s="48">
        <v>45041</v>
      </c>
      <c r="B1123" s="50">
        <v>401.2</v>
      </c>
      <c r="C1123" s="50">
        <v>1890.69</v>
      </c>
      <c r="D1123" s="60">
        <f t="shared" si="102"/>
        <v>4.2553191489360653E-3</v>
      </c>
      <c r="E1123" s="61">
        <f t="shared" si="103"/>
        <v>-1.037937315495252E-2</v>
      </c>
      <c r="F1123" s="58">
        <f t="shared" si="104"/>
        <v>2.7235500798222473E-3</v>
      </c>
      <c r="G1123" s="59">
        <f t="shared" si="105"/>
        <v>-1.0499881024330058E-2</v>
      </c>
      <c r="H1123" s="57">
        <f t="shared" si="107"/>
        <v>-2.8596951801938228E-5</v>
      </c>
      <c r="J1123" s="56">
        <f t="shared" si="106"/>
        <v>1.0773138708974904E-4</v>
      </c>
    </row>
    <row r="1124" spans="1:10" x14ac:dyDescent="0.25">
      <c r="A1124" s="49">
        <v>45042</v>
      </c>
      <c r="B1124" s="51">
        <v>404.3</v>
      </c>
      <c r="C1124" s="51">
        <v>1888.61</v>
      </c>
      <c r="D1124" s="60">
        <f t="shared" si="102"/>
        <v>7.7268195413759955E-3</v>
      </c>
      <c r="E1124" s="61">
        <f t="shared" si="103"/>
        <v>-1.1001274666921912E-3</v>
      </c>
      <c r="F1124" s="58">
        <f t="shared" si="104"/>
        <v>6.1950504722621778E-3</v>
      </c>
      <c r="G1124" s="59">
        <f t="shared" si="105"/>
        <v>-1.2206353360697281E-3</v>
      </c>
      <c r="H1124" s="57">
        <f t="shared" si="107"/>
        <v>-7.5618975151786714E-6</v>
      </c>
      <c r="J1124" s="56">
        <f t="shared" si="106"/>
        <v>1.2102804429705783E-6</v>
      </c>
    </row>
    <row r="1125" spans="1:10" x14ac:dyDescent="0.25">
      <c r="A1125" s="48">
        <v>45043</v>
      </c>
      <c r="B1125" s="50">
        <v>428.2</v>
      </c>
      <c r="C1125" s="50">
        <v>1948.07</v>
      </c>
      <c r="D1125" s="60">
        <f t="shared" si="102"/>
        <v>5.9114518921592918E-2</v>
      </c>
      <c r="E1125" s="61">
        <f t="shared" si="103"/>
        <v>3.148347197144985E-2</v>
      </c>
      <c r="F1125" s="58">
        <f t="shared" si="104"/>
        <v>5.7582749852479097E-2</v>
      </c>
      <c r="G1125" s="59">
        <f t="shared" si="105"/>
        <v>3.1362964102072316E-2</v>
      </c>
      <c r="H1125" s="57">
        <f t="shared" si="107"/>
        <v>1.8059657165219118E-3</v>
      </c>
      <c r="J1125" s="56">
        <f t="shared" si="106"/>
        <v>9.9120900737706841E-4</v>
      </c>
    </row>
    <row r="1126" spans="1:10" x14ac:dyDescent="0.25">
      <c r="A1126" s="49">
        <v>45044</v>
      </c>
      <c r="B1126" s="51">
        <v>423.4</v>
      </c>
      <c r="C1126" s="51">
        <v>1923.09</v>
      </c>
      <c r="D1126" s="60">
        <f t="shared" si="102"/>
        <v>-1.1209715086408223E-2</v>
      </c>
      <c r="E1126" s="61">
        <f t="shared" si="103"/>
        <v>-1.2822947840683385E-2</v>
      </c>
      <c r="F1126" s="58">
        <f t="shared" si="104"/>
        <v>-1.2741484155522041E-2</v>
      </c>
      <c r="G1126" s="59">
        <f t="shared" si="105"/>
        <v>-1.2943455710060923E-2</v>
      </c>
      <c r="H1126" s="57">
        <f t="shared" si="107"/>
        <v>1.6491883584744254E-4</v>
      </c>
      <c r="J1126" s="56">
        <f t="shared" si="106"/>
        <v>1.6442799132488668E-4</v>
      </c>
    </row>
    <row r="1127" spans="1:10" x14ac:dyDescent="0.25">
      <c r="A1127" s="48">
        <v>45048</v>
      </c>
      <c r="B1127" s="50">
        <v>428.5</v>
      </c>
      <c r="C1127" s="50">
        <v>1919.24</v>
      </c>
      <c r="D1127" s="60">
        <f t="shared" si="102"/>
        <v>1.2045347189419076E-2</v>
      </c>
      <c r="E1127" s="61">
        <f t="shared" si="103"/>
        <v>-2.0019863864925158E-3</v>
      </c>
      <c r="F1127" s="58">
        <f t="shared" si="104"/>
        <v>1.0513578120305258E-2</v>
      </c>
      <c r="G1127" s="59">
        <f t="shared" si="105"/>
        <v>-2.122494255870053E-3</v>
      </c>
      <c r="H1127" s="57">
        <f t="shared" si="107"/>
        <v>-2.2315009168988979E-5</v>
      </c>
      <c r="J1127" s="56">
        <f t="shared" si="106"/>
        <v>4.0079494917013605E-6</v>
      </c>
    </row>
    <row r="1128" spans="1:10" x14ac:dyDescent="0.25">
      <c r="A1128" s="49">
        <v>45050</v>
      </c>
      <c r="B1128" s="51">
        <v>414.9</v>
      </c>
      <c r="C1128" s="51">
        <v>1884.32</v>
      </c>
      <c r="D1128" s="60">
        <f t="shared" si="102"/>
        <v>-3.1738623103850672E-2</v>
      </c>
      <c r="E1128" s="61">
        <f t="shared" si="103"/>
        <v>-1.8194702069569191E-2</v>
      </c>
      <c r="F1128" s="58">
        <f t="shared" si="104"/>
        <v>-3.3270392172964493E-2</v>
      </c>
      <c r="G1128" s="59">
        <f t="shared" si="105"/>
        <v>-1.8315209938946728E-2</v>
      </c>
      <c r="H1128" s="57">
        <f t="shared" si="107"/>
        <v>6.0935421739893468E-4</v>
      </c>
      <c r="J1128" s="56">
        <f t="shared" si="106"/>
        <v>3.3104718340038538E-4</v>
      </c>
    </row>
    <row r="1129" spans="1:10" x14ac:dyDescent="0.25">
      <c r="A1129" s="48">
        <v>45051</v>
      </c>
      <c r="B1129" s="50">
        <v>406.7</v>
      </c>
      <c r="C1129" s="50">
        <v>1912.37</v>
      </c>
      <c r="D1129" s="60">
        <f t="shared" si="102"/>
        <v>-1.976379850566401E-2</v>
      </c>
      <c r="E1129" s="61">
        <f t="shared" si="103"/>
        <v>1.4886006623078929E-2</v>
      </c>
      <c r="F1129" s="58">
        <f t="shared" si="104"/>
        <v>-2.1295567574777827E-2</v>
      </c>
      <c r="G1129" s="59">
        <f t="shared" si="105"/>
        <v>1.4765498753701391E-2</v>
      </c>
      <c r="H1129" s="57">
        <f t="shared" si="107"/>
        <v>-3.1443967648474579E-4</v>
      </c>
      <c r="J1129" s="56">
        <f t="shared" si="106"/>
        <v>2.2159319318234975E-4</v>
      </c>
    </row>
    <row r="1130" spans="1:10" x14ac:dyDescent="0.25">
      <c r="A1130" s="49">
        <v>45054</v>
      </c>
      <c r="B1130" s="51" t="s">
        <v>436</v>
      </c>
      <c r="C1130" s="51">
        <v>1922.08</v>
      </c>
      <c r="D1130" s="60">
        <f t="shared" si="102"/>
        <v>-1.1556429800835932E-2</v>
      </c>
      <c r="E1130" s="61">
        <f t="shared" si="103"/>
        <v>5.0774693181758757E-3</v>
      </c>
      <c r="F1130" s="58">
        <f t="shared" si="104"/>
        <v>-1.308819886994975E-2</v>
      </c>
      <c r="G1130" s="59">
        <f t="shared" si="105"/>
        <v>4.9569614487983389E-3</v>
      </c>
      <c r="H1130" s="57">
        <f t="shared" si="107"/>
        <v>-6.4877697232546894E-5</v>
      </c>
      <c r="J1130" s="56">
        <f t="shared" si="106"/>
        <v>2.5780694677017391E-5</v>
      </c>
    </row>
    <row r="1131" spans="1:10" x14ac:dyDescent="0.25">
      <c r="A1131" s="48">
        <v>45055</v>
      </c>
      <c r="B1131" s="50">
        <v>408.2</v>
      </c>
      <c r="C1131" s="50">
        <v>1919.92</v>
      </c>
      <c r="D1131" s="60">
        <f t="shared" si="102"/>
        <v>1.5422885572139222E-2</v>
      </c>
      <c r="E1131" s="61">
        <f t="shared" si="103"/>
        <v>-1.12378256888368E-3</v>
      </c>
      <c r="F1131" s="58">
        <f t="shared" si="104"/>
        <v>1.3891116503025405E-2</v>
      </c>
      <c r="G1131" s="59">
        <f t="shared" si="105"/>
        <v>-1.2442904382612169E-3</v>
      </c>
      <c r="H1131" s="57">
        <f t="shared" si="107"/>
        <v>-1.7284583441487105E-5</v>
      </c>
      <c r="J1131" s="56">
        <f t="shared" si="106"/>
        <v>1.2628872621268029E-6</v>
      </c>
    </row>
    <row r="1132" spans="1:10" x14ac:dyDescent="0.25">
      <c r="A1132" s="49">
        <v>45056</v>
      </c>
      <c r="B1132" s="51">
        <v>409.6</v>
      </c>
      <c r="C1132" s="51">
        <v>1931.94</v>
      </c>
      <c r="D1132" s="60">
        <f t="shared" si="102"/>
        <v>3.4296913277804819E-3</v>
      </c>
      <c r="E1132" s="61">
        <f t="shared" si="103"/>
        <v>6.2606775282303406E-3</v>
      </c>
      <c r="F1132" s="58">
        <f t="shared" si="104"/>
        <v>1.8979222586666638E-3</v>
      </c>
      <c r="G1132" s="59">
        <f t="shared" si="105"/>
        <v>6.1401696588528039E-3</v>
      </c>
      <c r="H1132" s="57">
        <f t="shared" si="107"/>
        <v>1.1653564667526433E-5</v>
      </c>
      <c r="J1132" s="56">
        <f t="shared" si="106"/>
        <v>3.919608311248837E-5</v>
      </c>
    </row>
    <row r="1133" spans="1:10" x14ac:dyDescent="0.25">
      <c r="A1133" s="48">
        <v>45057</v>
      </c>
      <c r="B1133" s="50">
        <v>405.6</v>
      </c>
      <c r="C1133" s="50">
        <v>1918.71</v>
      </c>
      <c r="D1133" s="60">
        <f t="shared" si="102"/>
        <v>-9.765625E-3</v>
      </c>
      <c r="E1133" s="61">
        <f t="shared" si="103"/>
        <v>-6.8480387589676672E-3</v>
      </c>
      <c r="F1133" s="58">
        <f t="shared" si="104"/>
        <v>-1.1297394069113818E-2</v>
      </c>
      <c r="G1133" s="59">
        <f t="shared" si="105"/>
        <v>-6.9685466283452039E-3</v>
      </c>
      <c r="H1133" s="57">
        <f t="shared" si="107"/>
        <v>7.8726417349410204E-5</v>
      </c>
      <c r="J1133" s="56">
        <f t="shared" si="106"/>
        <v>4.689563484432343E-5</v>
      </c>
    </row>
    <row r="1134" spans="1:10" x14ac:dyDescent="0.25">
      <c r="A1134" s="49">
        <v>45058</v>
      </c>
      <c r="B1134" s="51">
        <v>417.7</v>
      </c>
      <c r="C1134" s="51">
        <v>1939.03</v>
      </c>
      <c r="D1134" s="60">
        <f t="shared" si="102"/>
        <v>2.9832347140039461E-2</v>
      </c>
      <c r="E1134" s="61">
        <f t="shared" si="103"/>
        <v>1.0590448791114815E-2</v>
      </c>
      <c r="F1134" s="58">
        <f t="shared" si="104"/>
        <v>2.8300578070925644E-2</v>
      </c>
      <c r="G1134" s="59">
        <f t="shared" si="105"/>
        <v>1.0469940921737277E-2</v>
      </c>
      <c r="H1134" s="57">
        <f t="shared" si="107"/>
        <v>2.96305380453605E-4</v>
      </c>
      <c r="J1134" s="56">
        <f t="shared" si="106"/>
        <v>1.1215760559722524E-4</v>
      </c>
    </row>
    <row r="1135" spans="1:10" x14ac:dyDescent="0.25">
      <c r="A1135" s="48">
        <v>45061</v>
      </c>
      <c r="B1135" s="50" t="s">
        <v>438</v>
      </c>
      <c r="C1135" s="50">
        <v>1940.63</v>
      </c>
      <c r="D1135" s="60">
        <f t="shared" si="102"/>
        <v>5.5063442662197648E-3</v>
      </c>
      <c r="E1135" s="61">
        <f t="shared" si="103"/>
        <v>8.2515484546408224E-4</v>
      </c>
      <c r="F1135" s="58">
        <f t="shared" si="104"/>
        <v>3.9745751971059472E-3</v>
      </c>
      <c r="G1135" s="59">
        <f t="shared" si="105"/>
        <v>7.0464697608654532E-4</v>
      </c>
      <c r="H1135" s="57">
        <f t="shared" si="107"/>
        <v>2.8006723938692907E-6</v>
      </c>
      <c r="J1135" s="56">
        <f t="shared" si="106"/>
        <v>6.8088051899285345E-7</v>
      </c>
    </row>
    <row r="1136" spans="1:10" x14ac:dyDescent="0.25">
      <c r="A1136" s="49">
        <v>45062</v>
      </c>
      <c r="B1136" s="51">
        <v>424.2</v>
      </c>
      <c r="C1136" s="51">
        <v>1948.83</v>
      </c>
      <c r="D1136" s="60">
        <f t="shared" si="102"/>
        <v>1.0000000000000009E-2</v>
      </c>
      <c r="E1136" s="61">
        <f t="shared" si="103"/>
        <v>4.2254319473571389E-3</v>
      </c>
      <c r="F1136" s="58">
        <f t="shared" si="104"/>
        <v>8.4682309308861912E-3</v>
      </c>
      <c r="G1136" s="59">
        <f t="shared" si="105"/>
        <v>4.1049240779796022E-3</v>
      </c>
      <c r="H1136" s="57">
        <f t="shared" si="107"/>
        <v>3.476144504608635E-5</v>
      </c>
      <c r="J1136" s="56">
        <f t="shared" si="106"/>
        <v>1.7854275141746343E-5</v>
      </c>
    </row>
    <row r="1137" spans="1:10" x14ac:dyDescent="0.25">
      <c r="A1137" s="48">
        <v>45063</v>
      </c>
      <c r="B1137" s="50" t="s">
        <v>440</v>
      </c>
      <c r="C1137" s="50">
        <v>1933.08</v>
      </c>
      <c r="D1137" s="60">
        <f t="shared" si="102"/>
        <v>-7.543611504007508E-3</v>
      </c>
      <c r="E1137" s="61">
        <f t="shared" si="103"/>
        <v>-8.0817721402072218E-3</v>
      </c>
      <c r="F1137" s="58">
        <f t="shared" si="104"/>
        <v>-9.0753805731213257E-3</v>
      </c>
      <c r="G1137" s="59">
        <f t="shared" si="105"/>
        <v>-8.2022800095847594E-3</v>
      </c>
      <c r="H1137" s="57">
        <f t="shared" si="107"/>
        <v>7.443881265428693E-5</v>
      </c>
      <c r="J1137" s="56">
        <f t="shared" si="106"/>
        <v>6.5315040926229616E-5</v>
      </c>
    </row>
    <row r="1138" spans="1:10" x14ac:dyDescent="0.25">
      <c r="A1138" s="49">
        <v>45064</v>
      </c>
      <c r="B1138" s="51">
        <v>414.4</v>
      </c>
      <c r="C1138" s="51">
        <v>1939.9</v>
      </c>
      <c r="D1138" s="60">
        <f t="shared" si="102"/>
        <v>-1.5676959619952524E-2</v>
      </c>
      <c r="E1138" s="61">
        <f t="shared" si="103"/>
        <v>3.5280485029074438E-3</v>
      </c>
      <c r="F1138" s="58">
        <f t="shared" si="104"/>
        <v>-1.7208728689066342E-2</v>
      </c>
      <c r="G1138" s="59">
        <f t="shared" si="105"/>
        <v>3.4075406335299066E-3</v>
      </c>
      <c r="H1138" s="57">
        <f t="shared" si="107"/>
        <v>-5.8639442259385403E-5</v>
      </c>
      <c r="J1138" s="56">
        <f t="shared" si="106"/>
        <v>1.2447126238867454E-5</v>
      </c>
    </row>
    <row r="1139" spans="1:10" x14ac:dyDescent="0.25">
      <c r="A1139" s="48">
        <v>45065</v>
      </c>
      <c r="B1139" s="50">
        <v>423.5</v>
      </c>
      <c r="C1139" s="50">
        <v>1992.31</v>
      </c>
      <c r="D1139" s="60">
        <f t="shared" si="102"/>
        <v>2.1959459459459429E-2</v>
      </c>
      <c r="E1139" s="61">
        <f t="shared" si="103"/>
        <v>2.701685653899677E-2</v>
      </c>
      <c r="F1139" s="58">
        <f t="shared" si="104"/>
        <v>2.0427690390345612E-2</v>
      </c>
      <c r="G1139" s="59">
        <f t="shared" si="105"/>
        <v>2.6896348669619232E-2</v>
      </c>
      <c r="H1139" s="57">
        <f t="shared" si="107"/>
        <v>5.4943028325376577E-4</v>
      </c>
      <c r="J1139" s="56">
        <f t="shared" si="106"/>
        <v>7.2991053724873254E-4</v>
      </c>
    </row>
    <row r="1140" spans="1:10" x14ac:dyDescent="0.25">
      <c r="A1140" s="49">
        <v>45068</v>
      </c>
      <c r="B1140" s="51">
        <v>425.9</v>
      </c>
      <c r="C1140" s="51">
        <v>2004.72</v>
      </c>
      <c r="D1140" s="60">
        <f t="shared" si="102"/>
        <v>5.6670602125146186E-3</v>
      </c>
      <c r="E1140" s="61">
        <f t="shared" si="103"/>
        <v>6.2289503139572044E-3</v>
      </c>
      <c r="F1140" s="58">
        <f t="shared" si="104"/>
        <v>4.1352911434008009E-3</v>
      </c>
      <c r="G1140" s="59">
        <f t="shared" si="105"/>
        <v>6.1084424445796677E-3</v>
      </c>
      <c r="H1140" s="57">
        <f t="shared" si="107"/>
        <v>2.5260187941043837E-5</v>
      </c>
      <c r="J1140" s="56">
        <f t="shared" si="106"/>
        <v>3.8799822013747556E-5</v>
      </c>
    </row>
    <row r="1141" spans="1:10" x14ac:dyDescent="0.25">
      <c r="A1141" s="48">
        <v>45069</v>
      </c>
      <c r="B1141" s="50">
        <v>422.5</v>
      </c>
      <c r="C1141" s="50">
        <v>2004.06</v>
      </c>
      <c r="D1141" s="60">
        <f t="shared" si="102"/>
        <v>-7.9830946231509436E-3</v>
      </c>
      <c r="E1141" s="61">
        <f t="shared" si="103"/>
        <v>-3.2922303364069094E-4</v>
      </c>
      <c r="F1141" s="58">
        <f t="shared" si="104"/>
        <v>-9.5148636922647613E-3</v>
      </c>
      <c r="G1141" s="59">
        <f t="shared" si="105"/>
        <v>-4.4973090301822792E-4</v>
      </c>
      <c r="H1141" s="57">
        <f t="shared" si="107"/>
        <v>4.2791282404175815E-6</v>
      </c>
      <c r="J1141" s="56">
        <f t="shared" si="106"/>
        <v>1.0838780587957952E-7</v>
      </c>
    </row>
    <row r="1142" spans="1:10" x14ac:dyDescent="0.25">
      <c r="A1142" s="49">
        <v>45070</v>
      </c>
      <c r="B1142" s="51">
        <v>420.7</v>
      </c>
      <c r="C1142" s="51">
        <v>1958.63</v>
      </c>
      <c r="D1142" s="60">
        <f t="shared" si="102"/>
        <v>-4.2603550295857717E-3</v>
      </c>
      <c r="E1142" s="61">
        <f t="shared" si="103"/>
        <v>-2.2668981966607715E-2</v>
      </c>
      <c r="F1142" s="58">
        <f t="shared" si="104"/>
        <v>-5.7921240986995894E-3</v>
      </c>
      <c r="G1142" s="59">
        <f t="shared" si="105"/>
        <v>-2.2789489835985253E-2</v>
      </c>
      <c r="H1142" s="57">
        <f t="shared" si="107"/>
        <v>1.3199955327607954E-4</v>
      </c>
      <c r="J1142" s="56">
        <f t="shared" si="106"/>
        <v>5.1388274340238578E-4</v>
      </c>
    </row>
    <row r="1143" spans="1:10" x14ac:dyDescent="0.25">
      <c r="A1143" s="48">
        <v>45071</v>
      </c>
      <c r="B1143" s="50">
        <v>425.2</v>
      </c>
      <c r="C1143" s="50">
        <v>1941.16</v>
      </c>
      <c r="D1143" s="60">
        <f t="shared" si="102"/>
        <v>1.0696458283812715E-2</v>
      </c>
      <c r="E1143" s="61">
        <f t="shared" si="103"/>
        <v>-8.9194998544901427E-3</v>
      </c>
      <c r="F1143" s="58">
        <f t="shared" si="104"/>
        <v>9.1646892146988977E-3</v>
      </c>
      <c r="G1143" s="59">
        <f t="shared" si="105"/>
        <v>-9.0400077238676803E-3</v>
      </c>
      <c r="H1143" s="57">
        <f t="shared" si="107"/>
        <v>-8.284886128772486E-5</v>
      </c>
      <c r="J1143" s="56">
        <f t="shared" si="106"/>
        <v>7.9557477654249674E-5</v>
      </c>
    </row>
    <row r="1144" spans="1:10" x14ac:dyDescent="0.25">
      <c r="A1144" s="49">
        <v>45072</v>
      </c>
      <c r="B1144" s="51">
        <v>429.5</v>
      </c>
      <c r="C1144" s="51">
        <v>1984.12</v>
      </c>
      <c r="D1144" s="60">
        <f t="shared" si="102"/>
        <v>1.0112888052681068E-2</v>
      </c>
      <c r="E1144" s="61">
        <f t="shared" si="103"/>
        <v>2.2131096869912659E-2</v>
      </c>
      <c r="F1144" s="58">
        <f t="shared" si="104"/>
        <v>8.5811189835672506E-3</v>
      </c>
      <c r="G1144" s="59">
        <f t="shared" si="105"/>
        <v>2.2010589000535121E-2</v>
      </c>
      <c r="H1144" s="57">
        <f t="shared" si="107"/>
        <v>1.8887548311198845E-4</v>
      </c>
      <c r="J1144" s="56">
        <f t="shared" si="106"/>
        <v>4.8978544866545783E-4</v>
      </c>
    </row>
    <row r="1145" spans="1:10" x14ac:dyDescent="0.25">
      <c r="A1145" s="48">
        <v>45075</v>
      </c>
      <c r="B1145" s="50">
        <v>424.3</v>
      </c>
      <c r="C1145" s="50">
        <v>1980.39</v>
      </c>
      <c r="D1145" s="60">
        <f t="shared" si="102"/>
        <v>-1.2107101280558807E-2</v>
      </c>
      <c r="E1145" s="61">
        <f t="shared" si="103"/>
        <v>-1.8799266173415985E-3</v>
      </c>
      <c r="F1145" s="58">
        <f t="shared" si="104"/>
        <v>-1.3638870349672625E-2</v>
      </c>
      <c r="G1145" s="59">
        <f t="shared" si="105"/>
        <v>-2.0004344867191356E-3</v>
      </c>
      <c r="H1145" s="57">
        <f t="shared" si="107"/>
        <v>2.7283666607376194E-5</v>
      </c>
      <c r="J1145" s="56">
        <f t="shared" si="106"/>
        <v>3.5341240865894249E-6</v>
      </c>
    </row>
    <row r="1146" spans="1:10" x14ac:dyDescent="0.25">
      <c r="A1146" s="49">
        <v>45076</v>
      </c>
      <c r="B1146" s="51" t="s">
        <v>439</v>
      </c>
      <c r="C1146" s="51">
        <v>1946.38</v>
      </c>
      <c r="D1146" s="60">
        <f t="shared" si="102"/>
        <v>-5.4206929059628095E-3</v>
      </c>
      <c r="E1146" s="61">
        <f t="shared" si="103"/>
        <v>-1.7173385040320288E-2</v>
      </c>
      <c r="F1146" s="58">
        <f t="shared" si="104"/>
        <v>-6.9524619750766271E-3</v>
      </c>
      <c r="G1146" s="59">
        <f t="shared" si="105"/>
        <v>-1.7293892909697826E-2</v>
      </c>
      <c r="H1146" s="57">
        <f t="shared" si="107"/>
        <v>1.2023513285572142E-4</v>
      </c>
      <c r="J1146" s="56">
        <f t="shared" si="106"/>
        <v>2.9492515374309668E-4</v>
      </c>
    </row>
    <row r="1147" spans="1:10" x14ac:dyDescent="0.25">
      <c r="A1147" s="48">
        <v>45077</v>
      </c>
      <c r="B1147" s="50">
        <v>416.1</v>
      </c>
      <c r="C1147" s="50">
        <v>1894.48</v>
      </c>
      <c r="D1147" s="60">
        <f t="shared" si="102"/>
        <v>-1.3981042654028331E-2</v>
      </c>
      <c r="E1147" s="61">
        <f t="shared" si="103"/>
        <v>-2.6664885582465936E-2</v>
      </c>
      <c r="F1147" s="58">
        <f t="shared" si="104"/>
        <v>-1.5512811723142148E-2</v>
      </c>
      <c r="G1147" s="59">
        <f t="shared" si="105"/>
        <v>-2.6785393451843473E-2</v>
      </c>
      <c r="H1147" s="57">
        <f t="shared" si="107"/>
        <v>4.1551676554873237E-4</v>
      </c>
      <c r="J1147" s="56">
        <f t="shared" si="106"/>
        <v>7.1101612312599971E-4</v>
      </c>
    </row>
    <row r="1148" spans="1:10" x14ac:dyDescent="0.25">
      <c r="A1148" s="49">
        <v>45078</v>
      </c>
      <c r="B1148" s="51" t="s">
        <v>441</v>
      </c>
      <c r="C1148" s="51">
        <v>1946.21</v>
      </c>
      <c r="D1148" s="60">
        <f t="shared" si="102"/>
        <v>6.2244652727709626E-2</v>
      </c>
      <c r="E1148" s="61">
        <f t="shared" si="103"/>
        <v>2.7305645876441131E-2</v>
      </c>
      <c r="F1148" s="58">
        <f t="shared" si="104"/>
        <v>6.0712883658595805E-2</v>
      </c>
      <c r="G1148" s="59">
        <f t="shared" si="105"/>
        <v>2.7185138007063594E-2</v>
      </c>
      <c r="H1148" s="57">
        <f t="shared" si="107"/>
        <v>1.6504881210657231E-3</v>
      </c>
      <c r="J1148" s="56">
        <f t="shared" si="106"/>
        <v>7.4559829672960658E-4</v>
      </c>
    </row>
    <row r="1149" spans="1:10" x14ac:dyDescent="0.25">
      <c r="A1149" s="48">
        <v>45079</v>
      </c>
      <c r="B1149" s="50" t="s">
        <v>442</v>
      </c>
      <c r="C1149" s="50">
        <v>2018.09</v>
      </c>
      <c r="D1149" s="60">
        <f t="shared" si="102"/>
        <v>3.8461538461538547E-2</v>
      </c>
      <c r="E1149" s="61">
        <f t="shared" si="103"/>
        <v>3.6933321686765552E-2</v>
      </c>
      <c r="F1149" s="58">
        <f t="shared" si="104"/>
        <v>3.6929769392424726E-2</v>
      </c>
      <c r="G1149" s="59">
        <f t="shared" si="105"/>
        <v>3.6812813817388018E-2</v>
      </c>
      <c r="H1149" s="57">
        <f t="shared" si="107"/>
        <v>1.3594887249624061E-3</v>
      </c>
      <c r="J1149" s="56">
        <f t="shared" si="106"/>
        <v>1.3640702508181067E-3</v>
      </c>
    </row>
    <row r="1150" spans="1:10" x14ac:dyDescent="0.25">
      <c r="A1150" s="49">
        <v>45082</v>
      </c>
      <c r="B1150" s="51">
        <v>455.7</v>
      </c>
      <c r="C1150" s="51">
        <v>2020.07</v>
      </c>
      <c r="D1150" s="60">
        <f t="shared" si="102"/>
        <v>-7.1895424836601052E-3</v>
      </c>
      <c r="E1150" s="61">
        <f t="shared" si="103"/>
        <v>9.8112571788178116E-4</v>
      </c>
      <c r="F1150" s="58">
        <f t="shared" si="104"/>
        <v>-8.7213115527739228E-3</v>
      </c>
      <c r="G1150" s="59">
        <f t="shared" si="105"/>
        <v>8.6061784850424423E-4</v>
      </c>
      <c r="H1150" s="57">
        <f t="shared" si="107"/>
        <v>-7.5057163846835032E-6</v>
      </c>
      <c r="J1150" s="56">
        <f t="shared" si="106"/>
        <v>9.6260767428904046E-7</v>
      </c>
    </row>
    <row r="1151" spans="1:10" x14ac:dyDescent="0.25">
      <c r="A1151" s="48">
        <v>45083</v>
      </c>
      <c r="B1151" s="50">
        <v>460.4</v>
      </c>
      <c r="C1151" s="50">
        <v>2053.44</v>
      </c>
      <c r="D1151" s="60">
        <f t="shared" si="102"/>
        <v>1.0313802940530969E-2</v>
      </c>
      <c r="E1151" s="61">
        <f t="shared" si="103"/>
        <v>1.6519229531649859E-2</v>
      </c>
      <c r="F1151" s="58">
        <f t="shared" si="104"/>
        <v>8.7820338714171518E-3</v>
      </c>
      <c r="G1151" s="59">
        <f t="shared" si="105"/>
        <v>1.6398721662272322E-2</v>
      </c>
      <c r="H1151" s="57">
        <f t="shared" si="107"/>
        <v>1.4401412908601771E-4</v>
      </c>
      <c r="J1151" s="56">
        <f t="shared" si="106"/>
        <v>2.7288494431933284E-4</v>
      </c>
    </row>
    <row r="1152" spans="1:10" x14ac:dyDescent="0.25">
      <c r="A1152" s="49">
        <v>45084</v>
      </c>
      <c r="B1152" s="51" t="s">
        <v>443</v>
      </c>
      <c r="C1152" s="51">
        <v>2036.31</v>
      </c>
      <c r="D1152" s="60">
        <f t="shared" si="102"/>
        <v>-5.2128583840138631E-3</v>
      </c>
      <c r="E1152" s="61">
        <f t="shared" si="103"/>
        <v>-8.3420991117345578E-3</v>
      </c>
      <c r="F1152" s="58">
        <f t="shared" si="104"/>
        <v>-6.7446274531276808E-3</v>
      </c>
      <c r="G1152" s="59">
        <f t="shared" si="105"/>
        <v>-8.4626069811120953E-3</v>
      </c>
      <c r="H1152" s="57">
        <f t="shared" si="107"/>
        <v>5.7077131369838601E-5</v>
      </c>
      <c r="J1152" s="56">
        <f t="shared" si="106"/>
        <v>6.9590617590002498E-5</v>
      </c>
    </row>
    <row r="1153" spans="1:10" x14ac:dyDescent="0.25">
      <c r="A1153" s="48">
        <v>45086</v>
      </c>
      <c r="B1153" s="50">
        <v>460.3</v>
      </c>
      <c r="C1153" s="50">
        <v>2050.9899999999998</v>
      </c>
      <c r="D1153" s="60">
        <f t="shared" si="102"/>
        <v>5.0218340611354328E-3</v>
      </c>
      <c r="E1153" s="61">
        <f t="shared" si="103"/>
        <v>7.2091184544591513E-3</v>
      </c>
      <c r="F1153" s="58">
        <f t="shared" si="104"/>
        <v>3.4900649920216148E-3</v>
      </c>
      <c r="G1153" s="59">
        <f t="shared" si="105"/>
        <v>7.0886105850816146E-3</v>
      </c>
      <c r="H1153" s="57">
        <f t="shared" si="107"/>
        <v>2.47397116450672E-5</v>
      </c>
      <c r="J1153" s="56">
        <f t="shared" si="106"/>
        <v>5.19713888904235E-5</v>
      </c>
    </row>
    <row r="1154" spans="1:10" x14ac:dyDescent="0.25">
      <c r="A1154" s="49">
        <v>45089</v>
      </c>
      <c r="B1154" s="51">
        <v>469.9</v>
      </c>
      <c r="C1154" s="51">
        <v>2044.2</v>
      </c>
      <c r="D1154" s="60">
        <f t="shared" si="102"/>
        <v>2.0855963502063757E-2</v>
      </c>
      <c r="E1154" s="61">
        <f t="shared" si="103"/>
        <v>-3.310596346154604E-3</v>
      </c>
      <c r="F1154" s="58">
        <f t="shared" si="104"/>
        <v>1.9324194432949939E-2</v>
      </c>
      <c r="G1154" s="59">
        <f t="shared" si="105"/>
        <v>-3.4311042155321411E-3</v>
      </c>
      <c r="H1154" s="57">
        <f t="shared" si="107"/>
        <v>-6.6303324980657272E-5</v>
      </c>
      <c r="J1154" s="56">
        <f t="shared" si="106"/>
        <v>1.0960048167172215E-5</v>
      </c>
    </row>
    <row r="1155" spans="1:10" x14ac:dyDescent="0.25">
      <c r="A1155" s="48">
        <v>45090</v>
      </c>
      <c r="B1155" s="50">
        <v>476.5</v>
      </c>
      <c r="C1155" s="50">
        <v>2024.98</v>
      </c>
      <c r="D1155" s="60">
        <f t="shared" si="102"/>
        <v>1.4045541604596812E-2</v>
      </c>
      <c r="E1155" s="61">
        <f t="shared" si="103"/>
        <v>-9.4022111339399084E-3</v>
      </c>
      <c r="F1155" s="58">
        <f t="shared" si="104"/>
        <v>1.2513772535482994E-2</v>
      </c>
      <c r="G1155" s="59">
        <f t="shared" si="105"/>
        <v>-9.5227190033174459E-3</v>
      </c>
      <c r="H1155" s="57">
        <f t="shared" si="107"/>
        <v>-1.1916513952683585E-4</v>
      </c>
      <c r="J1155" s="56">
        <f t="shared" si="106"/>
        <v>8.8401574207183574E-5</v>
      </c>
    </row>
    <row r="1156" spans="1:10" x14ac:dyDescent="0.25">
      <c r="A1156" s="49">
        <v>45091</v>
      </c>
      <c r="B1156" s="51">
        <v>473.5</v>
      </c>
      <c r="C1156" s="51">
        <v>2075.83</v>
      </c>
      <c r="D1156" s="60">
        <f t="shared" si="102"/>
        <v>-6.2959076600209718E-3</v>
      </c>
      <c r="E1156" s="61">
        <f t="shared" si="103"/>
        <v>2.5111359124534438E-2</v>
      </c>
      <c r="F1156" s="58">
        <f t="shared" si="104"/>
        <v>-7.8276767291347894E-3</v>
      </c>
      <c r="G1156" s="59">
        <f t="shared" si="105"/>
        <v>2.4990851255156901E-2</v>
      </c>
      <c r="H1156" s="57">
        <f t="shared" si="107"/>
        <v>-1.9562030481126062E-4</v>
      </c>
      <c r="J1156" s="56">
        <f t="shared" si="106"/>
        <v>6.3058035708133894E-4</v>
      </c>
    </row>
    <row r="1157" spans="1:10" x14ac:dyDescent="0.25">
      <c r="A1157" s="48">
        <v>45092</v>
      </c>
      <c r="B1157" s="50">
        <v>484.1</v>
      </c>
      <c r="C1157" s="50">
        <v>2097.34</v>
      </c>
      <c r="D1157" s="60">
        <f t="shared" si="102"/>
        <v>2.2386483632523824E-2</v>
      </c>
      <c r="E1157" s="61">
        <f t="shared" si="103"/>
        <v>1.0362120212156212E-2</v>
      </c>
      <c r="F1157" s="58">
        <f t="shared" si="104"/>
        <v>2.0854714563410006E-2</v>
      </c>
      <c r="G1157" s="59">
        <f t="shared" si="105"/>
        <v>1.0241612342778674E-2</v>
      </c>
      <c r="H1157" s="57">
        <f t="shared" si="107"/>
        <v>2.1358590207774607E-4</v>
      </c>
      <c r="J1157" s="56">
        <f t="shared" si="106"/>
        <v>1.073735352911763E-4</v>
      </c>
    </row>
    <row r="1158" spans="1:10" x14ac:dyDescent="0.25">
      <c r="A1158" s="49">
        <v>45093</v>
      </c>
      <c r="B1158" s="51">
        <v>477.1</v>
      </c>
      <c r="C1158" s="51">
        <v>2108.0500000000002</v>
      </c>
      <c r="D1158" s="60">
        <f t="shared" ref="D1158:D1221" si="108">B1158/B1157-1</f>
        <v>-1.4459822350753937E-2</v>
      </c>
      <c r="E1158" s="61">
        <f t="shared" ref="E1158:E1221" si="109">C1158/C1157-1</f>
        <v>5.106468193044611E-3</v>
      </c>
      <c r="F1158" s="58">
        <f t="shared" ref="F1158:F1221" si="110">D1158-$N$10</f>
        <v>-1.5991591419867755E-2</v>
      </c>
      <c r="G1158" s="59">
        <f t="shared" ref="G1158:G1221" si="111">E1158-$O$10</f>
        <v>4.9859603236670743E-3</v>
      </c>
      <c r="H1158" s="57">
        <f t="shared" si="107"/>
        <v>-7.9733440331755437E-5</v>
      </c>
      <c r="J1158" s="56">
        <f t="shared" ref="J1158:J1221" si="112">E1158^2</f>
        <v>2.6076017406576295E-5</v>
      </c>
    </row>
    <row r="1159" spans="1:10" x14ac:dyDescent="0.25">
      <c r="A1159" s="48">
        <v>45096</v>
      </c>
      <c r="B1159" s="50">
        <v>467.9</v>
      </c>
      <c r="C1159" s="50">
        <v>2083.81</v>
      </c>
      <c r="D1159" s="60">
        <f t="shared" si="108"/>
        <v>-1.9283169146929513E-2</v>
      </c>
      <c r="E1159" s="61">
        <f t="shared" si="109"/>
        <v>-1.149877849197134E-2</v>
      </c>
      <c r="F1159" s="58">
        <f t="shared" si="110"/>
        <v>-2.0814938216043331E-2</v>
      </c>
      <c r="G1159" s="59">
        <f t="shared" si="111"/>
        <v>-1.1619286361348877E-2</v>
      </c>
      <c r="H1159" s="57">
        <f t="shared" ref="H1159:H1222" si="113">F1159*G1159</f>
        <v>2.418547277259918E-4</v>
      </c>
      <c r="J1159" s="56">
        <f t="shared" si="112"/>
        <v>1.3222190680742268E-4</v>
      </c>
    </row>
    <row r="1160" spans="1:10" x14ac:dyDescent="0.25">
      <c r="A1160" s="49">
        <v>45097</v>
      </c>
      <c r="B1160" s="51">
        <v>469.8</v>
      </c>
      <c r="C1160" s="51">
        <v>2066.7800000000002</v>
      </c>
      <c r="D1160" s="60">
        <f t="shared" si="108"/>
        <v>4.0606967300707009E-3</v>
      </c>
      <c r="E1160" s="61">
        <f t="shared" si="109"/>
        <v>-8.1725301251072135E-3</v>
      </c>
      <c r="F1160" s="58">
        <f t="shared" si="110"/>
        <v>2.5289276609568828E-3</v>
      </c>
      <c r="G1160" s="59">
        <f t="shared" si="111"/>
        <v>-8.2930379944847511E-3</v>
      </c>
      <c r="H1160" s="57">
        <f t="shared" si="113"/>
        <v>-2.0972493177618879E-5</v>
      </c>
      <c r="J1160" s="56">
        <f t="shared" si="112"/>
        <v>6.6790248645784927E-5</v>
      </c>
    </row>
    <row r="1161" spans="1:10" x14ac:dyDescent="0.25">
      <c r="A1161" s="48">
        <v>45098</v>
      </c>
      <c r="B1161" s="50">
        <v>467.1</v>
      </c>
      <c r="C1161" s="50">
        <v>2076.16</v>
      </c>
      <c r="D1161" s="60">
        <f t="shared" si="108"/>
        <v>-5.7471264367815467E-3</v>
      </c>
      <c r="E1161" s="61">
        <f t="shared" si="109"/>
        <v>4.5384607940852639E-3</v>
      </c>
      <c r="F1161" s="58">
        <f t="shared" si="110"/>
        <v>-7.2788955058953643E-3</v>
      </c>
      <c r="G1161" s="59">
        <f t="shared" si="111"/>
        <v>4.4179529247077272E-3</v>
      </c>
      <c r="H1161" s="57">
        <f t="shared" si="113"/>
        <v>-3.2157817688912359E-5</v>
      </c>
      <c r="J1161" s="56">
        <f t="shared" si="112"/>
        <v>2.0597626379449044E-5</v>
      </c>
    </row>
    <row r="1162" spans="1:10" x14ac:dyDescent="0.25">
      <c r="A1162" s="49">
        <v>45099</v>
      </c>
      <c r="B1162" s="51" t="s">
        <v>445</v>
      </c>
      <c r="C1162" s="51">
        <v>2075.5100000000002</v>
      </c>
      <c r="D1162" s="60">
        <f t="shared" si="108"/>
        <v>-1.0918432883750828E-2</v>
      </c>
      <c r="E1162" s="61">
        <f t="shared" si="109"/>
        <v>-3.1307799013546855E-4</v>
      </c>
      <c r="F1162" s="58">
        <f t="shared" si="110"/>
        <v>-1.2450201952864646E-2</v>
      </c>
      <c r="G1162" s="59">
        <f t="shared" si="111"/>
        <v>-4.3358585951300553E-4</v>
      </c>
      <c r="H1162" s="57">
        <f t="shared" si="113"/>
        <v>5.398231514843317E-6</v>
      </c>
      <c r="J1162" s="56">
        <f t="shared" si="112"/>
        <v>9.8017827907264539E-8</v>
      </c>
    </row>
    <row r="1163" spans="1:10" x14ac:dyDescent="0.25">
      <c r="A1163" s="48">
        <v>45100</v>
      </c>
      <c r="B1163" s="50">
        <v>462.8</v>
      </c>
      <c r="C1163" s="50" t="s">
        <v>4647</v>
      </c>
      <c r="D1163" s="60">
        <f t="shared" si="108"/>
        <v>1.7316017316018062E-3</v>
      </c>
      <c r="E1163" s="61">
        <f t="shared" si="109"/>
        <v>-1.951809434789531E-2</v>
      </c>
      <c r="F1163" s="58">
        <f t="shared" si="110"/>
        <v>1.9983266248798813E-4</v>
      </c>
      <c r="G1163" s="59">
        <f t="shared" si="111"/>
        <v>-1.9638602217272847E-2</v>
      </c>
      <c r="H1163" s="57">
        <f t="shared" si="113"/>
        <v>-3.9244341686201403E-6</v>
      </c>
      <c r="J1163" s="56">
        <f t="shared" si="112"/>
        <v>3.809560069733428E-4</v>
      </c>
    </row>
    <row r="1164" spans="1:10" x14ac:dyDescent="0.25">
      <c r="A1164" s="49">
        <v>45103</v>
      </c>
      <c r="B1164" s="51">
        <v>466.4</v>
      </c>
      <c r="C1164" s="51">
        <v>2068.4899999999998</v>
      </c>
      <c r="D1164" s="60">
        <f t="shared" si="108"/>
        <v>7.7787381158167523E-3</v>
      </c>
      <c r="E1164" s="61">
        <f t="shared" si="109"/>
        <v>1.6457002457002323E-2</v>
      </c>
      <c r="F1164" s="58">
        <f t="shared" si="110"/>
        <v>6.2469690467029347E-3</v>
      </c>
      <c r="G1164" s="59">
        <f t="shared" si="111"/>
        <v>1.6336494587624786E-2</v>
      </c>
      <c r="H1164" s="57">
        <f t="shared" si="113"/>
        <v>1.0205357602052206E-4</v>
      </c>
      <c r="J1164" s="56">
        <f t="shared" si="112"/>
        <v>2.708329298697805E-4</v>
      </c>
    </row>
    <row r="1165" spans="1:10" x14ac:dyDescent="0.25">
      <c r="A1165" s="48">
        <v>45104</v>
      </c>
      <c r="B1165" s="50">
        <v>459.5</v>
      </c>
      <c r="C1165" s="50">
        <v>2039.34</v>
      </c>
      <c r="D1165" s="60">
        <f t="shared" si="108"/>
        <v>-1.4794168096054827E-2</v>
      </c>
      <c r="E1165" s="61">
        <f t="shared" si="109"/>
        <v>-1.4092405571213718E-2</v>
      </c>
      <c r="F1165" s="58">
        <f t="shared" si="110"/>
        <v>-1.6325937165168645E-2</v>
      </c>
      <c r="G1165" s="59">
        <f t="shared" si="111"/>
        <v>-1.4212913440591255E-2</v>
      </c>
      <c r="H1165" s="57">
        <f t="shared" si="113"/>
        <v>2.3203913176507372E-4</v>
      </c>
      <c r="J1165" s="56">
        <f t="shared" si="112"/>
        <v>1.9859589478357542E-4</v>
      </c>
    </row>
    <row r="1166" spans="1:10" x14ac:dyDescent="0.25">
      <c r="A1166" s="49">
        <v>45105</v>
      </c>
      <c r="B1166" s="51">
        <v>465.8</v>
      </c>
      <c r="C1166" s="51">
        <v>2045.15</v>
      </c>
      <c r="D1166" s="60">
        <f t="shared" si="108"/>
        <v>1.3710554951033682E-2</v>
      </c>
      <c r="E1166" s="61">
        <f t="shared" si="109"/>
        <v>2.8489609383428594E-3</v>
      </c>
      <c r="F1166" s="58">
        <f t="shared" si="110"/>
        <v>1.2178785881919865E-2</v>
      </c>
      <c r="G1166" s="59">
        <f t="shared" si="111"/>
        <v>2.7284530689653222E-3</v>
      </c>
      <c r="H1166" s="57">
        <f t="shared" si="113"/>
        <v>3.322924571579579E-5</v>
      </c>
      <c r="J1166" s="56">
        <f t="shared" si="112"/>
        <v>8.1165784282034264E-6</v>
      </c>
    </row>
    <row r="1167" spans="1:10" x14ac:dyDescent="0.25">
      <c r="A1167" s="48">
        <v>45106</v>
      </c>
      <c r="B1167" s="50" t="s">
        <v>446</v>
      </c>
      <c r="C1167" s="50">
        <v>2062.11</v>
      </c>
      <c r="D1167" s="60">
        <f t="shared" si="108"/>
        <v>9.0167453842850964E-3</v>
      </c>
      <c r="E1167" s="61">
        <f t="shared" si="109"/>
        <v>8.2927902598830538E-3</v>
      </c>
      <c r="F1167" s="58">
        <f t="shared" si="110"/>
        <v>7.4849763151712788E-3</v>
      </c>
      <c r="G1167" s="59">
        <f t="shared" si="111"/>
        <v>8.1722823905055163E-3</v>
      </c>
      <c r="H1167" s="57">
        <f t="shared" si="113"/>
        <v>6.1169340133825114E-5</v>
      </c>
      <c r="J1167" s="56">
        <f t="shared" si="112"/>
        <v>6.8770370294411244E-5</v>
      </c>
    </row>
    <row r="1168" spans="1:10" x14ac:dyDescent="0.25">
      <c r="A1168" s="49">
        <v>45107</v>
      </c>
      <c r="B1168" s="51">
        <v>474.8</v>
      </c>
      <c r="C1168" s="51">
        <v>2060.38</v>
      </c>
      <c r="D1168" s="60">
        <f t="shared" si="108"/>
        <v>1.0212765957446912E-2</v>
      </c>
      <c r="E1168" s="61">
        <f t="shared" si="109"/>
        <v>-8.3894651594729197E-4</v>
      </c>
      <c r="F1168" s="58">
        <f t="shared" si="110"/>
        <v>8.6809968883330944E-3</v>
      </c>
      <c r="G1168" s="59">
        <f t="shared" si="111"/>
        <v>-9.5945438532482889E-4</v>
      </c>
      <c r="H1168" s="57">
        <f t="shared" si="113"/>
        <v>-8.3290205335023812E-6</v>
      </c>
      <c r="J1168" s="56">
        <f t="shared" si="112"/>
        <v>7.0383125662009982E-7</v>
      </c>
    </row>
    <row r="1169" spans="1:10" x14ac:dyDescent="0.25">
      <c r="A1169" s="48">
        <v>45110</v>
      </c>
      <c r="B1169" s="50">
        <v>476.2</v>
      </c>
      <c r="C1169" s="50">
        <v>2078.46</v>
      </c>
      <c r="D1169" s="60">
        <f t="shared" si="108"/>
        <v>2.9486099410278577E-3</v>
      </c>
      <c r="E1169" s="61">
        <f t="shared" si="109"/>
        <v>8.7750803249886378E-3</v>
      </c>
      <c r="F1169" s="58">
        <f t="shared" si="110"/>
        <v>1.4168408719140396E-3</v>
      </c>
      <c r="G1169" s="59">
        <f t="shared" si="111"/>
        <v>8.6545724556111002E-3</v>
      </c>
      <c r="H1169" s="57">
        <f t="shared" si="113"/>
        <v>1.2262151984051262E-5</v>
      </c>
      <c r="J1169" s="56">
        <f t="shared" si="112"/>
        <v>7.70020347100027E-5</v>
      </c>
    </row>
    <row r="1170" spans="1:10" x14ac:dyDescent="0.25">
      <c r="A1170" s="49">
        <v>45111</v>
      </c>
      <c r="B1170" s="51">
        <v>470.6</v>
      </c>
      <c r="C1170" s="51">
        <v>2056.5300000000002</v>
      </c>
      <c r="D1170" s="60">
        <f t="shared" si="108"/>
        <v>-1.1759764804703865E-2</v>
      </c>
      <c r="E1170" s="61">
        <f t="shared" si="109"/>
        <v>-1.055108108888303E-2</v>
      </c>
      <c r="F1170" s="58">
        <f t="shared" si="110"/>
        <v>-1.3291533873817683E-2</v>
      </c>
      <c r="G1170" s="59">
        <f t="shared" si="111"/>
        <v>-1.0671588958260567E-2</v>
      </c>
      <c r="H1170" s="57">
        <f t="shared" si="113"/>
        <v>1.418417861261791E-4</v>
      </c>
      <c r="J1170" s="56">
        <f t="shared" si="112"/>
        <v>1.113253121441851E-4</v>
      </c>
    </row>
    <row r="1171" spans="1:10" x14ac:dyDescent="0.25">
      <c r="A1171" s="48">
        <v>45112</v>
      </c>
      <c r="B1171" s="50" t="s">
        <v>445</v>
      </c>
      <c r="C1171" s="50">
        <v>2015.11</v>
      </c>
      <c r="D1171" s="60">
        <f t="shared" si="108"/>
        <v>-1.8274543136421628E-2</v>
      </c>
      <c r="E1171" s="61">
        <f t="shared" si="109"/>
        <v>-2.0140722479127571E-2</v>
      </c>
      <c r="F1171" s="58">
        <f t="shared" si="110"/>
        <v>-1.9806312205535446E-2</v>
      </c>
      <c r="G1171" s="59">
        <f t="shared" si="111"/>
        <v>-2.0261230348505108E-2</v>
      </c>
      <c r="H1171" s="57">
        <f t="shared" si="113"/>
        <v>4.0130025395076195E-4</v>
      </c>
      <c r="J1171" s="56">
        <f t="shared" si="112"/>
        <v>4.0564870198123463E-4</v>
      </c>
    </row>
    <row r="1172" spans="1:10" x14ac:dyDescent="0.25">
      <c r="A1172" s="49">
        <v>45113</v>
      </c>
      <c r="B1172" s="51">
        <v>462.5</v>
      </c>
      <c r="C1172" s="51">
        <v>2010.48</v>
      </c>
      <c r="D1172" s="60">
        <f t="shared" si="108"/>
        <v>1.0822510822510178E-3</v>
      </c>
      <c r="E1172" s="61">
        <f t="shared" si="109"/>
        <v>-2.2976413198286805E-3</v>
      </c>
      <c r="F1172" s="58">
        <f t="shared" si="110"/>
        <v>-4.4951798686280022E-4</v>
      </c>
      <c r="G1172" s="59">
        <f t="shared" si="111"/>
        <v>-2.4181491892062176E-3</v>
      </c>
      <c r="H1172" s="57">
        <f t="shared" si="113"/>
        <v>1.0870015554658916E-6</v>
      </c>
      <c r="J1172" s="56">
        <f t="shared" si="112"/>
        <v>5.2791556345840809E-6</v>
      </c>
    </row>
    <row r="1173" spans="1:10" x14ac:dyDescent="0.25">
      <c r="A1173" s="48">
        <v>45114</v>
      </c>
      <c r="B1173" s="50">
        <v>456.2</v>
      </c>
      <c r="C1173" s="50">
        <v>2035.57</v>
      </c>
      <c r="D1173" s="60">
        <f t="shared" si="108"/>
        <v>-1.3621621621621616E-2</v>
      </c>
      <c r="E1173" s="61">
        <f t="shared" si="109"/>
        <v>1.2479606860053227E-2</v>
      </c>
      <c r="F1173" s="58">
        <f t="shared" si="110"/>
        <v>-1.5153390690735433E-2</v>
      </c>
      <c r="G1173" s="59">
        <f t="shared" si="111"/>
        <v>1.235909899067569E-2</v>
      </c>
      <c r="H1173" s="57">
        <f t="shared" si="113"/>
        <v>-1.872822555911827E-4</v>
      </c>
      <c r="J1173" s="56">
        <f t="shared" si="112"/>
        <v>1.5574058738148758E-4</v>
      </c>
    </row>
    <row r="1174" spans="1:10" x14ac:dyDescent="0.25">
      <c r="A1174" s="49">
        <v>45117</v>
      </c>
      <c r="B1174" s="51">
        <v>465.8</v>
      </c>
      <c r="C1174" s="51">
        <v>2041.39</v>
      </c>
      <c r="D1174" s="60">
        <f t="shared" si="108"/>
        <v>2.104340201665944E-2</v>
      </c>
      <c r="E1174" s="61">
        <f t="shared" si="109"/>
        <v>2.8591500169485862E-3</v>
      </c>
      <c r="F1174" s="58">
        <f t="shared" si="110"/>
        <v>1.9511632947545623E-2</v>
      </c>
      <c r="G1174" s="59">
        <f t="shared" si="111"/>
        <v>2.738642147571049E-3</v>
      </c>
      <c r="H1174" s="57">
        <f t="shared" si="113"/>
        <v>5.3435380358084383E-5</v>
      </c>
      <c r="J1174" s="56">
        <f t="shared" si="112"/>
        <v>8.1747388194171004E-6</v>
      </c>
    </row>
    <row r="1175" spans="1:10" x14ac:dyDescent="0.25">
      <c r="A1175" s="48">
        <v>45118</v>
      </c>
      <c r="B1175" s="50">
        <v>466.6</v>
      </c>
      <c r="C1175" s="50">
        <v>2054.39</v>
      </c>
      <c r="D1175" s="60">
        <f t="shared" si="108"/>
        <v>1.7174753112925156E-3</v>
      </c>
      <c r="E1175" s="61">
        <f t="shared" si="109"/>
        <v>6.3682098961981293E-3</v>
      </c>
      <c r="F1175" s="58">
        <f t="shared" si="110"/>
        <v>1.8570624217869756E-4</v>
      </c>
      <c r="G1175" s="59">
        <f t="shared" si="111"/>
        <v>6.2477020268205926E-3</v>
      </c>
      <c r="H1175" s="57">
        <f t="shared" si="113"/>
        <v>1.1602372656530845E-6</v>
      </c>
      <c r="J1175" s="56">
        <f t="shared" si="112"/>
        <v>4.0554097282035792E-5</v>
      </c>
    </row>
    <row r="1176" spans="1:10" x14ac:dyDescent="0.25">
      <c r="A1176" s="49">
        <v>45119</v>
      </c>
      <c r="B1176" s="51" t="s">
        <v>444</v>
      </c>
      <c r="C1176" s="51">
        <v>2114.5</v>
      </c>
      <c r="D1176" s="60">
        <f t="shared" si="108"/>
        <v>-1.285897985426554E-3</v>
      </c>
      <c r="E1176" s="61">
        <f t="shared" si="109"/>
        <v>2.925929351291634E-2</v>
      </c>
      <c r="F1176" s="58">
        <f t="shared" si="110"/>
        <v>-2.817667054540372E-3</v>
      </c>
      <c r="G1176" s="59">
        <f t="shared" si="111"/>
        <v>2.9138785643538802E-2</v>
      </c>
      <c r="H1176" s="57">
        <f t="shared" si="113"/>
        <v>-8.2103396317113252E-5</v>
      </c>
      <c r="J1176" s="56">
        <f t="shared" si="112"/>
        <v>8.5610625687498822E-4</v>
      </c>
    </row>
    <row r="1177" spans="1:10" x14ac:dyDescent="0.25">
      <c r="A1177" s="48">
        <v>45120</v>
      </c>
      <c r="B1177" s="50">
        <v>461.2</v>
      </c>
      <c r="C1177" s="50">
        <v>2117.5300000000002</v>
      </c>
      <c r="D1177" s="60">
        <f t="shared" si="108"/>
        <v>-1.0300429184549431E-2</v>
      </c>
      <c r="E1177" s="61">
        <f t="shared" si="109"/>
        <v>1.4329628753844137E-3</v>
      </c>
      <c r="F1177" s="58">
        <f t="shared" si="110"/>
        <v>-1.1832198253663249E-2</v>
      </c>
      <c r="G1177" s="59">
        <f t="shared" si="111"/>
        <v>1.3124550060068768E-3</v>
      </c>
      <c r="H1177" s="57">
        <f t="shared" si="113"/>
        <v>-1.5529227830086157E-5</v>
      </c>
      <c r="J1177" s="56">
        <f t="shared" si="112"/>
        <v>2.0533826022299668E-6</v>
      </c>
    </row>
    <row r="1178" spans="1:10" x14ac:dyDescent="0.25">
      <c r="A1178" s="49">
        <v>45121</v>
      </c>
      <c r="B1178" s="51">
        <v>467.8</v>
      </c>
      <c r="C1178" s="51">
        <v>2127.08</v>
      </c>
      <c r="D1178" s="60">
        <f t="shared" si="108"/>
        <v>1.4310494362532511E-2</v>
      </c>
      <c r="E1178" s="61">
        <f t="shared" si="109"/>
        <v>4.5099715234258042E-3</v>
      </c>
      <c r="F1178" s="58">
        <f t="shared" si="110"/>
        <v>1.2778725293418693E-2</v>
      </c>
      <c r="G1178" s="59">
        <f t="shared" si="111"/>
        <v>4.3894636540482675E-3</v>
      </c>
      <c r="H1178" s="57">
        <f t="shared" si="113"/>
        <v>5.609175022052864E-5</v>
      </c>
      <c r="J1178" s="56">
        <f t="shared" si="112"/>
        <v>2.033984314211167E-5</v>
      </c>
    </row>
    <row r="1179" spans="1:10" x14ac:dyDescent="0.25">
      <c r="A1179" s="48">
        <v>45124</v>
      </c>
      <c r="B1179" s="50">
        <v>471.4</v>
      </c>
      <c r="C1179" s="50">
        <v>2136.87</v>
      </c>
      <c r="D1179" s="60">
        <f t="shared" si="108"/>
        <v>7.6955964087215278E-3</v>
      </c>
      <c r="E1179" s="61">
        <f t="shared" si="109"/>
        <v>4.6025537356375601E-3</v>
      </c>
      <c r="F1179" s="58">
        <f t="shared" si="110"/>
        <v>6.1638273396077102E-3</v>
      </c>
      <c r="G1179" s="59">
        <f t="shared" si="111"/>
        <v>4.4820458662600234E-3</v>
      </c>
      <c r="H1179" s="57">
        <f t="shared" si="113"/>
        <v>2.7626556847829253E-5</v>
      </c>
      <c r="J1179" s="56">
        <f t="shared" si="112"/>
        <v>2.1183500889431261E-5</v>
      </c>
    </row>
    <row r="1180" spans="1:10" x14ac:dyDescent="0.25">
      <c r="A1180" s="49">
        <v>45125</v>
      </c>
      <c r="B1180" s="51">
        <v>471.9</v>
      </c>
      <c r="C1180" s="51">
        <v>2161.2399999999998</v>
      </c>
      <c r="D1180" s="60">
        <f t="shared" si="108"/>
        <v>1.0606703436570886E-3</v>
      </c>
      <c r="E1180" s="61">
        <f t="shared" si="109"/>
        <v>1.1404530926073964E-2</v>
      </c>
      <c r="F1180" s="58">
        <f t="shared" si="110"/>
        <v>-4.710987254567295E-4</v>
      </c>
      <c r="G1180" s="59">
        <f t="shared" si="111"/>
        <v>1.1284023056696426E-2</v>
      </c>
      <c r="H1180" s="57">
        <f t="shared" si="113"/>
        <v>-5.3158888800340352E-6</v>
      </c>
      <c r="J1180" s="56">
        <f t="shared" si="112"/>
        <v>1.3006332564377746E-4</v>
      </c>
    </row>
    <row r="1181" spans="1:10" x14ac:dyDescent="0.25">
      <c r="A1181" s="48">
        <v>45126</v>
      </c>
      <c r="B1181" s="50" t="s">
        <v>447</v>
      </c>
      <c r="C1181" s="50">
        <v>2171.5300000000002</v>
      </c>
      <c r="D1181" s="60">
        <f t="shared" si="108"/>
        <v>4.4500953591863901E-3</v>
      </c>
      <c r="E1181" s="61">
        <f t="shared" si="109"/>
        <v>4.7611556328777116E-3</v>
      </c>
      <c r="F1181" s="58">
        <f t="shared" si="110"/>
        <v>2.918326290072572E-3</v>
      </c>
      <c r="G1181" s="59">
        <f t="shared" si="111"/>
        <v>4.6406477635001749E-3</v>
      </c>
      <c r="H1181" s="57">
        <f t="shared" si="113"/>
        <v>1.3542924371189044E-5</v>
      </c>
      <c r="J1181" s="56">
        <f t="shared" si="112"/>
        <v>2.2668602960483162E-5</v>
      </c>
    </row>
    <row r="1182" spans="1:10" x14ac:dyDescent="0.25">
      <c r="A1182" s="49">
        <v>45127</v>
      </c>
      <c r="B1182" s="51">
        <v>472.4</v>
      </c>
      <c r="C1182" s="51">
        <v>2159.0500000000002</v>
      </c>
      <c r="D1182" s="60">
        <f t="shared" si="108"/>
        <v>-3.3755274261604296E-3</v>
      </c>
      <c r="E1182" s="61">
        <f t="shared" si="109"/>
        <v>-5.747099970988212E-3</v>
      </c>
      <c r="F1182" s="58">
        <f t="shared" si="110"/>
        <v>-4.9072964952742472E-3</v>
      </c>
      <c r="G1182" s="59">
        <f t="shared" si="111"/>
        <v>-5.8676078403657487E-3</v>
      </c>
      <c r="H1182" s="57">
        <f t="shared" si="113"/>
        <v>2.8794091390670533E-5</v>
      </c>
      <c r="J1182" s="56">
        <f t="shared" si="112"/>
        <v>3.302915807653271E-5</v>
      </c>
    </row>
    <row r="1183" spans="1:10" x14ac:dyDescent="0.25">
      <c r="A1183" s="48">
        <v>45128</v>
      </c>
      <c r="B1183" s="50" t="s">
        <v>448</v>
      </c>
      <c r="C1183" s="50">
        <v>2155.56</v>
      </c>
      <c r="D1183" s="60">
        <f t="shared" si="108"/>
        <v>5.5038103302287311E-3</v>
      </c>
      <c r="E1183" s="61">
        <f t="shared" si="109"/>
        <v>-1.6164516801372431E-3</v>
      </c>
      <c r="F1183" s="58">
        <f t="shared" si="110"/>
        <v>3.9720412611149135E-3</v>
      </c>
      <c r="G1183" s="59">
        <f t="shared" si="111"/>
        <v>-1.73695954951478E-3</v>
      </c>
      <c r="H1183" s="57">
        <f t="shared" si="113"/>
        <v>-6.899274999560279E-6</v>
      </c>
      <c r="J1183" s="56">
        <f t="shared" si="112"/>
        <v>2.6129160342185158E-6</v>
      </c>
    </row>
    <row r="1184" spans="1:10" x14ac:dyDescent="0.25">
      <c r="A1184" s="49">
        <v>45131</v>
      </c>
      <c r="B1184" s="51" t="s">
        <v>449</v>
      </c>
      <c r="C1184" s="51">
        <v>2173.8000000000002</v>
      </c>
      <c r="D1184" s="60">
        <f t="shared" si="108"/>
        <v>1.0526315789473717E-2</v>
      </c>
      <c r="E1184" s="61">
        <f t="shared" si="109"/>
        <v>8.461838223014162E-3</v>
      </c>
      <c r="F1184" s="58">
        <f t="shared" si="110"/>
        <v>8.9945467203598993E-3</v>
      </c>
      <c r="G1184" s="59">
        <f t="shared" si="111"/>
        <v>8.3413303536366244E-3</v>
      </c>
      <c r="H1184" s="57">
        <f t="shared" si="113"/>
        <v>7.5026485575740786E-5</v>
      </c>
      <c r="J1184" s="56">
        <f t="shared" si="112"/>
        <v>7.1602706112463473E-5</v>
      </c>
    </row>
    <row r="1185" spans="1:10" x14ac:dyDescent="0.25">
      <c r="A1185" s="48">
        <v>45132</v>
      </c>
      <c r="B1185" s="50" t="s">
        <v>450</v>
      </c>
      <c r="C1185" s="50">
        <v>2181.7600000000002</v>
      </c>
      <c r="D1185" s="60">
        <f t="shared" si="108"/>
        <v>-8.3333333333333037E-3</v>
      </c>
      <c r="E1185" s="61">
        <f t="shared" si="109"/>
        <v>3.6617904131015511E-3</v>
      </c>
      <c r="F1185" s="58">
        <f t="shared" si="110"/>
        <v>-9.8651024024471214E-3</v>
      </c>
      <c r="G1185" s="59">
        <f t="shared" si="111"/>
        <v>3.5412825437240139E-3</v>
      </c>
      <c r="H1185" s="57">
        <f t="shared" si="113"/>
        <v>-3.4935114929835821E-5</v>
      </c>
      <c r="J1185" s="56">
        <f t="shared" si="112"/>
        <v>1.3408709029482427E-5</v>
      </c>
    </row>
    <row r="1186" spans="1:10" x14ac:dyDescent="0.25">
      <c r="A1186" s="49">
        <v>45133</v>
      </c>
      <c r="B1186" s="51" t="s">
        <v>448</v>
      </c>
      <c r="C1186" s="51">
        <v>2163.91</v>
      </c>
      <c r="D1186" s="60">
        <f t="shared" si="108"/>
        <v>-2.1008403361344463E-3</v>
      </c>
      <c r="E1186" s="61">
        <f t="shared" si="109"/>
        <v>-8.1814681724847738E-3</v>
      </c>
      <c r="F1186" s="58">
        <f t="shared" si="110"/>
        <v>-3.6326094052482644E-3</v>
      </c>
      <c r="G1186" s="59">
        <f t="shared" si="111"/>
        <v>-8.3019760418623113E-3</v>
      </c>
      <c r="H1186" s="57">
        <f t="shared" si="113"/>
        <v>3.015783625181479E-5</v>
      </c>
      <c r="J1186" s="56">
        <f t="shared" si="112"/>
        <v>6.6936421457381348E-5</v>
      </c>
    </row>
    <row r="1187" spans="1:10" x14ac:dyDescent="0.25">
      <c r="A1187" s="48">
        <v>45134</v>
      </c>
      <c r="B1187" s="50">
        <v>460.1</v>
      </c>
      <c r="C1187" s="50">
        <v>2189.58</v>
      </c>
      <c r="D1187" s="60">
        <f t="shared" si="108"/>
        <v>-3.136842105263149E-2</v>
      </c>
      <c r="E1187" s="61">
        <f t="shared" si="109"/>
        <v>1.186278542083552E-2</v>
      </c>
      <c r="F1187" s="58">
        <f t="shared" si="110"/>
        <v>-3.2900190121745311E-2</v>
      </c>
      <c r="G1187" s="59">
        <f t="shared" si="111"/>
        <v>1.1742277551457982E-2</v>
      </c>
      <c r="H1187" s="57">
        <f t="shared" si="113"/>
        <v>-3.8632316390526961E-4</v>
      </c>
      <c r="J1187" s="56">
        <f t="shared" si="112"/>
        <v>1.4072567794078776E-4</v>
      </c>
    </row>
    <row r="1188" spans="1:10" x14ac:dyDescent="0.25">
      <c r="A1188" s="49">
        <v>45135</v>
      </c>
      <c r="B1188" s="51">
        <v>459.2</v>
      </c>
      <c r="C1188" s="51">
        <v>2189.2399999999998</v>
      </c>
      <c r="D1188" s="60">
        <f t="shared" si="108"/>
        <v>-1.9560965007607845E-3</v>
      </c>
      <c r="E1188" s="61">
        <f t="shared" si="109"/>
        <v>-1.5528092145533634E-4</v>
      </c>
      <c r="F1188" s="58">
        <f t="shared" si="110"/>
        <v>-3.4878655698746025E-3</v>
      </c>
      <c r="G1188" s="59">
        <f t="shared" si="111"/>
        <v>-2.7578879083287332E-4</v>
      </c>
      <c r="H1188" s="57">
        <f t="shared" si="113"/>
        <v>9.6191422810332722E-7</v>
      </c>
      <c r="J1188" s="56">
        <f t="shared" si="112"/>
        <v>2.4112164568018333E-8</v>
      </c>
    </row>
    <row r="1189" spans="1:10" x14ac:dyDescent="0.25">
      <c r="A1189" s="48">
        <v>45138</v>
      </c>
      <c r="B1189" s="50">
        <v>446.3</v>
      </c>
      <c r="C1189" s="50">
        <v>2193.56</v>
      </c>
      <c r="D1189" s="60">
        <f t="shared" si="108"/>
        <v>-2.8092334494773441E-2</v>
      </c>
      <c r="E1189" s="61">
        <f t="shared" si="109"/>
        <v>1.9732875335733979E-3</v>
      </c>
      <c r="F1189" s="58">
        <f t="shared" si="110"/>
        <v>-2.9624103563887259E-2</v>
      </c>
      <c r="G1189" s="59">
        <f t="shared" si="111"/>
        <v>1.852779664195861E-3</v>
      </c>
      <c r="H1189" s="57">
        <f t="shared" si="113"/>
        <v>-5.4886936653202444E-5</v>
      </c>
      <c r="J1189" s="56">
        <f t="shared" si="112"/>
        <v>3.8938636901561839E-6</v>
      </c>
    </row>
    <row r="1190" spans="1:10" x14ac:dyDescent="0.25">
      <c r="A1190" s="49">
        <v>45139</v>
      </c>
      <c r="B1190" s="51">
        <v>449.1</v>
      </c>
      <c r="C1190" s="51">
        <v>2188.77</v>
      </c>
      <c r="D1190" s="60">
        <f t="shared" si="108"/>
        <v>6.2738068563745752E-3</v>
      </c>
      <c r="E1190" s="61">
        <f t="shared" si="109"/>
        <v>-2.1836649100093197E-3</v>
      </c>
      <c r="F1190" s="58">
        <f t="shared" si="110"/>
        <v>4.7420377872607576E-3</v>
      </c>
      <c r="G1190" s="59">
        <f t="shared" si="111"/>
        <v>-2.3041727793868569E-3</v>
      </c>
      <c r="H1190" s="57">
        <f t="shared" si="113"/>
        <v>-1.0926474388230121E-5</v>
      </c>
      <c r="J1190" s="56">
        <f t="shared" si="112"/>
        <v>4.7683924392060104E-6</v>
      </c>
    </row>
    <row r="1191" spans="1:10" x14ac:dyDescent="0.25">
      <c r="A1191" s="48">
        <v>45140</v>
      </c>
      <c r="B1191" s="50" t="s">
        <v>451</v>
      </c>
      <c r="C1191" s="50">
        <v>2142.8200000000002</v>
      </c>
      <c r="D1191" s="60">
        <f t="shared" si="108"/>
        <v>-1.1356045424181782E-2</v>
      </c>
      <c r="E1191" s="61">
        <f t="shared" si="109"/>
        <v>-2.0993526044307931E-2</v>
      </c>
      <c r="F1191" s="58">
        <f t="shared" si="110"/>
        <v>-1.28878144932956E-2</v>
      </c>
      <c r="G1191" s="59">
        <f t="shared" si="111"/>
        <v>-2.1114033913685468E-2</v>
      </c>
      <c r="H1191" s="57">
        <f t="shared" si="113"/>
        <v>2.7211375228473037E-4</v>
      </c>
      <c r="J1191" s="56">
        <f t="shared" si="112"/>
        <v>4.4072813577303538E-4</v>
      </c>
    </row>
    <row r="1192" spans="1:10" x14ac:dyDescent="0.25">
      <c r="A1192" s="49">
        <v>45141</v>
      </c>
      <c r="B1192" s="51">
        <v>447.4</v>
      </c>
      <c r="C1192" s="51">
        <v>2141.81</v>
      </c>
      <c r="D1192" s="60">
        <f t="shared" si="108"/>
        <v>7.6576576576576905E-3</v>
      </c>
      <c r="E1192" s="61">
        <f t="shared" si="109"/>
        <v>-4.7134150325278679E-4</v>
      </c>
      <c r="F1192" s="58">
        <f t="shared" si="110"/>
        <v>6.1258885885438728E-3</v>
      </c>
      <c r="G1192" s="59">
        <f t="shared" si="111"/>
        <v>-5.9184937263032371E-4</v>
      </c>
      <c r="H1192" s="57">
        <f t="shared" si="113"/>
        <v>-3.6256033179329502E-6</v>
      </c>
      <c r="J1192" s="56">
        <f t="shared" si="112"/>
        <v>2.2216281268859682E-7</v>
      </c>
    </row>
    <row r="1193" spans="1:10" x14ac:dyDescent="0.25">
      <c r="A1193" s="48">
        <v>45142</v>
      </c>
      <c r="B1193" s="50">
        <v>451.2</v>
      </c>
      <c r="C1193" s="50">
        <v>2169.73</v>
      </c>
      <c r="D1193" s="60">
        <f t="shared" si="108"/>
        <v>8.4935181046044139E-3</v>
      </c>
      <c r="E1193" s="61">
        <f t="shared" si="109"/>
        <v>1.303570344708449E-2</v>
      </c>
      <c r="F1193" s="58">
        <f t="shared" si="110"/>
        <v>6.9617490354905963E-3</v>
      </c>
      <c r="G1193" s="59">
        <f t="shared" si="111"/>
        <v>1.2915195577706953E-2</v>
      </c>
      <c r="H1193" s="57">
        <f t="shared" si="113"/>
        <v>8.9912350356273794E-5</v>
      </c>
      <c r="J1193" s="56">
        <f t="shared" si="112"/>
        <v>1.6992956436033045E-4</v>
      </c>
    </row>
    <row r="1194" spans="1:10" x14ac:dyDescent="0.25">
      <c r="A1194" s="49">
        <v>45145</v>
      </c>
      <c r="B1194" s="51">
        <v>437.7</v>
      </c>
      <c r="C1194" s="51">
        <v>2152.17</v>
      </c>
      <c r="D1194" s="60">
        <f t="shared" si="108"/>
        <v>-2.9920212765957466E-2</v>
      </c>
      <c r="E1194" s="61">
        <f t="shared" si="109"/>
        <v>-8.0931728832619454E-3</v>
      </c>
      <c r="F1194" s="58">
        <f t="shared" si="110"/>
        <v>-3.1451981835071287E-2</v>
      </c>
      <c r="G1194" s="59">
        <f t="shared" si="111"/>
        <v>-8.213680752639483E-3</v>
      </c>
      <c r="H1194" s="57">
        <f t="shared" si="113"/>
        <v>2.5833653783109169E-4</v>
      </c>
      <c r="J1194" s="56">
        <f t="shared" si="112"/>
        <v>6.5499447318366475E-5</v>
      </c>
    </row>
    <row r="1195" spans="1:10" x14ac:dyDescent="0.25">
      <c r="A1195" s="48">
        <v>45146</v>
      </c>
      <c r="B1195" s="50">
        <v>432.9</v>
      </c>
      <c r="C1195" s="50">
        <v>2113.37</v>
      </c>
      <c r="D1195" s="60">
        <f t="shared" si="108"/>
        <v>-1.0966415352981485E-2</v>
      </c>
      <c r="E1195" s="61">
        <f t="shared" si="109"/>
        <v>-1.8028315607038548E-2</v>
      </c>
      <c r="F1195" s="58">
        <f t="shared" si="110"/>
        <v>-1.2498184422095302E-2</v>
      </c>
      <c r="G1195" s="59">
        <f t="shared" si="111"/>
        <v>-1.8148823476416085E-2</v>
      </c>
      <c r="H1195" s="57">
        <f t="shared" si="113"/>
        <v>2.2682734285230102E-4</v>
      </c>
      <c r="J1195" s="56">
        <f t="shared" si="112"/>
        <v>3.2502016362698965E-4</v>
      </c>
    </row>
    <row r="1196" spans="1:10" x14ac:dyDescent="0.25">
      <c r="A1196" s="49">
        <v>45147</v>
      </c>
      <c r="B1196" s="51">
        <v>430.2</v>
      </c>
      <c r="C1196" s="51">
        <v>2096.4299999999998</v>
      </c>
      <c r="D1196" s="60">
        <f t="shared" si="108"/>
        <v>-6.2370062370061818E-3</v>
      </c>
      <c r="E1196" s="61">
        <f t="shared" si="109"/>
        <v>-8.0156337981518444E-3</v>
      </c>
      <c r="F1196" s="58">
        <f t="shared" si="110"/>
        <v>-7.7687753061199995E-3</v>
      </c>
      <c r="G1196" s="59">
        <f t="shared" si="111"/>
        <v>-8.136141667529382E-3</v>
      </c>
      <c r="H1196" s="57">
        <f t="shared" si="113"/>
        <v>6.3207856473796256E-5</v>
      </c>
      <c r="J1196" s="56">
        <f t="shared" si="112"/>
        <v>6.4250385186074161E-5</v>
      </c>
    </row>
    <row r="1197" spans="1:10" x14ac:dyDescent="0.25">
      <c r="A1197" s="48">
        <v>45148</v>
      </c>
      <c r="B1197" s="50">
        <v>434.6</v>
      </c>
      <c r="C1197" s="50">
        <v>2130.58</v>
      </c>
      <c r="D1197" s="60">
        <f t="shared" si="108"/>
        <v>1.0227801022780092E-2</v>
      </c>
      <c r="E1197" s="61">
        <f t="shared" si="109"/>
        <v>1.6289597076935669E-2</v>
      </c>
      <c r="F1197" s="58">
        <f t="shared" si="110"/>
        <v>8.6960319536662743E-3</v>
      </c>
      <c r="G1197" s="59">
        <f t="shared" si="111"/>
        <v>1.6169089207558131E-2</v>
      </c>
      <c r="H1197" s="57">
        <f t="shared" si="113"/>
        <v>1.40606916410606E-4</v>
      </c>
      <c r="J1197" s="56">
        <f t="shared" si="112"/>
        <v>2.6535097292891107E-4</v>
      </c>
    </row>
    <row r="1198" spans="1:10" x14ac:dyDescent="0.25">
      <c r="A1198" s="49">
        <v>45149</v>
      </c>
      <c r="B1198" s="51">
        <v>431.5</v>
      </c>
      <c r="C1198" s="51">
        <v>2105.31</v>
      </c>
      <c r="D1198" s="60">
        <f t="shared" si="108"/>
        <v>-7.132995858260549E-3</v>
      </c>
      <c r="E1198" s="61">
        <f t="shared" si="109"/>
        <v>-1.1860620112833065E-2</v>
      </c>
      <c r="F1198" s="58">
        <f t="shared" si="110"/>
        <v>-8.6647649273743667E-3</v>
      </c>
      <c r="G1198" s="59">
        <f t="shared" si="111"/>
        <v>-1.1981127982210602E-2</v>
      </c>
      <c r="H1198" s="57">
        <f t="shared" si="113"/>
        <v>1.0381365753064204E-4</v>
      </c>
      <c r="J1198" s="56">
        <f t="shared" si="112"/>
        <v>1.4067430946094022E-4</v>
      </c>
    </row>
    <row r="1199" spans="1:10" x14ac:dyDescent="0.25">
      <c r="A1199" s="48">
        <v>45152</v>
      </c>
      <c r="B1199" s="50">
        <v>433.3</v>
      </c>
      <c r="C1199" s="50">
        <v>2087.0100000000002</v>
      </c>
      <c r="D1199" s="60">
        <f t="shared" si="108"/>
        <v>4.1714947856315021E-3</v>
      </c>
      <c r="E1199" s="61">
        <f t="shared" si="109"/>
        <v>-8.6923065961781454E-3</v>
      </c>
      <c r="F1199" s="58">
        <f t="shared" si="110"/>
        <v>2.639725716517684E-3</v>
      </c>
      <c r="G1199" s="59">
        <f t="shared" si="111"/>
        <v>-8.812814465555683E-3</v>
      </c>
      <c r="H1199" s="57">
        <f t="shared" si="113"/>
        <v>-2.3263412979626385E-5</v>
      </c>
      <c r="J1199" s="56">
        <f t="shared" si="112"/>
        <v>7.5556193961962099E-5</v>
      </c>
    </row>
    <row r="1200" spans="1:10" x14ac:dyDescent="0.25">
      <c r="A1200" s="49">
        <v>45154</v>
      </c>
      <c r="B1200" s="51">
        <v>432.3</v>
      </c>
      <c r="C1200" s="51">
        <v>2044.35</v>
      </c>
      <c r="D1200" s="60">
        <f t="shared" si="108"/>
        <v>-2.3078698361412853E-3</v>
      </c>
      <c r="E1200" s="61">
        <f t="shared" si="109"/>
        <v>-2.0440726206391147E-2</v>
      </c>
      <c r="F1200" s="58">
        <f t="shared" si="110"/>
        <v>-3.8396389052551033E-3</v>
      </c>
      <c r="G1200" s="59">
        <f t="shared" si="111"/>
        <v>-2.0561234075768684E-2</v>
      </c>
      <c r="H1200" s="57">
        <f t="shared" si="113"/>
        <v>7.8947714297378395E-5</v>
      </c>
      <c r="J1200" s="56">
        <f t="shared" si="112"/>
        <v>4.178232878446458E-4</v>
      </c>
    </row>
    <row r="1201" spans="1:10" x14ac:dyDescent="0.25">
      <c r="A1201" s="48">
        <v>45155</v>
      </c>
      <c r="B1201" s="50">
        <v>432.3</v>
      </c>
      <c r="C1201" s="50">
        <v>2021.15</v>
      </c>
      <c r="D1201" s="60">
        <f t="shared" si="108"/>
        <v>0</v>
      </c>
      <c r="E1201" s="61">
        <f t="shared" si="109"/>
        <v>-1.1348350331401136E-2</v>
      </c>
      <c r="F1201" s="58">
        <f t="shared" si="110"/>
        <v>-1.5317690691138181E-3</v>
      </c>
      <c r="G1201" s="59">
        <f t="shared" si="111"/>
        <v>-1.1468858200778673E-2</v>
      </c>
      <c r="H1201" s="57">
        <f t="shared" si="113"/>
        <v>1.7567642250005128E-5</v>
      </c>
      <c r="J1201" s="56">
        <f t="shared" si="112"/>
        <v>1.2878505524421228E-4</v>
      </c>
    </row>
    <row r="1202" spans="1:10" x14ac:dyDescent="0.25">
      <c r="A1202" s="49">
        <v>45156</v>
      </c>
      <c r="B1202" s="51">
        <v>396.2</v>
      </c>
      <c r="C1202" s="51">
        <v>2014.55</v>
      </c>
      <c r="D1202" s="60">
        <f t="shared" si="108"/>
        <v>-8.3506823964839327E-2</v>
      </c>
      <c r="E1202" s="61">
        <f t="shared" si="109"/>
        <v>-3.2654676792915893E-3</v>
      </c>
      <c r="F1202" s="58">
        <f t="shared" si="110"/>
        <v>-8.5038593033953142E-2</v>
      </c>
      <c r="G1202" s="59">
        <f t="shared" si="111"/>
        <v>-3.3859755486691265E-3</v>
      </c>
      <c r="H1202" s="57">
        <f t="shared" si="113"/>
        <v>2.8793859670619005E-4</v>
      </c>
      <c r="J1202" s="56">
        <f t="shared" si="112"/>
        <v>1.0663279164497999E-5</v>
      </c>
    </row>
    <row r="1203" spans="1:10" x14ac:dyDescent="0.25">
      <c r="A1203" s="48">
        <v>45159</v>
      </c>
      <c r="B1203" s="50">
        <v>384.7</v>
      </c>
      <c r="C1203" s="50">
        <v>2015.21</v>
      </c>
      <c r="D1203" s="60">
        <f t="shared" si="108"/>
        <v>-2.9025744573447754E-2</v>
      </c>
      <c r="E1203" s="61">
        <f t="shared" si="109"/>
        <v>3.2761658931268478E-4</v>
      </c>
      <c r="F1203" s="58">
        <f t="shared" si="110"/>
        <v>-3.0557513642561571E-2</v>
      </c>
      <c r="G1203" s="59">
        <f t="shared" si="111"/>
        <v>2.071087199351478E-4</v>
      </c>
      <c r="H1203" s="57">
        <f t="shared" si="113"/>
        <v>-6.3287275349117422E-6</v>
      </c>
      <c r="J1203" s="56">
        <f t="shared" si="112"/>
        <v>1.0733262959287636E-7</v>
      </c>
    </row>
    <row r="1204" spans="1:10" x14ac:dyDescent="0.25">
      <c r="A1204" s="49">
        <v>45160</v>
      </c>
      <c r="B1204" s="51">
        <v>384.4</v>
      </c>
      <c r="C1204" s="51">
        <v>2009.59</v>
      </c>
      <c r="D1204" s="60">
        <f t="shared" si="108"/>
        <v>-7.7982843774371258E-4</v>
      </c>
      <c r="E1204" s="61">
        <f t="shared" si="109"/>
        <v>-2.7887912426001193E-3</v>
      </c>
      <c r="F1204" s="58">
        <f t="shared" si="110"/>
        <v>-2.3115975068575306E-3</v>
      </c>
      <c r="G1204" s="59">
        <f t="shared" si="111"/>
        <v>-2.9092991119776565E-3</v>
      </c>
      <c r="H1204" s="57">
        <f t="shared" si="113"/>
        <v>6.725128573950379E-6</v>
      </c>
      <c r="J1204" s="56">
        <f t="shared" si="112"/>
        <v>7.7773565948031178E-6</v>
      </c>
    </row>
    <row r="1205" spans="1:10" x14ac:dyDescent="0.25">
      <c r="A1205" s="48">
        <v>45161</v>
      </c>
      <c r="B1205" s="50" t="s">
        <v>433</v>
      </c>
      <c r="C1205" s="50">
        <v>2012.34</v>
      </c>
      <c r="D1205" s="60">
        <f t="shared" si="108"/>
        <v>-2.9656607700312088E-2</v>
      </c>
      <c r="E1205" s="61">
        <f t="shared" si="109"/>
        <v>1.3684383381684651E-3</v>
      </c>
      <c r="F1205" s="58">
        <f t="shared" si="110"/>
        <v>-3.1188376769425905E-2</v>
      </c>
      <c r="G1205" s="59">
        <f t="shared" si="111"/>
        <v>1.2479304687909281E-3</v>
      </c>
      <c r="H1205" s="57">
        <f t="shared" si="113"/>
        <v>-3.8920925642697765E-5</v>
      </c>
      <c r="J1205" s="56">
        <f t="shared" si="112"/>
        <v>1.8726234853692704E-6</v>
      </c>
    </row>
    <row r="1206" spans="1:10" x14ac:dyDescent="0.25">
      <c r="A1206" s="49">
        <v>45162</v>
      </c>
      <c r="B1206" s="51">
        <v>374.9</v>
      </c>
      <c r="C1206" s="51">
        <v>2009.58</v>
      </c>
      <c r="D1206" s="60">
        <f t="shared" si="108"/>
        <v>5.0938337801607059E-3</v>
      </c>
      <c r="E1206" s="61">
        <f t="shared" si="109"/>
        <v>-1.3715376129281864E-3</v>
      </c>
      <c r="F1206" s="58">
        <f t="shared" si="110"/>
        <v>3.5620647110468878E-3</v>
      </c>
      <c r="G1206" s="59">
        <f t="shared" si="111"/>
        <v>-1.4920454823057234E-3</v>
      </c>
      <c r="H1206" s="57">
        <f t="shared" si="113"/>
        <v>-5.3147625597981504E-6</v>
      </c>
      <c r="J1206" s="56">
        <f t="shared" si="112"/>
        <v>1.8811154236767478E-6</v>
      </c>
    </row>
    <row r="1207" spans="1:10" x14ac:dyDescent="0.25">
      <c r="A1207" s="48">
        <v>45163</v>
      </c>
      <c r="B1207" s="50">
        <v>377.3</v>
      </c>
      <c r="C1207" s="50">
        <v>2000.42</v>
      </c>
      <c r="D1207" s="60">
        <f t="shared" si="108"/>
        <v>6.4017071218993582E-3</v>
      </c>
      <c r="E1207" s="61">
        <f t="shared" si="109"/>
        <v>-4.5581663830251973E-3</v>
      </c>
      <c r="F1207" s="58">
        <f t="shared" si="110"/>
        <v>4.8699380527855406E-3</v>
      </c>
      <c r="G1207" s="59">
        <f t="shared" si="111"/>
        <v>-4.678674252402734E-3</v>
      </c>
      <c r="H1207" s="57">
        <f t="shared" si="113"/>
        <v>-2.2784853778364014E-5</v>
      </c>
      <c r="J1207" s="56">
        <f t="shared" si="112"/>
        <v>2.077688077534101E-5</v>
      </c>
    </row>
    <row r="1208" spans="1:10" x14ac:dyDescent="0.25">
      <c r="A1208" s="49">
        <v>45166</v>
      </c>
      <c r="B1208" s="51">
        <v>389.6</v>
      </c>
      <c r="C1208" s="51">
        <v>2039.32</v>
      </c>
      <c r="D1208" s="60">
        <f t="shared" si="108"/>
        <v>3.2600053008216223E-2</v>
      </c>
      <c r="E1208" s="61">
        <f t="shared" si="109"/>
        <v>1.9445916357564874E-2</v>
      </c>
      <c r="F1208" s="58">
        <f t="shared" si="110"/>
        <v>3.1068283939102406E-2</v>
      </c>
      <c r="G1208" s="59">
        <f t="shared" si="111"/>
        <v>1.9325408488187337E-2</v>
      </c>
      <c r="H1208" s="57">
        <f t="shared" si="113"/>
        <v>6.0040727815014394E-4</v>
      </c>
      <c r="J1208" s="56">
        <f t="shared" si="112"/>
        <v>3.7814366298540914E-4</v>
      </c>
    </row>
    <row r="1209" spans="1:10" x14ac:dyDescent="0.25">
      <c r="A1209" s="48">
        <v>45167</v>
      </c>
      <c r="B1209" s="50" t="s">
        <v>437</v>
      </c>
      <c r="C1209" s="50">
        <v>2042.08</v>
      </c>
      <c r="D1209" s="60">
        <f t="shared" si="108"/>
        <v>1.386036960985626E-2</v>
      </c>
      <c r="E1209" s="61">
        <f t="shared" si="109"/>
        <v>1.3533923072397425E-3</v>
      </c>
      <c r="F1209" s="58">
        <f t="shared" si="110"/>
        <v>1.2328600540742442E-2</v>
      </c>
      <c r="G1209" s="59">
        <f t="shared" si="111"/>
        <v>1.2328844378622055E-3</v>
      </c>
      <c r="H1209" s="57">
        <f t="shared" si="113"/>
        <v>1.5199739747300929E-5</v>
      </c>
      <c r="J1209" s="56">
        <f t="shared" si="112"/>
        <v>1.8316707372957134E-6</v>
      </c>
    </row>
    <row r="1210" spans="1:10" x14ac:dyDescent="0.25">
      <c r="A1210" s="49">
        <v>45168</v>
      </c>
      <c r="B1210" s="51">
        <v>381.8</v>
      </c>
      <c r="C1210" s="51">
        <v>2049.96</v>
      </c>
      <c r="D1210" s="60">
        <f t="shared" si="108"/>
        <v>-3.3417721518987364E-2</v>
      </c>
      <c r="E1210" s="61">
        <f t="shared" si="109"/>
        <v>3.8588106244614728E-3</v>
      </c>
      <c r="F1210" s="58">
        <f t="shared" si="110"/>
        <v>-3.4949490588101186E-2</v>
      </c>
      <c r="G1210" s="59">
        <f t="shared" si="111"/>
        <v>3.7383027550839357E-3</v>
      </c>
      <c r="H1210" s="57">
        <f t="shared" si="113"/>
        <v>-1.3065177695427874E-4</v>
      </c>
      <c r="J1210" s="56">
        <f t="shared" si="112"/>
        <v>1.4890419435456742E-5</v>
      </c>
    </row>
    <row r="1211" spans="1:10" x14ac:dyDescent="0.25">
      <c r="A1211" s="48">
        <v>45169</v>
      </c>
      <c r="B1211" s="50">
        <v>378.9</v>
      </c>
      <c r="C1211" s="50">
        <v>2027.38</v>
      </c>
      <c r="D1211" s="60">
        <f t="shared" si="108"/>
        <v>-7.595599790466312E-3</v>
      </c>
      <c r="E1211" s="61">
        <f t="shared" si="109"/>
        <v>-1.1014849070225763E-2</v>
      </c>
      <c r="F1211" s="58">
        <f t="shared" si="110"/>
        <v>-9.1273688595801296E-3</v>
      </c>
      <c r="G1211" s="59">
        <f t="shared" si="111"/>
        <v>-1.11353569396033E-2</v>
      </c>
      <c r="H1211" s="57">
        <f t="shared" si="113"/>
        <v>1.0163651017084466E-4</v>
      </c>
      <c r="J1211" s="56">
        <f t="shared" si="112"/>
        <v>1.2132690003985335E-4</v>
      </c>
    </row>
    <row r="1212" spans="1:10" x14ac:dyDescent="0.25">
      <c r="A1212" s="49">
        <v>45170</v>
      </c>
      <c r="B1212" s="51">
        <v>377.7</v>
      </c>
      <c r="C1212" s="51">
        <v>2050.94</v>
      </c>
      <c r="D1212" s="60">
        <f t="shared" si="108"/>
        <v>-3.1670625494852889E-3</v>
      </c>
      <c r="E1212" s="61">
        <f t="shared" si="109"/>
        <v>1.1620909745583052E-2</v>
      </c>
      <c r="F1212" s="58">
        <f t="shared" si="110"/>
        <v>-4.6988316185991065E-3</v>
      </c>
      <c r="G1212" s="59">
        <f t="shared" si="111"/>
        <v>1.1500401876205515E-2</v>
      </c>
      <c r="H1212" s="57">
        <f t="shared" si="113"/>
        <v>-5.4038451962510962E-5</v>
      </c>
      <c r="J1212" s="56">
        <f t="shared" si="112"/>
        <v>1.3504554331498716E-4</v>
      </c>
    </row>
    <row r="1213" spans="1:10" x14ac:dyDescent="0.25">
      <c r="A1213" s="48">
        <v>45173</v>
      </c>
      <c r="B1213" s="50" t="s">
        <v>408</v>
      </c>
      <c r="C1213" s="50">
        <v>2025.59</v>
      </c>
      <c r="D1213" s="60">
        <f t="shared" si="108"/>
        <v>-7.1485305798252297E-3</v>
      </c>
      <c r="E1213" s="61">
        <f t="shared" si="109"/>
        <v>-1.2360186061025735E-2</v>
      </c>
      <c r="F1213" s="58">
        <f t="shared" si="110"/>
        <v>-8.6802996489390473E-3</v>
      </c>
      <c r="G1213" s="59">
        <f t="shared" si="111"/>
        <v>-1.2480693930403273E-2</v>
      </c>
      <c r="H1213" s="57">
        <f t="shared" si="113"/>
        <v>1.0833616314259523E-4</v>
      </c>
      <c r="J1213" s="56">
        <f t="shared" si="112"/>
        <v>1.5277419946317487E-4</v>
      </c>
    </row>
    <row r="1214" spans="1:10" x14ac:dyDescent="0.25">
      <c r="A1214" s="49">
        <v>45174</v>
      </c>
      <c r="B1214" s="51">
        <v>375.8</v>
      </c>
      <c r="C1214" s="51">
        <v>2006.27</v>
      </c>
      <c r="D1214" s="60">
        <f t="shared" si="108"/>
        <v>2.1333333333333204E-3</v>
      </c>
      <c r="E1214" s="61">
        <f t="shared" si="109"/>
        <v>-9.5379617790372073E-3</v>
      </c>
      <c r="F1214" s="58">
        <f t="shared" si="110"/>
        <v>6.0156426421950236E-4</v>
      </c>
      <c r="G1214" s="59">
        <f t="shared" si="111"/>
        <v>-9.6584696484147449E-3</v>
      </c>
      <c r="H1214" s="57">
        <f t="shared" si="113"/>
        <v>-5.8101901875350114E-6</v>
      </c>
      <c r="J1214" s="56">
        <f t="shared" si="112"/>
        <v>9.0972714898374612E-5</v>
      </c>
    </row>
    <row r="1215" spans="1:10" x14ac:dyDescent="0.25">
      <c r="A1215" s="48">
        <v>45175</v>
      </c>
      <c r="B1215" s="50">
        <v>382.7</v>
      </c>
      <c r="C1215" s="50">
        <v>1958.07</v>
      </c>
      <c r="D1215" s="60">
        <f t="shared" si="108"/>
        <v>1.836083022884516E-2</v>
      </c>
      <c r="E1215" s="61">
        <f t="shared" si="109"/>
        <v>-2.4024682619986359E-2</v>
      </c>
      <c r="F1215" s="58">
        <f t="shared" si="110"/>
        <v>1.6829061159731342E-2</v>
      </c>
      <c r="G1215" s="59">
        <f t="shared" si="111"/>
        <v>-2.4145190489363897E-2</v>
      </c>
      <c r="H1215" s="57">
        <f t="shared" si="113"/>
        <v>-4.0634088745886853E-4</v>
      </c>
      <c r="J1215" s="56">
        <f t="shared" si="112"/>
        <v>5.7718537499107467E-4</v>
      </c>
    </row>
    <row r="1216" spans="1:10" x14ac:dyDescent="0.25">
      <c r="A1216" s="49">
        <v>45176</v>
      </c>
      <c r="B1216" s="51">
        <v>386.5</v>
      </c>
      <c r="C1216" s="51">
        <v>1927.39</v>
      </c>
      <c r="D1216" s="60">
        <f t="shared" si="108"/>
        <v>9.9294486542984561E-3</v>
      </c>
      <c r="E1216" s="61">
        <f t="shared" si="109"/>
        <v>-1.5668489890555359E-2</v>
      </c>
      <c r="F1216" s="58">
        <f t="shared" si="110"/>
        <v>8.3976795851846385E-3</v>
      </c>
      <c r="G1216" s="59">
        <f t="shared" si="111"/>
        <v>-1.5788997759932897E-2</v>
      </c>
      <c r="H1216" s="57">
        <f t="shared" si="113"/>
        <v>-1.3259094415911447E-4</v>
      </c>
      <c r="J1216" s="56">
        <f t="shared" si="112"/>
        <v>2.4550157545043548E-4</v>
      </c>
    </row>
    <row r="1217" spans="1:10" x14ac:dyDescent="0.25">
      <c r="A1217" s="48">
        <v>45177</v>
      </c>
      <c r="B1217" s="50">
        <v>383.8</v>
      </c>
      <c r="C1217" s="50">
        <v>1943.99</v>
      </c>
      <c r="D1217" s="60">
        <f t="shared" si="108"/>
        <v>-6.9857697283310927E-3</v>
      </c>
      <c r="E1217" s="61">
        <f t="shared" si="109"/>
        <v>8.6126834735056335E-3</v>
      </c>
      <c r="F1217" s="58">
        <f t="shared" si="110"/>
        <v>-8.5175387974449103E-3</v>
      </c>
      <c r="G1217" s="59">
        <f t="shared" si="111"/>
        <v>8.4921756041280959E-3</v>
      </c>
      <c r="H1217" s="57">
        <f t="shared" si="113"/>
        <v>-7.2332435182876224E-5</v>
      </c>
      <c r="J1217" s="56">
        <f t="shared" si="112"/>
        <v>7.4178316614797064E-5</v>
      </c>
    </row>
    <row r="1218" spans="1:10" x14ac:dyDescent="0.25">
      <c r="A1218" s="49">
        <v>45180</v>
      </c>
      <c r="B1218" s="51">
        <v>382.3</v>
      </c>
      <c r="C1218" s="51">
        <v>1941.79</v>
      </c>
      <c r="D1218" s="60">
        <f t="shared" si="108"/>
        <v>-3.9082855653986837E-3</v>
      </c>
      <c r="E1218" s="61">
        <f t="shared" si="109"/>
        <v>-1.1316930642647494E-3</v>
      </c>
      <c r="F1218" s="58">
        <f t="shared" si="110"/>
        <v>-5.4400546345125013E-3</v>
      </c>
      <c r="G1218" s="59">
        <f t="shared" si="111"/>
        <v>-1.2522009336422863E-3</v>
      </c>
      <c r="H1218" s="57">
        <f t="shared" si="113"/>
        <v>6.8120414924016007E-6</v>
      </c>
      <c r="J1218" s="56">
        <f t="shared" si="112"/>
        <v>1.2807291917049381E-6</v>
      </c>
    </row>
    <row r="1219" spans="1:10" x14ac:dyDescent="0.25">
      <c r="A1219" s="48">
        <v>45181</v>
      </c>
      <c r="B1219" s="50">
        <v>377.4</v>
      </c>
      <c r="C1219" s="50">
        <v>1949.57</v>
      </c>
      <c r="D1219" s="60">
        <f t="shared" si="108"/>
        <v>-1.2817159298979974E-2</v>
      </c>
      <c r="E1219" s="61">
        <f t="shared" si="109"/>
        <v>4.0066124555178106E-3</v>
      </c>
      <c r="F1219" s="58">
        <f t="shared" si="110"/>
        <v>-1.4348928368093792E-2</v>
      </c>
      <c r="G1219" s="59">
        <f t="shared" si="111"/>
        <v>3.8861045861402735E-3</v>
      </c>
      <c r="H1219" s="57">
        <f t="shared" si="113"/>
        <v>-5.5761436337447555E-5</v>
      </c>
      <c r="J1219" s="56">
        <f t="shared" si="112"/>
        <v>1.6052943368710461E-5</v>
      </c>
    </row>
    <row r="1220" spans="1:10" x14ac:dyDescent="0.25">
      <c r="A1220" s="49">
        <v>45182</v>
      </c>
      <c r="B1220" s="51" t="s">
        <v>422</v>
      </c>
      <c r="C1220" s="51">
        <v>1949.65</v>
      </c>
      <c r="D1220" s="60">
        <f t="shared" si="108"/>
        <v>-1.4308426073131875E-2</v>
      </c>
      <c r="E1220" s="61">
        <f t="shared" si="109"/>
        <v>4.1034689700847338E-5</v>
      </c>
      <c r="F1220" s="58">
        <f t="shared" si="110"/>
        <v>-1.5840195142245692E-2</v>
      </c>
      <c r="G1220" s="59">
        <f t="shared" si="111"/>
        <v>-7.947317967668964E-5</v>
      </c>
      <c r="H1220" s="57">
        <f t="shared" si="113"/>
        <v>1.2588706746535184E-6</v>
      </c>
      <c r="J1220" s="56">
        <f t="shared" si="112"/>
        <v>1.6838457588448266E-9</v>
      </c>
    </row>
    <row r="1221" spans="1:10" x14ac:dyDescent="0.25">
      <c r="A1221" s="48">
        <v>45183</v>
      </c>
      <c r="B1221" s="50" t="s">
        <v>408</v>
      </c>
      <c r="C1221" s="50">
        <v>1967.77</v>
      </c>
      <c r="D1221" s="60">
        <f t="shared" si="108"/>
        <v>8.0645161290322509E-3</v>
      </c>
      <c r="E1221" s="61">
        <f t="shared" si="109"/>
        <v>9.293975841817792E-3</v>
      </c>
      <c r="F1221" s="58">
        <f t="shared" si="110"/>
        <v>6.5327470599184333E-3</v>
      </c>
      <c r="G1221" s="59">
        <f t="shared" si="111"/>
        <v>9.1734679724402544E-3</v>
      </c>
      <c r="H1221" s="57">
        <f t="shared" si="113"/>
        <v>5.9927945926214986E-5</v>
      </c>
      <c r="J1221" s="56">
        <f t="shared" si="112"/>
        <v>8.6377986948292735E-5</v>
      </c>
    </row>
    <row r="1222" spans="1:10" x14ac:dyDescent="0.25">
      <c r="A1222" s="49">
        <v>45184</v>
      </c>
      <c r="B1222" s="51">
        <v>382.9</v>
      </c>
      <c r="C1222" s="51">
        <v>1975.05</v>
      </c>
      <c r="D1222" s="60">
        <f t="shared" ref="D1222:D1254" si="114">B1222/B1221-1</f>
        <v>2.1066666666666567E-2</v>
      </c>
      <c r="E1222" s="61">
        <f t="shared" ref="E1222:E1254" si="115">C1222/C1221-1</f>
        <v>3.6996193660845389E-3</v>
      </c>
      <c r="F1222" s="58">
        <f t="shared" ref="F1222:F1254" si="116">D1222-$N$10</f>
        <v>1.9534897597552749E-2</v>
      </c>
      <c r="G1222" s="59">
        <f t="shared" ref="G1222:G1254" si="117">E1222-$O$10</f>
        <v>3.5791114967070018E-3</v>
      </c>
      <c r="H1222" s="57">
        <f t="shared" si="113"/>
        <v>6.9917576578395029E-5</v>
      </c>
      <c r="J1222" s="56">
        <f t="shared" ref="J1222:J1254" si="118">E1222^2</f>
        <v>1.3687183453907765E-5</v>
      </c>
    </row>
    <row r="1223" spans="1:10" x14ac:dyDescent="0.25">
      <c r="A1223" s="48">
        <v>45187</v>
      </c>
      <c r="B1223" s="50">
        <v>388.7</v>
      </c>
      <c r="C1223" s="50">
        <v>1943.94</v>
      </c>
      <c r="D1223" s="60">
        <f t="shared" si="114"/>
        <v>1.5147558109166903E-2</v>
      </c>
      <c r="E1223" s="61">
        <f t="shared" si="115"/>
        <v>-1.5751499962026183E-2</v>
      </c>
      <c r="F1223" s="58">
        <f t="shared" si="116"/>
        <v>1.3615789040053086E-2</v>
      </c>
      <c r="G1223" s="59">
        <f t="shared" si="117"/>
        <v>-1.5872007831403721E-2</v>
      </c>
      <c r="H1223" s="57">
        <f t="shared" ref="H1223:H1254" si="119">F1223*G1223</f>
        <v>-2.1610991027446353E-4</v>
      </c>
      <c r="J1223" s="56">
        <f t="shared" si="118"/>
        <v>2.4810975105371086E-4</v>
      </c>
    </row>
    <row r="1224" spans="1:10" x14ac:dyDescent="0.25">
      <c r="A1224" s="49">
        <v>45188</v>
      </c>
      <c r="B1224" s="51" t="s">
        <v>404</v>
      </c>
      <c r="C1224" s="51">
        <v>1930.86</v>
      </c>
      <c r="D1224" s="60">
        <f t="shared" si="114"/>
        <v>-4.8109081553897592E-2</v>
      </c>
      <c r="E1224" s="61">
        <f t="shared" si="115"/>
        <v>-6.7286027346523669E-3</v>
      </c>
      <c r="F1224" s="58">
        <f t="shared" si="116"/>
        <v>-4.9640850623011414E-2</v>
      </c>
      <c r="G1224" s="59">
        <f t="shared" si="117"/>
        <v>-6.8491106040299036E-3</v>
      </c>
      <c r="H1224" s="57">
        <f t="shared" si="119"/>
        <v>3.3999567639513191E-4</v>
      </c>
      <c r="J1224" s="56">
        <f t="shared" si="118"/>
        <v>4.5274094760771313E-5</v>
      </c>
    </row>
    <row r="1225" spans="1:10" x14ac:dyDescent="0.25">
      <c r="A1225" s="48">
        <v>45189</v>
      </c>
      <c r="B1225" s="50">
        <v>376.3</v>
      </c>
      <c r="C1225" s="50">
        <v>1975.57</v>
      </c>
      <c r="D1225" s="60">
        <f t="shared" si="114"/>
        <v>1.7027027027026964E-2</v>
      </c>
      <c r="E1225" s="61">
        <f t="shared" si="115"/>
        <v>2.3155485120619934E-2</v>
      </c>
      <c r="F1225" s="58">
        <f t="shared" si="116"/>
        <v>1.5495257957913147E-2</v>
      </c>
      <c r="G1225" s="59">
        <f t="shared" si="117"/>
        <v>2.3034977251242397E-2</v>
      </c>
      <c r="H1225" s="57">
        <f t="shared" si="119"/>
        <v>3.5693291456266206E-4</v>
      </c>
      <c r="J1225" s="56">
        <f t="shared" si="118"/>
        <v>5.3617649117125121E-4</v>
      </c>
    </row>
    <row r="1226" spans="1:10" x14ac:dyDescent="0.25">
      <c r="A1226" s="49">
        <v>45190</v>
      </c>
      <c r="B1226" s="51">
        <v>373.1</v>
      </c>
      <c r="C1226" s="51">
        <v>1949.56</v>
      </c>
      <c r="D1226" s="60">
        <f t="shared" si="114"/>
        <v>-8.5038533085304291E-3</v>
      </c>
      <c r="E1226" s="61">
        <f t="shared" si="115"/>
        <v>-1.3165820497375469E-2</v>
      </c>
      <c r="F1226" s="58">
        <f t="shared" si="116"/>
        <v>-1.0035622377644247E-2</v>
      </c>
      <c r="G1226" s="59">
        <f t="shared" si="117"/>
        <v>-1.3286328366753006E-2</v>
      </c>
      <c r="H1226" s="57">
        <f t="shared" si="119"/>
        <v>1.3333657427411601E-4</v>
      </c>
      <c r="J1226" s="56">
        <f t="shared" si="118"/>
        <v>1.7333882936911203E-4</v>
      </c>
    </row>
    <row r="1227" spans="1:10" x14ac:dyDescent="0.25">
      <c r="A1227" s="48">
        <v>45191</v>
      </c>
      <c r="B1227" s="50">
        <v>373.8</v>
      </c>
      <c r="C1227" s="50">
        <v>1949.25</v>
      </c>
      <c r="D1227" s="60">
        <f t="shared" si="114"/>
        <v>1.8761726078799779E-3</v>
      </c>
      <c r="E1227" s="61">
        <f t="shared" si="115"/>
        <v>-1.5901023820752425E-4</v>
      </c>
      <c r="F1227" s="58">
        <f t="shared" si="116"/>
        <v>3.4440353876615979E-4</v>
      </c>
      <c r="G1227" s="59">
        <f t="shared" si="117"/>
        <v>-2.7951810758506122E-4</v>
      </c>
      <c r="H1227" s="57">
        <f t="shared" si="119"/>
        <v>-9.6267025401515252E-8</v>
      </c>
      <c r="J1227" s="56">
        <f t="shared" si="118"/>
        <v>2.5284255854813605E-8</v>
      </c>
    </row>
    <row r="1228" spans="1:10" x14ac:dyDescent="0.25">
      <c r="A1228" s="49">
        <v>45194</v>
      </c>
      <c r="B1228" s="51">
        <v>375.4</v>
      </c>
      <c r="C1228" s="51">
        <v>1925.22</v>
      </c>
      <c r="D1228" s="60">
        <f t="shared" si="114"/>
        <v>4.2803638309254488E-3</v>
      </c>
      <c r="E1228" s="61">
        <f t="shared" si="115"/>
        <v>-1.232781839168906E-2</v>
      </c>
      <c r="F1228" s="58">
        <f t="shared" si="116"/>
        <v>2.7485947618116307E-3</v>
      </c>
      <c r="G1228" s="59">
        <f t="shared" si="117"/>
        <v>-1.2448326261066598E-2</v>
      </c>
      <c r="H1228" s="57">
        <f t="shared" si="119"/>
        <v>-3.4215404354489816E-5</v>
      </c>
      <c r="J1228" s="56">
        <f t="shared" si="118"/>
        <v>1.5197510629846707E-4</v>
      </c>
    </row>
    <row r="1229" spans="1:10" x14ac:dyDescent="0.25">
      <c r="A1229" s="48">
        <v>45195</v>
      </c>
      <c r="B1229" s="50">
        <v>361.4</v>
      </c>
      <c r="C1229" s="50">
        <v>1928.42</v>
      </c>
      <c r="D1229" s="60">
        <f t="shared" si="114"/>
        <v>-3.7293553542887548E-2</v>
      </c>
      <c r="E1229" s="61">
        <f t="shared" si="115"/>
        <v>1.6621477026002029E-3</v>
      </c>
      <c r="F1229" s="58">
        <f t="shared" si="116"/>
        <v>-3.8825322612001369E-2</v>
      </c>
      <c r="G1229" s="59">
        <f t="shared" si="117"/>
        <v>1.541639833222666E-3</v>
      </c>
      <c r="H1229" s="57">
        <f t="shared" si="119"/>
        <v>-5.9854663876381995E-5</v>
      </c>
      <c r="J1229" s="56">
        <f t="shared" si="118"/>
        <v>2.7627349852591328E-6</v>
      </c>
    </row>
    <row r="1230" spans="1:10" x14ac:dyDescent="0.25">
      <c r="A1230" s="49">
        <v>45196</v>
      </c>
      <c r="B1230" s="51">
        <v>360.2</v>
      </c>
      <c r="C1230" s="51">
        <v>1898.92</v>
      </c>
      <c r="D1230" s="60">
        <f t="shared" si="114"/>
        <v>-3.3204205866076419E-3</v>
      </c>
      <c r="E1230" s="61">
        <f t="shared" si="115"/>
        <v>-1.5297497433131801E-2</v>
      </c>
      <c r="F1230" s="58">
        <f t="shared" si="116"/>
        <v>-4.8521896557214596E-3</v>
      </c>
      <c r="G1230" s="59">
        <f t="shared" si="117"/>
        <v>-1.5418005302509339E-2</v>
      </c>
      <c r="H1230" s="57">
        <f t="shared" si="119"/>
        <v>7.4811085840694429E-5</v>
      </c>
      <c r="J1230" s="56">
        <f t="shared" si="118"/>
        <v>2.3401342771667405E-4</v>
      </c>
    </row>
    <row r="1231" spans="1:10" x14ac:dyDescent="0.25">
      <c r="A1231" s="48">
        <v>45197</v>
      </c>
      <c r="B1231" s="50">
        <v>347.8</v>
      </c>
      <c r="C1231" s="50">
        <v>1884.74</v>
      </c>
      <c r="D1231" s="60">
        <f t="shared" si="114"/>
        <v>-3.4425319267073817E-2</v>
      </c>
      <c r="E1231" s="61">
        <f t="shared" si="115"/>
        <v>-7.4674025235397234E-3</v>
      </c>
      <c r="F1231" s="58">
        <f t="shared" si="116"/>
        <v>-3.5957088336187638E-2</v>
      </c>
      <c r="G1231" s="59">
        <f t="shared" si="117"/>
        <v>-7.5879103929172602E-3</v>
      </c>
      <c r="H1231" s="57">
        <f t="shared" si="119"/>
        <v>2.7283916428520218E-4</v>
      </c>
      <c r="J1231" s="56">
        <f t="shared" si="118"/>
        <v>5.5762100448567432E-5</v>
      </c>
    </row>
    <row r="1232" spans="1:10" x14ac:dyDescent="0.25">
      <c r="A1232" s="49">
        <v>45198</v>
      </c>
      <c r="B1232" s="51" t="s">
        <v>401</v>
      </c>
      <c r="C1232" s="51">
        <v>1915.6</v>
      </c>
      <c r="D1232" s="60">
        <f t="shared" si="114"/>
        <v>2.0701552616446239E-2</v>
      </c>
      <c r="E1232" s="61">
        <f t="shared" si="115"/>
        <v>1.6373611214278938E-2</v>
      </c>
      <c r="F1232" s="58">
        <f t="shared" si="116"/>
        <v>1.9169783547332422E-2</v>
      </c>
      <c r="G1232" s="59">
        <f t="shared" si="117"/>
        <v>1.62531033449014E-2</v>
      </c>
      <c r="H1232" s="57">
        <f t="shared" si="119"/>
        <v>3.115684730941844E-4</v>
      </c>
      <c r="J1232" s="56">
        <f t="shared" si="118"/>
        <v>2.68095144196361E-4</v>
      </c>
    </row>
    <row r="1233" spans="1:10" x14ac:dyDescent="0.25">
      <c r="A1233" s="48">
        <v>45201</v>
      </c>
      <c r="B1233" s="50">
        <v>344.9</v>
      </c>
      <c r="C1233" s="50">
        <v>1873.32</v>
      </c>
      <c r="D1233" s="60">
        <f t="shared" si="114"/>
        <v>-2.845070422535223E-2</v>
      </c>
      <c r="E1233" s="61">
        <f t="shared" si="115"/>
        <v>-2.2071413656295613E-2</v>
      </c>
      <c r="F1233" s="58">
        <f t="shared" si="116"/>
        <v>-2.9982473294466048E-2</v>
      </c>
      <c r="G1233" s="59">
        <f t="shared" si="117"/>
        <v>-2.2191921525673151E-2</v>
      </c>
      <c r="H1233" s="57">
        <f t="shared" si="119"/>
        <v>6.6536869449638147E-4</v>
      </c>
      <c r="J1233" s="56">
        <f t="shared" si="118"/>
        <v>4.8714730078731249E-4</v>
      </c>
    </row>
    <row r="1234" spans="1:10" x14ac:dyDescent="0.25">
      <c r="A1234" s="49">
        <v>45202</v>
      </c>
      <c r="B1234" s="51">
        <v>343.7</v>
      </c>
      <c r="C1234" s="51">
        <v>1864.31</v>
      </c>
      <c r="D1234" s="60">
        <f t="shared" si="114"/>
        <v>-3.4792693534357877E-3</v>
      </c>
      <c r="E1234" s="61">
        <f t="shared" si="115"/>
        <v>-4.8096427732581271E-3</v>
      </c>
      <c r="F1234" s="58">
        <f t="shared" si="116"/>
        <v>-5.0110384225496053E-3</v>
      </c>
      <c r="G1234" s="59">
        <f t="shared" si="117"/>
        <v>-4.9301506426356638E-3</v>
      </c>
      <c r="H1234" s="57">
        <f t="shared" si="119"/>
        <v>2.470517429920494E-5</v>
      </c>
      <c r="J1234" s="56">
        <f t="shared" si="118"/>
        <v>2.3132663606354127E-5</v>
      </c>
    </row>
    <row r="1235" spans="1:10" x14ac:dyDescent="0.25">
      <c r="A1235" s="48">
        <v>45203</v>
      </c>
      <c r="B1235" s="50">
        <v>345.8</v>
      </c>
      <c r="C1235" s="50">
        <v>1879.35</v>
      </c>
      <c r="D1235" s="60">
        <f t="shared" si="114"/>
        <v>6.109979633401208E-3</v>
      </c>
      <c r="E1235" s="61">
        <f t="shared" si="115"/>
        <v>8.0673278585643438E-3</v>
      </c>
      <c r="F1235" s="58">
        <f t="shared" si="116"/>
        <v>4.5782105642873903E-3</v>
      </c>
      <c r="G1235" s="59">
        <f t="shared" si="117"/>
        <v>7.9468199891868062E-3</v>
      </c>
      <c r="H1235" s="57">
        <f t="shared" si="119"/>
        <v>3.6382215226985239E-5</v>
      </c>
      <c r="J1235" s="56">
        <f t="shared" si="118"/>
        <v>6.5081778777568362E-5</v>
      </c>
    </row>
    <row r="1236" spans="1:10" x14ac:dyDescent="0.25">
      <c r="A1236" s="49">
        <v>45204</v>
      </c>
      <c r="B1236" s="51">
        <v>348.9</v>
      </c>
      <c r="C1236" s="51">
        <v>1864.65</v>
      </c>
      <c r="D1236" s="60">
        <f t="shared" si="114"/>
        <v>8.9647194910351669E-3</v>
      </c>
      <c r="E1236" s="61">
        <f t="shared" si="115"/>
        <v>-7.821853300343129E-3</v>
      </c>
      <c r="F1236" s="58">
        <f t="shared" si="116"/>
        <v>7.4329504219213492E-3</v>
      </c>
      <c r="G1236" s="59">
        <f t="shared" si="117"/>
        <v>-7.9423611697206666E-3</v>
      </c>
      <c r="H1236" s="57">
        <f t="shared" si="119"/>
        <v>-5.9035176807526966E-5</v>
      </c>
      <c r="J1236" s="56">
        <f t="shared" si="118"/>
        <v>6.1181389052088704E-5</v>
      </c>
    </row>
    <row r="1237" spans="1:10" x14ac:dyDescent="0.25">
      <c r="A1237" s="48">
        <v>45205</v>
      </c>
      <c r="B1237" s="50">
        <v>350.8</v>
      </c>
      <c r="C1237" s="50">
        <v>1870.43</v>
      </c>
      <c r="D1237" s="60">
        <f t="shared" si="114"/>
        <v>5.4456864431069452E-3</v>
      </c>
      <c r="E1237" s="61">
        <f t="shared" si="115"/>
        <v>3.099777438125173E-3</v>
      </c>
      <c r="F1237" s="58">
        <f t="shared" si="116"/>
        <v>3.9139173739931275E-3</v>
      </c>
      <c r="G1237" s="59">
        <f t="shared" si="117"/>
        <v>2.9792695687476359E-3</v>
      </c>
      <c r="H1237" s="57">
        <f t="shared" si="119"/>
        <v>1.1660614926930385E-5</v>
      </c>
      <c r="J1237" s="56">
        <f t="shared" si="118"/>
        <v>9.6086201659098608E-6</v>
      </c>
    </row>
    <row r="1238" spans="1:10" x14ac:dyDescent="0.25">
      <c r="A1238" s="49">
        <v>45208</v>
      </c>
      <c r="B1238" s="51">
        <v>359.1</v>
      </c>
      <c r="C1238" s="51">
        <v>1909.41</v>
      </c>
      <c r="D1238" s="60">
        <f t="shared" si="114"/>
        <v>2.3660205245153998E-2</v>
      </c>
      <c r="E1238" s="61">
        <f t="shared" si="115"/>
        <v>2.0840127671177155E-2</v>
      </c>
      <c r="F1238" s="58">
        <f t="shared" si="116"/>
        <v>2.212843617604018E-2</v>
      </c>
      <c r="G1238" s="59">
        <f t="shared" si="117"/>
        <v>2.0719619801799618E-2</v>
      </c>
      <c r="H1238" s="57">
        <f t="shared" si="119"/>
        <v>4.5849278437594111E-4</v>
      </c>
      <c r="J1238" s="56">
        <f t="shared" si="118"/>
        <v>4.3431092135096376E-4</v>
      </c>
    </row>
    <row r="1239" spans="1:10" x14ac:dyDescent="0.25">
      <c r="A1239" s="48">
        <v>45209</v>
      </c>
      <c r="B1239" s="50">
        <v>365.9</v>
      </c>
      <c r="C1239" s="50">
        <v>1960.21</v>
      </c>
      <c r="D1239" s="60">
        <f t="shared" si="114"/>
        <v>1.8936229462545029E-2</v>
      </c>
      <c r="E1239" s="61">
        <f t="shared" si="115"/>
        <v>2.660507696094605E-2</v>
      </c>
      <c r="F1239" s="58">
        <f t="shared" si="116"/>
        <v>1.7404460393431211E-2</v>
      </c>
      <c r="G1239" s="59">
        <f t="shared" si="117"/>
        <v>2.6484569091568513E-2</v>
      </c>
      <c r="H1239" s="57">
        <f t="shared" si="119"/>
        <v>4.6094963379129662E-4</v>
      </c>
      <c r="J1239" s="56">
        <f t="shared" si="118"/>
        <v>7.0783012009786232E-4</v>
      </c>
    </row>
    <row r="1240" spans="1:10" x14ac:dyDescent="0.25">
      <c r="A1240" s="49">
        <v>45210</v>
      </c>
      <c r="B1240" s="51">
        <v>359.6</v>
      </c>
      <c r="C1240" s="51">
        <v>1976.83</v>
      </c>
      <c r="D1240" s="60">
        <f t="shared" si="114"/>
        <v>-1.7217819076250196E-2</v>
      </c>
      <c r="E1240" s="61">
        <f t="shared" si="115"/>
        <v>8.4786834063697025E-3</v>
      </c>
      <c r="F1240" s="58">
        <f t="shared" si="116"/>
        <v>-1.8749588145364014E-2</v>
      </c>
      <c r="G1240" s="59">
        <f t="shared" si="117"/>
        <v>8.358175536992165E-3</v>
      </c>
      <c r="H1240" s="57">
        <f t="shared" si="119"/>
        <v>-1.5671234896525981E-4</v>
      </c>
      <c r="J1240" s="56">
        <f t="shared" si="118"/>
        <v>7.1888072305448941E-5</v>
      </c>
    </row>
    <row r="1241" spans="1:10" x14ac:dyDescent="0.25">
      <c r="A1241" s="48">
        <v>45211</v>
      </c>
      <c r="B1241" s="50" t="s">
        <v>397</v>
      </c>
      <c r="C1241" s="50">
        <v>1960.94</v>
      </c>
      <c r="D1241" s="60">
        <f t="shared" si="114"/>
        <v>-4.0600667408231428E-2</v>
      </c>
      <c r="E1241" s="61">
        <f t="shared" si="115"/>
        <v>-8.0381216391899324E-3</v>
      </c>
      <c r="F1241" s="58">
        <f t="shared" si="116"/>
        <v>-4.2132436477345249E-2</v>
      </c>
      <c r="G1241" s="59">
        <f t="shared" si="117"/>
        <v>-8.15862950856747E-3</v>
      </c>
      <c r="H1241" s="57">
        <f t="shared" si="119"/>
        <v>3.4374293951191343E-4</v>
      </c>
      <c r="J1241" s="56">
        <f t="shared" si="118"/>
        <v>6.461139948641344E-5</v>
      </c>
    </row>
    <row r="1242" spans="1:10" x14ac:dyDescent="0.25">
      <c r="A1242" s="49">
        <v>45212</v>
      </c>
      <c r="B1242" s="51">
        <v>358.6</v>
      </c>
      <c r="C1242" s="51">
        <v>1974.56</v>
      </c>
      <c r="D1242" s="60">
        <f t="shared" si="114"/>
        <v>3.9420289855072621E-2</v>
      </c>
      <c r="E1242" s="61">
        <f t="shared" si="115"/>
        <v>6.9456485155077186E-3</v>
      </c>
      <c r="F1242" s="58">
        <f t="shared" si="116"/>
        <v>3.78885207859588E-2</v>
      </c>
      <c r="G1242" s="59">
        <f t="shared" si="117"/>
        <v>6.8251406461301818E-3</v>
      </c>
      <c r="H1242" s="57">
        <f t="shared" si="119"/>
        <v>2.5859448323799569E-4</v>
      </c>
      <c r="J1242" s="56">
        <f t="shared" si="118"/>
        <v>4.8242033300974577E-5</v>
      </c>
    </row>
    <row r="1243" spans="1:10" x14ac:dyDescent="0.25">
      <c r="A1243" s="48">
        <v>45215</v>
      </c>
      <c r="B1243" s="50" t="s">
        <v>421</v>
      </c>
      <c r="C1243" s="50">
        <v>2079.4899999999998</v>
      </c>
      <c r="D1243" s="60">
        <f t="shared" si="114"/>
        <v>2.0635805911879412E-2</v>
      </c>
      <c r="E1243" s="61">
        <f t="shared" si="115"/>
        <v>5.3140952921157059E-2</v>
      </c>
      <c r="F1243" s="58">
        <f t="shared" si="116"/>
        <v>1.9104036842765595E-2</v>
      </c>
      <c r="G1243" s="59">
        <f t="shared" si="117"/>
        <v>5.3020445051779524E-2</v>
      </c>
      <c r="H1243" s="57">
        <f t="shared" si="119"/>
        <v>1.0129045356890248E-3</v>
      </c>
      <c r="J1243" s="56">
        <f t="shared" si="118"/>
        <v>2.8239608773686308E-3</v>
      </c>
    </row>
    <row r="1244" spans="1:10" x14ac:dyDescent="0.25">
      <c r="A1244" s="49">
        <v>45216</v>
      </c>
      <c r="B1244" s="51">
        <v>383.5</v>
      </c>
      <c r="C1244" s="51">
        <v>2118.37</v>
      </c>
      <c r="D1244" s="60">
        <f t="shared" si="114"/>
        <v>4.7814207650273222E-2</v>
      </c>
      <c r="E1244" s="61">
        <f t="shared" si="115"/>
        <v>1.8696892026410339E-2</v>
      </c>
      <c r="F1244" s="58">
        <f t="shared" si="116"/>
        <v>4.6282438581159401E-2</v>
      </c>
      <c r="G1244" s="59">
        <f t="shared" si="117"/>
        <v>1.8576384157032801E-2</v>
      </c>
      <c r="H1244" s="57">
        <f t="shared" si="119"/>
        <v>8.5976035880789322E-4</v>
      </c>
      <c r="J1244" s="56">
        <f t="shared" si="118"/>
        <v>3.4957377144724652E-4</v>
      </c>
    </row>
    <row r="1245" spans="1:10" x14ac:dyDescent="0.25">
      <c r="A1245" s="48">
        <v>45217</v>
      </c>
      <c r="B1245" s="50">
        <v>386.3</v>
      </c>
      <c r="C1245" s="50">
        <v>2094.62</v>
      </c>
      <c r="D1245" s="60">
        <f t="shared" si="114"/>
        <v>7.3011734028682884E-3</v>
      </c>
      <c r="E1245" s="61">
        <f t="shared" si="115"/>
        <v>-1.1211450313212468E-2</v>
      </c>
      <c r="F1245" s="58">
        <f t="shared" si="116"/>
        <v>5.7694043337544708E-3</v>
      </c>
      <c r="G1245" s="59">
        <f t="shared" si="117"/>
        <v>-1.1331958182590005E-2</v>
      </c>
      <c r="H1245" s="57">
        <f t="shared" si="119"/>
        <v>-6.5378648648559219E-5</v>
      </c>
      <c r="J1245" s="56">
        <f t="shared" si="118"/>
        <v>1.2569661812563193E-4</v>
      </c>
    </row>
    <row r="1246" spans="1:10" x14ac:dyDescent="0.25">
      <c r="A1246" s="49">
        <v>45218</v>
      </c>
      <c r="B1246" s="51" t="s">
        <v>408</v>
      </c>
      <c r="C1246" s="51">
        <v>2051.4</v>
      </c>
      <c r="D1246" s="60">
        <f t="shared" si="114"/>
        <v>-2.9251876779704866E-2</v>
      </c>
      <c r="E1246" s="61">
        <f t="shared" si="115"/>
        <v>-2.0633814247930315E-2</v>
      </c>
      <c r="F1246" s="58">
        <f t="shared" si="116"/>
        <v>-3.0783645848818684E-2</v>
      </c>
      <c r="G1246" s="59">
        <f t="shared" si="117"/>
        <v>-2.0754322117307853E-2</v>
      </c>
      <c r="H1246" s="57">
        <f t="shared" si="119"/>
        <v>6.3889370189150973E-4</v>
      </c>
      <c r="J1246" s="56">
        <f t="shared" si="118"/>
        <v>4.2575429041809211E-4</v>
      </c>
    </row>
    <row r="1247" spans="1:10" x14ac:dyDescent="0.25">
      <c r="A1247" s="48">
        <v>45219</v>
      </c>
      <c r="B1247" s="50" t="s">
        <v>426</v>
      </c>
      <c r="C1247" s="50">
        <v>2028.92</v>
      </c>
      <c r="D1247" s="60">
        <f t="shared" si="114"/>
        <v>8.0000000000000071E-3</v>
      </c>
      <c r="E1247" s="61">
        <f t="shared" si="115"/>
        <v>-1.0958369893731112E-2</v>
      </c>
      <c r="F1247" s="58">
        <f t="shared" si="116"/>
        <v>6.4682309308861895E-3</v>
      </c>
      <c r="G1247" s="59">
        <f t="shared" si="117"/>
        <v>-1.107887776310865E-2</v>
      </c>
      <c r="H1247" s="57">
        <f t="shared" si="119"/>
        <v>-7.166073982684657E-5</v>
      </c>
      <c r="J1247" s="56">
        <f t="shared" si="118"/>
        <v>1.2008587072783243E-4</v>
      </c>
    </row>
    <row r="1248" spans="1:10" x14ac:dyDescent="0.25">
      <c r="A1248" s="49">
        <v>45222</v>
      </c>
      <c r="B1248" s="51" t="s">
        <v>407</v>
      </c>
      <c r="C1248" s="51">
        <v>2021.14</v>
      </c>
      <c r="D1248" s="60">
        <f t="shared" si="114"/>
        <v>-1.0582010582010581E-2</v>
      </c>
      <c r="E1248" s="61">
        <f t="shared" si="115"/>
        <v>-3.8345523726909247E-3</v>
      </c>
      <c r="F1248" s="58">
        <f t="shared" si="116"/>
        <v>-1.2113779651124399E-2</v>
      </c>
      <c r="G1248" s="59">
        <f t="shared" si="117"/>
        <v>-3.9550602420684615E-3</v>
      </c>
      <c r="H1248" s="57">
        <f t="shared" si="119"/>
        <v>4.7910728279340067E-5</v>
      </c>
      <c r="J1248" s="56">
        <f t="shared" si="118"/>
        <v>1.4703791898909601E-5</v>
      </c>
    </row>
    <row r="1249" spans="1:10" x14ac:dyDescent="0.25">
      <c r="A1249" s="48">
        <v>45223</v>
      </c>
      <c r="B1249" s="50">
        <v>373.9</v>
      </c>
      <c r="C1249" s="50">
        <v>2059.5300000000002</v>
      </c>
      <c r="D1249" s="60">
        <f t="shared" si="114"/>
        <v>-2.6737967914447491E-4</v>
      </c>
      <c r="E1249" s="61">
        <f t="shared" si="115"/>
        <v>1.8994230978556681E-2</v>
      </c>
      <c r="F1249" s="58">
        <f t="shared" si="116"/>
        <v>-1.799148748258293E-3</v>
      </c>
      <c r="G1249" s="59">
        <f t="shared" si="117"/>
        <v>1.8873723109179143E-2</v>
      </c>
      <c r="H1249" s="57">
        <f t="shared" si="119"/>
        <v>-3.3956635306853272E-5</v>
      </c>
      <c r="J1249" s="56">
        <f t="shared" si="118"/>
        <v>3.6078081046676228E-4</v>
      </c>
    </row>
    <row r="1250" spans="1:10" x14ac:dyDescent="0.25">
      <c r="A1250" s="49">
        <v>45224</v>
      </c>
      <c r="B1250" s="51">
        <v>380.1</v>
      </c>
      <c r="C1250" s="51">
        <v>2096.2199999999998</v>
      </c>
      <c r="D1250" s="60">
        <f t="shared" si="114"/>
        <v>1.6581973789783433E-2</v>
      </c>
      <c r="E1250" s="61">
        <f t="shared" si="115"/>
        <v>1.7814744140653316E-2</v>
      </c>
      <c r="F1250" s="58">
        <f t="shared" si="116"/>
        <v>1.5050204720669615E-2</v>
      </c>
      <c r="G1250" s="59">
        <f t="shared" si="117"/>
        <v>1.7694236271275778E-2</v>
      </c>
      <c r="H1250" s="57">
        <f t="shared" si="119"/>
        <v>2.6630187825859826E-4</v>
      </c>
      <c r="J1250" s="56">
        <f t="shared" si="118"/>
        <v>3.1736510879694162E-4</v>
      </c>
    </row>
    <row r="1251" spans="1:10" x14ac:dyDescent="0.25">
      <c r="A1251" s="48">
        <v>45225</v>
      </c>
      <c r="B1251" s="50">
        <v>398.3</v>
      </c>
      <c r="C1251" s="50">
        <v>2120.96</v>
      </c>
      <c r="D1251" s="60">
        <f t="shared" si="114"/>
        <v>4.7882136279926213E-2</v>
      </c>
      <c r="E1251" s="61">
        <f t="shared" si="115"/>
        <v>1.180219633435442E-2</v>
      </c>
      <c r="F1251" s="58">
        <f t="shared" si="116"/>
        <v>4.6350367210812392E-2</v>
      </c>
      <c r="G1251" s="59">
        <f t="shared" si="117"/>
        <v>1.1681688464976882E-2</v>
      </c>
      <c r="H1251" s="57">
        <f t="shared" si="119"/>
        <v>5.4145054999398987E-4</v>
      </c>
      <c r="J1251" s="56">
        <f t="shared" si="118"/>
        <v>1.3929183831464892E-4</v>
      </c>
    </row>
    <row r="1252" spans="1:10" x14ac:dyDescent="0.25">
      <c r="A1252" s="49">
        <v>45226</v>
      </c>
      <c r="B1252" s="51">
        <v>395.4</v>
      </c>
      <c r="C1252" s="51">
        <v>2103.73</v>
      </c>
      <c r="D1252" s="60">
        <f t="shared" si="114"/>
        <v>-7.2809440120512603E-3</v>
      </c>
      <c r="E1252" s="61">
        <f t="shared" si="115"/>
        <v>-8.123679843089926E-3</v>
      </c>
      <c r="F1252" s="58">
        <f t="shared" si="116"/>
        <v>-8.8127130811650779E-3</v>
      </c>
      <c r="G1252" s="59">
        <f t="shared" si="117"/>
        <v>-8.2441877124674635E-3</v>
      </c>
      <c r="H1252" s="57">
        <f t="shared" si="119"/>
        <v>7.265366089724242E-5</v>
      </c>
      <c r="J1252" s="56">
        <f t="shared" si="118"/>
        <v>6.5994174193025569E-5</v>
      </c>
    </row>
    <row r="1253" spans="1:10" x14ac:dyDescent="0.25">
      <c r="A1253" s="48">
        <v>45229</v>
      </c>
      <c r="B1253" s="50">
        <v>390.2</v>
      </c>
      <c r="C1253" s="50">
        <v>2126.4699999999998</v>
      </c>
      <c r="D1253" s="60">
        <f t="shared" si="114"/>
        <v>-1.3151239251390945E-2</v>
      </c>
      <c r="E1253" s="61">
        <f t="shared" si="115"/>
        <v>1.0809371925104339E-2</v>
      </c>
      <c r="F1253" s="58">
        <f t="shared" si="116"/>
        <v>-1.4683008320504762E-2</v>
      </c>
      <c r="G1253" s="59">
        <f t="shared" si="117"/>
        <v>1.0688864055726801E-2</v>
      </c>
      <c r="H1253" s="57">
        <f t="shared" si="119"/>
        <v>-1.5694467986698089E-4</v>
      </c>
      <c r="J1253" s="56">
        <f t="shared" si="118"/>
        <v>1.1684252141523387E-4</v>
      </c>
    </row>
    <row r="1254" spans="1:10" x14ac:dyDescent="0.25">
      <c r="A1254" s="49">
        <v>45230</v>
      </c>
      <c r="B1254" s="51">
        <v>398.5</v>
      </c>
      <c r="C1254" s="51">
        <v>2149.73</v>
      </c>
      <c r="D1254" s="60">
        <f t="shared" si="114"/>
        <v>2.12711430035879E-2</v>
      </c>
      <c r="E1254" s="61">
        <f t="shared" si="115"/>
        <v>1.0938315612258886E-2</v>
      </c>
      <c r="F1254" s="58">
        <f t="shared" si="116"/>
        <v>1.9739373934474082E-2</v>
      </c>
      <c r="G1254" s="59">
        <f t="shared" si="117"/>
        <v>1.0817807742881349E-2</v>
      </c>
      <c r="H1254" s="57">
        <f t="shared" si="119"/>
        <v>2.13536752187984E-4</v>
      </c>
      <c r="J1254" s="56">
        <f t="shared" si="118"/>
        <v>1.196467484333865E-4</v>
      </c>
    </row>
    <row r="1255" spans="1:10" x14ac:dyDescent="0.25">
      <c r="H1255" s="57">
        <f>SUM(H6:H1254)</f>
        <v>0.20016666450529244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4DAC-D4D5-4B78-A094-FD675DAC5BB8}">
  <dimension ref="A1:F1251"/>
  <sheetViews>
    <sheetView workbookViewId="0">
      <selection activeCell="E2" sqref="E2:E1251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3" width="12.42578125" bestFit="1" customWidth="1"/>
    <col min="4" max="4" width="11.5703125" bestFit="1" customWidth="1"/>
    <col min="5" max="5" width="13.42578125" bestFit="1" customWidth="1"/>
    <col min="6" max="6" width="12.140625" bestFit="1" customWidth="1"/>
  </cols>
  <sheetData>
    <row r="1" spans="1:6" x14ac:dyDescent="0.25">
      <c r="A1" t="s">
        <v>258</v>
      </c>
      <c r="B1" t="s">
        <v>455</v>
      </c>
      <c r="C1" t="s">
        <v>454</v>
      </c>
      <c r="D1" t="s">
        <v>453</v>
      </c>
      <c r="E1" t="s">
        <v>262</v>
      </c>
      <c r="F1" t="s">
        <v>452</v>
      </c>
    </row>
    <row r="2" spans="1:6" x14ac:dyDescent="0.25">
      <c r="A2" s="9">
        <v>43404</v>
      </c>
    </row>
    <row r="3" spans="1:6" x14ac:dyDescent="0.25">
      <c r="A3" s="9">
        <v>43406</v>
      </c>
    </row>
    <row r="4" spans="1:6" x14ac:dyDescent="0.25">
      <c r="A4" s="9">
        <v>43409</v>
      </c>
    </row>
    <row r="5" spans="1:6" x14ac:dyDescent="0.25">
      <c r="A5" s="9">
        <v>43410</v>
      </c>
    </row>
    <row r="6" spans="1:6" x14ac:dyDescent="0.25">
      <c r="A6" s="9">
        <v>43411</v>
      </c>
    </row>
    <row r="7" spans="1:6" x14ac:dyDescent="0.25">
      <c r="A7" s="9">
        <v>43412</v>
      </c>
    </row>
    <row r="8" spans="1:6" x14ac:dyDescent="0.25">
      <c r="A8" s="9">
        <v>43413</v>
      </c>
    </row>
    <row r="9" spans="1:6" x14ac:dyDescent="0.25">
      <c r="A9" s="9">
        <v>43417</v>
      </c>
    </row>
    <row r="10" spans="1:6" x14ac:dyDescent="0.25">
      <c r="A10" s="9">
        <v>43418</v>
      </c>
    </row>
    <row r="11" spans="1:6" x14ac:dyDescent="0.25">
      <c r="A11" s="9">
        <v>43419</v>
      </c>
    </row>
    <row r="12" spans="1:6" x14ac:dyDescent="0.25">
      <c r="A12" s="9">
        <v>43420</v>
      </c>
    </row>
    <row r="13" spans="1:6" x14ac:dyDescent="0.25">
      <c r="A13" s="9">
        <v>43423</v>
      </c>
    </row>
    <row r="14" spans="1:6" x14ac:dyDescent="0.25">
      <c r="A14" s="9">
        <v>43424</v>
      </c>
    </row>
    <row r="15" spans="1:6" x14ac:dyDescent="0.25">
      <c r="A15" s="9">
        <v>43425</v>
      </c>
    </row>
    <row r="16" spans="1:6" x14ac:dyDescent="0.25">
      <c r="A16" s="9">
        <v>43426</v>
      </c>
    </row>
    <row r="17" spans="1:1" x14ac:dyDescent="0.25">
      <c r="A17" s="9">
        <v>43427</v>
      </c>
    </row>
    <row r="18" spans="1:1" x14ac:dyDescent="0.25">
      <c r="A18" s="9">
        <v>43430</v>
      </c>
    </row>
    <row r="19" spans="1:1" x14ac:dyDescent="0.25">
      <c r="A19" s="9">
        <v>43431</v>
      </c>
    </row>
    <row r="20" spans="1:1" x14ac:dyDescent="0.25">
      <c r="A20" s="9">
        <v>43432</v>
      </c>
    </row>
    <row r="21" spans="1:1" x14ac:dyDescent="0.25">
      <c r="A21" s="9">
        <v>43433</v>
      </c>
    </row>
    <row r="22" spans="1:1" x14ac:dyDescent="0.25">
      <c r="A22" s="9">
        <v>43434</v>
      </c>
    </row>
    <row r="23" spans="1:1" x14ac:dyDescent="0.25">
      <c r="A23" s="9">
        <v>43437</v>
      </c>
    </row>
    <row r="24" spans="1:1" x14ac:dyDescent="0.25">
      <c r="A24" s="9">
        <v>43438</v>
      </c>
    </row>
    <row r="25" spans="1:1" x14ac:dyDescent="0.25">
      <c r="A25" s="9">
        <v>43439</v>
      </c>
    </row>
    <row r="26" spans="1:1" x14ac:dyDescent="0.25">
      <c r="A26" s="9">
        <v>43440</v>
      </c>
    </row>
    <row r="27" spans="1:1" x14ac:dyDescent="0.25">
      <c r="A27" s="9">
        <v>43441</v>
      </c>
    </row>
    <row r="28" spans="1:1" x14ac:dyDescent="0.25">
      <c r="A28" s="9">
        <v>43444</v>
      </c>
    </row>
    <row r="29" spans="1:1" x14ac:dyDescent="0.25">
      <c r="A29" s="9">
        <v>43445</v>
      </c>
    </row>
    <row r="30" spans="1:1" x14ac:dyDescent="0.25">
      <c r="A30" s="9">
        <v>43446</v>
      </c>
    </row>
    <row r="31" spans="1:1" x14ac:dyDescent="0.25">
      <c r="A31" s="9">
        <v>43447</v>
      </c>
    </row>
    <row r="32" spans="1:1" x14ac:dyDescent="0.25">
      <c r="A32" s="9">
        <v>43448</v>
      </c>
    </row>
    <row r="33" spans="1:1" x14ac:dyDescent="0.25">
      <c r="A33" s="9">
        <v>43451</v>
      </c>
    </row>
    <row r="34" spans="1:1" x14ac:dyDescent="0.25">
      <c r="A34" s="9">
        <v>43452</v>
      </c>
    </row>
    <row r="35" spans="1:1" x14ac:dyDescent="0.25">
      <c r="A35" s="9">
        <v>43453</v>
      </c>
    </row>
    <row r="36" spans="1:1" x14ac:dyDescent="0.25">
      <c r="A36" s="9">
        <v>43454</v>
      </c>
    </row>
    <row r="37" spans="1:1" x14ac:dyDescent="0.25">
      <c r="A37" s="9">
        <v>43455</v>
      </c>
    </row>
    <row r="38" spans="1:1" x14ac:dyDescent="0.25">
      <c r="A38" s="9">
        <v>43461</v>
      </c>
    </row>
    <row r="39" spans="1:1" x14ac:dyDescent="0.25">
      <c r="A39" s="9">
        <v>43462</v>
      </c>
    </row>
    <row r="40" spans="1:1" x14ac:dyDescent="0.25">
      <c r="A40" s="9">
        <v>43467</v>
      </c>
    </row>
    <row r="41" spans="1:1" x14ac:dyDescent="0.25">
      <c r="A41" s="9">
        <v>43468</v>
      </c>
    </row>
    <row r="42" spans="1:1" x14ac:dyDescent="0.25">
      <c r="A42" s="9">
        <v>43469</v>
      </c>
    </row>
    <row r="43" spans="1:1" x14ac:dyDescent="0.25">
      <c r="A43" s="9">
        <v>43472</v>
      </c>
    </row>
    <row r="44" spans="1:1" x14ac:dyDescent="0.25">
      <c r="A44" s="9">
        <v>43473</v>
      </c>
    </row>
    <row r="45" spans="1:1" x14ac:dyDescent="0.25">
      <c r="A45" s="9">
        <v>43474</v>
      </c>
    </row>
    <row r="46" spans="1:1" x14ac:dyDescent="0.25">
      <c r="A46" s="9">
        <v>43475</v>
      </c>
    </row>
    <row r="47" spans="1:1" x14ac:dyDescent="0.25">
      <c r="A47" s="9">
        <v>43476</v>
      </c>
    </row>
    <row r="48" spans="1:1" x14ac:dyDescent="0.25">
      <c r="A48" s="9">
        <v>43479</v>
      </c>
    </row>
    <row r="49" spans="1:1" x14ac:dyDescent="0.25">
      <c r="A49" s="9">
        <v>43480</v>
      </c>
    </row>
    <row r="50" spans="1:1" x14ac:dyDescent="0.25">
      <c r="A50" s="9">
        <v>43481</v>
      </c>
    </row>
    <row r="51" spans="1:1" x14ac:dyDescent="0.25">
      <c r="A51" s="9">
        <v>43482</v>
      </c>
    </row>
    <row r="52" spans="1:1" x14ac:dyDescent="0.25">
      <c r="A52" s="9">
        <v>43483</v>
      </c>
    </row>
    <row r="53" spans="1:1" x14ac:dyDescent="0.25">
      <c r="A53" s="9">
        <v>43486</v>
      </c>
    </row>
    <row r="54" spans="1:1" x14ac:dyDescent="0.25">
      <c r="A54" s="9">
        <v>43487</v>
      </c>
    </row>
    <row r="55" spans="1:1" x14ac:dyDescent="0.25">
      <c r="A55" s="9">
        <v>43488</v>
      </c>
    </row>
    <row r="56" spans="1:1" x14ac:dyDescent="0.25">
      <c r="A56" s="9">
        <v>43489</v>
      </c>
    </row>
    <row r="57" spans="1:1" x14ac:dyDescent="0.25">
      <c r="A57" s="9">
        <v>43490</v>
      </c>
    </row>
    <row r="58" spans="1:1" x14ac:dyDescent="0.25">
      <c r="A58" s="9">
        <v>43493</v>
      </c>
    </row>
    <row r="59" spans="1:1" x14ac:dyDescent="0.25">
      <c r="A59" s="9">
        <v>43494</v>
      </c>
    </row>
    <row r="60" spans="1:1" x14ac:dyDescent="0.25">
      <c r="A60" s="9">
        <v>43495</v>
      </c>
    </row>
    <row r="61" spans="1:1" x14ac:dyDescent="0.25">
      <c r="A61" s="9">
        <v>43496</v>
      </c>
    </row>
    <row r="62" spans="1:1" x14ac:dyDescent="0.25">
      <c r="A62" s="9">
        <v>43497</v>
      </c>
    </row>
    <row r="63" spans="1:1" x14ac:dyDescent="0.25">
      <c r="A63" s="9">
        <v>43500</v>
      </c>
    </row>
    <row r="64" spans="1:1" x14ac:dyDescent="0.25">
      <c r="A64" s="9">
        <v>43501</v>
      </c>
    </row>
    <row r="65" spans="1:1" x14ac:dyDescent="0.25">
      <c r="A65" s="9">
        <v>43502</v>
      </c>
    </row>
    <row r="66" spans="1:1" x14ac:dyDescent="0.25">
      <c r="A66" s="9">
        <v>43503</v>
      </c>
    </row>
    <row r="67" spans="1:1" x14ac:dyDescent="0.25">
      <c r="A67" s="9">
        <v>43504</v>
      </c>
    </row>
    <row r="68" spans="1:1" x14ac:dyDescent="0.25">
      <c r="A68" s="9">
        <v>43507</v>
      </c>
    </row>
    <row r="69" spans="1:1" x14ac:dyDescent="0.25">
      <c r="A69" s="9">
        <v>43508</v>
      </c>
    </row>
    <row r="70" spans="1:1" x14ac:dyDescent="0.25">
      <c r="A70" s="9">
        <v>43509</v>
      </c>
    </row>
    <row r="71" spans="1:1" x14ac:dyDescent="0.25">
      <c r="A71" s="9">
        <v>43510</v>
      </c>
    </row>
    <row r="72" spans="1:1" x14ac:dyDescent="0.25">
      <c r="A72" s="9">
        <v>43511</v>
      </c>
    </row>
    <row r="73" spans="1:1" x14ac:dyDescent="0.25">
      <c r="A73" s="9">
        <v>43514</v>
      </c>
    </row>
    <row r="74" spans="1:1" x14ac:dyDescent="0.25">
      <c r="A74" s="9">
        <v>43515</v>
      </c>
    </row>
    <row r="75" spans="1:1" x14ac:dyDescent="0.25">
      <c r="A75" s="9">
        <v>43516</v>
      </c>
    </row>
    <row r="76" spans="1:1" x14ac:dyDescent="0.25">
      <c r="A76" s="9">
        <v>43517</v>
      </c>
    </row>
    <row r="77" spans="1:1" x14ac:dyDescent="0.25">
      <c r="A77" s="9">
        <v>43518</v>
      </c>
    </row>
    <row r="78" spans="1:1" x14ac:dyDescent="0.25">
      <c r="A78" s="9">
        <v>43521</v>
      </c>
    </row>
    <row r="79" spans="1:1" x14ac:dyDescent="0.25">
      <c r="A79" s="9">
        <v>43522</v>
      </c>
    </row>
    <row r="80" spans="1:1" x14ac:dyDescent="0.25">
      <c r="A80" s="9">
        <v>43523</v>
      </c>
    </row>
    <row r="81" spans="1:1" x14ac:dyDescent="0.25">
      <c r="A81" s="9">
        <v>43524</v>
      </c>
    </row>
    <row r="82" spans="1:1" x14ac:dyDescent="0.25">
      <c r="A82" s="9">
        <v>43525</v>
      </c>
    </row>
    <row r="83" spans="1:1" x14ac:dyDescent="0.25">
      <c r="A83" s="9">
        <v>43528</v>
      </c>
    </row>
    <row r="84" spans="1:1" x14ac:dyDescent="0.25">
      <c r="A84" s="9">
        <v>43529</v>
      </c>
    </row>
    <row r="85" spans="1:1" x14ac:dyDescent="0.25">
      <c r="A85" s="9">
        <v>43530</v>
      </c>
    </row>
    <row r="86" spans="1:1" x14ac:dyDescent="0.25">
      <c r="A86" s="9">
        <v>43531</v>
      </c>
    </row>
    <row r="87" spans="1:1" x14ac:dyDescent="0.25">
      <c r="A87" s="9">
        <v>43532</v>
      </c>
    </row>
    <row r="88" spans="1:1" x14ac:dyDescent="0.25">
      <c r="A88" s="9">
        <v>43535</v>
      </c>
    </row>
    <row r="89" spans="1:1" x14ac:dyDescent="0.25">
      <c r="A89" s="9">
        <v>43536</v>
      </c>
    </row>
    <row r="90" spans="1:1" x14ac:dyDescent="0.25">
      <c r="A90" s="9">
        <v>43537</v>
      </c>
    </row>
    <row r="91" spans="1:1" x14ac:dyDescent="0.25">
      <c r="A91" s="9">
        <v>43538</v>
      </c>
    </row>
    <row r="92" spans="1:1" x14ac:dyDescent="0.25">
      <c r="A92" s="9">
        <v>43539</v>
      </c>
    </row>
    <row r="93" spans="1:1" x14ac:dyDescent="0.25">
      <c r="A93" s="9">
        <v>43542</v>
      </c>
    </row>
    <row r="94" spans="1:1" x14ac:dyDescent="0.25">
      <c r="A94" s="9">
        <v>43543</v>
      </c>
    </row>
    <row r="95" spans="1:1" x14ac:dyDescent="0.25">
      <c r="A95" s="9">
        <v>43544</v>
      </c>
    </row>
    <row r="96" spans="1:1" x14ac:dyDescent="0.25">
      <c r="A96" s="9">
        <v>43545</v>
      </c>
    </row>
    <row r="97" spans="1:1" x14ac:dyDescent="0.25">
      <c r="A97" s="9">
        <v>43546</v>
      </c>
    </row>
    <row r="98" spans="1:1" x14ac:dyDescent="0.25">
      <c r="A98" s="9">
        <v>43549</v>
      </c>
    </row>
    <row r="99" spans="1:1" x14ac:dyDescent="0.25">
      <c r="A99" s="9">
        <v>43550</v>
      </c>
    </row>
    <row r="100" spans="1:1" x14ac:dyDescent="0.25">
      <c r="A100" s="9">
        <v>43551</v>
      </c>
    </row>
    <row r="101" spans="1:1" x14ac:dyDescent="0.25">
      <c r="A101" s="9">
        <v>43552</v>
      </c>
    </row>
    <row r="102" spans="1:1" x14ac:dyDescent="0.25">
      <c r="A102" s="9">
        <v>43553</v>
      </c>
    </row>
    <row r="103" spans="1:1" x14ac:dyDescent="0.25">
      <c r="A103" s="9">
        <v>43556</v>
      </c>
    </row>
    <row r="104" spans="1:1" x14ac:dyDescent="0.25">
      <c r="A104" s="9">
        <v>43557</v>
      </c>
    </row>
    <row r="105" spans="1:1" x14ac:dyDescent="0.25">
      <c r="A105" s="9">
        <v>43558</v>
      </c>
    </row>
    <row r="106" spans="1:1" x14ac:dyDescent="0.25">
      <c r="A106" s="9">
        <v>43559</v>
      </c>
    </row>
    <row r="107" spans="1:1" x14ac:dyDescent="0.25">
      <c r="A107" s="9">
        <v>43560</v>
      </c>
    </row>
    <row r="108" spans="1:1" x14ac:dyDescent="0.25">
      <c r="A108" s="9">
        <v>43563</v>
      </c>
    </row>
    <row r="109" spans="1:1" x14ac:dyDescent="0.25">
      <c r="A109" s="9">
        <v>43564</v>
      </c>
    </row>
    <row r="110" spans="1:1" x14ac:dyDescent="0.25">
      <c r="A110" s="9">
        <v>43565</v>
      </c>
    </row>
    <row r="111" spans="1:1" x14ac:dyDescent="0.25">
      <c r="A111" s="9">
        <v>43566</v>
      </c>
    </row>
    <row r="112" spans="1:1" x14ac:dyDescent="0.25">
      <c r="A112" s="9">
        <v>43567</v>
      </c>
    </row>
    <row r="113" spans="1:1" x14ac:dyDescent="0.25">
      <c r="A113" s="9">
        <v>43570</v>
      </c>
    </row>
    <row r="114" spans="1:1" x14ac:dyDescent="0.25">
      <c r="A114" s="9">
        <v>43571</v>
      </c>
    </row>
    <row r="115" spans="1:1" x14ac:dyDescent="0.25">
      <c r="A115" s="9">
        <v>43572</v>
      </c>
    </row>
    <row r="116" spans="1:1" x14ac:dyDescent="0.25">
      <c r="A116" s="9">
        <v>43573</v>
      </c>
    </row>
    <row r="117" spans="1:1" x14ac:dyDescent="0.25">
      <c r="A117" s="9">
        <v>43578</v>
      </c>
    </row>
    <row r="118" spans="1:1" x14ac:dyDescent="0.25">
      <c r="A118" s="9">
        <v>43579</v>
      </c>
    </row>
    <row r="119" spans="1:1" x14ac:dyDescent="0.25">
      <c r="A119" s="9">
        <v>43580</v>
      </c>
    </row>
    <row r="120" spans="1:1" x14ac:dyDescent="0.25">
      <c r="A120" s="9">
        <v>43581</v>
      </c>
    </row>
    <row r="121" spans="1:1" x14ac:dyDescent="0.25">
      <c r="A121" s="9">
        <v>43584</v>
      </c>
    </row>
    <row r="122" spans="1:1" x14ac:dyDescent="0.25">
      <c r="A122" s="9">
        <v>43585</v>
      </c>
    </row>
    <row r="123" spans="1:1" x14ac:dyDescent="0.25">
      <c r="A123" s="9">
        <v>43587</v>
      </c>
    </row>
    <row r="124" spans="1:1" x14ac:dyDescent="0.25">
      <c r="A124" s="9">
        <v>43591</v>
      </c>
    </row>
    <row r="125" spans="1:1" x14ac:dyDescent="0.25">
      <c r="A125" s="9">
        <v>43592</v>
      </c>
    </row>
    <row r="126" spans="1:1" x14ac:dyDescent="0.25">
      <c r="A126" s="9">
        <v>43593</v>
      </c>
    </row>
    <row r="127" spans="1:1" x14ac:dyDescent="0.25">
      <c r="A127" s="9">
        <v>43594</v>
      </c>
    </row>
    <row r="128" spans="1:1" x14ac:dyDescent="0.25">
      <c r="A128" s="9">
        <v>43595</v>
      </c>
    </row>
    <row r="129" spans="1:1" x14ac:dyDescent="0.25">
      <c r="A129" s="9">
        <v>43598</v>
      </c>
    </row>
    <row r="130" spans="1:1" x14ac:dyDescent="0.25">
      <c r="A130" s="9">
        <v>43599</v>
      </c>
    </row>
    <row r="131" spans="1:1" x14ac:dyDescent="0.25">
      <c r="A131" s="9">
        <v>43600</v>
      </c>
    </row>
    <row r="132" spans="1:1" x14ac:dyDescent="0.25">
      <c r="A132" s="9">
        <v>43601</v>
      </c>
    </row>
    <row r="133" spans="1:1" x14ac:dyDescent="0.25">
      <c r="A133" s="9">
        <v>43602</v>
      </c>
    </row>
    <row r="134" spans="1:1" x14ac:dyDescent="0.25">
      <c r="A134" s="9">
        <v>43605</v>
      </c>
    </row>
    <row r="135" spans="1:1" x14ac:dyDescent="0.25">
      <c r="A135" s="9">
        <v>43606</v>
      </c>
    </row>
    <row r="136" spans="1:1" x14ac:dyDescent="0.25">
      <c r="A136" s="9">
        <v>43607</v>
      </c>
    </row>
    <row r="137" spans="1:1" x14ac:dyDescent="0.25">
      <c r="A137" s="9">
        <v>43608</v>
      </c>
    </row>
    <row r="138" spans="1:1" x14ac:dyDescent="0.25">
      <c r="A138" s="9">
        <v>43609</v>
      </c>
    </row>
    <row r="139" spans="1:1" x14ac:dyDescent="0.25">
      <c r="A139" s="9">
        <v>43612</v>
      </c>
    </row>
    <row r="140" spans="1:1" x14ac:dyDescent="0.25">
      <c r="A140" s="9">
        <v>43613</v>
      </c>
    </row>
    <row r="141" spans="1:1" x14ac:dyDescent="0.25">
      <c r="A141" s="9">
        <v>43614</v>
      </c>
    </row>
    <row r="142" spans="1:1" x14ac:dyDescent="0.25">
      <c r="A142" s="9">
        <v>43615</v>
      </c>
    </row>
    <row r="143" spans="1:1" x14ac:dyDescent="0.25">
      <c r="A143" s="9">
        <v>43616</v>
      </c>
    </row>
    <row r="144" spans="1:1" x14ac:dyDescent="0.25">
      <c r="A144" s="9">
        <v>43619</v>
      </c>
    </row>
    <row r="145" spans="1:1" x14ac:dyDescent="0.25">
      <c r="A145" s="9">
        <v>43620</v>
      </c>
    </row>
    <row r="146" spans="1:1" x14ac:dyDescent="0.25">
      <c r="A146" s="9">
        <v>43621</v>
      </c>
    </row>
    <row r="147" spans="1:1" x14ac:dyDescent="0.25">
      <c r="A147" s="9">
        <v>43622</v>
      </c>
    </row>
    <row r="148" spans="1:1" x14ac:dyDescent="0.25">
      <c r="A148" s="9">
        <v>43623</v>
      </c>
    </row>
    <row r="149" spans="1:1" x14ac:dyDescent="0.25">
      <c r="A149" s="9">
        <v>43626</v>
      </c>
    </row>
    <row r="150" spans="1:1" x14ac:dyDescent="0.25">
      <c r="A150" s="9">
        <v>43627</v>
      </c>
    </row>
    <row r="151" spans="1:1" x14ac:dyDescent="0.25">
      <c r="A151" s="9">
        <v>43628</v>
      </c>
    </row>
    <row r="152" spans="1:1" x14ac:dyDescent="0.25">
      <c r="A152" s="9">
        <v>43629</v>
      </c>
    </row>
    <row r="153" spans="1:1" x14ac:dyDescent="0.25">
      <c r="A153" s="9">
        <v>43630</v>
      </c>
    </row>
    <row r="154" spans="1:1" x14ac:dyDescent="0.25">
      <c r="A154" s="9">
        <v>43633</v>
      </c>
    </row>
    <row r="155" spans="1:1" x14ac:dyDescent="0.25">
      <c r="A155" s="9">
        <v>43634</v>
      </c>
    </row>
    <row r="156" spans="1:1" x14ac:dyDescent="0.25">
      <c r="A156" s="9">
        <v>43635</v>
      </c>
    </row>
    <row r="157" spans="1:1" x14ac:dyDescent="0.25">
      <c r="A157" s="9">
        <v>43637</v>
      </c>
    </row>
    <row r="158" spans="1:1" x14ac:dyDescent="0.25">
      <c r="A158" s="9">
        <v>43640</v>
      </c>
    </row>
    <row r="159" spans="1:1" x14ac:dyDescent="0.25">
      <c r="A159" s="9">
        <v>43641</v>
      </c>
    </row>
    <row r="160" spans="1:1" x14ac:dyDescent="0.25">
      <c r="A160" s="9">
        <v>43642</v>
      </c>
    </row>
    <row r="161" spans="1:1" x14ac:dyDescent="0.25">
      <c r="A161" s="9">
        <v>43643</v>
      </c>
    </row>
    <row r="162" spans="1:1" x14ac:dyDescent="0.25">
      <c r="A162" s="9">
        <v>43644</v>
      </c>
    </row>
    <row r="163" spans="1:1" x14ac:dyDescent="0.25">
      <c r="A163" s="9">
        <v>43647</v>
      </c>
    </row>
    <row r="164" spans="1:1" x14ac:dyDescent="0.25">
      <c r="A164" s="9">
        <v>43648</v>
      </c>
    </row>
    <row r="165" spans="1:1" x14ac:dyDescent="0.25">
      <c r="A165" s="9">
        <v>43649</v>
      </c>
    </row>
    <row r="166" spans="1:1" x14ac:dyDescent="0.25">
      <c r="A166" s="9">
        <v>43650</v>
      </c>
    </row>
    <row r="167" spans="1:1" x14ac:dyDescent="0.25">
      <c r="A167" s="9">
        <v>43651</v>
      </c>
    </row>
    <row r="168" spans="1:1" x14ac:dyDescent="0.25">
      <c r="A168" s="9">
        <v>43654</v>
      </c>
    </row>
    <row r="169" spans="1:1" x14ac:dyDescent="0.25">
      <c r="A169" s="9">
        <v>43655</v>
      </c>
    </row>
    <row r="170" spans="1:1" x14ac:dyDescent="0.25">
      <c r="A170" s="9">
        <v>43656</v>
      </c>
    </row>
    <row r="171" spans="1:1" x14ac:dyDescent="0.25">
      <c r="A171" s="9">
        <v>43657</v>
      </c>
    </row>
    <row r="172" spans="1:1" x14ac:dyDescent="0.25">
      <c r="A172" s="9">
        <v>43658</v>
      </c>
    </row>
    <row r="173" spans="1:1" x14ac:dyDescent="0.25">
      <c r="A173" s="9">
        <v>43661</v>
      </c>
    </row>
    <row r="174" spans="1:1" x14ac:dyDescent="0.25">
      <c r="A174" s="9">
        <v>43662</v>
      </c>
    </row>
    <row r="175" spans="1:1" x14ac:dyDescent="0.25">
      <c r="A175" s="9">
        <v>43663</v>
      </c>
    </row>
    <row r="176" spans="1:1" x14ac:dyDescent="0.25">
      <c r="A176" s="9">
        <v>43664</v>
      </c>
    </row>
    <row r="177" spans="1:1" x14ac:dyDescent="0.25">
      <c r="A177" s="9">
        <v>43665</v>
      </c>
    </row>
    <row r="178" spans="1:1" x14ac:dyDescent="0.25">
      <c r="A178" s="9">
        <v>43668</v>
      </c>
    </row>
    <row r="179" spans="1:1" x14ac:dyDescent="0.25">
      <c r="A179" s="9">
        <v>43669</v>
      </c>
    </row>
    <row r="180" spans="1:1" x14ac:dyDescent="0.25">
      <c r="A180" s="9">
        <v>43670</v>
      </c>
    </row>
    <row r="181" spans="1:1" x14ac:dyDescent="0.25">
      <c r="A181" s="9">
        <v>43671</v>
      </c>
    </row>
    <row r="182" spans="1:1" x14ac:dyDescent="0.25">
      <c r="A182" s="9">
        <v>43672</v>
      </c>
    </row>
    <row r="183" spans="1:1" x14ac:dyDescent="0.25">
      <c r="A183" s="9">
        <v>43675</v>
      </c>
    </row>
    <row r="184" spans="1:1" x14ac:dyDescent="0.25">
      <c r="A184" s="9">
        <v>43676</v>
      </c>
    </row>
    <row r="185" spans="1:1" x14ac:dyDescent="0.25">
      <c r="A185" s="9">
        <v>43677</v>
      </c>
    </row>
    <row r="186" spans="1:1" x14ac:dyDescent="0.25">
      <c r="A186" s="9">
        <v>43678</v>
      </c>
    </row>
    <row r="187" spans="1:1" x14ac:dyDescent="0.25">
      <c r="A187" s="9">
        <v>43679</v>
      </c>
    </row>
    <row r="188" spans="1:1" x14ac:dyDescent="0.25">
      <c r="A188" s="9">
        <v>43682</v>
      </c>
    </row>
    <row r="189" spans="1:1" x14ac:dyDescent="0.25">
      <c r="A189" s="9">
        <v>43683</v>
      </c>
    </row>
    <row r="190" spans="1:1" x14ac:dyDescent="0.25">
      <c r="A190" s="9">
        <v>43684</v>
      </c>
    </row>
    <row r="191" spans="1:1" x14ac:dyDescent="0.25">
      <c r="A191" s="9">
        <v>43685</v>
      </c>
    </row>
    <row r="192" spans="1:1" x14ac:dyDescent="0.25">
      <c r="A192" s="9">
        <v>43686</v>
      </c>
    </row>
    <row r="193" spans="1:1" x14ac:dyDescent="0.25">
      <c r="A193" s="9">
        <v>43689</v>
      </c>
    </row>
    <row r="194" spans="1:1" x14ac:dyDescent="0.25">
      <c r="A194" s="9">
        <v>43690</v>
      </c>
    </row>
    <row r="195" spans="1:1" x14ac:dyDescent="0.25">
      <c r="A195" s="9">
        <v>43691</v>
      </c>
    </row>
    <row r="196" spans="1:1" x14ac:dyDescent="0.25">
      <c r="A196" s="9">
        <v>43693</v>
      </c>
    </row>
    <row r="197" spans="1:1" x14ac:dyDescent="0.25">
      <c r="A197" s="9">
        <v>43696</v>
      </c>
    </row>
    <row r="198" spans="1:1" x14ac:dyDescent="0.25">
      <c r="A198" s="9">
        <v>43697</v>
      </c>
    </row>
    <row r="199" spans="1:1" x14ac:dyDescent="0.25">
      <c r="A199" s="9">
        <v>43698</v>
      </c>
    </row>
    <row r="200" spans="1:1" x14ac:dyDescent="0.25">
      <c r="A200" s="9">
        <v>43699</v>
      </c>
    </row>
    <row r="201" spans="1:1" x14ac:dyDescent="0.25">
      <c r="A201" s="9">
        <v>43700</v>
      </c>
    </row>
    <row r="202" spans="1:1" x14ac:dyDescent="0.25">
      <c r="A202" s="9">
        <v>43703</v>
      </c>
    </row>
    <row r="203" spans="1:1" x14ac:dyDescent="0.25">
      <c r="A203" s="9">
        <v>43704</v>
      </c>
    </row>
    <row r="204" spans="1:1" x14ac:dyDescent="0.25">
      <c r="A204" s="9">
        <v>43705</v>
      </c>
    </row>
    <row r="205" spans="1:1" x14ac:dyDescent="0.25">
      <c r="A205" s="9">
        <v>43706</v>
      </c>
    </row>
    <row r="206" spans="1:1" x14ac:dyDescent="0.25">
      <c r="A206" s="9">
        <v>43707</v>
      </c>
    </row>
    <row r="207" spans="1:1" x14ac:dyDescent="0.25">
      <c r="A207" s="9">
        <v>43710</v>
      </c>
    </row>
    <row r="208" spans="1:1" x14ac:dyDescent="0.25">
      <c r="A208" s="9">
        <v>43711</v>
      </c>
    </row>
    <row r="209" spans="1:1" x14ac:dyDescent="0.25">
      <c r="A209" s="9">
        <v>43712</v>
      </c>
    </row>
    <row r="210" spans="1:1" x14ac:dyDescent="0.25">
      <c r="A210" s="9">
        <v>43713</v>
      </c>
    </row>
    <row r="211" spans="1:1" x14ac:dyDescent="0.25">
      <c r="A211" s="9">
        <v>43714</v>
      </c>
    </row>
    <row r="212" spans="1:1" x14ac:dyDescent="0.25">
      <c r="A212" s="9">
        <v>43717</v>
      </c>
    </row>
    <row r="213" spans="1:1" x14ac:dyDescent="0.25">
      <c r="A213" s="9">
        <v>43718</v>
      </c>
    </row>
    <row r="214" spans="1:1" x14ac:dyDescent="0.25">
      <c r="A214" s="9">
        <v>43719</v>
      </c>
    </row>
    <row r="215" spans="1:1" x14ac:dyDescent="0.25">
      <c r="A215" s="9">
        <v>43720</v>
      </c>
    </row>
    <row r="216" spans="1:1" x14ac:dyDescent="0.25">
      <c r="A216" s="9">
        <v>43721</v>
      </c>
    </row>
    <row r="217" spans="1:1" x14ac:dyDescent="0.25">
      <c r="A217" s="9">
        <v>43724</v>
      </c>
    </row>
    <row r="218" spans="1:1" x14ac:dyDescent="0.25">
      <c r="A218" s="9">
        <v>43725</v>
      </c>
    </row>
    <row r="219" spans="1:1" x14ac:dyDescent="0.25">
      <c r="A219" s="9">
        <v>43726</v>
      </c>
    </row>
    <row r="220" spans="1:1" x14ac:dyDescent="0.25">
      <c r="A220" s="9">
        <v>43727</v>
      </c>
    </row>
    <row r="221" spans="1:1" x14ac:dyDescent="0.25">
      <c r="A221" s="9">
        <v>43728</v>
      </c>
    </row>
    <row r="222" spans="1:1" x14ac:dyDescent="0.25">
      <c r="A222" s="9">
        <v>43731</v>
      </c>
    </row>
    <row r="223" spans="1:1" x14ac:dyDescent="0.25">
      <c r="A223" s="9">
        <v>43732</v>
      </c>
    </row>
    <row r="224" spans="1:1" x14ac:dyDescent="0.25">
      <c r="A224" s="9">
        <v>43733</v>
      </c>
    </row>
    <row r="225" spans="1:1" x14ac:dyDescent="0.25">
      <c r="A225" s="9">
        <v>43734</v>
      </c>
    </row>
    <row r="226" spans="1:1" x14ac:dyDescent="0.25">
      <c r="A226" s="9">
        <v>43735</v>
      </c>
    </row>
    <row r="227" spans="1:1" x14ac:dyDescent="0.25">
      <c r="A227" s="9">
        <v>43738</v>
      </c>
    </row>
    <row r="228" spans="1:1" x14ac:dyDescent="0.25">
      <c r="A228" s="9">
        <v>43739</v>
      </c>
    </row>
    <row r="229" spans="1:1" x14ac:dyDescent="0.25">
      <c r="A229" s="9">
        <v>43740</v>
      </c>
    </row>
    <row r="230" spans="1:1" x14ac:dyDescent="0.25">
      <c r="A230" s="9">
        <v>43741</v>
      </c>
    </row>
    <row r="231" spans="1:1" x14ac:dyDescent="0.25">
      <c r="A231" s="9">
        <v>43742</v>
      </c>
    </row>
    <row r="232" spans="1:1" x14ac:dyDescent="0.25">
      <c r="A232" s="9">
        <v>43745</v>
      </c>
    </row>
    <row r="233" spans="1:1" x14ac:dyDescent="0.25">
      <c r="A233" s="9">
        <v>43746</v>
      </c>
    </row>
    <row r="234" spans="1:1" x14ac:dyDescent="0.25">
      <c r="A234" s="9">
        <v>43747</v>
      </c>
    </row>
    <row r="235" spans="1:1" x14ac:dyDescent="0.25">
      <c r="A235" s="9">
        <v>43748</v>
      </c>
    </row>
    <row r="236" spans="1:1" x14ac:dyDescent="0.25">
      <c r="A236" s="9">
        <v>43749</v>
      </c>
    </row>
    <row r="237" spans="1:1" x14ac:dyDescent="0.25">
      <c r="A237" s="9">
        <v>43752</v>
      </c>
    </row>
    <row r="238" spans="1:1" x14ac:dyDescent="0.25">
      <c r="A238" s="9">
        <v>43753</v>
      </c>
    </row>
    <row r="239" spans="1:1" x14ac:dyDescent="0.25">
      <c r="A239" s="9">
        <v>43754</v>
      </c>
    </row>
    <row r="240" spans="1:1" x14ac:dyDescent="0.25">
      <c r="A240" s="9">
        <v>43755</v>
      </c>
    </row>
    <row r="241" spans="1:1" x14ac:dyDescent="0.25">
      <c r="A241" s="9">
        <v>43756</v>
      </c>
    </row>
    <row r="242" spans="1:1" x14ac:dyDescent="0.25">
      <c r="A242" s="9">
        <v>43759</v>
      </c>
    </row>
    <row r="243" spans="1:1" x14ac:dyDescent="0.25">
      <c r="A243" s="9">
        <v>43760</v>
      </c>
    </row>
    <row r="244" spans="1:1" x14ac:dyDescent="0.25">
      <c r="A244" s="9">
        <v>43761</v>
      </c>
    </row>
    <row r="245" spans="1:1" x14ac:dyDescent="0.25">
      <c r="A245" s="9">
        <v>43762</v>
      </c>
    </row>
    <row r="246" spans="1:1" x14ac:dyDescent="0.25">
      <c r="A246" s="9">
        <v>43763</v>
      </c>
    </row>
    <row r="247" spans="1:1" x14ac:dyDescent="0.25">
      <c r="A247" s="9">
        <v>43766</v>
      </c>
    </row>
    <row r="248" spans="1:1" x14ac:dyDescent="0.25">
      <c r="A248" s="9">
        <v>43767</v>
      </c>
    </row>
    <row r="249" spans="1:1" x14ac:dyDescent="0.25">
      <c r="A249" s="9">
        <v>43768</v>
      </c>
    </row>
    <row r="250" spans="1:1" x14ac:dyDescent="0.25">
      <c r="A250" s="9">
        <v>43769</v>
      </c>
    </row>
    <row r="251" spans="1:1" x14ac:dyDescent="0.25">
      <c r="A251" s="9">
        <v>43773</v>
      </c>
    </row>
    <row r="252" spans="1:1" x14ac:dyDescent="0.25">
      <c r="A252" s="9">
        <v>43774</v>
      </c>
    </row>
    <row r="253" spans="1:1" x14ac:dyDescent="0.25">
      <c r="A253" s="9">
        <v>43775</v>
      </c>
    </row>
    <row r="254" spans="1:1" x14ac:dyDescent="0.25">
      <c r="A254" s="9">
        <v>43776</v>
      </c>
    </row>
    <row r="255" spans="1:1" x14ac:dyDescent="0.25">
      <c r="A255" s="9">
        <v>43777</v>
      </c>
    </row>
    <row r="256" spans="1:1" x14ac:dyDescent="0.25">
      <c r="A256" s="9">
        <v>43781</v>
      </c>
    </row>
    <row r="257" spans="1:1" x14ac:dyDescent="0.25">
      <c r="A257" s="9">
        <v>43782</v>
      </c>
    </row>
    <row r="258" spans="1:1" x14ac:dyDescent="0.25">
      <c r="A258" s="9">
        <v>43783</v>
      </c>
    </row>
    <row r="259" spans="1:1" x14ac:dyDescent="0.25">
      <c r="A259" s="9">
        <v>43784</v>
      </c>
    </row>
    <row r="260" spans="1:1" x14ac:dyDescent="0.25">
      <c r="A260" s="9">
        <v>43787</v>
      </c>
    </row>
    <row r="261" spans="1:1" x14ac:dyDescent="0.25">
      <c r="A261" s="9">
        <v>43788</v>
      </c>
    </row>
    <row r="262" spans="1:1" x14ac:dyDescent="0.25">
      <c r="A262" s="9">
        <v>43789</v>
      </c>
    </row>
    <row r="263" spans="1:1" x14ac:dyDescent="0.25">
      <c r="A263" s="9">
        <v>43790</v>
      </c>
    </row>
    <row r="264" spans="1:1" x14ac:dyDescent="0.25">
      <c r="A264" s="9">
        <v>43791</v>
      </c>
    </row>
    <row r="265" spans="1:1" x14ac:dyDescent="0.25">
      <c r="A265" s="9">
        <v>43794</v>
      </c>
    </row>
    <row r="266" spans="1:1" x14ac:dyDescent="0.25">
      <c r="A266" s="9">
        <v>43795</v>
      </c>
    </row>
    <row r="267" spans="1:1" x14ac:dyDescent="0.25">
      <c r="A267" s="9">
        <v>43796</v>
      </c>
    </row>
    <row r="268" spans="1:1" x14ac:dyDescent="0.25">
      <c r="A268" s="9">
        <v>43797</v>
      </c>
    </row>
    <row r="269" spans="1:1" x14ac:dyDescent="0.25">
      <c r="A269" s="9">
        <v>43798</v>
      </c>
    </row>
    <row r="270" spans="1:1" x14ac:dyDescent="0.25">
      <c r="A270" s="9">
        <v>43801</v>
      </c>
    </row>
    <row r="271" spans="1:1" x14ac:dyDescent="0.25">
      <c r="A271" s="9">
        <v>43802</v>
      </c>
    </row>
    <row r="272" spans="1:1" x14ac:dyDescent="0.25">
      <c r="A272" s="9">
        <v>43803</v>
      </c>
    </row>
    <row r="273" spans="1:1" x14ac:dyDescent="0.25">
      <c r="A273" s="9">
        <v>43804</v>
      </c>
    </row>
    <row r="274" spans="1:1" x14ac:dyDescent="0.25">
      <c r="A274" s="9">
        <v>43805</v>
      </c>
    </row>
    <row r="275" spans="1:1" x14ac:dyDescent="0.25">
      <c r="A275" s="9">
        <v>43808</v>
      </c>
    </row>
    <row r="276" spans="1:1" x14ac:dyDescent="0.25">
      <c r="A276" s="9">
        <v>43809</v>
      </c>
    </row>
    <row r="277" spans="1:1" x14ac:dyDescent="0.25">
      <c r="A277" s="9">
        <v>43810</v>
      </c>
    </row>
    <row r="278" spans="1:1" x14ac:dyDescent="0.25">
      <c r="A278" s="9">
        <v>43811</v>
      </c>
    </row>
    <row r="279" spans="1:1" x14ac:dyDescent="0.25">
      <c r="A279" s="9">
        <v>43812</v>
      </c>
    </row>
    <row r="280" spans="1:1" x14ac:dyDescent="0.25">
      <c r="A280" s="9">
        <v>43815</v>
      </c>
    </row>
    <row r="281" spans="1:1" x14ac:dyDescent="0.25">
      <c r="A281" s="9">
        <v>43816</v>
      </c>
    </row>
    <row r="282" spans="1:1" x14ac:dyDescent="0.25">
      <c r="A282" s="9">
        <v>43817</v>
      </c>
    </row>
    <row r="283" spans="1:1" x14ac:dyDescent="0.25">
      <c r="A283" s="9">
        <v>43818</v>
      </c>
    </row>
    <row r="284" spans="1:1" x14ac:dyDescent="0.25">
      <c r="A284" s="9">
        <v>43819</v>
      </c>
    </row>
    <row r="285" spans="1:1" x14ac:dyDescent="0.25">
      <c r="A285" s="9">
        <v>43822</v>
      </c>
    </row>
    <row r="286" spans="1:1" x14ac:dyDescent="0.25">
      <c r="A286" s="9">
        <v>43826</v>
      </c>
    </row>
    <row r="287" spans="1:1" x14ac:dyDescent="0.25">
      <c r="A287" s="9">
        <v>43829</v>
      </c>
    </row>
    <row r="288" spans="1:1" x14ac:dyDescent="0.25">
      <c r="A288" s="9">
        <v>43832</v>
      </c>
    </row>
    <row r="289" spans="1:1" x14ac:dyDescent="0.25">
      <c r="A289" s="9">
        <v>43833</v>
      </c>
    </row>
    <row r="290" spans="1:1" x14ac:dyDescent="0.25">
      <c r="A290" s="9">
        <v>43837</v>
      </c>
    </row>
    <row r="291" spans="1:1" x14ac:dyDescent="0.25">
      <c r="A291" s="9">
        <v>43838</v>
      </c>
    </row>
    <row r="292" spans="1:1" x14ac:dyDescent="0.25">
      <c r="A292" s="9">
        <v>43839</v>
      </c>
    </row>
    <row r="293" spans="1:1" x14ac:dyDescent="0.25">
      <c r="A293" s="9">
        <v>43840</v>
      </c>
    </row>
    <row r="294" spans="1:1" x14ac:dyDescent="0.25">
      <c r="A294" s="9">
        <v>43843</v>
      </c>
    </row>
    <row r="295" spans="1:1" x14ac:dyDescent="0.25">
      <c r="A295" s="9">
        <v>43844</v>
      </c>
    </row>
    <row r="296" spans="1:1" x14ac:dyDescent="0.25">
      <c r="A296" s="9">
        <v>43845</v>
      </c>
    </row>
    <row r="297" spans="1:1" x14ac:dyDescent="0.25">
      <c r="A297" s="9">
        <v>43846</v>
      </c>
    </row>
    <row r="298" spans="1:1" x14ac:dyDescent="0.25">
      <c r="A298" s="9">
        <v>43847</v>
      </c>
    </row>
    <row r="299" spans="1:1" x14ac:dyDescent="0.25">
      <c r="A299" s="9">
        <v>43850</v>
      </c>
    </row>
    <row r="300" spans="1:1" x14ac:dyDescent="0.25">
      <c r="A300" s="9">
        <v>43851</v>
      </c>
    </row>
    <row r="301" spans="1:1" x14ac:dyDescent="0.25">
      <c r="A301" s="9">
        <v>43852</v>
      </c>
    </row>
    <row r="302" spans="1:1" x14ac:dyDescent="0.25">
      <c r="A302" s="9">
        <v>43853</v>
      </c>
    </row>
    <row r="303" spans="1:1" x14ac:dyDescent="0.25">
      <c r="A303" s="9">
        <v>43854</v>
      </c>
    </row>
    <row r="304" spans="1:1" x14ac:dyDescent="0.25">
      <c r="A304" s="9">
        <v>43857</v>
      </c>
    </row>
    <row r="305" spans="1:1" x14ac:dyDescent="0.25">
      <c r="A305" s="9">
        <v>43858</v>
      </c>
    </row>
    <row r="306" spans="1:1" x14ac:dyDescent="0.25">
      <c r="A306" s="9">
        <v>43859</v>
      </c>
    </row>
    <row r="307" spans="1:1" x14ac:dyDescent="0.25">
      <c r="A307" s="9">
        <v>43860</v>
      </c>
    </row>
    <row r="308" spans="1:1" x14ac:dyDescent="0.25">
      <c r="A308" s="9">
        <v>43861</v>
      </c>
    </row>
    <row r="309" spans="1:1" x14ac:dyDescent="0.25">
      <c r="A309" s="9">
        <v>43864</v>
      </c>
    </row>
    <row r="310" spans="1:1" x14ac:dyDescent="0.25">
      <c r="A310" s="9">
        <v>43865</v>
      </c>
    </row>
    <row r="311" spans="1:1" x14ac:dyDescent="0.25">
      <c r="A311" s="9">
        <v>43866</v>
      </c>
    </row>
    <row r="312" spans="1:1" x14ac:dyDescent="0.25">
      <c r="A312" s="9">
        <v>43867</v>
      </c>
    </row>
    <row r="313" spans="1:1" x14ac:dyDescent="0.25">
      <c r="A313" s="9">
        <v>43868</v>
      </c>
    </row>
    <row r="314" spans="1:1" x14ac:dyDescent="0.25">
      <c r="A314" s="9">
        <v>43871</v>
      </c>
    </row>
    <row r="315" spans="1:1" x14ac:dyDescent="0.25">
      <c r="A315" s="9">
        <v>43872</v>
      </c>
    </row>
    <row r="316" spans="1:1" x14ac:dyDescent="0.25">
      <c r="A316" s="9">
        <v>43873</v>
      </c>
    </row>
    <row r="317" spans="1:1" x14ac:dyDescent="0.25">
      <c r="A317" s="9">
        <v>43874</v>
      </c>
    </row>
    <row r="318" spans="1:1" x14ac:dyDescent="0.25">
      <c r="A318" s="9">
        <v>43875</v>
      </c>
    </row>
    <row r="319" spans="1:1" x14ac:dyDescent="0.25">
      <c r="A319" s="9">
        <v>43878</v>
      </c>
    </row>
    <row r="320" spans="1:1" x14ac:dyDescent="0.25">
      <c r="A320" s="9">
        <v>43879</v>
      </c>
    </row>
    <row r="321" spans="1:1" x14ac:dyDescent="0.25">
      <c r="A321" s="9">
        <v>43880</v>
      </c>
    </row>
    <row r="322" spans="1:1" x14ac:dyDescent="0.25">
      <c r="A322" s="9">
        <v>43881</v>
      </c>
    </row>
    <row r="323" spans="1:1" x14ac:dyDescent="0.25">
      <c r="A323" s="9">
        <v>43882</v>
      </c>
    </row>
    <row r="324" spans="1:1" x14ac:dyDescent="0.25">
      <c r="A324" s="9">
        <v>43885</v>
      </c>
    </row>
    <row r="325" spans="1:1" x14ac:dyDescent="0.25">
      <c r="A325" s="9">
        <v>43886</v>
      </c>
    </row>
    <row r="326" spans="1:1" x14ac:dyDescent="0.25">
      <c r="A326" s="9">
        <v>43887</v>
      </c>
    </row>
    <row r="327" spans="1:1" x14ac:dyDescent="0.25">
      <c r="A327" s="9">
        <v>43888</v>
      </c>
    </row>
    <row r="328" spans="1:1" x14ac:dyDescent="0.25">
      <c r="A328" s="9">
        <v>43889</v>
      </c>
    </row>
    <row r="329" spans="1:1" x14ac:dyDescent="0.25">
      <c r="A329" s="9">
        <v>43892</v>
      </c>
    </row>
    <row r="330" spans="1:1" x14ac:dyDescent="0.25">
      <c r="A330" s="9">
        <v>43893</v>
      </c>
    </row>
    <row r="331" spans="1:1" x14ac:dyDescent="0.25">
      <c r="A331" s="9">
        <v>43894</v>
      </c>
    </row>
    <row r="332" spans="1:1" x14ac:dyDescent="0.25">
      <c r="A332" s="9">
        <v>43895</v>
      </c>
    </row>
    <row r="333" spans="1:1" x14ac:dyDescent="0.25">
      <c r="A333" s="9">
        <v>43896</v>
      </c>
    </row>
    <row r="334" spans="1:1" x14ac:dyDescent="0.25">
      <c r="A334" s="9">
        <v>43899</v>
      </c>
    </row>
    <row r="335" spans="1:1" x14ac:dyDescent="0.25">
      <c r="A335" s="9">
        <v>43900</v>
      </c>
    </row>
    <row r="336" spans="1:1" x14ac:dyDescent="0.25">
      <c r="A336" s="9">
        <v>43901</v>
      </c>
    </row>
    <row r="337" spans="1:1" x14ac:dyDescent="0.25">
      <c r="A337" s="9">
        <v>43902</v>
      </c>
    </row>
    <row r="338" spans="1:1" x14ac:dyDescent="0.25">
      <c r="A338" s="9">
        <v>43903</v>
      </c>
    </row>
    <row r="339" spans="1:1" x14ac:dyDescent="0.25">
      <c r="A339" s="9">
        <v>43906</v>
      </c>
    </row>
    <row r="340" spans="1:1" x14ac:dyDescent="0.25">
      <c r="A340" s="9">
        <v>43907</v>
      </c>
    </row>
    <row r="341" spans="1:1" x14ac:dyDescent="0.25">
      <c r="A341" s="9">
        <v>43908</v>
      </c>
    </row>
    <row r="342" spans="1:1" x14ac:dyDescent="0.25">
      <c r="A342" s="9">
        <v>43909</v>
      </c>
    </row>
    <row r="343" spans="1:1" x14ac:dyDescent="0.25">
      <c r="A343" s="9">
        <v>43910</v>
      </c>
    </row>
    <row r="344" spans="1:1" x14ac:dyDescent="0.25">
      <c r="A344" s="9">
        <v>43913</v>
      </c>
    </row>
    <row r="345" spans="1:1" x14ac:dyDescent="0.25">
      <c r="A345" s="9">
        <v>43914</v>
      </c>
    </row>
    <row r="346" spans="1:1" x14ac:dyDescent="0.25">
      <c r="A346" s="9">
        <v>43915</v>
      </c>
    </row>
    <row r="347" spans="1:1" x14ac:dyDescent="0.25">
      <c r="A347" s="9">
        <v>43916</v>
      </c>
    </row>
    <row r="348" spans="1:1" x14ac:dyDescent="0.25">
      <c r="A348" s="9">
        <v>43917</v>
      </c>
    </row>
    <row r="349" spans="1:1" x14ac:dyDescent="0.25">
      <c r="A349" s="9">
        <v>43920</v>
      </c>
    </row>
    <row r="350" spans="1:1" x14ac:dyDescent="0.25">
      <c r="A350" s="9">
        <v>43921</v>
      </c>
    </row>
    <row r="351" spans="1:1" x14ac:dyDescent="0.25">
      <c r="A351" s="9">
        <v>43922</v>
      </c>
    </row>
    <row r="352" spans="1:1" x14ac:dyDescent="0.25">
      <c r="A352" s="9">
        <v>43923</v>
      </c>
    </row>
    <row r="353" spans="1:1" x14ac:dyDescent="0.25">
      <c r="A353" s="9">
        <v>43924</v>
      </c>
    </row>
    <row r="354" spans="1:1" x14ac:dyDescent="0.25">
      <c r="A354" s="9">
        <v>43927</v>
      </c>
    </row>
    <row r="355" spans="1:1" x14ac:dyDescent="0.25">
      <c r="A355" s="9">
        <v>43928</v>
      </c>
    </row>
    <row r="356" spans="1:1" x14ac:dyDescent="0.25">
      <c r="A356" s="9">
        <v>43929</v>
      </c>
    </row>
    <row r="357" spans="1:1" x14ac:dyDescent="0.25">
      <c r="A357" s="9">
        <v>43930</v>
      </c>
    </row>
    <row r="358" spans="1:1" x14ac:dyDescent="0.25">
      <c r="A358" s="9">
        <v>43935</v>
      </c>
    </row>
    <row r="359" spans="1:1" x14ac:dyDescent="0.25">
      <c r="A359" s="9">
        <v>43936</v>
      </c>
    </row>
    <row r="360" spans="1:1" x14ac:dyDescent="0.25">
      <c r="A360" s="9">
        <v>43937</v>
      </c>
    </row>
    <row r="361" spans="1:1" x14ac:dyDescent="0.25">
      <c r="A361" s="9">
        <v>43938</v>
      </c>
    </row>
    <row r="362" spans="1:1" x14ac:dyDescent="0.25">
      <c r="A362" s="9">
        <v>43941</v>
      </c>
    </row>
    <row r="363" spans="1:1" x14ac:dyDescent="0.25">
      <c r="A363" s="9">
        <v>43942</v>
      </c>
    </row>
    <row r="364" spans="1:1" x14ac:dyDescent="0.25">
      <c r="A364" s="9">
        <v>43943</v>
      </c>
    </row>
    <row r="365" spans="1:1" x14ac:dyDescent="0.25">
      <c r="A365" s="9">
        <v>43944</v>
      </c>
    </row>
    <row r="366" spans="1:1" x14ac:dyDescent="0.25">
      <c r="A366" s="9">
        <v>43945</v>
      </c>
    </row>
    <row r="367" spans="1:1" x14ac:dyDescent="0.25">
      <c r="A367" s="9">
        <v>43948</v>
      </c>
    </row>
    <row r="368" spans="1:1" x14ac:dyDescent="0.25">
      <c r="A368" s="9">
        <v>43949</v>
      </c>
    </row>
    <row r="369" spans="1:1" x14ac:dyDescent="0.25">
      <c r="A369" s="9">
        <v>43950</v>
      </c>
    </row>
    <row r="370" spans="1:1" x14ac:dyDescent="0.25">
      <c r="A370" s="9">
        <v>43951</v>
      </c>
    </row>
    <row r="371" spans="1:1" x14ac:dyDescent="0.25">
      <c r="A371" s="9">
        <v>43955</v>
      </c>
    </row>
    <row r="372" spans="1:1" x14ac:dyDescent="0.25">
      <c r="A372" s="9">
        <v>43956</v>
      </c>
    </row>
    <row r="373" spans="1:1" x14ac:dyDescent="0.25">
      <c r="A373" s="9">
        <v>43957</v>
      </c>
    </row>
    <row r="374" spans="1:1" x14ac:dyDescent="0.25">
      <c r="A374" s="9">
        <v>43958</v>
      </c>
    </row>
    <row r="375" spans="1:1" x14ac:dyDescent="0.25">
      <c r="A375" s="9">
        <v>43959</v>
      </c>
    </row>
    <row r="376" spans="1:1" x14ac:dyDescent="0.25">
      <c r="A376" s="9">
        <v>43962</v>
      </c>
    </row>
    <row r="377" spans="1:1" x14ac:dyDescent="0.25">
      <c r="A377" s="9">
        <v>43963</v>
      </c>
    </row>
    <row r="378" spans="1:1" x14ac:dyDescent="0.25">
      <c r="A378" s="9">
        <v>43964</v>
      </c>
    </row>
    <row r="379" spans="1:1" x14ac:dyDescent="0.25">
      <c r="A379" s="9">
        <v>43965</v>
      </c>
    </row>
    <row r="380" spans="1:1" x14ac:dyDescent="0.25">
      <c r="A380" s="9">
        <v>43966</v>
      </c>
    </row>
    <row r="381" spans="1:1" x14ac:dyDescent="0.25">
      <c r="A381" s="9">
        <v>43969</v>
      </c>
    </row>
    <row r="382" spans="1:1" x14ac:dyDescent="0.25">
      <c r="A382" s="9">
        <v>43970</v>
      </c>
    </row>
    <row r="383" spans="1:1" x14ac:dyDescent="0.25">
      <c r="A383" s="9">
        <v>43971</v>
      </c>
    </row>
    <row r="384" spans="1:1" x14ac:dyDescent="0.25">
      <c r="A384" s="9">
        <v>43972</v>
      </c>
    </row>
    <row r="385" spans="1:1" x14ac:dyDescent="0.25">
      <c r="A385" s="9">
        <v>43973</v>
      </c>
    </row>
    <row r="386" spans="1:1" x14ac:dyDescent="0.25">
      <c r="A386" s="9">
        <v>43976</v>
      </c>
    </row>
    <row r="387" spans="1:1" x14ac:dyDescent="0.25">
      <c r="A387" s="9">
        <v>43977</v>
      </c>
    </row>
    <row r="388" spans="1:1" x14ac:dyDescent="0.25">
      <c r="A388" s="9">
        <v>43978</v>
      </c>
    </row>
    <row r="389" spans="1:1" x14ac:dyDescent="0.25">
      <c r="A389" s="9">
        <v>43979</v>
      </c>
    </row>
    <row r="390" spans="1:1" x14ac:dyDescent="0.25">
      <c r="A390" s="9">
        <v>43980</v>
      </c>
    </row>
    <row r="391" spans="1:1" x14ac:dyDescent="0.25">
      <c r="A391" s="9">
        <v>43983</v>
      </c>
    </row>
    <row r="392" spans="1:1" x14ac:dyDescent="0.25">
      <c r="A392" s="9">
        <v>43984</v>
      </c>
    </row>
    <row r="393" spans="1:1" x14ac:dyDescent="0.25">
      <c r="A393" s="9">
        <v>43985</v>
      </c>
    </row>
    <row r="394" spans="1:1" x14ac:dyDescent="0.25">
      <c r="A394" s="9">
        <v>43986</v>
      </c>
    </row>
    <row r="395" spans="1:1" x14ac:dyDescent="0.25">
      <c r="A395" s="9">
        <v>43987</v>
      </c>
    </row>
    <row r="396" spans="1:1" x14ac:dyDescent="0.25">
      <c r="A396" s="9">
        <v>43990</v>
      </c>
    </row>
    <row r="397" spans="1:1" x14ac:dyDescent="0.25">
      <c r="A397" s="9">
        <v>43991</v>
      </c>
    </row>
    <row r="398" spans="1:1" x14ac:dyDescent="0.25">
      <c r="A398" s="9">
        <v>43992</v>
      </c>
    </row>
    <row r="399" spans="1:1" x14ac:dyDescent="0.25">
      <c r="A399" s="9">
        <v>43994</v>
      </c>
    </row>
    <row r="400" spans="1:1" x14ac:dyDescent="0.25">
      <c r="A400" s="9">
        <v>43997</v>
      </c>
    </row>
    <row r="401" spans="1:1" x14ac:dyDescent="0.25">
      <c r="A401" s="9">
        <v>43998</v>
      </c>
    </row>
    <row r="402" spans="1:1" x14ac:dyDescent="0.25">
      <c r="A402" s="9">
        <v>43999</v>
      </c>
    </row>
    <row r="403" spans="1:1" x14ac:dyDescent="0.25">
      <c r="A403" s="9">
        <v>44000</v>
      </c>
    </row>
    <row r="404" spans="1:1" x14ac:dyDescent="0.25">
      <c r="A404" s="9">
        <v>44001</v>
      </c>
    </row>
    <row r="405" spans="1:1" x14ac:dyDescent="0.25">
      <c r="A405" s="9">
        <v>44004</v>
      </c>
    </row>
    <row r="406" spans="1:1" x14ac:dyDescent="0.25">
      <c r="A406" s="9">
        <v>44005</v>
      </c>
    </row>
    <row r="407" spans="1:1" x14ac:dyDescent="0.25">
      <c r="A407" s="9">
        <v>44006</v>
      </c>
    </row>
    <row r="408" spans="1:1" x14ac:dyDescent="0.25">
      <c r="A408" s="9">
        <v>44007</v>
      </c>
    </row>
    <row r="409" spans="1:1" x14ac:dyDescent="0.25">
      <c r="A409" s="9">
        <v>44008</v>
      </c>
    </row>
    <row r="410" spans="1:1" x14ac:dyDescent="0.25">
      <c r="A410" s="9">
        <v>44011</v>
      </c>
    </row>
    <row r="411" spans="1:1" x14ac:dyDescent="0.25">
      <c r="A411" s="9">
        <v>44012</v>
      </c>
    </row>
    <row r="412" spans="1:1" x14ac:dyDescent="0.25">
      <c r="A412" s="9">
        <v>44013</v>
      </c>
    </row>
    <row r="413" spans="1:1" x14ac:dyDescent="0.25">
      <c r="A413" s="9">
        <v>44014</v>
      </c>
    </row>
    <row r="414" spans="1:1" x14ac:dyDescent="0.25">
      <c r="A414" s="9">
        <v>44015</v>
      </c>
    </row>
    <row r="415" spans="1:1" x14ac:dyDescent="0.25">
      <c r="A415" s="9">
        <v>44018</v>
      </c>
    </row>
    <row r="416" spans="1:1" x14ac:dyDescent="0.25">
      <c r="A416" s="9">
        <v>44019</v>
      </c>
    </row>
    <row r="417" spans="1:1" x14ac:dyDescent="0.25">
      <c r="A417" s="9">
        <v>44020</v>
      </c>
    </row>
    <row r="418" spans="1:1" x14ac:dyDescent="0.25">
      <c r="A418" s="9">
        <v>44021</v>
      </c>
    </row>
    <row r="419" spans="1:1" x14ac:dyDescent="0.25">
      <c r="A419" s="9">
        <v>44022</v>
      </c>
    </row>
    <row r="420" spans="1:1" x14ac:dyDescent="0.25">
      <c r="A420" s="9">
        <v>44025</v>
      </c>
    </row>
    <row r="421" spans="1:1" x14ac:dyDescent="0.25">
      <c r="A421" s="9">
        <v>44026</v>
      </c>
    </row>
    <row r="422" spans="1:1" x14ac:dyDescent="0.25">
      <c r="A422" s="9">
        <v>44027</v>
      </c>
    </row>
    <row r="423" spans="1:1" x14ac:dyDescent="0.25">
      <c r="A423" s="9">
        <v>44028</v>
      </c>
    </row>
    <row r="424" spans="1:1" x14ac:dyDescent="0.25">
      <c r="A424" s="9">
        <v>44029</v>
      </c>
    </row>
    <row r="425" spans="1:1" x14ac:dyDescent="0.25">
      <c r="A425" s="9">
        <v>44032</v>
      </c>
    </row>
    <row r="426" spans="1:1" x14ac:dyDescent="0.25">
      <c r="A426" s="9">
        <v>44033</v>
      </c>
    </row>
    <row r="427" spans="1:1" x14ac:dyDescent="0.25">
      <c r="A427" s="9">
        <v>44034</v>
      </c>
    </row>
    <row r="428" spans="1:1" x14ac:dyDescent="0.25">
      <c r="A428" s="9">
        <v>44035</v>
      </c>
    </row>
    <row r="429" spans="1:1" x14ac:dyDescent="0.25">
      <c r="A429" s="9">
        <v>44036</v>
      </c>
    </row>
    <row r="430" spans="1:1" x14ac:dyDescent="0.25">
      <c r="A430" s="9">
        <v>44039</v>
      </c>
    </row>
    <row r="431" spans="1:1" x14ac:dyDescent="0.25">
      <c r="A431" s="9">
        <v>44040</v>
      </c>
    </row>
    <row r="432" spans="1:1" x14ac:dyDescent="0.25">
      <c r="A432" s="9">
        <v>44041</v>
      </c>
    </row>
    <row r="433" spans="1:1" x14ac:dyDescent="0.25">
      <c r="A433" s="9">
        <v>44042</v>
      </c>
    </row>
    <row r="434" spans="1:1" x14ac:dyDescent="0.25">
      <c r="A434" s="9">
        <v>44043</v>
      </c>
    </row>
    <row r="435" spans="1:1" x14ac:dyDescent="0.25">
      <c r="A435" s="9">
        <v>44046</v>
      </c>
    </row>
    <row r="436" spans="1:1" x14ac:dyDescent="0.25">
      <c r="A436" s="9">
        <v>44047</v>
      </c>
    </row>
    <row r="437" spans="1:1" x14ac:dyDescent="0.25">
      <c r="A437" s="9">
        <v>44048</v>
      </c>
    </row>
    <row r="438" spans="1:1" x14ac:dyDescent="0.25">
      <c r="A438" s="9">
        <v>44049</v>
      </c>
    </row>
    <row r="439" spans="1:1" x14ac:dyDescent="0.25">
      <c r="A439" s="9">
        <v>44050</v>
      </c>
    </row>
    <row r="440" spans="1:1" x14ac:dyDescent="0.25">
      <c r="A440" s="9">
        <v>44053</v>
      </c>
    </row>
    <row r="441" spans="1:1" x14ac:dyDescent="0.25">
      <c r="A441" s="9">
        <v>44054</v>
      </c>
    </row>
    <row r="442" spans="1:1" x14ac:dyDescent="0.25">
      <c r="A442" s="9">
        <v>44055</v>
      </c>
    </row>
    <row r="443" spans="1:1" x14ac:dyDescent="0.25">
      <c r="A443" s="9">
        <v>44056</v>
      </c>
    </row>
    <row r="444" spans="1:1" x14ac:dyDescent="0.25">
      <c r="A444" s="9">
        <v>44057</v>
      </c>
    </row>
    <row r="445" spans="1:1" x14ac:dyDescent="0.25">
      <c r="A445" s="9">
        <v>44060</v>
      </c>
    </row>
    <row r="446" spans="1:1" x14ac:dyDescent="0.25">
      <c r="A446" s="9">
        <v>44061</v>
      </c>
    </row>
    <row r="447" spans="1:1" x14ac:dyDescent="0.25">
      <c r="A447" s="9">
        <v>44062</v>
      </c>
    </row>
    <row r="448" spans="1:1" x14ac:dyDescent="0.25">
      <c r="A448" s="9">
        <v>44063</v>
      </c>
    </row>
    <row r="449" spans="1:1" x14ac:dyDescent="0.25">
      <c r="A449" s="9">
        <v>44064</v>
      </c>
    </row>
    <row r="450" spans="1:1" x14ac:dyDescent="0.25">
      <c r="A450" s="9">
        <v>44067</v>
      </c>
    </row>
    <row r="451" spans="1:1" x14ac:dyDescent="0.25">
      <c r="A451" s="9">
        <v>44068</v>
      </c>
    </row>
    <row r="452" spans="1:1" x14ac:dyDescent="0.25">
      <c r="A452" s="9">
        <v>44069</v>
      </c>
    </row>
    <row r="453" spans="1:1" x14ac:dyDescent="0.25">
      <c r="A453" s="9">
        <v>44070</v>
      </c>
    </row>
    <row r="454" spans="1:1" x14ac:dyDescent="0.25">
      <c r="A454" s="9">
        <v>44071</v>
      </c>
    </row>
    <row r="455" spans="1:1" x14ac:dyDescent="0.25">
      <c r="A455" s="9">
        <v>44074</v>
      </c>
    </row>
    <row r="456" spans="1:1" x14ac:dyDescent="0.25">
      <c r="A456" s="9">
        <v>44075</v>
      </c>
    </row>
    <row r="457" spans="1:1" x14ac:dyDescent="0.25">
      <c r="A457" s="9">
        <v>44076</v>
      </c>
    </row>
    <row r="458" spans="1:1" x14ac:dyDescent="0.25">
      <c r="A458" s="9">
        <v>44077</v>
      </c>
    </row>
    <row r="459" spans="1:1" x14ac:dyDescent="0.25">
      <c r="A459" s="9">
        <v>44078</v>
      </c>
    </row>
    <row r="460" spans="1:1" x14ac:dyDescent="0.25">
      <c r="A460" s="9">
        <v>44081</v>
      </c>
    </row>
    <row r="461" spans="1:1" x14ac:dyDescent="0.25">
      <c r="A461" s="9">
        <v>44082</v>
      </c>
    </row>
    <row r="462" spans="1:1" x14ac:dyDescent="0.25">
      <c r="A462" s="9">
        <v>44083</v>
      </c>
    </row>
    <row r="463" spans="1:1" x14ac:dyDescent="0.25">
      <c r="A463" s="9">
        <v>44084</v>
      </c>
    </row>
    <row r="464" spans="1:1" x14ac:dyDescent="0.25">
      <c r="A464" s="9">
        <v>44085</v>
      </c>
    </row>
    <row r="465" spans="1:1" x14ac:dyDescent="0.25">
      <c r="A465" s="9">
        <v>44088</v>
      </c>
    </row>
    <row r="466" spans="1:1" x14ac:dyDescent="0.25">
      <c r="A466" s="9">
        <v>44089</v>
      </c>
    </row>
    <row r="467" spans="1:1" x14ac:dyDescent="0.25">
      <c r="A467" s="9">
        <v>44090</v>
      </c>
    </row>
    <row r="468" spans="1:1" x14ac:dyDescent="0.25">
      <c r="A468" s="9">
        <v>44091</v>
      </c>
    </row>
    <row r="469" spans="1:1" x14ac:dyDescent="0.25">
      <c r="A469" s="9">
        <v>44092</v>
      </c>
    </row>
    <row r="470" spans="1:1" x14ac:dyDescent="0.25">
      <c r="A470" s="9">
        <v>44095</v>
      </c>
    </row>
    <row r="471" spans="1:1" x14ac:dyDescent="0.25">
      <c r="A471" s="9">
        <v>44096</v>
      </c>
    </row>
    <row r="472" spans="1:1" x14ac:dyDescent="0.25">
      <c r="A472" s="9">
        <v>44097</v>
      </c>
    </row>
    <row r="473" spans="1:1" x14ac:dyDescent="0.25">
      <c r="A473" s="9">
        <v>44098</v>
      </c>
    </row>
    <row r="474" spans="1:1" x14ac:dyDescent="0.25">
      <c r="A474" s="9">
        <v>44099</v>
      </c>
    </row>
    <row r="475" spans="1:1" x14ac:dyDescent="0.25">
      <c r="A475" s="9">
        <v>44102</v>
      </c>
    </row>
    <row r="476" spans="1:1" x14ac:dyDescent="0.25">
      <c r="A476" s="9">
        <v>44103</v>
      </c>
    </row>
    <row r="477" spans="1:1" x14ac:dyDescent="0.25">
      <c r="A477" s="9">
        <v>44104</v>
      </c>
    </row>
    <row r="478" spans="1:1" x14ac:dyDescent="0.25">
      <c r="A478" s="9">
        <v>44105</v>
      </c>
    </row>
    <row r="479" spans="1:1" x14ac:dyDescent="0.25">
      <c r="A479" s="9">
        <v>44106</v>
      </c>
    </row>
    <row r="480" spans="1:1" x14ac:dyDescent="0.25">
      <c r="A480" s="9">
        <v>44109</v>
      </c>
    </row>
    <row r="481" spans="1:1" x14ac:dyDescent="0.25">
      <c r="A481" s="9">
        <v>44110</v>
      </c>
    </row>
    <row r="482" spans="1:1" x14ac:dyDescent="0.25">
      <c r="A482" s="9">
        <v>44111</v>
      </c>
    </row>
    <row r="483" spans="1:1" x14ac:dyDescent="0.25">
      <c r="A483" s="9">
        <v>44112</v>
      </c>
    </row>
    <row r="484" spans="1:1" x14ac:dyDescent="0.25">
      <c r="A484" s="9">
        <v>44113</v>
      </c>
    </row>
    <row r="485" spans="1:1" x14ac:dyDescent="0.25">
      <c r="A485" s="9">
        <v>44116</v>
      </c>
    </row>
    <row r="486" spans="1:1" x14ac:dyDescent="0.25">
      <c r="A486" s="9">
        <v>44117</v>
      </c>
    </row>
    <row r="487" spans="1:1" x14ac:dyDescent="0.25">
      <c r="A487" s="9">
        <v>44118</v>
      </c>
    </row>
    <row r="488" spans="1:1" x14ac:dyDescent="0.25">
      <c r="A488" s="9">
        <v>44119</v>
      </c>
    </row>
    <row r="489" spans="1:1" x14ac:dyDescent="0.25">
      <c r="A489" s="9">
        <v>44120</v>
      </c>
    </row>
    <row r="490" spans="1:1" x14ac:dyDescent="0.25">
      <c r="A490" s="9">
        <v>44123</v>
      </c>
    </row>
    <row r="491" spans="1:1" x14ac:dyDescent="0.25">
      <c r="A491" s="9">
        <v>44124</v>
      </c>
    </row>
    <row r="492" spans="1:1" x14ac:dyDescent="0.25">
      <c r="A492" s="9">
        <v>44125</v>
      </c>
    </row>
    <row r="493" spans="1:1" x14ac:dyDescent="0.25">
      <c r="A493" s="9">
        <v>44126</v>
      </c>
    </row>
    <row r="494" spans="1:1" x14ac:dyDescent="0.25">
      <c r="A494" s="9">
        <v>44127</v>
      </c>
    </row>
    <row r="495" spans="1:1" x14ac:dyDescent="0.25">
      <c r="A495" s="9">
        <v>44130</v>
      </c>
    </row>
    <row r="496" spans="1:1" x14ac:dyDescent="0.25">
      <c r="A496" s="9">
        <v>44131</v>
      </c>
    </row>
    <row r="497" spans="1:1" x14ac:dyDescent="0.25">
      <c r="A497" s="9">
        <v>44132</v>
      </c>
    </row>
    <row r="498" spans="1:1" x14ac:dyDescent="0.25">
      <c r="A498" s="9">
        <v>44133</v>
      </c>
    </row>
    <row r="499" spans="1:1" x14ac:dyDescent="0.25">
      <c r="A499" s="9">
        <v>44134</v>
      </c>
    </row>
    <row r="500" spans="1:1" x14ac:dyDescent="0.25">
      <c r="A500" s="9">
        <v>44137</v>
      </c>
    </row>
    <row r="501" spans="1:1" x14ac:dyDescent="0.25">
      <c r="A501" s="9">
        <v>44138</v>
      </c>
    </row>
    <row r="502" spans="1:1" x14ac:dyDescent="0.25">
      <c r="A502" s="9">
        <v>44139</v>
      </c>
    </row>
    <row r="503" spans="1:1" x14ac:dyDescent="0.25">
      <c r="A503" s="9">
        <v>44140</v>
      </c>
    </row>
    <row r="504" spans="1:1" x14ac:dyDescent="0.25">
      <c r="A504" s="9">
        <v>44141</v>
      </c>
    </row>
    <row r="505" spans="1:1" x14ac:dyDescent="0.25">
      <c r="A505" s="9">
        <v>44144</v>
      </c>
    </row>
    <row r="506" spans="1:1" x14ac:dyDescent="0.25">
      <c r="A506" s="9">
        <v>44145</v>
      </c>
    </row>
    <row r="507" spans="1:1" x14ac:dyDescent="0.25">
      <c r="A507" s="9">
        <v>44147</v>
      </c>
    </row>
    <row r="508" spans="1:1" x14ac:dyDescent="0.25">
      <c r="A508" s="9">
        <v>44148</v>
      </c>
    </row>
    <row r="509" spans="1:1" x14ac:dyDescent="0.25">
      <c r="A509" s="9">
        <v>44151</v>
      </c>
    </row>
    <row r="510" spans="1:1" x14ac:dyDescent="0.25">
      <c r="A510" s="9">
        <v>44152</v>
      </c>
    </row>
    <row r="511" spans="1:1" x14ac:dyDescent="0.25">
      <c r="A511" s="9">
        <v>44153</v>
      </c>
    </row>
    <row r="512" spans="1:1" x14ac:dyDescent="0.25">
      <c r="A512" s="9">
        <v>44154</v>
      </c>
    </row>
    <row r="513" spans="1:1" x14ac:dyDescent="0.25">
      <c r="A513" s="9">
        <v>44155</v>
      </c>
    </row>
    <row r="514" spans="1:1" x14ac:dyDescent="0.25">
      <c r="A514" s="9">
        <v>44158</v>
      </c>
    </row>
    <row r="515" spans="1:1" x14ac:dyDescent="0.25">
      <c r="A515" s="9">
        <v>44159</v>
      </c>
    </row>
    <row r="516" spans="1:1" x14ac:dyDescent="0.25">
      <c r="A516" s="9">
        <v>44160</v>
      </c>
    </row>
    <row r="517" spans="1:1" x14ac:dyDescent="0.25">
      <c r="A517" s="9">
        <v>44161</v>
      </c>
    </row>
    <row r="518" spans="1:1" x14ac:dyDescent="0.25">
      <c r="A518" s="9">
        <v>44162</v>
      </c>
    </row>
    <row r="519" spans="1:1" x14ac:dyDescent="0.25">
      <c r="A519" s="9">
        <v>44165</v>
      </c>
    </row>
    <row r="520" spans="1:1" x14ac:dyDescent="0.25">
      <c r="A520" s="9">
        <v>44166</v>
      </c>
    </row>
    <row r="521" spans="1:1" x14ac:dyDescent="0.25">
      <c r="A521" s="9">
        <v>44167</v>
      </c>
    </row>
    <row r="522" spans="1:1" x14ac:dyDescent="0.25">
      <c r="A522" s="9">
        <v>44168</v>
      </c>
    </row>
    <row r="523" spans="1:1" x14ac:dyDescent="0.25">
      <c r="A523" s="9">
        <v>44169</v>
      </c>
    </row>
    <row r="524" spans="1:1" x14ac:dyDescent="0.25">
      <c r="A524" s="9">
        <v>44172</v>
      </c>
    </row>
    <row r="525" spans="1:1" x14ac:dyDescent="0.25">
      <c r="A525" s="9">
        <v>44173</v>
      </c>
    </row>
    <row r="526" spans="1:1" x14ac:dyDescent="0.25">
      <c r="A526" s="9">
        <v>44174</v>
      </c>
    </row>
    <row r="527" spans="1:1" x14ac:dyDescent="0.25">
      <c r="A527" s="9">
        <v>44175</v>
      </c>
    </row>
    <row r="528" spans="1:1" x14ac:dyDescent="0.25">
      <c r="A528" s="9">
        <v>44176</v>
      </c>
    </row>
    <row r="529" spans="1:1" x14ac:dyDescent="0.25">
      <c r="A529" s="9">
        <v>44179</v>
      </c>
    </row>
    <row r="530" spans="1:1" x14ac:dyDescent="0.25">
      <c r="A530" s="9">
        <v>44180</v>
      </c>
    </row>
    <row r="531" spans="1:1" x14ac:dyDescent="0.25">
      <c r="A531" s="9">
        <v>44181</v>
      </c>
    </row>
    <row r="532" spans="1:1" x14ac:dyDescent="0.25">
      <c r="A532" s="9">
        <v>44182</v>
      </c>
    </row>
    <row r="533" spans="1:1" x14ac:dyDescent="0.25">
      <c r="A533" s="9">
        <v>44183</v>
      </c>
    </row>
    <row r="534" spans="1:1" x14ac:dyDescent="0.25">
      <c r="A534" s="9">
        <v>44186</v>
      </c>
    </row>
    <row r="535" spans="1:1" x14ac:dyDescent="0.25">
      <c r="A535" s="9">
        <v>44187</v>
      </c>
    </row>
    <row r="536" spans="1:1" x14ac:dyDescent="0.25">
      <c r="A536" s="9">
        <v>44188</v>
      </c>
    </row>
    <row r="537" spans="1:1" x14ac:dyDescent="0.25">
      <c r="A537" s="9">
        <v>44193</v>
      </c>
    </row>
    <row r="538" spans="1:1" x14ac:dyDescent="0.25">
      <c r="A538" s="9">
        <v>44194</v>
      </c>
    </row>
    <row r="539" spans="1:1" x14ac:dyDescent="0.25">
      <c r="A539" s="9">
        <v>44195</v>
      </c>
    </row>
    <row r="540" spans="1:1" x14ac:dyDescent="0.25">
      <c r="A540" s="9">
        <v>44200</v>
      </c>
    </row>
    <row r="541" spans="1:1" x14ac:dyDescent="0.25">
      <c r="A541" s="9">
        <v>44201</v>
      </c>
    </row>
    <row r="542" spans="1:1" x14ac:dyDescent="0.25">
      <c r="A542" s="9">
        <v>44203</v>
      </c>
    </row>
    <row r="543" spans="1:1" x14ac:dyDescent="0.25">
      <c r="A543" s="9">
        <v>44204</v>
      </c>
    </row>
    <row r="544" spans="1:1" x14ac:dyDescent="0.25">
      <c r="A544" s="9">
        <v>44207</v>
      </c>
    </row>
    <row r="545" spans="1:1" x14ac:dyDescent="0.25">
      <c r="A545" s="9">
        <v>44208</v>
      </c>
    </row>
    <row r="546" spans="1:1" x14ac:dyDescent="0.25">
      <c r="A546" s="9">
        <v>44209</v>
      </c>
    </row>
    <row r="547" spans="1:1" x14ac:dyDescent="0.25">
      <c r="A547" s="9">
        <v>44210</v>
      </c>
    </row>
    <row r="548" spans="1:1" x14ac:dyDescent="0.25">
      <c r="A548" s="9">
        <v>44211</v>
      </c>
    </row>
    <row r="549" spans="1:1" x14ac:dyDescent="0.25">
      <c r="A549" s="9">
        <v>44214</v>
      </c>
    </row>
    <row r="550" spans="1:1" x14ac:dyDescent="0.25">
      <c r="A550" s="9">
        <v>44215</v>
      </c>
    </row>
    <row r="551" spans="1:1" x14ac:dyDescent="0.25">
      <c r="A551" s="9">
        <v>44216</v>
      </c>
    </row>
    <row r="552" spans="1:1" x14ac:dyDescent="0.25">
      <c r="A552" s="9">
        <v>44217</v>
      </c>
    </row>
    <row r="553" spans="1:1" x14ac:dyDescent="0.25">
      <c r="A553" s="9">
        <v>44218</v>
      </c>
    </row>
    <row r="554" spans="1:1" x14ac:dyDescent="0.25">
      <c r="A554" s="9">
        <v>44221</v>
      </c>
    </row>
    <row r="555" spans="1:1" x14ac:dyDescent="0.25">
      <c r="A555" s="9">
        <v>44222</v>
      </c>
    </row>
    <row r="556" spans="1:1" x14ac:dyDescent="0.25">
      <c r="A556" s="9">
        <v>44223</v>
      </c>
    </row>
    <row r="557" spans="1:1" x14ac:dyDescent="0.25">
      <c r="A557" s="9">
        <v>44224</v>
      </c>
    </row>
    <row r="558" spans="1:1" x14ac:dyDescent="0.25">
      <c r="A558" s="9">
        <v>44225</v>
      </c>
    </row>
    <row r="559" spans="1:1" x14ac:dyDescent="0.25">
      <c r="A559" s="9">
        <v>44228</v>
      </c>
    </row>
    <row r="560" spans="1:1" x14ac:dyDescent="0.25">
      <c r="A560" s="9">
        <v>44229</v>
      </c>
    </row>
    <row r="561" spans="1:1" x14ac:dyDescent="0.25">
      <c r="A561" s="9">
        <v>44230</v>
      </c>
    </row>
    <row r="562" spans="1:1" x14ac:dyDescent="0.25">
      <c r="A562" s="9">
        <v>44231</v>
      </c>
    </row>
    <row r="563" spans="1:1" x14ac:dyDescent="0.25">
      <c r="A563" s="9">
        <v>44232</v>
      </c>
    </row>
    <row r="564" spans="1:1" x14ac:dyDescent="0.25">
      <c r="A564" s="9">
        <v>44235</v>
      </c>
    </row>
    <row r="565" spans="1:1" x14ac:dyDescent="0.25">
      <c r="A565" s="9">
        <v>44236</v>
      </c>
    </row>
    <row r="566" spans="1:1" x14ac:dyDescent="0.25">
      <c r="A566" s="9">
        <v>44237</v>
      </c>
    </row>
    <row r="567" spans="1:1" x14ac:dyDescent="0.25">
      <c r="A567" s="9">
        <v>44238</v>
      </c>
    </row>
    <row r="568" spans="1:1" x14ac:dyDescent="0.25">
      <c r="A568" s="9">
        <v>44239</v>
      </c>
    </row>
    <row r="569" spans="1:1" x14ac:dyDescent="0.25">
      <c r="A569" s="9">
        <v>44242</v>
      </c>
    </row>
    <row r="570" spans="1:1" x14ac:dyDescent="0.25">
      <c r="A570" s="9">
        <v>44243</v>
      </c>
    </row>
    <row r="571" spans="1:1" x14ac:dyDescent="0.25">
      <c r="A571" s="9">
        <v>44244</v>
      </c>
    </row>
    <row r="572" spans="1:1" x14ac:dyDescent="0.25">
      <c r="A572" s="9">
        <v>44245</v>
      </c>
    </row>
    <row r="573" spans="1:1" x14ac:dyDescent="0.25">
      <c r="A573" s="9">
        <v>44246</v>
      </c>
    </row>
    <row r="574" spans="1:1" x14ac:dyDescent="0.25">
      <c r="A574" s="9">
        <v>44249</v>
      </c>
    </row>
    <row r="575" spans="1:1" x14ac:dyDescent="0.25">
      <c r="A575" s="9">
        <v>44250</v>
      </c>
    </row>
    <row r="576" spans="1:1" x14ac:dyDescent="0.25">
      <c r="A576" s="9">
        <v>44251</v>
      </c>
    </row>
    <row r="577" spans="1:1" x14ac:dyDescent="0.25">
      <c r="A577" s="9">
        <v>44252</v>
      </c>
    </row>
    <row r="578" spans="1:1" x14ac:dyDescent="0.25">
      <c r="A578" s="9">
        <v>44253</v>
      </c>
    </row>
    <row r="579" spans="1:1" x14ac:dyDescent="0.25">
      <c r="A579" s="9">
        <v>44256</v>
      </c>
    </row>
    <row r="580" spans="1:1" x14ac:dyDescent="0.25">
      <c r="A580" s="9">
        <v>44257</v>
      </c>
    </row>
    <row r="581" spans="1:1" x14ac:dyDescent="0.25">
      <c r="A581" s="9">
        <v>44258</v>
      </c>
    </row>
    <row r="582" spans="1:1" x14ac:dyDescent="0.25">
      <c r="A582" s="9">
        <v>44259</v>
      </c>
    </row>
    <row r="583" spans="1:1" x14ac:dyDescent="0.25">
      <c r="A583" s="9">
        <v>44260</v>
      </c>
    </row>
    <row r="584" spans="1:1" x14ac:dyDescent="0.25">
      <c r="A584" s="9">
        <v>44263</v>
      </c>
    </row>
    <row r="585" spans="1:1" x14ac:dyDescent="0.25">
      <c r="A585" s="9">
        <v>44264</v>
      </c>
    </row>
    <row r="586" spans="1:1" x14ac:dyDescent="0.25">
      <c r="A586" s="9">
        <v>44265</v>
      </c>
    </row>
    <row r="587" spans="1:1" x14ac:dyDescent="0.25">
      <c r="A587" s="9">
        <v>44266</v>
      </c>
    </row>
    <row r="588" spans="1:1" x14ac:dyDescent="0.25">
      <c r="A588" s="9">
        <v>44267</v>
      </c>
    </row>
    <row r="589" spans="1:1" x14ac:dyDescent="0.25">
      <c r="A589" s="9">
        <v>44270</v>
      </c>
    </row>
    <row r="590" spans="1:1" x14ac:dyDescent="0.25">
      <c r="A590" s="9">
        <v>44271</v>
      </c>
    </row>
    <row r="591" spans="1:1" x14ac:dyDescent="0.25">
      <c r="A591" s="9">
        <v>44272</v>
      </c>
    </row>
    <row r="592" spans="1:1" x14ac:dyDescent="0.25">
      <c r="A592" s="9">
        <v>44273</v>
      </c>
    </row>
    <row r="593" spans="1:1" x14ac:dyDescent="0.25">
      <c r="A593" s="9">
        <v>44274</v>
      </c>
    </row>
    <row r="594" spans="1:1" x14ac:dyDescent="0.25">
      <c r="A594" s="9">
        <v>44277</v>
      </c>
    </row>
    <row r="595" spans="1:1" x14ac:dyDescent="0.25">
      <c r="A595" s="9">
        <v>44278</v>
      </c>
    </row>
    <row r="596" spans="1:1" x14ac:dyDescent="0.25">
      <c r="A596" s="9">
        <v>44279</v>
      </c>
    </row>
    <row r="597" spans="1:1" x14ac:dyDescent="0.25">
      <c r="A597" s="9">
        <v>44280</v>
      </c>
    </row>
    <row r="598" spans="1:1" x14ac:dyDescent="0.25">
      <c r="A598" s="9">
        <v>44281</v>
      </c>
    </row>
    <row r="599" spans="1:1" x14ac:dyDescent="0.25">
      <c r="A599" s="9">
        <v>44284</v>
      </c>
    </row>
    <row r="600" spans="1:1" x14ac:dyDescent="0.25">
      <c r="A600" s="9">
        <v>44285</v>
      </c>
    </row>
    <row r="601" spans="1:1" x14ac:dyDescent="0.25">
      <c r="A601" s="9">
        <v>44286</v>
      </c>
    </row>
    <row r="602" spans="1:1" x14ac:dyDescent="0.25">
      <c r="A602" s="9">
        <v>44287</v>
      </c>
    </row>
    <row r="603" spans="1:1" x14ac:dyDescent="0.25">
      <c r="A603" s="9">
        <v>44292</v>
      </c>
    </row>
    <row r="604" spans="1:1" x14ac:dyDescent="0.25">
      <c r="A604" s="9">
        <v>44293</v>
      </c>
    </row>
    <row r="605" spans="1:1" x14ac:dyDescent="0.25">
      <c r="A605" s="9">
        <v>44294</v>
      </c>
    </row>
    <row r="606" spans="1:1" x14ac:dyDescent="0.25">
      <c r="A606" s="9">
        <v>44295</v>
      </c>
    </row>
    <row r="607" spans="1:1" x14ac:dyDescent="0.25">
      <c r="A607" s="9">
        <v>44298</v>
      </c>
    </row>
    <row r="608" spans="1:1" x14ac:dyDescent="0.25">
      <c r="A608" s="9">
        <v>44299</v>
      </c>
    </row>
    <row r="609" spans="1:1" x14ac:dyDescent="0.25">
      <c r="A609" s="9">
        <v>44300</v>
      </c>
    </row>
    <row r="610" spans="1:1" x14ac:dyDescent="0.25">
      <c r="A610" s="9">
        <v>44301</v>
      </c>
    </row>
    <row r="611" spans="1:1" x14ac:dyDescent="0.25">
      <c r="A611" s="9">
        <v>44302</v>
      </c>
    </row>
    <row r="612" spans="1:1" x14ac:dyDescent="0.25">
      <c r="A612" s="9">
        <v>44305</v>
      </c>
    </row>
    <row r="613" spans="1:1" x14ac:dyDescent="0.25">
      <c r="A613" s="9">
        <v>44306</v>
      </c>
    </row>
    <row r="614" spans="1:1" x14ac:dyDescent="0.25">
      <c r="A614" s="9">
        <v>44307</v>
      </c>
    </row>
    <row r="615" spans="1:1" x14ac:dyDescent="0.25">
      <c r="A615" s="9">
        <v>44308</v>
      </c>
    </row>
    <row r="616" spans="1:1" x14ac:dyDescent="0.25">
      <c r="A616" s="9">
        <v>44309</v>
      </c>
    </row>
    <row r="617" spans="1:1" x14ac:dyDescent="0.25">
      <c r="A617" s="9">
        <v>44312</v>
      </c>
    </row>
    <row r="618" spans="1:1" x14ac:dyDescent="0.25">
      <c r="A618" s="9">
        <v>44313</v>
      </c>
    </row>
    <row r="619" spans="1:1" x14ac:dyDescent="0.25">
      <c r="A619" s="9">
        <v>44314</v>
      </c>
    </row>
    <row r="620" spans="1:1" x14ac:dyDescent="0.25">
      <c r="A620" s="9">
        <v>44315</v>
      </c>
    </row>
    <row r="621" spans="1:1" x14ac:dyDescent="0.25">
      <c r="A621" s="9">
        <v>44316</v>
      </c>
    </row>
    <row r="622" spans="1:1" x14ac:dyDescent="0.25">
      <c r="A622" s="9">
        <v>44320</v>
      </c>
    </row>
    <row r="623" spans="1:1" x14ac:dyDescent="0.25">
      <c r="A623" s="9">
        <v>44321</v>
      </c>
    </row>
    <row r="624" spans="1:1" x14ac:dyDescent="0.25">
      <c r="A624" s="9">
        <v>44322</v>
      </c>
    </row>
    <row r="625" spans="1:1" x14ac:dyDescent="0.25">
      <c r="A625" s="9">
        <v>44323</v>
      </c>
    </row>
    <row r="626" spans="1:1" x14ac:dyDescent="0.25">
      <c r="A626" s="9">
        <v>44326</v>
      </c>
    </row>
    <row r="627" spans="1:1" x14ac:dyDescent="0.25">
      <c r="A627" s="9">
        <v>44327</v>
      </c>
    </row>
    <row r="628" spans="1:1" x14ac:dyDescent="0.25">
      <c r="A628" s="9">
        <v>44328</v>
      </c>
    </row>
    <row r="629" spans="1:1" x14ac:dyDescent="0.25">
      <c r="A629" s="9">
        <v>44329</v>
      </c>
    </row>
    <row r="630" spans="1:1" x14ac:dyDescent="0.25">
      <c r="A630" s="9">
        <v>44330</v>
      </c>
    </row>
    <row r="631" spans="1:1" x14ac:dyDescent="0.25">
      <c r="A631" s="9">
        <v>44333</v>
      </c>
    </row>
    <row r="632" spans="1:1" x14ac:dyDescent="0.25">
      <c r="A632" s="9">
        <v>44334</v>
      </c>
    </row>
    <row r="633" spans="1:1" x14ac:dyDescent="0.25">
      <c r="A633" s="9">
        <v>44335</v>
      </c>
    </row>
    <row r="634" spans="1:1" x14ac:dyDescent="0.25">
      <c r="A634" s="9">
        <v>44336</v>
      </c>
    </row>
    <row r="635" spans="1:1" x14ac:dyDescent="0.25">
      <c r="A635" s="9">
        <v>44337</v>
      </c>
    </row>
    <row r="636" spans="1:1" x14ac:dyDescent="0.25">
      <c r="A636" s="9">
        <v>44340</v>
      </c>
    </row>
    <row r="637" spans="1:1" x14ac:dyDescent="0.25">
      <c r="A637" s="9">
        <v>44341</v>
      </c>
    </row>
    <row r="638" spans="1:1" x14ac:dyDescent="0.25">
      <c r="A638" s="9">
        <v>44342</v>
      </c>
    </row>
    <row r="639" spans="1:1" x14ac:dyDescent="0.25">
      <c r="A639" s="9">
        <v>44343</v>
      </c>
    </row>
    <row r="640" spans="1:1" x14ac:dyDescent="0.25">
      <c r="A640" s="9">
        <v>44344</v>
      </c>
    </row>
    <row r="641" spans="1:1" x14ac:dyDescent="0.25">
      <c r="A641" s="9">
        <v>44347</v>
      </c>
    </row>
    <row r="642" spans="1:1" x14ac:dyDescent="0.25">
      <c r="A642" s="9">
        <v>44348</v>
      </c>
    </row>
    <row r="643" spans="1:1" x14ac:dyDescent="0.25">
      <c r="A643" s="9">
        <v>44349</v>
      </c>
    </row>
    <row r="644" spans="1:1" x14ac:dyDescent="0.25">
      <c r="A644" s="9">
        <v>44351</v>
      </c>
    </row>
    <row r="645" spans="1:1" x14ac:dyDescent="0.25">
      <c r="A645" s="9">
        <v>44354</v>
      </c>
    </row>
    <row r="646" spans="1:1" x14ac:dyDescent="0.25">
      <c r="A646" s="9">
        <v>44355</v>
      </c>
    </row>
    <row r="647" spans="1:1" x14ac:dyDescent="0.25">
      <c r="A647" s="9">
        <v>44356</v>
      </c>
    </row>
    <row r="648" spans="1:1" x14ac:dyDescent="0.25">
      <c r="A648" s="9">
        <v>44357</v>
      </c>
    </row>
    <row r="649" spans="1:1" x14ac:dyDescent="0.25">
      <c r="A649" s="9">
        <v>44358</v>
      </c>
    </row>
    <row r="650" spans="1:1" x14ac:dyDescent="0.25">
      <c r="A650" s="9">
        <v>44361</v>
      </c>
    </row>
    <row r="651" spans="1:1" x14ac:dyDescent="0.25">
      <c r="A651" s="9">
        <v>44362</v>
      </c>
    </row>
    <row r="652" spans="1:1" x14ac:dyDescent="0.25">
      <c r="A652" s="9">
        <v>44363</v>
      </c>
    </row>
    <row r="653" spans="1:1" x14ac:dyDescent="0.25">
      <c r="A653" s="9">
        <v>44364</v>
      </c>
    </row>
    <row r="654" spans="1:1" x14ac:dyDescent="0.25">
      <c r="A654" s="9">
        <v>44365</v>
      </c>
    </row>
    <row r="655" spans="1:1" x14ac:dyDescent="0.25">
      <c r="A655" s="9">
        <v>44368</v>
      </c>
    </row>
    <row r="656" spans="1:1" x14ac:dyDescent="0.25">
      <c r="A656" s="9">
        <v>44369</v>
      </c>
    </row>
    <row r="657" spans="1:1" x14ac:dyDescent="0.25">
      <c r="A657" s="9">
        <v>44370</v>
      </c>
    </row>
    <row r="658" spans="1:1" x14ac:dyDescent="0.25">
      <c r="A658" s="9">
        <v>44371</v>
      </c>
    </row>
    <row r="659" spans="1:1" x14ac:dyDescent="0.25">
      <c r="A659" s="9">
        <v>44372</v>
      </c>
    </row>
    <row r="660" spans="1:1" x14ac:dyDescent="0.25">
      <c r="A660" s="9">
        <v>44375</v>
      </c>
    </row>
    <row r="661" spans="1:1" x14ac:dyDescent="0.25">
      <c r="A661" s="9">
        <v>44376</v>
      </c>
    </row>
    <row r="662" spans="1:1" x14ac:dyDescent="0.25">
      <c r="A662" s="9">
        <v>44377</v>
      </c>
    </row>
    <row r="663" spans="1:1" x14ac:dyDescent="0.25">
      <c r="A663" s="9">
        <v>44378</v>
      </c>
    </row>
    <row r="664" spans="1:1" x14ac:dyDescent="0.25">
      <c r="A664" s="9">
        <v>44379</v>
      </c>
    </row>
    <row r="665" spans="1:1" x14ac:dyDescent="0.25">
      <c r="A665" s="9">
        <v>44382</v>
      </c>
    </row>
    <row r="666" spans="1:1" x14ac:dyDescent="0.25">
      <c r="A666" s="9">
        <v>44383</v>
      </c>
    </row>
    <row r="667" spans="1:1" x14ac:dyDescent="0.25">
      <c r="A667" s="9">
        <v>44384</v>
      </c>
    </row>
    <row r="668" spans="1:1" x14ac:dyDescent="0.25">
      <c r="A668" s="9">
        <v>44385</v>
      </c>
    </row>
    <row r="669" spans="1:1" x14ac:dyDescent="0.25">
      <c r="A669" s="9">
        <v>44386</v>
      </c>
    </row>
    <row r="670" spans="1:1" x14ac:dyDescent="0.25">
      <c r="A670" s="9">
        <v>44389</v>
      </c>
    </row>
    <row r="671" spans="1:1" x14ac:dyDescent="0.25">
      <c r="A671" s="9">
        <v>44390</v>
      </c>
    </row>
    <row r="672" spans="1:1" x14ac:dyDescent="0.25">
      <c r="A672" s="9">
        <v>44391</v>
      </c>
    </row>
    <row r="673" spans="1:1" x14ac:dyDescent="0.25">
      <c r="A673" s="9">
        <v>44392</v>
      </c>
    </row>
    <row r="674" spans="1:1" x14ac:dyDescent="0.25">
      <c r="A674" s="9">
        <v>44393</v>
      </c>
    </row>
    <row r="675" spans="1:1" x14ac:dyDescent="0.25">
      <c r="A675" s="9">
        <v>44396</v>
      </c>
    </row>
    <row r="676" spans="1:1" x14ac:dyDescent="0.25">
      <c r="A676" s="9">
        <v>44397</v>
      </c>
    </row>
    <row r="677" spans="1:1" x14ac:dyDescent="0.25">
      <c r="A677" s="9">
        <v>44398</v>
      </c>
    </row>
    <row r="678" spans="1:1" x14ac:dyDescent="0.25">
      <c r="A678" s="9">
        <v>44399</v>
      </c>
    </row>
    <row r="679" spans="1:1" x14ac:dyDescent="0.25">
      <c r="A679" s="9">
        <v>44400</v>
      </c>
    </row>
    <row r="680" spans="1:1" x14ac:dyDescent="0.25">
      <c r="A680" s="9">
        <v>44403</v>
      </c>
    </row>
    <row r="681" spans="1:1" x14ac:dyDescent="0.25">
      <c r="A681" s="9">
        <v>44404</v>
      </c>
    </row>
    <row r="682" spans="1:1" x14ac:dyDescent="0.25">
      <c r="A682" s="9">
        <v>44405</v>
      </c>
    </row>
    <row r="683" spans="1:1" x14ac:dyDescent="0.25">
      <c r="A683" s="9">
        <v>44406</v>
      </c>
    </row>
    <row r="684" spans="1:1" x14ac:dyDescent="0.25">
      <c r="A684" s="9">
        <v>44407</v>
      </c>
    </row>
    <row r="685" spans="1:1" x14ac:dyDescent="0.25">
      <c r="A685" s="9">
        <v>44410</v>
      </c>
    </row>
    <row r="686" spans="1:1" x14ac:dyDescent="0.25">
      <c r="A686" s="9">
        <v>44411</v>
      </c>
    </row>
    <row r="687" spans="1:1" x14ac:dyDescent="0.25">
      <c r="A687" s="9">
        <v>44412</v>
      </c>
    </row>
    <row r="688" spans="1:1" x14ac:dyDescent="0.25">
      <c r="A688" s="9">
        <v>44413</v>
      </c>
    </row>
    <row r="689" spans="1:1" x14ac:dyDescent="0.25">
      <c r="A689" s="9">
        <v>44414</v>
      </c>
    </row>
    <row r="690" spans="1:1" x14ac:dyDescent="0.25">
      <c r="A690" s="9">
        <v>44417</v>
      </c>
    </row>
    <row r="691" spans="1:1" x14ac:dyDescent="0.25">
      <c r="A691" s="9">
        <v>44418</v>
      </c>
    </row>
    <row r="692" spans="1:1" x14ac:dyDescent="0.25">
      <c r="A692" s="9">
        <v>44419</v>
      </c>
    </row>
    <row r="693" spans="1:1" x14ac:dyDescent="0.25">
      <c r="A693" s="9">
        <v>44420</v>
      </c>
    </row>
    <row r="694" spans="1:1" x14ac:dyDescent="0.25">
      <c r="A694" s="9">
        <v>44421</v>
      </c>
    </row>
    <row r="695" spans="1:1" x14ac:dyDescent="0.25">
      <c r="A695" s="9">
        <v>44424</v>
      </c>
    </row>
    <row r="696" spans="1:1" x14ac:dyDescent="0.25">
      <c r="A696" s="9">
        <v>44425</v>
      </c>
    </row>
    <row r="697" spans="1:1" x14ac:dyDescent="0.25">
      <c r="A697" s="9">
        <v>44426</v>
      </c>
    </row>
    <row r="698" spans="1:1" x14ac:dyDescent="0.25">
      <c r="A698" s="9">
        <v>44427</v>
      </c>
    </row>
    <row r="699" spans="1:1" x14ac:dyDescent="0.25">
      <c r="A699" s="9">
        <v>44428</v>
      </c>
    </row>
    <row r="700" spans="1:1" x14ac:dyDescent="0.25">
      <c r="A700" s="9">
        <v>44431</v>
      </c>
    </row>
    <row r="701" spans="1:1" x14ac:dyDescent="0.25">
      <c r="A701" s="9">
        <v>44432</v>
      </c>
    </row>
    <row r="702" spans="1:1" x14ac:dyDescent="0.25">
      <c r="A702" s="9">
        <v>44433</v>
      </c>
    </row>
    <row r="703" spans="1:1" x14ac:dyDescent="0.25">
      <c r="A703" s="9">
        <v>44434</v>
      </c>
    </row>
    <row r="704" spans="1:1" x14ac:dyDescent="0.25">
      <c r="A704" s="9">
        <v>44435</v>
      </c>
    </row>
    <row r="705" spans="1:1" x14ac:dyDescent="0.25">
      <c r="A705" s="9">
        <v>44438</v>
      </c>
    </row>
    <row r="706" spans="1:1" x14ac:dyDescent="0.25">
      <c r="A706" s="9">
        <v>44439</v>
      </c>
    </row>
    <row r="707" spans="1:1" x14ac:dyDescent="0.25">
      <c r="A707" s="9">
        <v>44440</v>
      </c>
    </row>
    <row r="708" spans="1:1" x14ac:dyDescent="0.25">
      <c r="A708" s="9">
        <v>44441</v>
      </c>
    </row>
    <row r="709" spans="1:1" x14ac:dyDescent="0.25">
      <c r="A709" s="9">
        <v>44442</v>
      </c>
    </row>
    <row r="710" spans="1:1" x14ac:dyDescent="0.25">
      <c r="A710" s="9">
        <v>44445</v>
      </c>
    </row>
    <row r="711" spans="1:1" x14ac:dyDescent="0.25">
      <c r="A711" s="9">
        <v>44446</v>
      </c>
    </row>
    <row r="712" spans="1:1" x14ac:dyDescent="0.25">
      <c r="A712" s="9">
        <v>44447</v>
      </c>
    </row>
    <row r="713" spans="1:1" x14ac:dyDescent="0.25">
      <c r="A713" s="9">
        <v>44448</v>
      </c>
    </row>
    <row r="714" spans="1:1" x14ac:dyDescent="0.25">
      <c r="A714" s="9">
        <v>44449</v>
      </c>
    </row>
    <row r="715" spans="1:1" x14ac:dyDescent="0.25">
      <c r="A715" s="9">
        <v>44452</v>
      </c>
    </row>
    <row r="716" spans="1:1" x14ac:dyDescent="0.25">
      <c r="A716" s="9">
        <v>44453</v>
      </c>
    </row>
    <row r="717" spans="1:1" x14ac:dyDescent="0.25">
      <c r="A717" s="9">
        <v>44454</v>
      </c>
    </row>
    <row r="718" spans="1:1" x14ac:dyDescent="0.25">
      <c r="A718" s="9">
        <v>44455</v>
      </c>
    </row>
    <row r="719" spans="1:1" x14ac:dyDescent="0.25">
      <c r="A719" s="9">
        <v>44456</v>
      </c>
    </row>
    <row r="720" spans="1:1" x14ac:dyDescent="0.25">
      <c r="A720" s="9">
        <v>44459</v>
      </c>
    </row>
    <row r="721" spans="1:1" x14ac:dyDescent="0.25">
      <c r="A721" s="9">
        <v>44460</v>
      </c>
    </row>
    <row r="722" spans="1:1" x14ac:dyDescent="0.25">
      <c r="A722" s="9">
        <v>44461</v>
      </c>
    </row>
    <row r="723" spans="1:1" x14ac:dyDescent="0.25">
      <c r="A723" s="9">
        <v>44462</v>
      </c>
    </row>
    <row r="724" spans="1:1" x14ac:dyDescent="0.25">
      <c r="A724" s="9">
        <v>44463</v>
      </c>
    </row>
    <row r="725" spans="1:1" x14ac:dyDescent="0.25">
      <c r="A725" s="9">
        <v>44466</v>
      </c>
    </row>
    <row r="726" spans="1:1" x14ac:dyDescent="0.25">
      <c r="A726" s="9">
        <v>44467</v>
      </c>
    </row>
    <row r="727" spans="1:1" x14ac:dyDescent="0.25">
      <c r="A727" s="9">
        <v>44468</v>
      </c>
    </row>
    <row r="728" spans="1:1" x14ac:dyDescent="0.25">
      <c r="A728" s="9">
        <v>44469</v>
      </c>
    </row>
    <row r="729" spans="1:1" x14ac:dyDescent="0.25">
      <c r="A729" s="9">
        <v>44470</v>
      </c>
    </row>
    <row r="730" spans="1:1" x14ac:dyDescent="0.25">
      <c r="A730" s="9">
        <v>44473</v>
      </c>
    </row>
    <row r="731" spans="1:1" x14ac:dyDescent="0.25">
      <c r="A731" s="9">
        <v>44474</v>
      </c>
    </row>
    <row r="732" spans="1:1" x14ac:dyDescent="0.25">
      <c r="A732" s="9">
        <v>44475</v>
      </c>
    </row>
    <row r="733" spans="1:1" x14ac:dyDescent="0.25">
      <c r="A733" s="9">
        <v>44476</v>
      </c>
    </row>
    <row r="734" spans="1:1" x14ac:dyDescent="0.25">
      <c r="A734" s="9">
        <v>44477</v>
      </c>
    </row>
    <row r="735" spans="1:1" x14ac:dyDescent="0.25">
      <c r="A735" s="9">
        <v>44480</v>
      </c>
    </row>
    <row r="736" spans="1:1" x14ac:dyDescent="0.25">
      <c r="A736" s="9">
        <v>44481</v>
      </c>
    </row>
    <row r="737" spans="1:1" x14ac:dyDescent="0.25">
      <c r="A737" s="9">
        <v>44482</v>
      </c>
    </row>
    <row r="738" spans="1:1" x14ac:dyDescent="0.25">
      <c r="A738" s="9">
        <v>44483</v>
      </c>
    </row>
    <row r="739" spans="1:1" x14ac:dyDescent="0.25">
      <c r="A739" s="9">
        <v>44484</v>
      </c>
    </row>
    <row r="740" spans="1:1" x14ac:dyDescent="0.25">
      <c r="A740" s="9">
        <v>44487</v>
      </c>
    </row>
    <row r="741" spans="1:1" x14ac:dyDescent="0.25">
      <c r="A741" s="9">
        <v>44488</v>
      </c>
    </row>
    <row r="742" spans="1:1" x14ac:dyDescent="0.25">
      <c r="A742" s="9">
        <v>44489</v>
      </c>
    </row>
    <row r="743" spans="1:1" x14ac:dyDescent="0.25">
      <c r="A743" s="9">
        <v>44490</v>
      </c>
    </row>
    <row r="744" spans="1:1" x14ac:dyDescent="0.25">
      <c r="A744" s="9">
        <v>44491</v>
      </c>
    </row>
    <row r="745" spans="1:1" x14ac:dyDescent="0.25">
      <c r="A745" s="9">
        <v>44494</v>
      </c>
    </row>
    <row r="746" spans="1:1" x14ac:dyDescent="0.25">
      <c r="A746" s="9">
        <v>44495</v>
      </c>
    </row>
    <row r="747" spans="1:1" x14ac:dyDescent="0.25">
      <c r="A747" s="9">
        <v>44496</v>
      </c>
    </row>
    <row r="748" spans="1:1" x14ac:dyDescent="0.25">
      <c r="A748" s="9">
        <v>44497</v>
      </c>
    </row>
    <row r="749" spans="1:1" x14ac:dyDescent="0.25">
      <c r="A749" s="9">
        <v>44498</v>
      </c>
    </row>
    <row r="750" spans="1:1" x14ac:dyDescent="0.25">
      <c r="A750" s="9">
        <v>44502</v>
      </c>
    </row>
    <row r="751" spans="1:1" x14ac:dyDescent="0.25">
      <c r="A751" s="9">
        <v>44503</v>
      </c>
    </row>
    <row r="752" spans="1:1" x14ac:dyDescent="0.25">
      <c r="A752" s="9">
        <v>44504</v>
      </c>
    </row>
    <row r="753" spans="1:1" x14ac:dyDescent="0.25">
      <c r="A753" s="9">
        <v>44505</v>
      </c>
    </row>
    <row r="754" spans="1:1" x14ac:dyDescent="0.25">
      <c r="A754" s="9">
        <v>44508</v>
      </c>
    </row>
    <row r="755" spans="1:1" x14ac:dyDescent="0.25">
      <c r="A755" s="9">
        <v>44509</v>
      </c>
    </row>
    <row r="756" spans="1:1" x14ac:dyDescent="0.25">
      <c r="A756" s="9">
        <v>44510</v>
      </c>
    </row>
    <row r="757" spans="1:1" x14ac:dyDescent="0.25">
      <c r="A757" s="9">
        <v>44512</v>
      </c>
    </row>
    <row r="758" spans="1:1" x14ac:dyDescent="0.25">
      <c r="A758" s="9">
        <v>44515</v>
      </c>
    </row>
    <row r="759" spans="1:1" x14ac:dyDescent="0.25">
      <c r="A759" s="9">
        <v>44516</v>
      </c>
    </row>
    <row r="760" spans="1:1" x14ac:dyDescent="0.25">
      <c r="A760" s="9">
        <v>44517</v>
      </c>
    </row>
    <row r="761" spans="1:1" x14ac:dyDescent="0.25">
      <c r="A761" s="9">
        <v>44518</v>
      </c>
    </row>
    <row r="762" spans="1:1" x14ac:dyDescent="0.25">
      <c r="A762" s="9">
        <v>44519</v>
      </c>
    </row>
    <row r="763" spans="1:1" x14ac:dyDescent="0.25">
      <c r="A763" s="9">
        <v>44522</v>
      </c>
    </row>
    <row r="764" spans="1:1" x14ac:dyDescent="0.25">
      <c r="A764" s="9">
        <v>44523</v>
      </c>
    </row>
    <row r="765" spans="1:1" x14ac:dyDescent="0.25">
      <c r="A765" s="9">
        <v>44524</v>
      </c>
    </row>
    <row r="766" spans="1:1" x14ac:dyDescent="0.25">
      <c r="A766" s="9">
        <v>44525</v>
      </c>
    </row>
    <row r="767" spans="1:1" x14ac:dyDescent="0.25">
      <c r="A767" s="9">
        <v>44526</v>
      </c>
    </row>
    <row r="768" spans="1:1" x14ac:dyDescent="0.25">
      <c r="A768" s="9">
        <v>44529</v>
      </c>
    </row>
    <row r="769" spans="1:1" x14ac:dyDescent="0.25">
      <c r="A769" s="9">
        <v>44530</v>
      </c>
    </row>
    <row r="770" spans="1:1" x14ac:dyDescent="0.25">
      <c r="A770" s="9">
        <v>44531</v>
      </c>
    </row>
    <row r="771" spans="1:1" x14ac:dyDescent="0.25">
      <c r="A771" s="9">
        <v>44532</v>
      </c>
    </row>
    <row r="772" spans="1:1" x14ac:dyDescent="0.25">
      <c r="A772" s="9">
        <v>44533</v>
      </c>
    </row>
    <row r="773" spans="1:1" x14ac:dyDescent="0.25">
      <c r="A773" s="9">
        <v>44536</v>
      </c>
    </row>
    <row r="774" spans="1:1" x14ac:dyDescent="0.25">
      <c r="A774" s="9">
        <v>44537</v>
      </c>
    </row>
    <row r="775" spans="1:1" x14ac:dyDescent="0.25">
      <c r="A775" s="9">
        <v>44538</v>
      </c>
    </row>
    <row r="776" spans="1:1" x14ac:dyDescent="0.25">
      <c r="A776" s="9">
        <v>44539</v>
      </c>
    </row>
    <row r="777" spans="1:1" x14ac:dyDescent="0.25">
      <c r="A777" s="9">
        <v>44540</v>
      </c>
    </row>
    <row r="778" spans="1:1" x14ac:dyDescent="0.25">
      <c r="A778" s="9">
        <v>44543</v>
      </c>
    </row>
    <row r="779" spans="1:1" x14ac:dyDescent="0.25">
      <c r="A779" s="9">
        <v>44544</v>
      </c>
    </row>
    <row r="780" spans="1:1" x14ac:dyDescent="0.25">
      <c r="A780" s="9">
        <v>44545</v>
      </c>
    </row>
    <row r="781" spans="1:1" x14ac:dyDescent="0.25">
      <c r="A781" s="9">
        <v>44546</v>
      </c>
    </row>
    <row r="782" spans="1:1" x14ac:dyDescent="0.25">
      <c r="A782" s="9">
        <v>44547</v>
      </c>
    </row>
    <row r="783" spans="1:1" x14ac:dyDescent="0.25">
      <c r="A783" s="9">
        <v>44550</v>
      </c>
    </row>
    <row r="784" spans="1:1" x14ac:dyDescent="0.25">
      <c r="A784" s="9">
        <v>44551</v>
      </c>
    </row>
    <row r="785" spans="1:1" x14ac:dyDescent="0.25">
      <c r="A785" s="9">
        <v>44552</v>
      </c>
    </row>
    <row r="786" spans="1:1" x14ac:dyDescent="0.25">
      <c r="A786" s="9">
        <v>44553</v>
      </c>
    </row>
    <row r="787" spans="1:1" x14ac:dyDescent="0.25">
      <c r="A787" s="9">
        <v>44557</v>
      </c>
    </row>
    <row r="788" spans="1:1" x14ac:dyDescent="0.25">
      <c r="A788" s="9">
        <v>44558</v>
      </c>
    </row>
    <row r="789" spans="1:1" x14ac:dyDescent="0.25">
      <c r="A789" s="9">
        <v>44559</v>
      </c>
    </row>
    <row r="790" spans="1:1" x14ac:dyDescent="0.25">
      <c r="A790" s="9">
        <v>44560</v>
      </c>
    </row>
    <row r="791" spans="1:1" x14ac:dyDescent="0.25">
      <c r="A791" s="9">
        <v>44564</v>
      </c>
    </row>
    <row r="792" spans="1:1" x14ac:dyDescent="0.25">
      <c r="A792" s="9">
        <v>44565</v>
      </c>
    </row>
    <row r="793" spans="1:1" x14ac:dyDescent="0.25">
      <c r="A793" s="9">
        <v>44566</v>
      </c>
    </row>
    <row r="794" spans="1:1" x14ac:dyDescent="0.25">
      <c r="A794" s="9">
        <v>44568</v>
      </c>
    </row>
    <row r="795" spans="1:1" x14ac:dyDescent="0.25">
      <c r="A795" s="9">
        <v>44571</v>
      </c>
    </row>
    <row r="796" spans="1:1" x14ac:dyDescent="0.25">
      <c r="A796" s="9">
        <v>44572</v>
      </c>
    </row>
    <row r="797" spans="1:1" x14ac:dyDescent="0.25">
      <c r="A797" s="9">
        <v>44573</v>
      </c>
    </row>
    <row r="798" spans="1:1" x14ac:dyDescent="0.25">
      <c r="A798" s="9">
        <v>44574</v>
      </c>
    </row>
    <row r="799" spans="1:1" x14ac:dyDescent="0.25">
      <c r="A799" s="9">
        <v>44575</v>
      </c>
    </row>
    <row r="800" spans="1:1" x14ac:dyDescent="0.25">
      <c r="A800" s="9">
        <v>44578</v>
      </c>
    </row>
    <row r="801" spans="1:1" x14ac:dyDescent="0.25">
      <c r="A801" s="9">
        <v>44579</v>
      </c>
    </row>
    <row r="802" spans="1:1" x14ac:dyDescent="0.25">
      <c r="A802" s="9">
        <v>44580</v>
      </c>
    </row>
    <row r="803" spans="1:1" x14ac:dyDescent="0.25">
      <c r="A803" s="9">
        <v>44581</v>
      </c>
    </row>
    <row r="804" spans="1:1" x14ac:dyDescent="0.25">
      <c r="A804" s="9">
        <v>44582</v>
      </c>
    </row>
    <row r="805" spans="1:1" x14ac:dyDescent="0.25">
      <c r="A805" s="9">
        <v>44585</v>
      </c>
    </row>
    <row r="806" spans="1:1" x14ac:dyDescent="0.25">
      <c r="A806" s="9">
        <v>44586</v>
      </c>
    </row>
    <row r="807" spans="1:1" x14ac:dyDescent="0.25">
      <c r="A807" s="9">
        <v>44587</v>
      </c>
    </row>
    <row r="808" spans="1:1" x14ac:dyDescent="0.25">
      <c r="A808" s="9">
        <v>44588</v>
      </c>
    </row>
    <row r="809" spans="1:1" x14ac:dyDescent="0.25">
      <c r="A809" s="9">
        <v>44589</v>
      </c>
    </row>
    <row r="810" spans="1:1" x14ac:dyDescent="0.25">
      <c r="A810" s="9">
        <v>44592</v>
      </c>
    </row>
    <row r="811" spans="1:1" x14ac:dyDescent="0.25">
      <c r="A811" s="9">
        <v>44593</v>
      </c>
    </row>
    <row r="812" spans="1:1" x14ac:dyDescent="0.25">
      <c r="A812" s="9">
        <v>44594</v>
      </c>
    </row>
    <row r="813" spans="1:1" x14ac:dyDescent="0.25">
      <c r="A813" s="9">
        <v>44595</v>
      </c>
    </row>
    <row r="814" spans="1:1" x14ac:dyDescent="0.25">
      <c r="A814" s="9">
        <v>44596</v>
      </c>
    </row>
    <row r="815" spans="1:1" x14ac:dyDescent="0.25">
      <c r="A815" s="9">
        <v>44599</v>
      </c>
    </row>
    <row r="816" spans="1:1" x14ac:dyDescent="0.25">
      <c r="A816" s="9">
        <v>44600</v>
      </c>
    </row>
    <row r="817" spans="1:1" x14ac:dyDescent="0.25">
      <c r="A817" s="9">
        <v>44601</v>
      </c>
    </row>
    <row r="818" spans="1:1" x14ac:dyDescent="0.25">
      <c r="A818" s="9">
        <v>44602</v>
      </c>
    </row>
    <row r="819" spans="1:1" x14ac:dyDescent="0.25">
      <c r="A819" s="9">
        <v>44603</v>
      </c>
    </row>
    <row r="820" spans="1:1" x14ac:dyDescent="0.25">
      <c r="A820" s="9">
        <v>44606</v>
      </c>
    </row>
    <row r="821" spans="1:1" x14ac:dyDescent="0.25">
      <c r="A821" s="9">
        <v>44607</v>
      </c>
    </row>
    <row r="822" spans="1:1" x14ac:dyDescent="0.25">
      <c r="A822" s="9">
        <v>44608</v>
      </c>
    </row>
    <row r="823" spans="1:1" x14ac:dyDescent="0.25">
      <c r="A823" s="9">
        <v>44609</v>
      </c>
    </row>
    <row r="824" spans="1:1" x14ac:dyDescent="0.25">
      <c r="A824" s="9">
        <v>44610</v>
      </c>
    </row>
    <row r="825" spans="1:1" x14ac:dyDescent="0.25">
      <c r="A825" s="9">
        <v>44613</v>
      </c>
    </row>
    <row r="826" spans="1:1" x14ac:dyDescent="0.25">
      <c r="A826" s="9">
        <v>44614</v>
      </c>
    </row>
    <row r="827" spans="1:1" x14ac:dyDescent="0.25">
      <c r="A827" s="9">
        <v>44615</v>
      </c>
    </row>
    <row r="828" spans="1:1" x14ac:dyDescent="0.25">
      <c r="A828" s="9">
        <v>44616</v>
      </c>
    </row>
    <row r="829" spans="1:1" x14ac:dyDescent="0.25">
      <c r="A829" s="9">
        <v>44617</v>
      </c>
    </row>
    <row r="830" spans="1:1" x14ac:dyDescent="0.25">
      <c r="A830" s="9">
        <v>44620</v>
      </c>
    </row>
    <row r="831" spans="1:1" x14ac:dyDescent="0.25">
      <c r="A831" s="9">
        <v>44621</v>
      </c>
    </row>
    <row r="832" spans="1:1" x14ac:dyDescent="0.25">
      <c r="A832" s="9">
        <v>44622</v>
      </c>
    </row>
    <row r="833" spans="1:1" x14ac:dyDescent="0.25">
      <c r="A833" s="9">
        <v>44623</v>
      </c>
    </row>
    <row r="834" spans="1:1" x14ac:dyDescent="0.25">
      <c r="A834" s="9">
        <v>44624</v>
      </c>
    </row>
    <row r="835" spans="1:1" x14ac:dyDescent="0.25">
      <c r="A835" s="9">
        <v>44627</v>
      </c>
    </row>
    <row r="836" spans="1:1" x14ac:dyDescent="0.25">
      <c r="A836" s="9">
        <v>44628</v>
      </c>
    </row>
    <row r="837" spans="1:1" x14ac:dyDescent="0.25">
      <c r="A837" s="9">
        <v>44629</v>
      </c>
    </row>
    <row r="838" spans="1:1" x14ac:dyDescent="0.25">
      <c r="A838" s="9">
        <v>44630</v>
      </c>
    </row>
    <row r="839" spans="1:1" x14ac:dyDescent="0.25">
      <c r="A839" s="9">
        <v>44631</v>
      </c>
    </row>
    <row r="840" spans="1:1" x14ac:dyDescent="0.25">
      <c r="A840" s="9">
        <v>44634</v>
      </c>
    </row>
    <row r="841" spans="1:1" x14ac:dyDescent="0.25">
      <c r="A841" s="9">
        <v>44635</v>
      </c>
    </row>
    <row r="842" spans="1:1" x14ac:dyDescent="0.25">
      <c r="A842" s="9">
        <v>44636</v>
      </c>
    </row>
    <row r="843" spans="1:1" x14ac:dyDescent="0.25">
      <c r="A843" s="9">
        <v>44637</v>
      </c>
    </row>
    <row r="844" spans="1:1" x14ac:dyDescent="0.25">
      <c r="A844" s="9">
        <v>44638</v>
      </c>
    </row>
    <row r="845" spans="1:1" x14ac:dyDescent="0.25">
      <c r="A845" s="9">
        <v>44641</v>
      </c>
    </row>
    <row r="846" spans="1:1" x14ac:dyDescent="0.25">
      <c r="A846" s="9">
        <v>44642</v>
      </c>
    </row>
    <row r="847" spans="1:1" x14ac:dyDescent="0.25">
      <c r="A847" s="9">
        <v>44643</v>
      </c>
    </row>
    <row r="848" spans="1:1" x14ac:dyDescent="0.25">
      <c r="A848" s="9">
        <v>44644</v>
      </c>
    </row>
    <row r="849" spans="1:1" x14ac:dyDescent="0.25">
      <c r="A849" s="9">
        <v>44645</v>
      </c>
    </row>
    <row r="850" spans="1:1" x14ac:dyDescent="0.25">
      <c r="A850" s="9">
        <v>44648</v>
      </c>
    </row>
    <row r="851" spans="1:1" x14ac:dyDescent="0.25">
      <c r="A851" s="9">
        <v>44649</v>
      </c>
    </row>
    <row r="852" spans="1:1" x14ac:dyDescent="0.25">
      <c r="A852" s="9">
        <v>44650</v>
      </c>
    </row>
    <row r="853" spans="1:1" x14ac:dyDescent="0.25">
      <c r="A853" s="9">
        <v>44651</v>
      </c>
    </row>
    <row r="854" spans="1:1" x14ac:dyDescent="0.25">
      <c r="A854" s="9">
        <v>44652</v>
      </c>
    </row>
    <row r="855" spans="1:1" x14ac:dyDescent="0.25">
      <c r="A855" s="9">
        <v>44655</v>
      </c>
    </row>
    <row r="856" spans="1:1" x14ac:dyDescent="0.25">
      <c r="A856" s="9">
        <v>44656</v>
      </c>
    </row>
    <row r="857" spans="1:1" x14ac:dyDescent="0.25">
      <c r="A857" s="9">
        <v>44657</v>
      </c>
    </row>
    <row r="858" spans="1:1" x14ac:dyDescent="0.25">
      <c r="A858" s="9">
        <v>44658</v>
      </c>
    </row>
    <row r="859" spans="1:1" x14ac:dyDescent="0.25">
      <c r="A859" s="9">
        <v>44659</v>
      </c>
    </row>
    <row r="860" spans="1:1" x14ac:dyDescent="0.25">
      <c r="A860" s="9">
        <v>44662</v>
      </c>
    </row>
    <row r="861" spans="1:1" x14ac:dyDescent="0.25">
      <c r="A861" s="9">
        <v>44663</v>
      </c>
    </row>
    <row r="862" spans="1:1" x14ac:dyDescent="0.25">
      <c r="A862" s="9">
        <v>44664</v>
      </c>
    </row>
    <row r="863" spans="1:1" x14ac:dyDescent="0.25">
      <c r="A863" s="9">
        <v>44665</v>
      </c>
    </row>
    <row r="864" spans="1:1" x14ac:dyDescent="0.25">
      <c r="A864" s="9">
        <v>44670</v>
      </c>
    </row>
    <row r="865" spans="1:1" x14ac:dyDescent="0.25">
      <c r="A865" s="9">
        <v>44671</v>
      </c>
    </row>
    <row r="866" spans="1:1" x14ac:dyDescent="0.25">
      <c r="A866" s="9">
        <v>44672</v>
      </c>
    </row>
    <row r="867" spans="1:1" x14ac:dyDescent="0.25">
      <c r="A867" s="9">
        <v>44673</v>
      </c>
    </row>
    <row r="868" spans="1:1" x14ac:dyDescent="0.25">
      <c r="A868" s="9">
        <v>44676</v>
      </c>
    </row>
    <row r="869" spans="1:1" x14ac:dyDescent="0.25">
      <c r="A869" s="9">
        <v>44677</v>
      </c>
    </row>
    <row r="870" spans="1:1" x14ac:dyDescent="0.25">
      <c r="A870" s="9">
        <v>44678</v>
      </c>
    </row>
    <row r="871" spans="1:1" x14ac:dyDescent="0.25">
      <c r="A871" s="9">
        <v>44679</v>
      </c>
    </row>
    <row r="872" spans="1:1" x14ac:dyDescent="0.25">
      <c r="A872" s="9">
        <v>44680</v>
      </c>
    </row>
    <row r="873" spans="1:1" x14ac:dyDescent="0.25">
      <c r="A873" s="9">
        <v>44683</v>
      </c>
    </row>
    <row r="874" spans="1:1" x14ac:dyDescent="0.25">
      <c r="A874" s="9">
        <v>44685</v>
      </c>
    </row>
    <row r="875" spans="1:1" x14ac:dyDescent="0.25">
      <c r="A875" s="9">
        <v>44686</v>
      </c>
    </row>
    <row r="876" spans="1:1" x14ac:dyDescent="0.25">
      <c r="A876" s="9">
        <v>44687</v>
      </c>
    </row>
    <row r="877" spans="1:1" x14ac:dyDescent="0.25">
      <c r="A877" s="9">
        <v>44690</v>
      </c>
    </row>
    <row r="878" spans="1:1" x14ac:dyDescent="0.25">
      <c r="A878" s="9">
        <v>44691</v>
      </c>
    </row>
    <row r="879" spans="1:1" x14ac:dyDescent="0.25">
      <c r="A879" s="9">
        <v>44692</v>
      </c>
    </row>
    <row r="880" spans="1:1" x14ac:dyDescent="0.25">
      <c r="A880" s="9">
        <v>44693</v>
      </c>
    </row>
    <row r="881" spans="1:1" x14ac:dyDescent="0.25">
      <c r="A881" s="9">
        <v>44694</v>
      </c>
    </row>
    <row r="882" spans="1:1" x14ac:dyDescent="0.25">
      <c r="A882" s="9">
        <v>44697</v>
      </c>
    </row>
    <row r="883" spans="1:1" x14ac:dyDescent="0.25">
      <c r="A883" s="9">
        <v>44698</v>
      </c>
    </row>
    <row r="884" spans="1:1" x14ac:dyDescent="0.25">
      <c r="A884" s="9">
        <v>44699</v>
      </c>
    </row>
    <row r="885" spans="1:1" x14ac:dyDescent="0.25">
      <c r="A885" s="9">
        <v>44700</v>
      </c>
    </row>
    <row r="886" spans="1:1" x14ac:dyDescent="0.25">
      <c r="A886" s="9">
        <v>44701</v>
      </c>
    </row>
    <row r="887" spans="1:1" x14ac:dyDescent="0.25">
      <c r="A887" s="9">
        <v>44704</v>
      </c>
    </row>
    <row r="888" spans="1:1" x14ac:dyDescent="0.25">
      <c r="A888" s="9">
        <v>44705</v>
      </c>
    </row>
    <row r="889" spans="1:1" x14ac:dyDescent="0.25">
      <c r="A889" s="9">
        <v>44706</v>
      </c>
    </row>
    <row r="890" spans="1:1" x14ac:dyDescent="0.25">
      <c r="A890" s="9">
        <v>44707</v>
      </c>
    </row>
    <row r="891" spans="1:1" x14ac:dyDescent="0.25">
      <c r="A891" s="9">
        <v>44708</v>
      </c>
    </row>
    <row r="892" spans="1:1" x14ac:dyDescent="0.25">
      <c r="A892" s="9">
        <v>44711</v>
      </c>
    </row>
    <row r="893" spans="1:1" x14ac:dyDescent="0.25">
      <c r="A893" s="9">
        <v>44712</v>
      </c>
    </row>
    <row r="894" spans="1:1" x14ac:dyDescent="0.25">
      <c r="A894" s="9">
        <v>44713</v>
      </c>
    </row>
    <row r="895" spans="1:1" x14ac:dyDescent="0.25">
      <c r="A895" s="9">
        <v>44714</v>
      </c>
    </row>
    <row r="896" spans="1:1" x14ac:dyDescent="0.25">
      <c r="A896" s="9">
        <v>44715</v>
      </c>
    </row>
    <row r="897" spans="1:1" x14ac:dyDescent="0.25">
      <c r="A897" s="9">
        <v>44718</v>
      </c>
    </row>
    <row r="898" spans="1:1" x14ac:dyDescent="0.25">
      <c r="A898" s="9">
        <v>44719</v>
      </c>
    </row>
    <row r="899" spans="1:1" x14ac:dyDescent="0.25">
      <c r="A899" s="9">
        <v>44720</v>
      </c>
    </row>
    <row r="900" spans="1:1" x14ac:dyDescent="0.25">
      <c r="A900" s="9">
        <v>44721</v>
      </c>
    </row>
    <row r="901" spans="1:1" x14ac:dyDescent="0.25">
      <c r="A901" s="9">
        <v>44722</v>
      </c>
    </row>
    <row r="902" spans="1:1" x14ac:dyDescent="0.25">
      <c r="A902" s="9">
        <v>44725</v>
      </c>
    </row>
    <row r="903" spans="1:1" x14ac:dyDescent="0.25">
      <c r="A903" s="9">
        <v>44726</v>
      </c>
    </row>
    <row r="904" spans="1:1" x14ac:dyDescent="0.25">
      <c r="A904" s="9">
        <v>44727</v>
      </c>
    </row>
    <row r="905" spans="1:1" x14ac:dyDescent="0.25">
      <c r="A905" s="9">
        <v>44729</v>
      </c>
    </row>
    <row r="906" spans="1:1" x14ac:dyDescent="0.25">
      <c r="A906" s="9">
        <v>44732</v>
      </c>
    </row>
    <row r="907" spans="1:1" x14ac:dyDescent="0.25">
      <c r="A907" s="9">
        <v>44733</v>
      </c>
    </row>
    <row r="908" spans="1:1" x14ac:dyDescent="0.25">
      <c r="A908" s="9">
        <v>44734</v>
      </c>
    </row>
    <row r="909" spans="1:1" x14ac:dyDescent="0.25">
      <c r="A909" s="9">
        <v>44735</v>
      </c>
    </row>
    <row r="910" spans="1:1" x14ac:dyDescent="0.25">
      <c r="A910" s="9">
        <v>44736</v>
      </c>
    </row>
    <row r="911" spans="1:1" x14ac:dyDescent="0.25">
      <c r="A911" s="9">
        <v>44739</v>
      </c>
    </row>
    <row r="912" spans="1:1" x14ac:dyDescent="0.25">
      <c r="A912" s="9">
        <v>44740</v>
      </c>
    </row>
    <row r="913" spans="1:1" x14ac:dyDescent="0.25">
      <c r="A913" s="9">
        <v>44741</v>
      </c>
    </row>
    <row r="914" spans="1:1" x14ac:dyDescent="0.25">
      <c r="A914" s="9">
        <v>44742</v>
      </c>
    </row>
    <row r="915" spans="1:1" x14ac:dyDescent="0.25">
      <c r="A915" s="9">
        <v>44743</v>
      </c>
    </row>
    <row r="916" spans="1:1" x14ac:dyDescent="0.25">
      <c r="A916" s="9">
        <v>44746</v>
      </c>
    </row>
    <row r="917" spans="1:1" x14ac:dyDescent="0.25">
      <c r="A917" s="9">
        <v>44747</v>
      </c>
    </row>
    <row r="918" spans="1:1" x14ac:dyDescent="0.25">
      <c r="A918" s="9">
        <v>44748</v>
      </c>
    </row>
    <row r="919" spans="1:1" x14ac:dyDescent="0.25">
      <c r="A919" s="9">
        <v>44749</v>
      </c>
    </row>
    <row r="920" spans="1:1" x14ac:dyDescent="0.25">
      <c r="A920" s="9">
        <v>44750</v>
      </c>
    </row>
    <row r="921" spans="1:1" x14ac:dyDescent="0.25">
      <c r="A921" s="9">
        <v>44753</v>
      </c>
    </row>
    <row r="922" spans="1:1" x14ac:dyDescent="0.25">
      <c r="A922" s="9">
        <v>44754</v>
      </c>
    </row>
    <row r="923" spans="1:1" x14ac:dyDescent="0.25">
      <c r="A923" s="9">
        <v>44755</v>
      </c>
    </row>
    <row r="924" spans="1:1" x14ac:dyDescent="0.25">
      <c r="A924" s="9">
        <v>44756</v>
      </c>
    </row>
    <row r="925" spans="1:1" x14ac:dyDescent="0.25">
      <c r="A925" s="9">
        <v>44757</v>
      </c>
    </row>
    <row r="926" spans="1:1" x14ac:dyDescent="0.25">
      <c r="A926" s="9">
        <v>44760</v>
      </c>
    </row>
    <row r="927" spans="1:1" x14ac:dyDescent="0.25">
      <c r="A927" s="9">
        <v>44761</v>
      </c>
    </row>
    <row r="928" spans="1:1" x14ac:dyDescent="0.25">
      <c r="A928" s="9">
        <v>44762</v>
      </c>
    </row>
    <row r="929" spans="1:1" x14ac:dyDescent="0.25">
      <c r="A929" s="9">
        <v>44763</v>
      </c>
    </row>
    <row r="930" spans="1:1" x14ac:dyDescent="0.25">
      <c r="A930" s="9">
        <v>44764</v>
      </c>
    </row>
    <row r="931" spans="1:1" x14ac:dyDescent="0.25">
      <c r="A931" s="9">
        <v>44767</v>
      </c>
    </row>
    <row r="932" spans="1:1" x14ac:dyDescent="0.25">
      <c r="A932" s="9">
        <v>44768</v>
      </c>
    </row>
    <row r="933" spans="1:1" x14ac:dyDescent="0.25">
      <c r="A933" s="9">
        <v>44769</v>
      </c>
    </row>
    <row r="934" spans="1:1" x14ac:dyDescent="0.25">
      <c r="A934" s="9">
        <v>44770</v>
      </c>
    </row>
    <row r="935" spans="1:1" x14ac:dyDescent="0.25">
      <c r="A935" s="9">
        <v>44771</v>
      </c>
    </row>
    <row r="936" spans="1:1" x14ac:dyDescent="0.25">
      <c r="A936" s="9">
        <v>44774</v>
      </c>
    </row>
    <row r="937" spans="1:1" x14ac:dyDescent="0.25">
      <c r="A937" s="9">
        <v>44775</v>
      </c>
    </row>
    <row r="938" spans="1:1" x14ac:dyDescent="0.25">
      <c r="A938" s="9">
        <v>44776</v>
      </c>
    </row>
    <row r="939" spans="1:1" x14ac:dyDescent="0.25">
      <c r="A939" s="9">
        <v>44777</v>
      </c>
    </row>
    <row r="940" spans="1:1" x14ac:dyDescent="0.25">
      <c r="A940" s="9">
        <v>44778</v>
      </c>
    </row>
    <row r="941" spans="1:1" x14ac:dyDescent="0.25">
      <c r="A941" s="9">
        <v>44781</v>
      </c>
    </row>
    <row r="942" spans="1:1" x14ac:dyDescent="0.25">
      <c r="A942" s="9">
        <v>44782</v>
      </c>
    </row>
    <row r="943" spans="1:1" x14ac:dyDescent="0.25">
      <c r="A943" s="9">
        <v>44783</v>
      </c>
    </row>
    <row r="944" spans="1:1" x14ac:dyDescent="0.25">
      <c r="A944" s="9">
        <v>44784</v>
      </c>
    </row>
    <row r="945" spans="1:1" x14ac:dyDescent="0.25">
      <c r="A945" s="9">
        <v>44785</v>
      </c>
    </row>
    <row r="946" spans="1:1" x14ac:dyDescent="0.25">
      <c r="A946" s="9">
        <v>44789</v>
      </c>
    </row>
    <row r="947" spans="1:1" x14ac:dyDescent="0.25">
      <c r="A947" s="9">
        <v>44790</v>
      </c>
    </row>
    <row r="948" spans="1:1" x14ac:dyDescent="0.25">
      <c r="A948" s="9">
        <v>44791</v>
      </c>
    </row>
    <row r="949" spans="1:1" x14ac:dyDescent="0.25">
      <c r="A949" s="9">
        <v>44792</v>
      </c>
    </row>
    <row r="950" spans="1:1" x14ac:dyDescent="0.25">
      <c r="A950" s="9">
        <v>44795</v>
      </c>
    </row>
    <row r="951" spans="1:1" x14ac:dyDescent="0.25">
      <c r="A951" s="9">
        <v>44796</v>
      </c>
    </row>
    <row r="952" spans="1:1" x14ac:dyDescent="0.25">
      <c r="A952" s="9">
        <v>44797</v>
      </c>
    </row>
    <row r="953" spans="1:1" x14ac:dyDescent="0.25">
      <c r="A953" s="9">
        <v>44798</v>
      </c>
    </row>
    <row r="954" spans="1:1" x14ac:dyDescent="0.25">
      <c r="A954" s="9">
        <v>44799</v>
      </c>
    </row>
    <row r="955" spans="1:1" x14ac:dyDescent="0.25">
      <c r="A955" s="9">
        <v>44802</v>
      </c>
    </row>
    <row r="956" spans="1:1" x14ac:dyDescent="0.25">
      <c r="A956" s="9">
        <v>44803</v>
      </c>
    </row>
    <row r="957" spans="1:1" x14ac:dyDescent="0.25">
      <c r="A957" s="9">
        <v>44804</v>
      </c>
    </row>
    <row r="958" spans="1:1" x14ac:dyDescent="0.25">
      <c r="A958" s="9">
        <v>44805</v>
      </c>
    </row>
    <row r="959" spans="1:1" x14ac:dyDescent="0.25">
      <c r="A959" s="9">
        <v>44806</v>
      </c>
    </row>
    <row r="960" spans="1:1" x14ac:dyDescent="0.25">
      <c r="A960" s="9">
        <v>44809</v>
      </c>
    </row>
    <row r="961" spans="1:1" x14ac:dyDescent="0.25">
      <c r="A961" s="9">
        <v>44810</v>
      </c>
    </row>
    <row r="962" spans="1:1" x14ac:dyDescent="0.25">
      <c r="A962" s="9">
        <v>44811</v>
      </c>
    </row>
    <row r="963" spans="1:1" x14ac:dyDescent="0.25">
      <c r="A963" s="9">
        <v>44812</v>
      </c>
    </row>
    <row r="964" spans="1:1" x14ac:dyDescent="0.25">
      <c r="A964" s="9">
        <v>44813</v>
      </c>
    </row>
    <row r="965" spans="1:1" x14ac:dyDescent="0.25">
      <c r="A965" s="9">
        <v>44816</v>
      </c>
    </row>
    <row r="966" spans="1:1" x14ac:dyDescent="0.25">
      <c r="A966" s="9">
        <v>44817</v>
      </c>
    </row>
    <row r="967" spans="1:1" x14ac:dyDescent="0.25">
      <c r="A967" s="9">
        <v>44818</v>
      </c>
    </row>
    <row r="968" spans="1:1" x14ac:dyDescent="0.25">
      <c r="A968" s="9">
        <v>44819</v>
      </c>
    </row>
    <row r="969" spans="1:1" x14ac:dyDescent="0.25">
      <c r="A969" s="9">
        <v>44820</v>
      </c>
    </row>
    <row r="970" spans="1:1" x14ac:dyDescent="0.25">
      <c r="A970" s="9">
        <v>44823</v>
      </c>
    </row>
    <row r="971" spans="1:1" x14ac:dyDescent="0.25">
      <c r="A971" s="9">
        <v>44824</v>
      </c>
    </row>
    <row r="972" spans="1:1" x14ac:dyDescent="0.25">
      <c r="A972" s="9">
        <v>44825</v>
      </c>
    </row>
    <row r="973" spans="1:1" x14ac:dyDescent="0.25">
      <c r="A973" s="9">
        <v>44826</v>
      </c>
    </row>
    <row r="974" spans="1:1" x14ac:dyDescent="0.25">
      <c r="A974" s="9">
        <v>44827</v>
      </c>
    </row>
    <row r="975" spans="1:1" x14ac:dyDescent="0.25">
      <c r="A975" s="9">
        <v>44830</v>
      </c>
    </row>
    <row r="976" spans="1:1" x14ac:dyDescent="0.25">
      <c r="A976" s="9">
        <v>44831</v>
      </c>
    </row>
    <row r="977" spans="1:1" x14ac:dyDescent="0.25">
      <c r="A977" s="9">
        <v>44832</v>
      </c>
    </row>
    <row r="978" spans="1:1" x14ac:dyDescent="0.25">
      <c r="A978" s="9">
        <v>44833</v>
      </c>
    </row>
    <row r="979" spans="1:1" x14ac:dyDescent="0.25">
      <c r="A979" s="9">
        <v>44834</v>
      </c>
    </row>
    <row r="980" spans="1:1" x14ac:dyDescent="0.25">
      <c r="A980" s="9">
        <v>44837</v>
      </c>
    </row>
    <row r="981" spans="1:1" x14ac:dyDescent="0.25">
      <c r="A981" s="9">
        <v>44838</v>
      </c>
    </row>
    <row r="982" spans="1:1" x14ac:dyDescent="0.25">
      <c r="A982" s="9">
        <v>44839</v>
      </c>
    </row>
    <row r="983" spans="1:1" x14ac:dyDescent="0.25">
      <c r="A983" s="9">
        <v>44840</v>
      </c>
    </row>
    <row r="984" spans="1:1" x14ac:dyDescent="0.25">
      <c r="A984" s="9">
        <v>44841</v>
      </c>
    </row>
    <row r="985" spans="1:1" x14ac:dyDescent="0.25">
      <c r="A985" s="9">
        <v>44844</v>
      </c>
    </row>
    <row r="986" spans="1:1" x14ac:dyDescent="0.25">
      <c r="A986" s="9">
        <v>44845</v>
      </c>
    </row>
    <row r="987" spans="1:1" x14ac:dyDescent="0.25">
      <c r="A987" s="9">
        <v>44846</v>
      </c>
    </row>
    <row r="988" spans="1:1" x14ac:dyDescent="0.25">
      <c r="A988" s="9">
        <v>44847</v>
      </c>
    </row>
    <row r="989" spans="1:1" x14ac:dyDescent="0.25">
      <c r="A989" s="9">
        <v>44848</v>
      </c>
    </row>
    <row r="990" spans="1:1" x14ac:dyDescent="0.25">
      <c r="A990" s="9">
        <v>44851</v>
      </c>
    </row>
    <row r="991" spans="1:1" x14ac:dyDescent="0.25">
      <c r="A991" s="9">
        <v>44852</v>
      </c>
    </row>
    <row r="992" spans="1:1" x14ac:dyDescent="0.25">
      <c r="A992" s="9">
        <v>44853</v>
      </c>
    </row>
    <row r="993" spans="1:1" x14ac:dyDescent="0.25">
      <c r="A993" s="9">
        <v>44854</v>
      </c>
    </row>
    <row r="994" spans="1:1" x14ac:dyDescent="0.25">
      <c r="A994" s="9">
        <v>44855</v>
      </c>
    </row>
    <row r="995" spans="1:1" x14ac:dyDescent="0.25">
      <c r="A995" s="9">
        <v>44858</v>
      </c>
    </row>
    <row r="996" spans="1:1" x14ac:dyDescent="0.25">
      <c r="A996" s="9">
        <v>44859</v>
      </c>
    </row>
    <row r="997" spans="1:1" x14ac:dyDescent="0.25">
      <c r="A997" s="9">
        <v>44860</v>
      </c>
    </row>
    <row r="998" spans="1:1" x14ac:dyDescent="0.25">
      <c r="A998" s="9">
        <v>44861</v>
      </c>
    </row>
    <row r="999" spans="1:1" x14ac:dyDescent="0.25">
      <c r="A999" s="9">
        <v>44862</v>
      </c>
    </row>
    <row r="1000" spans="1:1" x14ac:dyDescent="0.25">
      <c r="A1000" s="9">
        <v>44865</v>
      </c>
    </row>
    <row r="1001" spans="1:1" x14ac:dyDescent="0.25">
      <c r="A1001" s="9">
        <v>44867</v>
      </c>
    </row>
    <row r="1002" spans="1:1" x14ac:dyDescent="0.25">
      <c r="A1002" s="9">
        <v>44868</v>
      </c>
    </row>
    <row r="1003" spans="1:1" x14ac:dyDescent="0.25">
      <c r="A1003" s="9">
        <v>44869</v>
      </c>
    </row>
    <row r="1004" spans="1:1" x14ac:dyDescent="0.25">
      <c r="A1004" s="9">
        <v>44872</v>
      </c>
    </row>
    <row r="1005" spans="1:1" x14ac:dyDescent="0.25">
      <c r="A1005" s="9">
        <v>44873</v>
      </c>
    </row>
    <row r="1006" spans="1:1" x14ac:dyDescent="0.25">
      <c r="A1006" s="9">
        <v>44874</v>
      </c>
    </row>
    <row r="1007" spans="1:1" x14ac:dyDescent="0.25">
      <c r="A1007" s="9">
        <v>44875</v>
      </c>
    </row>
    <row r="1008" spans="1:1" x14ac:dyDescent="0.25">
      <c r="A1008" s="9">
        <v>44879</v>
      </c>
    </row>
    <row r="1009" spans="1:1" x14ac:dyDescent="0.25">
      <c r="A1009" s="9">
        <v>44880</v>
      </c>
    </row>
    <row r="1010" spans="1:1" x14ac:dyDescent="0.25">
      <c r="A1010" s="9">
        <v>44881</v>
      </c>
    </row>
    <row r="1011" spans="1:1" x14ac:dyDescent="0.25">
      <c r="A1011" s="9">
        <v>44882</v>
      </c>
    </row>
    <row r="1012" spans="1:1" x14ac:dyDescent="0.25">
      <c r="A1012" s="9">
        <v>44883</v>
      </c>
    </row>
    <row r="1013" spans="1:1" x14ac:dyDescent="0.25">
      <c r="A1013" s="9">
        <v>44886</v>
      </c>
    </row>
    <row r="1014" spans="1:1" x14ac:dyDescent="0.25">
      <c r="A1014" s="9">
        <v>44887</v>
      </c>
    </row>
    <row r="1015" spans="1:1" x14ac:dyDescent="0.25">
      <c r="A1015" s="9">
        <v>44888</v>
      </c>
    </row>
    <row r="1016" spans="1:1" x14ac:dyDescent="0.25">
      <c r="A1016" s="9">
        <v>44889</v>
      </c>
    </row>
    <row r="1017" spans="1:1" x14ac:dyDescent="0.25">
      <c r="A1017" s="9">
        <v>44890</v>
      </c>
    </row>
    <row r="1018" spans="1:1" x14ac:dyDescent="0.25">
      <c r="A1018" s="9">
        <v>44893</v>
      </c>
    </row>
    <row r="1019" spans="1:1" x14ac:dyDescent="0.25">
      <c r="A1019" s="9">
        <v>44894</v>
      </c>
    </row>
    <row r="1020" spans="1:1" x14ac:dyDescent="0.25">
      <c r="A1020" s="9">
        <v>44895</v>
      </c>
    </row>
    <row r="1021" spans="1:1" x14ac:dyDescent="0.25">
      <c r="A1021" s="9">
        <v>44896</v>
      </c>
    </row>
    <row r="1022" spans="1:1" x14ac:dyDescent="0.25">
      <c r="A1022" s="9">
        <v>44897</v>
      </c>
    </row>
    <row r="1023" spans="1:1" x14ac:dyDescent="0.25">
      <c r="A1023" s="9">
        <v>44900</v>
      </c>
    </row>
    <row r="1024" spans="1:1" x14ac:dyDescent="0.25">
      <c r="A1024" s="9">
        <v>44901</v>
      </c>
    </row>
    <row r="1025" spans="1:1" x14ac:dyDescent="0.25">
      <c r="A1025" s="9">
        <v>44902</v>
      </c>
    </row>
    <row r="1026" spans="1:1" x14ac:dyDescent="0.25">
      <c r="A1026" s="9">
        <v>44903</v>
      </c>
    </row>
    <row r="1027" spans="1:1" x14ac:dyDescent="0.25">
      <c r="A1027" s="9">
        <v>44904</v>
      </c>
    </row>
    <row r="1028" spans="1:1" x14ac:dyDescent="0.25">
      <c r="A1028" s="9">
        <v>44907</v>
      </c>
    </row>
    <row r="1029" spans="1:1" x14ac:dyDescent="0.25">
      <c r="A1029" s="9">
        <v>44908</v>
      </c>
    </row>
    <row r="1030" spans="1:1" x14ac:dyDescent="0.25">
      <c r="A1030" s="9">
        <v>44909</v>
      </c>
    </row>
    <row r="1031" spans="1:1" x14ac:dyDescent="0.25">
      <c r="A1031" s="9">
        <v>44910</v>
      </c>
    </row>
    <row r="1032" spans="1:1" x14ac:dyDescent="0.25">
      <c r="A1032" s="9">
        <v>44911</v>
      </c>
    </row>
    <row r="1033" spans="1:1" x14ac:dyDescent="0.25">
      <c r="A1033" s="9">
        <v>44914</v>
      </c>
    </row>
    <row r="1034" spans="1:1" x14ac:dyDescent="0.25">
      <c r="A1034" s="9">
        <v>44915</v>
      </c>
    </row>
    <row r="1035" spans="1:1" x14ac:dyDescent="0.25">
      <c r="A1035" s="9">
        <v>44916</v>
      </c>
    </row>
    <row r="1036" spans="1:1" x14ac:dyDescent="0.25">
      <c r="A1036" s="9">
        <v>44917</v>
      </c>
    </row>
    <row r="1037" spans="1:1" x14ac:dyDescent="0.25">
      <c r="A1037" s="9">
        <v>44918</v>
      </c>
    </row>
    <row r="1038" spans="1:1" x14ac:dyDescent="0.25">
      <c r="A1038" s="9">
        <v>44922</v>
      </c>
    </row>
    <row r="1039" spans="1:1" x14ac:dyDescent="0.25">
      <c r="A1039" s="9">
        <v>44923</v>
      </c>
    </row>
    <row r="1040" spans="1:1" x14ac:dyDescent="0.25">
      <c r="A1040" s="9">
        <v>44924</v>
      </c>
    </row>
    <row r="1041" spans="1:1" x14ac:dyDescent="0.25">
      <c r="A1041" s="9">
        <v>44925</v>
      </c>
    </row>
    <row r="1042" spans="1:1" x14ac:dyDescent="0.25">
      <c r="A1042" s="9">
        <v>44928</v>
      </c>
    </row>
    <row r="1043" spans="1:1" x14ac:dyDescent="0.25">
      <c r="A1043" s="9">
        <v>44929</v>
      </c>
    </row>
    <row r="1044" spans="1:1" x14ac:dyDescent="0.25">
      <c r="A1044" s="9">
        <v>44930</v>
      </c>
    </row>
    <row r="1045" spans="1:1" x14ac:dyDescent="0.25">
      <c r="A1045" s="9">
        <v>44931</v>
      </c>
    </row>
    <row r="1046" spans="1:1" x14ac:dyDescent="0.25">
      <c r="A1046" s="9">
        <v>44935</v>
      </c>
    </row>
    <row r="1047" spans="1:1" x14ac:dyDescent="0.25">
      <c r="A1047" s="9">
        <v>44936</v>
      </c>
    </row>
    <row r="1048" spans="1:1" x14ac:dyDescent="0.25">
      <c r="A1048" s="9">
        <v>44937</v>
      </c>
    </row>
    <row r="1049" spans="1:1" x14ac:dyDescent="0.25">
      <c r="A1049" s="9">
        <v>44938</v>
      </c>
    </row>
    <row r="1050" spans="1:1" x14ac:dyDescent="0.25">
      <c r="A1050" s="9">
        <v>44939</v>
      </c>
    </row>
    <row r="1051" spans="1:1" x14ac:dyDescent="0.25">
      <c r="A1051" s="9">
        <v>44942</v>
      </c>
    </row>
    <row r="1052" spans="1:1" x14ac:dyDescent="0.25">
      <c r="A1052" s="9">
        <v>44943</v>
      </c>
    </row>
    <row r="1053" spans="1:1" x14ac:dyDescent="0.25">
      <c r="A1053" s="9">
        <v>44944</v>
      </c>
    </row>
    <row r="1054" spans="1:1" x14ac:dyDescent="0.25">
      <c r="A1054" s="9">
        <v>44945</v>
      </c>
    </row>
    <row r="1055" spans="1:1" x14ac:dyDescent="0.25">
      <c r="A1055" s="9">
        <v>44946</v>
      </c>
    </row>
    <row r="1056" spans="1:1" x14ac:dyDescent="0.25">
      <c r="A1056" s="9">
        <v>44949</v>
      </c>
    </row>
    <row r="1057" spans="1:1" x14ac:dyDescent="0.25">
      <c r="A1057" s="9">
        <v>44950</v>
      </c>
    </row>
    <row r="1058" spans="1:1" x14ac:dyDescent="0.25">
      <c r="A1058" s="9">
        <v>44951</v>
      </c>
    </row>
    <row r="1059" spans="1:1" x14ac:dyDescent="0.25">
      <c r="A1059" s="9">
        <v>44952</v>
      </c>
    </row>
    <row r="1060" spans="1:1" x14ac:dyDescent="0.25">
      <c r="A1060" s="9">
        <v>44953</v>
      </c>
    </row>
    <row r="1061" spans="1:1" x14ac:dyDescent="0.25">
      <c r="A1061" s="9">
        <v>44956</v>
      </c>
    </row>
    <row r="1062" spans="1:1" x14ac:dyDescent="0.25">
      <c r="A1062" s="9">
        <v>44957</v>
      </c>
    </row>
    <row r="1063" spans="1:1" x14ac:dyDescent="0.25">
      <c r="A1063" s="9">
        <v>44958</v>
      </c>
    </row>
    <row r="1064" spans="1:1" x14ac:dyDescent="0.25">
      <c r="A1064" s="9">
        <v>44959</v>
      </c>
    </row>
    <row r="1065" spans="1:1" x14ac:dyDescent="0.25">
      <c r="A1065" s="9">
        <v>44960</v>
      </c>
    </row>
    <row r="1066" spans="1:1" x14ac:dyDescent="0.25">
      <c r="A1066" s="9">
        <v>44963</v>
      </c>
    </row>
    <row r="1067" spans="1:1" x14ac:dyDescent="0.25">
      <c r="A1067" s="9">
        <v>44964</v>
      </c>
    </row>
    <row r="1068" spans="1:1" x14ac:dyDescent="0.25">
      <c r="A1068" s="9">
        <v>44965</v>
      </c>
    </row>
    <row r="1069" spans="1:1" x14ac:dyDescent="0.25">
      <c r="A1069" s="9">
        <v>44966</v>
      </c>
    </row>
    <row r="1070" spans="1:1" x14ac:dyDescent="0.25">
      <c r="A1070" s="9">
        <v>44967</v>
      </c>
    </row>
    <row r="1071" spans="1:1" x14ac:dyDescent="0.25">
      <c r="A1071" s="9">
        <v>44970</v>
      </c>
    </row>
    <row r="1072" spans="1:1" x14ac:dyDescent="0.25">
      <c r="A1072" s="9">
        <v>44971</v>
      </c>
    </row>
    <row r="1073" spans="1:1" x14ac:dyDescent="0.25">
      <c r="A1073" s="9">
        <v>44972</v>
      </c>
    </row>
    <row r="1074" spans="1:1" x14ac:dyDescent="0.25">
      <c r="A1074" s="9">
        <v>44973</v>
      </c>
    </row>
    <row r="1075" spans="1:1" x14ac:dyDescent="0.25">
      <c r="A1075" s="9">
        <v>44974</v>
      </c>
    </row>
    <row r="1076" spans="1:1" x14ac:dyDescent="0.25">
      <c r="A1076" s="9">
        <v>44977</v>
      </c>
    </row>
    <row r="1077" spans="1:1" x14ac:dyDescent="0.25">
      <c r="A1077" s="9">
        <v>44978</v>
      </c>
    </row>
    <row r="1078" spans="1:1" x14ac:dyDescent="0.25">
      <c r="A1078" s="9">
        <v>44979</v>
      </c>
    </row>
    <row r="1079" spans="1:1" x14ac:dyDescent="0.25">
      <c r="A1079" s="9">
        <v>44980</v>
      </c>
    </row>
    <row r="1080" spans="1:1" x14ac:dyDescent="0.25">
      <c r="A1080" s="9">
        <v>44981</v>
      </c>
    </row>
    <row r="1081" spans="1:1" x14ac:dyDescent="0.25">
      <c r="A1081" s="9">
        <v>44984</v>
      </c>
    </row>
    <row r="1082" spans="1:1" x14ac:dyDescent="0.25">
      <c r="A1082" s="9">
        <v>44985</v>
      </c>
    </row>
    <row r="1083" spans="1:1" x14ac:dyDescent="0.25">
      <c r="A1083" s="9">
        <v>44986</v>
      </c>
    </row>
    <row r="1084" spans="1:1" x14ac:dyDescent="0.25">
      <c r="A1084" s="9">
        <v>44987</v>
      </c>
    </row>
    <row r="1085" spans="1:1" x14ac:dyDescent="0.25">
      <c r="A1085" s="9">
        <v>44988</v>
      </c>
    </row>
    <row r="1086" spans="1:1" x14ac:dyDescent="0.25">
      <c r="A1086" s="9">
        <v>44991</v>
      </c>
    </row>
    <row r="1087" spans="1:1" x14ac:dyDescent="0.25">
      <c r="A1087" s="9">
        <v>44992</v>
      </c>
    </row>
    <row r="1088" spans="1:1" x14ac:dyDescent="0.25">
      <c r="A1088" s="9">
        <v>44993</v>
      </c>
    </row>
    <row r="1089" spans="1:1" x14ac:dyDescent="0.25">
      <c r="A1089" s="9">
        <v>44994</v>
      </c>
    </row>
    <row r="1090" spans="1:1" x14ac:dyDescent="0.25">
      <c r="A1090" s="9">
        <v>44995</v>
      </c>
    </row>
    <row r="1091" spans="1:1" x14ac:dyDescent="0.25">
      <c r="A1091" s="9">
        <v>44998</v>
      </c>
    </row>
    <row r="1092" spans="1:1" x14ac:dyDescent="0.25">
      <c r="A1092" s="9">
        <v>44999</v>
      </c>
    </row>
    <row r="1093" spans="1:1" x14ac:dyDescent="0.25">
      <c r="A1093" s="9">
        <v>45000</v>
      </c>
    </row>
    <row r="1094" spans="1:1" x14ac:dyDescent="0.25">
      <c r="A1094" s="9">
        <v>45001</v>
      </c>
    </row>
    <row r="1095" spans="1:1" x14ac:dyDescent="0.25">
      <c r="A1095" s="9">
        <v>45002</v>
      </c>
    </row>
    <row r="1096" spans="1:1" x14ac:dyDescent="0.25">
      <c r="A1096" s="9">
        <v>45005</v>
      </c>
    </row>
    <row r="1097" spans="1:1" x14ac:dyDescent="0.25">
      <c r="A1097" s="9">
        <v>45006</v>
      </c>
    </row>
    <row r="1098" spans="1:1" x14ac:dyDescent="0.25">
      <c r="A1098" s="9">
        <v>45007</v>
      </c>
    </row>
    <row r="1099" spans="1:1" x14ac:dyDescent="0.25">
      <c r="A1099" s="9">
        <v>45008</v>
      </c>
    </row>
    <row r="1100" spans="1:1" x14ac:dyDescent="0.25">
      <c r="A1100" s="9">
        <v>45009</v>
      </c>
    </row>
    <row r="1101" spans="1:1" x14ac:dyDescent="0.25">
      <c r="A1101" s="9">
        <v>45012</v>
      </c>
    </row>
    <row r="1102" spans="1:1" x14ac:dyDescent="0.25">
      <c r="A1102" s="9">
        <v>45013</v>
      </c>
    </row>
    <row r="1103" spans="1:1" x14ac:dyDescent="0.25">
      <c r="A1103" s="9">
        <v>45014</v>
      </c>
    </row>
    <row r="1104" spans="1:1" x14ac:dyDescent="0.25">
      <c r="A1104" s="9">
        <v>45015</v>
      </c>
    </row>
    <row r="1105" spans="1:1" x14ac:dyDescent="0.25">
      <c r="A1105" s="9">
        <v>45016</v>
      </c>
    </row>
    <row r="1106" spans="1:1" x14ac:dyDescent="0.25">
      <c r="A1106" s="9">
        <v>45019</v>
      </c>
    </row>
    <row r="1107" spans="1:1" x14ac:dyDescent="0.25">
      <c r="A1107" s="9">
        <v>45020</v>
      </c>
    </row>
    <row r="1108" spans="1:1" x14ac:dyDescent="0.25">
      <c r="A1108" s="9">
        <v>45021</v>
      </c>
    </row>
    <row r="1109" spans="1:1" x14ac:dyDescent="0.25">
      <c r="A1109" s="9">
        <v>45022</v>
      </c>
    </row>
    <row r="1110" spans="1:1" x14ac:dyDescent="0.25">
      <c r="A1110" s="9">
        <v>45027</v>
      </c>
    </row>
    <row r="1111" spans="1:1" x14ac:dyDescent="0.25">
      <c r="A1111" s="9">
        <v>45028</v>
      </c>
    </row>
    <row r="1112" spans="1:1" x14ac:dyDescent="0.25">
      <c r="A1112" s="9">
        <v>45029</v>
      </c>
    </row>
    <row r="1113" spans="1:1" x14ac:dyDescent="0.25">
      <c r="A1113" s="9">
        <v>45030</v>
      </c>
    </row>
    <row r="1114" spans="1:1" x14ac:dyDescent="0.25">
      <c r="A1114" s="9">
        <v>45033</v>
      </c>
    </row>
    <row r="1115" spans="1:1" x14ac:dyDescent="0.25">
      <c r="A1115" s="9">
        <v>45034</v>
      </c>
    </row>
    <row r="1116" spans="1:1" x14ac:dyDescent="0.25">
      <c r="A1116" s="9">
        <v>45035</v>
      </c>
    </row>
    <row r="1117" spans="1:1" x14ac:dyDescent="0.25">
      <c r="A1117" s="9">
        <v>45036</v>
      </c>
    </row>
    <row r="1118" spans="1:1" x14ac:dyDescent="0.25">
      <c r="A1118" s="9">
        <v>45037</v>
      </c>
    </row>
    <row r="1119" spans="1:1" x14ac:dyDescent="0.25">
      <c r="A1119" s="9">
        <v>45040</v>
      </c>
    </row>
    <row r="1120" spans="1:1" x14ac:dyDescent="0.25">
      <c r="A1120" s="9">
        <v>45041</v>
      </c>
    </row>
    <row r="1121" spans="1:1" x14ac:dyDescent="0.25">
      <c r="A1121" s="9">
        <v>45042</v>
      </c>
    </row>
    <row r="1122" spans="1:1" x14ac:dyDescent="0.25">
      <c r="A1122" s="9">
        <v>45043</v>
      </c>
    </row>
    <row r="1123" spans="1:1" x14ac:dyDescent="0.25">
      <c r="A1123" s="9">
        <v>45044</v>
      </c>
    </row>
    <row r="1124" spans="1:1" x14ac:dyDescent="0.25">
      <c r="A1124" s="9">
        <v>45048</v>
      </c>
    </row>
    <row r="1125" spans="1:1" x14ac:dyDescent="0.25">
      <c r="A1125" s="9">
        <v>45050</v>
      </c>
    </row>
    <row r="1126" spans="1:1" x14ac:dyDescent="0.25">
      <c r="A1126" s="9">
        <v>45051</v>
      </c>
    </row>
    <row r="1127" spans="1:1" x14ac:dyDescent="0.25">
      <c r="A1127" s="9">
        <v>45054</v>
      </c>
    </row>
    <row r="1128" spans="1:1" x14ac:dyDescent="0.25">
      <c r="A1128" s="9">
        <v>45055</v>
      </c>
    </row>
    <row r="1129" spans="1:1" x14ac:dyDescent="0.25">
      <c r="A1129" s="9">
        <v>45056</v>
      </c>
    </row>
    <row r="1130" spans="1:1" x14ac:dyDescent="0.25">
      <c r="A1130" s="9">
        <v>45057</v>
      </c>
    </row>
    <row r="1131" spans="1:1" x14ac:dyDescent="0.25">
      <c r="A1131" s="9">
        <v>45058</v>
      </c>
    </row>
    <row r="1132" spans="1:1" x14ac:dyDescent="0.25">
      <c r="A1132" s="9">
        <v>45061</v>
      </c>
    </row>
    <row r="1133" spans="1:1" x14ac:dyDescent="0.25">
      <c r="A1133" s="9">
        <v>45062</v>
      </c>
    </row>
    <row r="1134" spans="1:1" x14ac:dyDescent="0.25">
      <c r="A1134" s="9">
        <v>45063</v>
      </c>
    </row>
    <row r="1135" spans="1:1" x14ac:dyDescent="0.25">
      <c r="A1135" s="9">
        <v>45064</v>
      </c>
    </row>
    <row r="1136" spans="1:1" x14ac:dyDescent="0.25">
      <c r="A1136" s="9">
        <v>45065</v>
      </c>
    </row>
    <row r="1137" spans="1:1" x14ac:dyDescent="0.25">
      <c r="A1137" s="9">
        <v>45068</v>
      </c>
    </row>
    <row r="1138" spans="1:1" x14ac:dyDescent="0.25">
      <c r="A1138" s="9">
        <v>45069</v>
      </c>
    </row>
    <row r="1139" spans="1:1" x14ac:dyDescent="0.25">
      <c r="A1139" s="9">
        <v>45070</v>
      </c>
    </row>
    <row r="1140" spans="1:1" x14ac:dyDescent="0.25">
      <c r="A1140" s="9">
        <v>45071</v>
      </c>
    </row>
    <row r="1141" spans="1:1" x14ac:dyDescent="0.25">
      <c r="A1141" s="9">
        <v>45072</v>
      </c>
    </row>
    <row r="1142" spans="1:1" x14ac:dyDescent="0.25">
      <c r="A1142" s="9">
        <v>45075</v>
      </c>
    </row>
    <row r="1143" spans="1:1" x14ac:dyDescent="0.25">
      <c r="A1143" s="9">
        <v>45076</v>
      </c>
    </row>
    <row r="1144" spans="1:1" x14ac:dyDescent="0.25">
      <c r="A1144" s="9">
        <v>45077</v>
      </c>
    </row>
    <row r="1145" spans="1:1" x14ac:dyDescent="0.25">
      <c r="A1145" s="9">
        <v>45078</v>
      </c>
    </row>
    <row r="1146" spans="1:1" x14ac:dyDescent="0.25">
      <c r="A1146" s="9">
        <v>45079</v>
      </c>
    </row>
    <row r="1147" spans="1:1" x14ac:dyDescent="0.25">
      <c r="A1147" s="9">
        <v>45082</v>
      </c>
    </row>
    <row r="1148" spans="1:1" x14ac:dyDescent="0.25">
      <c r="A1148" s="9">
        <v>45083</v>
      </c>
    </row>
    <row r="1149" spans="1:1" x14ac:dyDescent="0.25">
      <c r="A1149" s="9">
        <v>45084</v>
      </c>
    </row>
    <row r="1150" spans="1:1" x14ac:dyDescent="0.25">
      <c r="A1150" s="9">
        <v>45086</v>
      </c>
    </row>
    <row r="1151" spans="1:1" x14ac:dyDescent="0.25">
      <c r="A1151" s="9">
        <v>45089</v>
      </c>
    </row>
    <row r="1152" spans="1:1" x14ac:dyDescent="0.25">
      <c r="A1152" s="9">
        <v>45090</v>
      </c>
    </row>
    <row r="1153" spans="1:1" x14ac:dyDescent="0.25">
      <c r="A1153" s="9">
        <v>45091</v>
      </c>
    </row>
    <row r="1154" spans="1:1" x14ac:dyDescent="0.25">
      <c r="A1154" s="9">
        <v>45092</v>
      </c>
    </row>
    <row r="1155" spans="1:1" x14ac:dyDescent="0.25">
      <c r="A1155" s="9">
        <v>45093</v>
      </c>
    </row>
    <row r="1156" spans="1:1" x14ac:dyDescent="0.25">
      <c r="A1156" s="9">
        <v>45096</v>
      </c>
    </row>
    <row r="1157" spans="1:1" x14ac:dyDescent="0.25">
      <c r="A1157" s="9">
        <v>45097</v>
      </c>
    </row>
    <row r="1158" spans="1:1" x14ac:dyDescent="0.25">
      <c r="A1158" s="9">
        <v>45098</v>
      </c>
    </row>
    <row r="1159" spans="1:1" x14ac:dyDescent="0.25">
      <c r="A1159" s="9">
        <v>45099</v>
      </c>
    </row>
    <row r="1160" spans="1:1" x14ac:dyDescent="0.25">
      <c r="A1160" s="9">
        <v>45100</v>
      </c>
    </row>
    <row r="1161" spans="1:1" x14ac:dyDescent="0.25">
      <c r="A1161" s="9">
        <v>45103</v>
      </c>
    </row>
    <row r="1162" spans="1:1" x14ac:dyDescent="0.25">
      <c r="A1162" s="9">
        <v>45104</v>
      </c>
    </row>
    <row r="1163" spans="1:1" x14ac:dyDescent="0.25">
      <c r="A1163" s="9">
        <v>45105</v>
      </c>
    </row>
    <row r="1164" spans="1:1" x14ac:dyDescent="0.25">
      <c r="A1164" s="9">
        <v>45106</v>
      </c>
    </row>
    <row r="1165" spans="1:1" x14ac:dyDescent="0.25">
      <c r="A1165" s="9">
        <v>45107</v>
      </c>
    </row>
    <row r="1166" spans="1:1" x14ac:dyDescent="0.25">
      <c r="A1166" s="9">
        <v>45110</v>
      </c>
    </row>
    <row r="1167" spans="1:1" x14ac:dyDescent="0.25">
      <c r="A1167" s="9">
        <v>45111</v>
      </c>
    </row>
    <row r="1168" spans="1:1" x14ac:dyDescent="0.25">
      <c r="A1168" s="9">
        <v>45112</v>
      </c>
    </row>
    <row r="1169" spans="1:1" x14ac:dyDescent="0.25">
      <c r="A1169" s="9">
        <v>45113</v>
      </c>
    </row>
    <row r="1170" spans="1:1" x14ac:dyDescent="0.25">
      <c r="A1170" s="9">
        <v>45114</v>
      </c>
    </row>
    <row r="1171" spans="1:1" x14ac:dyDescent="0.25">
      <c r="A1171" s="9">
        <v>45117</v>
      </c>
    </row>
    <row r="1172" spans="1:1" x14ac:dyDescent="0.25">
      <c r="A1172" s="9">
        <v>45118</v>
      </c>
    </row>
    <row r="1173" spans="1:1" x14ac:dyDescent="0.25">
      <c r="A1173" s="9">
        <v>45119</v>
      </c>
    </row>
    <row r="1174" spans="1:1" x14ac:dyDescent="0.25">
      <c r="A1174" s="9">
        <v>45120</v>
      </c>
    </row>
    <row r="1175" spans="1:1" x14ac:dyDescent="0.25">
      <c r="A1175" s="9">
        <v>45121</v>
      </c>
    </row>
    <row r="1176" spans="1:1" x14ac:dyDescent="0.25">
      <c r="A1176" s="9">
        <v>45124</v>
      </c>
    </row>
    <row r="1177" spans="1:1" x14ac:dyDescent="0.25">
      <c r="A1177" s="9">
        <v>45125</v>
      </c>
    </row>
    <row r="1178" spans="1:1" x14ac:dyDescent="0.25">
      <c r="A1178" s="9">
        <v>45126</v>
      </c>
    </row>
    <row r="1179" spans="1:1" x14ac:dyDescent="0.25">
      <c r="A1179" s="9">
        <v>45127</v>
      </c>
    </row>
    <row r="1180" spans="1:1" x14ac:dyDescent="0.25">
      <c r="A1180" s="9">
        <v>45128</v>
      </c>
    </row>
    <row r="1181" spans="1:1" x14ac:dyDescent="0.25">
      <c r="A1181" s="9">
        <v>45131</v>
      </c>
    </row>
    <row r="1182" spans="1:1" x14ac:dyDescent="0.25">
      <c r="A1182" s="9">
        <v>45132</v>
      </c>
    </row>
    <row r="1183" spans="1:1" x14ac:dyDescent="0.25">
      <c r="A1183" s="9">
        <v>45133</v>
      </c>
    </row>
    <row r="1184" spans="1:1" x14ac:dyDescent="0.25">
      <c r="A1184" s="9">
        <v>45134</v>
      </c>
    </row>
    <row r="1185" spans="1:1" x14ac:dyDescent="0.25">
      <c r="A1185" s="9">
        <v>45135</v>
      </c>
    </row>
    <row r="1186" spans="1:1" x14ac:dyDescent="0.25">
      <c r="A1186" s="9">
        <v>45138</v>
      </c>
    </row>
    <row r="1187" spans="1:1" x14ac:dyDescent="0.25">
      <c r="A1187" s="9">
        <v>45139</v>
      </c>
    </row>
    <row r="1188" spans="1:1" x14ac:dyDescent="0.25">
      <c r="A1188" s="9">
        <v>45140</v>
      </c>
    </row>
    <row r="1189" spans="1:1" x14ac:dyDescent="0.25">
      <c r="A1189" s="9">
        <v>45141</v>
      </c>
    </row>
    <row r="1190" spans="1:1" x14ac:dyDescent="0.25">
      <c r="A1190" s="9">
        <v>45142</v>
      </c>
    </row>
    <row r="1191" spans="1:1" x14ac:dyDescent="0.25">
      <c r="A1191" s="9">
        <v>45145</v>
      </c>
    </row>
    <row r="1192" spans="1:1" x14ac:dyDescent="0.25">
      <c r="A1192" s="9">
        <v>45146</v>
      </c>
    </row>
    <row r="1193" spans="1:1" x14ac:dyDescent="0.25">
      <c r="A1193" s="9">
        <v>45147</v>
      </c>
    </row>
    <row r="1194" spans="1:1" x14ac:dyDescent="0.25">
      <c r="A1194" s="9">
        <v>45148</v>
      </c>
    </row>
    <row r="1195" spans="1:1" x14ac:dyDescent="0.25">
      <c r="A1195" s="9">
        <v>45149</v>
      </c>
    </row>
    <row r="1196" spans="1:1" x14ac:dyDescent="0.25">
      <c r="A1196" s="9">
        <v>45152</v>
      </c>
    </row>
    <row r="1197" spans="1:1" x14ac:dyDescent="0.25">
      <c r="A1197" s="9">
        <v>45154</v>
      </c>
    </row>
    <row r="1198" spans="1:1" x14ac:dyDescent="0.25">
      <c r="A1198" s="9">
        <v>45155</v>
      </c>
    </row>
    <row r="1199" spans="1:1" x14ac:dyDescent="0.25">
      <c r="A1199" s="9">
        <v>45156</v>
      </c>
    </row>
    <row r="1200" spans="1:1" x14ac:dyDescent="0.25">
      <c r="A1200" s="9">
        <v>45159</v>
      </c>
    </row>
    <row r="1201" spans="1:1" x14ac:dyDescent="0.25">
      <c r="A1201" s="9">
        <v>45160</v>
      </c>
    </row>
    <row r="1202" spans="1:1" x14ac:dyDescent="0.25">
      <c r="A1202" s="9">
        <v>45161</v>
      </c>
    </row>
    <row r="1203" spans="1:1" x14ac:dyDescent="0.25">
      <c r="A1203" s="9">
        <v>45162</v>
      </c>
    </row>
    <row r="1204" spans="1:1" x14ac:dyDescent="0.25">
      <c r="A1204" s="9">
        <v>45163</v>
      </c>
    </row>
    <row r="1205" spans="1:1" x14ac:dyDescent="0.25">
      <c r="A1205" s="9">
        <v>45166</v>
      </c>
    </row>
    <row r="1206" spans="1:1" x14ac:dyDescent="0.25">
      <c r="A1206" s="9">
        <v>45167</v>
      </c>
    </row>
    <row r="1207" spans="1:1" x14ac:dyDescent="0.25">
      <c r="A1207" s="9">
        <v>45168</v>
      </c>
    </row>
    <row r="1208" spans="1:1" x14ac:dyDescent="0.25">
      <c r="A1208" s="9">
        <v>45169</v>
      </c>
    </row>
    <row r="1209" spans="1:1" x14ac:dyDescent="0.25">
      <c r="A1209" s="9">
        <v>45170</v>
      </c>
    </row>
    <row r="1210" spans="1:1" x14ac:dyDescent="0.25">
      <c r="A1210" s="9">
        <v>45173</v>
      </c>
    </row>
    <row r="1211" spans="1:1" x14ac:dyDescent="0.25">
      <c r="A1211" s="9">
        <v>45174</v>
      </c>
    </row>
    <row r="1212" spans="1:1" x14ac:dyDescent="0.25">
      <c r="A1212" s="9">
        <v>45175</v>
      </c>
    </row>
    <row r="1213" spans="1:1" x14ac:dyDescent="0.25">
      <c r="A1213" s="9">
        <v>45176</v>
      </c>
    </row>
    <row r="1214" spans="1:1" x14ac:dyDescent="0.25">
      <c r="A1214" s="9">
        <v>45177</v>
      </c>
    </row>
    <row r="1215" spans="1:1" x14ac:dyDescent="0.25">
      <c r="A1215" s="9">
        <v>45180</v>
      </c>
    </row>
    <row r="1216" spans="1:1" x14ac:dyDescent="0.25">
      <c r="A1216" s="9">
        <v>45181</v>
      </c>
    </row>
    <row r="1217" spans="1:1" x14ac:dyDescent="0.25">
      <c r="A1217" s="9">
        <v>45182</v>
      </c>
    </row>
    <row r="1218" spans="1:1" x14ac:dyDescent="0.25">
      <c r="A1218" s="9">
        <v>45183</v>
      </c>
    </row>
    <row r="1219" spans="1:1" x14ac:dyDescent="0.25">
      <c r="A1219" s="9">
        <v>45184</v>
      </c>
    </row>
    <row r="1220" spans="1:1" x14ac:dyDescent="0.25">
      <c r="A1220" s="9">
        <v>45187</v>
      </c>
    </row>
    <row r="1221" spans="1:1" x14ac:dyDescent="0.25">
      <c r="A1221" s="9">
        <v>45188</v>
      </c>
    </row>
    <row r="1222" spans="1:1" x14ac:dyDescent="0.25">
      <c r="A1222" s="9">
        <v>45189</v>
      </c>
    </row>
    <row r="1223" spans="1:1" x14ac:dyDescent="0.25">
      <c r="A1223" s="9">
        <v>45190</v>
      </c>
    </row>
    <row r="1224" spans="1:1" x14ac:dyDescent="0.25">
      <c r="A1224" s="9">
        <v>45191</v>
      </c>
    </row>
    <row r="1225" spans="1:1" x14ac:dyDescent="0.25">
      <c r="A1225" s="9">
        <v>45194</v>
      </c>
    </row>
    <row r="1226" spans="1:1" x14ac:dyDescent="0.25">
      <c r="A1226" s="9">
        <v>45195</v>
      </c>
    </row>
    <row r="1227" spans="1:1" x14ac:dyDescent="0.25">
      <c r="A1227" s="9">
        <v>45196</v>
      </c>
    </row>
    <row r="1228" spans="1:1" x14ac:dyDescent="0.25">
      <c r="A1228" s="9">
        <v>45197</v>
      </c>
    </row>
    <row r="1229" spans="1:1" x14ac:dyDescent="0.25">
      <c r="A1229" s="9">
        <v>45198</v>
      </c>
    </row>
    <row r="1230" spans="1:1" x14ac:dyDescent="0.25">
      <c r="A1230" s="9">
        <v>45201</v>
      </c>
    </row>
    <row r="1231" spans="1:1" x14ac:dyDescent="0.25">
      <c r="A1231" s="9">
        <v>45202</v>
      </c>
    </row>
    <row r="1232" spans="1:1" x14ac:dyDescent="0.25">
      <c r="A1232" s="9">
        <v>45203</v>
      </c>
    </row>
    <row r="1233" spans="1:1" x14ac:dyDescent="0.25">
      <c r="A1233" s="9">
        <v>45204</v>
      </c>
    </row>
    <row r="1234" spans="1:1" x14ac:dyDescent="0.25">
      <c r="A1234" s="9">
        <v>45205</v>
      </c>
    </row>
    <row r="1235" spans="1:1" x14ac:dyDescent="0.25">
      <c r="A1235" s="9">
        <v>45208</v>
      </c>
    </row>
    <row r="1236" spans="1:1" x14ac:dyDescent="0.25">
      <c r="A1236" s="9">
        <v>45209</v>
      </c>
    </row>
    <row r="1237" spans="1:1" x14ac:dyDescent="0.25">
      <c r="A1237" s="9">
        <v>45210</v>
      </c>
    </row>
    <row r="1238" spans="1:1" x14ac:dyDescent="0.25">
      <c r="A1238" s="9">
        <v>45211</v>
      </c>
    </row>
    <row r="1239" spans="1:1" x14ac:dyDescent="0.25">
      <c r="A1239" s="9">
        <v>45212</v>
      </c>
    </row>
    <row r="1240" spans="1:1" x14ac:dyDescent="0.25">
      <c r="A1240" s="9">
        <v>45215</v>
      </c>
    </row>
    <row r="1241" spans="1:1" x14ac:dyDescent="0.25">
      <c r="A1241" s="9">
        <v>45216</v>
      </c>
    </row>
    <row r="1242" spans="1:1" x14ac:dyDescent="0.25">
      <c r="A1242" s="9">
        <v>45217</v>
      </c>
    </row>
    <row r="1243" spans="1:1" x14ac:dyDescent="0.25">
      <c r="A1243" s="9">
        <v>45218</v>
      </c>
    </row>
    <row r="1244" spans="1:1" x14ac:dyDescent="0.25">
      <c r="A1244" s="9">
        <v>45219</v>
      </c>
    </row>
    <row r="1245" spans="1:1" x14ac:dyDescent="0.25">
      <c r="A1245" s="9">
        <v>45222</v>
      </c>
    </row>
    <row r="1246" spans="1:1" x14ac:dyDescent="0.25">
      <c r="A1246" s="9">
        <v>45223</v>
      </c>
    </row>
    <row r="1247" spans="1:1" x14ac:dyDescent="0.25">
      <c r="A1247" s="9">
        <v>45224</v>
      </c>
    </row>
    <row r="1248" spans="1:1" x14ac:dyDescent="0.25">
      <c r="A1248" s="9">
        <v>45225</v>
      </c>
    </row>
    <row r="1249" spans="1:1" x14ac:dyDescent="0.25">
      <c r="A1249" s="9">
        <v>45226</v>
      </c>
    </row>
    <row r="1250" spans="1:1" x14ac:dyDescent="0.25">
      <c r="A1250" s="9">
        <v>45229</v>
      </c>
    </row>
    <row r="1251" spans="1:1" x14ac:dyDescent="0.25">
      <c r="A1251" s="9">
        <v>45230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4FD08-D362-43C7-A41B-0228184B08D7}">
  <dimension ref="A1:F1251"/>
  <sheetViews>
    <sheetView topLeftCell="A1215" workbookViewId="0">
      <selection activeCell="E2" sqref="E2:E1251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3" width="12.42578125" bestFit="1" customWidth="1"/>
    <col min="4" max="4" width="11.5703125" bestFit="1" customWidth="1"/>
    <col min="5" max="5" width="13.42578125" bestFit="1" customWidth="1"/>
    <col min="6" max="6" width="12.140625" bestFit="1" customWidth="1"/>
  </cols>
  <sheetData>
    <row r="1" spans="1:6" x14ac:dyDescent="0.25">
      <c r="A1" t="s">
        <v>258</v>
      </c>
      <c r="B1" t="s">
        <v>259</v>
      </c>
      <c r="C1" t="s">
        <v>260</v>
      </c>
      <c r="D1" t="s">
        <v>261</v>
      </c>
      <c r="E1" t="s">
        <v>262</v>
      </c>
      <c r="F1" t="s">
        <v>452</v>
      </c>
    </row>
    <row r="2" spans="1:6" x14ac:dyDescent="0.25">
      <c r="A2" s="9">
        <v>43404</v>
      </c>
      <c r="B2" t="s">
        <v>456</v>
      </c>
      <c r="C2" t="s">
        <v>457</v>
      </c>
      <c r="D2" t="s">
        <v>456</v>
      </c>
      <c r="E2" t="s">
        <v>457</v>
      </c>
    </row>
    <row r="3" spans="1:6" x14ac:dyDescent="0.25">
      <c r="A3" s="9">
        <v>43406</v>
      </c>
      <c r="B3" t="s">
        <v>458</v>
      </c>
      <c r="C3" t="s">
        <v>459</v>
      </c>
      <c r="D3" t="s">
        <v>458</v>
      </c>
      <c r="E3" t="s">
        <v>460</v>
      </c>
    </row>
    <row r="4" spans="1:6" x14ac:dyDescent="0.25">
      <c r="A4" s="9">
        <v>43409</v>
      </c>
      <c r="B4" t="s">
        <v>461</v>
      </c>
      <c r="C4" t="s">
        <v>462</v>
      </c>
      <c r="D4" t="s">
        <v>463</v>
      </c>
      <c r="E4" t="s">
        <v>464</v>
      </c>
    </row>
    <row r="5" spans="1:6" x14ac:dyDescent="0.25">
      <c r="A5" s="9">
        <v>43410</v>
      </c>
      <c r="B5" t="s">
        <v>465</v>
      </c>
      <c r="C5" t="s">
        <v>466</v>
      </c>
      <c r="D5" t="s">
        <v>467</v>
      </c>
      <c r="E5" t="s">
        <v>468</v>
      </c>
    </row>
    <row r="6" spans="1:6" x14ac:dyDescent="0.25">
      <c r="A6" s="9">
        <v>43411</v>
      </c>
      <c r="B6" t="s">
        <v>469</v>
      </c>
      <c r="C6" t="s">
        <v>470</v>
      </c>
      <c r="D6" t="s">
        <v>471</v>
      </c>
      <c r="E6" t="s">
        <v>472</v>
      </c>
    </row>
    <row r="7" spans="1:6" x14ac:dyDescent="0.25">
      <c r="A7" s="9">
        <v>43412</v>
      </c>
      <c r="B7" t="s">
        <v>473</v>
      </c>
      <c r="C7" t="s">
        <v>474</v>
      </c>
      <c r="D7" t="s">
        <v>475</v>
      </c>
      <c r="E7" t="s">
        <v>476</v>
      </c>
    </row>
    <row r="8" spans="1:6" x14ac:dyDescent="0.25">
      <c r="A8" s="9">
        <v>43413</v>
      </c>
      <c r="B8" t="s">
        <v>477</v>
      </c>
      <c r="C8" t="s">
        <v>477</v>
      </c>
      <c r="D8" t="s">
        <v>478</v>
      </c>
      <c r="E8" t="s">
        <v>479</v>
      </c>
    </row>
    <row r="9" spans="1:6" x14ac:dyDescent="0.25">
      <c r="A9" s="9">
        <v>43417</v>
      </c>
      <c r="B9" t="s">
        <v>480</v>
      </c>
      <c r="C9" t="s">
        <v>481</v>
      </c>
      <c r="D9" t="s">
        <v>482</v>
      </c>
      <c r="E9" t="s">
        <v>483</v>
      </c>
    </row>
    <row r="10" spans="1:6" x14ac:dyDescent="0.25">
      <c r="A10" s="9">
        <v>43418</v>
      </c>
      <c r="B10" t="s">
        <v>484</v>
      </c>
      <c r="C10" t="s">
        <v>485</v>
      </c>
      <c r="D10" t="s">
        <v>486</v>
      </c>
      <c r="E10" t="s">
        <v>487</v>
      </c>
    </row>
    <row r="11" spans="1:6" x14ac:dyDescent="0.25">
      <c r="A11" s="9">
        <v>43419</v>
      </c>
      <c r="B11" t="s">
        <v>488</v>
      </c>
      <c r="C11" t="s">
        <v>489</v>
      </c>
      <c r="D11" t="s">
        <v>490</v>
      </c>
      <c r="E11" t="s">
        <v>490</v>
      </c>
    </row>
    <row r="12" spans="1:6" x14ac:dyDescent="0.25">
      <c r="A12" s="9">
        <v>43420</v>
      </c>
      <c r="B12" t="s">
        <v>491</v>
      </c>
      <c r="C12" t="s">
        <v>492</v>
      </c>
      <c r="D12" t="s">
        <v>493</v>
      </c>
      <c r="E12" t="s">
        <v>494</v>
      </c>
    </row>
    <row r="13" spans="1:6" x14ac:dyDescent="0.25">
      <c r="A13" s="9">
        <v>43423</v>
      </c>
      <c r="B13" t="s">
        <v>495</v>
      </c>
      <c r="C13" t="s">
        <v>496</v>
      </c>
      <c r="D13" t="s">
        <v>497</v>
      </c>
      <c r="E13" t="s">
        <v>496</v>
      </c>
    </row>
    <row r="14" spans="1:6" x14ac:dyDescent="0.25">
      <c r="A14" s="9">
        <v>43424</v>
      </c>
      <c r="B14" t="s">
        <v>498</v>
      </c>
      <c r="C14" t="s">
        <v>499</v>
      </c>
      <c r="D14" t="s">
        <v>500</v>
      </c>
      <c r="E14" t="s">
        <v>501</v>
      </c>
    </row>
    <row r="15" spans="1:6" x14ac:dyDescent="0.25">
      <c r="A15" s="9">
        <v>43425</v>
      </c>
      <c r="B15" t="s">
        <v>502</v>
      </c>
      <c r="C15" t="s">
        <v>503</v>
      </c>
      <c r="D15" t="s">
        <v>502</v>
      </c>
      <c r="E15" t="s">
        <v>504</v>
      </c>
    </row>
    <row r="16" spans="1:6" x14ac:dyDescent="0.25">
      <c r="A16" s="9">
        <v>43426</v>
      </c>
      <c r="B16" t="s">
        <v>505</v>
      </c>
      <c r="C16" t="s">
        <v>506</v>
      </c>
      <c r="D16" t="s">
        <v>507</v>
      </c>
      <c r="E16" t="s">
        <v>508</v>
      </c>
    </row>
    <row r="17" spans="1:5" x14ac:dyDescent="0.25">
      <c r="A17" s="9">
        <v>43427</v>
      </c>
      <c r="B17" t="s">
        <v>509</v>
      </c>
      <c r="C17" t="s">
        <v>510</v>
      </c>
      <c r="D17" t="s">
        <v>511</v>
      </c>
      <c r="E17" t="s">
        <v>512</v>
      </c>
    </row>
    <row r="18" spans="1:5" x14ac:dyDescent="0.25">
      <c r="A18" s="9">
        <v>43430</v>
      </c>
      <c r="B18" t="s">
        <v>513</v>
      </c>
      <c r="C18" t="s">
        <v>514</v>
      </c>
      <c r="D18" t="s">
        <v>515</v>
      </c>
      <c r="E18" t="s">
        <v>516</v>
      </c>
    </row>
    <row r="19" spans="1:5" x14ac:dyDescent="0.25">
      <c r="A19" s="9">
        <v>43431</v>
      </c>
      <c r="B19" t="s">
        <v>517</v>
      </c>
      <c r="C19" t="s">
        <v>518</v>
      </c>
      <c r="D19" t="s">
        <v>519</v>
      </c>
      <c r="E19" t="s">
        <v>520</v>
      </c>
    </row>
    <row r="20" spans="1:5" x14ac:dyDescent="0.25">
      <c r="A20" s="9">
        <v>43432</v>
      </c>
      <c r="B20" t="s">
        <v>521</v>
      </c>
      <c r="C20" t="s">
        <v>522</v>
      </c>
      <c r="D20" t="s">
        <v>521</v>
      </c>
      <c r="E20" t="s">
        <v>523</v>
      </c>
    </row>
    <row r="21" spans="1:5" x14ac:dyDescent="0.25">
      <c r="A21" s="9">
        <v>43433</v>
      </c>
      <c r="B21" t="s">
        <v>524</v>
      </c>
      <c r="C21" t="s">
        <v>525</v>
      </c>
      <c r="D21" t="s">
        <v>524</v>
      </c>
      <c r="E21" t="s">
        <v>525</v>
      </c>
    </row>
    <row r="22" spans="1:5" x14ac:dyDescent="0.25">
      <c r="A22" s="9">
        <v>43434</v>
      </c>
      <c r="B22" t="s">
        <v>526</v>
      </c>
      <c r="C22" t="s">
        <v>526</v>
      </c>
      <c r="D22" t="s">
        <v>527</v>
      </c>
      <c r="E22" t="s">
        <v>528</v>
      </c>
    </row>
    <row r="23" spans="1:5" x14ac:dyDescent="0.25">
      <c r="A23" s="9">
        <v>43437</v>
      </c>
      <c r="B23" t="s">
        <v>529</v>
      </c>
      <c r="C23" t="s">
        <v>530</v>
      </c>
      <c r="D23" t="s">
        <v>529</v>
      </c>
      <c r="E23" t="s">
        <v>531</v>
      </c>
    </row>
    <row r="24" spans="1:5" x14ac:dyDescent="0.25">
      <c r="A24" s="9">
        <v>43438</v>
      </c>
      <c r="B24" t="s">
        <v>532</v>
      </c>
      <c r="C24" t="s">
        <v>533</v>
      </c>
      <c r="D24" t="s">
        <v>534</v>
      </c>
      <c r="E24" t="s">
        <v>533</v>
      </c>
    </row>
    <row r="25" spans="1:5" x14ac:dyDescent="0.25">
      <c r="A25" s="9">
        <v>43439</v>
      </c>
      <c r="B25" t="s">
        <v>535</v>
      </c>
      <c r="C25" t="s">
        <v>536</v>
      </c>
      <c r="D25" t="s">
        <v>537</v>
      </c>
      <c r="E25" t="s">
        <v>538</v>
      </c>
    </row>
    <row r="26" spans="1:5" x14ac:dyDescent="0.25">
      <c r="A26" s="9">
        <v>43440</v>
      </c>
      <c r="B26" t="s">
        <v>539</v>
      </c>
      <c r="C26" t="s">
        <v>539</v>
      </c>
      <c r="D26" t="s">
        <v>540</v>
      </c>
      <c r="E26" t="s">
        <v>541</v>
      </c>
    </row>
    <row r="27" spans="1:5" x14ac:dyDescent="0.25">
      <c r="A27" s="9">
        <v>43441</v>
      </c>
      <c r="B27" t="s">
        <v>542</v>
      </c>
      <c r="C27" t="s">
        <v>543</v>
      </c>
      <c r="D27" t="s">
        <v>544</v>
      </c>
      <c r="E27" t="s">
        <v>545</v>
      </c>
    </row>
    <row r="28" spans="1:5" x14ac:dyDescent="0.25">
      <c r="A28" s="9">
        <v>43444</v>
      </c>
      <c r="B28" t="s">
        <v>546</v>
      </c>
      <c r="C28" t="s">
        <v>547</v>
      </c>
      <c r="D28" t="s">
        <v>548</v>
      </c>
      <c r="E28" t="s">
        <v>549</v>
      </c>
    </row>
    <row r="29" spans="1:5" x14ac:dyDescent="0.25">
      <c r="A29" s="9">
        <v>43445</v>
      </c>
      <c r="B29" t="s">
        <v>550</v>
      </c>
      <c r="C29" t="s">
        <v>551</v>
      </c>
      <c r="D29" t="s">
        <v>552</v>
      </c>
      <c r="E29" t="s">
        <v>552</v>
      </c>
    </row>
    <row r="30" spans="1:5" x14ac:dyDescent="0.25">
      <c r="A30" s="9">
        <v>43446</v>
      </c>
      <c r="B30" t="s">
        <v>553</v>
      </c>
      <c r="C30" t="s">
        <v>554</v>
      </c>
      <c r="D30" t="s">
        <v>555</v>
      </c>
      <c r="E30" t="s">
        <v>556</v>
      </c>
    </row>
    <row r="31" spans="1:5" x14ac:dyDescent="0.25">
      <c r="A31" s="9">
        <v>43447</v>
      </c>
      <c r="B31" t="s">
        <v>557</v>
      </c>
      <c r="C31" t="s">
        <v>558</v>
      </c>
      <c r="D31" t="s">
        <v>559</v>
      </c>
      <c r="E31" t="s">
        <v>560</v>
      </c>
    </row>
    <row r="32" spans="1:5" x14ac:dyDescent="0.25">
      <c r="A32" s="9">
        <v>43448</v>
      </c>
      <c r="B32" t="s">
        <v>561</v>
      </c>
      <c r="C32" t="s">
        <v>562</v>
      </c>
      <c r="D32" t="s">
        <v>563</v>
      </c>
      <c r="E32" t="s">
        <v>564</v>
      </c>
    </row>
    <row r="33" spans="1:5" x14ac:dyDescent="0.25">
      <c r="A33" s="9">
        <v>43451</v>
      </c>
      <c r="B33" t="s">
        <v>565</v>
      </c>
      <c r="C33" t="s">
        <v>566</v>
      </c>
      <c r="D33" t="s">
        <v>567</v>
      </c>
      <c r="E33" t="s">
        <v>568</v>
      </c>
    </row>
    <row r="34" spans="1:5" x14ac:dyDescent="0.25">
      <c r="A34" s="9">
        <v>43452</v>
      </c>
      <c r="B34" t="s">
        <v>569</v>
      </c>
      <c r="C34" t="s">
        <v>570</v>
      </c>
      <c r="D34" t="s">
        <v>571</v>
      </c>
      <c r="E34" t="s">
        <v>572</v>
      </c>
    </row>
    <row r="35" spans="1:5" x14ac:dyDescent="0.25">
      <c r="A35" s="9">
        <v>43453</v>
      </c>
      <c r="B35" t="s">
        <v>573</v>
      </c>
      <c r="C35" t="s">
        <v>574</v>
      </c>
      <c r="D35" t="s">
        <v>575</v>
      </c>
      <c r="E35" t="s">
        <v>576</v>
      </c>
    </row>
    <row r="36" spans="1:5" x14ac:dyDescent="0.25">
      <c r="A36" s="9">
        <v>43454</v>
      </c>
      <c r="B36" t="s">
        <v>577</v>
      </c>
      <c r="C36" t="s">
        <v>577</v>
      </c>
      <c r="D36" t="s">
        <v>578</v>
      </c>
      <c r="E36" t="s">
        <v>579</v>
      </c>
    </row>
    <row r="37" spans="1:5" x14ac:dyDescent="0.25">
      <c r="A37" s="9">
        <v>43455</v>
      </c>
      <c r="B37" t="s">
        <v>580</v>
      </c>
      <c r="C37" t="s">
        <v>581</v>
      </c>
      <c r="D37" t="s">
        <v>582</v>
      </c>
      <c r="E37" t="s">
        <v>583</v>
      </c>
    </row>
    <row r="38" spans="1:5" x14ac:dyDescent="0.25">
      <c r="A38" s="9">
        <v>43461</v>
      </c>
      <c r="B38" t="s">
        <v>584</v>
      </c>
      <c r="C38" t="s">
        <v>585</v>
      </c>
      <c r="D38" t="s">
        <v>586</v>
      </c>
      <c r="E38" t="s">
        <v>587</v>
      </c>
    </row>
    <row r="39" spans="1:5" x14ac:dyDescent="0.25">
      <c r="A39" s="9">
        <v>43462</v>
      </c>
      <c r="B39" t="s">
        <v>588</v>
      </c>
      <c r="C39" t="s">
        <v>589</v>
      </c>
      <c r="D39" t="s">
        <v>588</v>
      </c>
      <c r="E39" t="s">
        <v>590</v>
      </c>
    </row>
    <row r="40" spans="1:5" x14ac:dyDescent="0.25">
      <c r="A40" s="9">
        <v>43467</v>
      </c>
      <c r="B40" t="s">
        <v>591</v>
      </c>
      <c r="C40" t="s">
        <v>592</v>
      </c>
      <c r="D40" t="s">
        <v>593</v>
      </c>
      <c r="E40" t="s">
        <v>594</v>
      </c>
    </row>
    <row r="41" spans="1:5" x14ac:dyDescent="0.25">
      <c r="A41" s="9">
        <v>43468</v>
      </c>
      <c r="B41" t="s">
        <v>595</v>
      </c>
      <c r="C41" t="s">
        <v>595</v>
      </c>
      <c r="D41" t="s">
        <v>596</v>
      </c>
      <c r="E41" t="s">
        <v>597</v>
      </c>
    </row>
    <row r="42" spans="1:5" x14ac:dyDescent="0.25">
      <c r="A42" s="9">
        <v>43469</v>
      </c>
      <c r="B42" t="s">
        <v>598</v>
      </c>
      <c r="C42" t="s">
        <v>599</v>
      </c>
      <c r="D42" t="s">
        <v>598</v>
      </c>
      <c r="E42" t="s">
        <v>600</v>
      </c>
    </row>
    <row r="43" spans="1:5" x14ac:dyDescent="0.25">
      <c r="A43" s="9">
        <v>43472</v>
      </c>
      <c r="B43" t="s">
        <v>601</v>
      </c>
      <c r="C43" t="s">
        <v>602</v>
      </c>
      <c r="D43" t="s">
        <v>601</v>
      </c>
      <c r="E43" t="s">
        <v>602</v>
      </c>
    </row>
    <row r="44" spans="1:5" x14ac:dyDescent="0.25">
      <c r="A44" s="9">
        <v>43473</v>
      </c>
      <c r="B44" t="s">
        <v>603</v>
      </c>
      <c r="C44" t="s">
        <v>603</v>
      </c>
      <c r="D44" t="s">
        <v>604</v>
      </c>
      <c r="E44" t="s">
        <v>605</v>
      </c>
    </row>
    <row r="45" spans="1:5" x14ac:dyDescent="0.25">
      <c r="A45" s="9">
        <v>43474</v>
      </c>
      <c r="B45" t="s">
        <v>606</v>
      </c>
      <c r="C45" t="s">
        <v>607</v>
      </c>
      <c r="D45" t="s">
        <v>608</v>
      </c>
      <c r="E45" t="s">
        <v>607</v>
      </c>
    </row>
    <row r="46" spans="1:5" x14ac:dyDescent="0.25">
      <c r="A46" s="9">
        <v>43475</v>
      </c>
      <c r="B46" t="s">
        <v>609</v>
      </c>
      <c r="C46" t="s">
        <v>610</v>
      </c>
      <c r="D46" t="s">
        <v>611</v>
      </c>
      <c r="E46" t="s">
        <v>612</v>
      </c>
    </row>
    <row r="47" spans="1:5" x14ac:dyDescent="0.25">
      <c r="A47" s="9">
        <v>43476</v>
      </c>
      <c r="B47" t="s">
        <v>613</v>
      </c>
      <c r="C47" t="s">
        <v>614</v>
      </c>
      <c r="D47" t="s">
        <v>615</v>
      </c>
      <c r="E47" t="s">
        <v>616</v>
      </c>
    </row>
    <row r="48" spans="1:5" x14ac:dyDescent="0.25">
      <c r="A48" s="9">
        <v>43479</v>
      </c>
      <c r="B48" t="s">
        <v>617</v>
      </c>
      <c r="C48" t="s">
        <v>618</v>
      </c>
      <c r="D48" t="s">
        <v>619</v>
      </c>
      <c r="E48" t="s">
        <v>620</v>
      </c>
    </row>
    <row r="49" spans="1:5" x14ac:dyDescent="0.25">
      <c r="A49" s="9">
        <v>43480</v>
      </c>
      <c r="B49" t="s">
        <v>621</v>
      </c>
      <c r="C49" t="s">
        <v>622</v>
      </c>
      <c r="D49" t="s">
        <v>623</v>
      </c>
      <c r="E49" t="s">
        <v>624</v>
      </c>
    </row>
    <row r="50" spans="1:5" x14ac:dyDescent="0.25">
      <c r="A50" s="9">
        <v>43481</v>
      </c>
      <c r="B50" t="s">
        <v>625</v>
      </c>
      <c r="C50" t="s">
        <v>626</v>
      </c>
      <c r="D50" t="s">
        <v>627</v>
      </c>
      <c r="E50" t="s">
        <v>626</v>
      </c>
    </row>
    <row r="51" spans="1:5" x14ac:dyDescent="0.25">
      <c r="A51" s="9">
        <v>43482</v>
      </c>
      <c r="B51" t="s">
        <v>628</v>
      </c>
      <c r="C51" t="s">
        <v>629</v>
      </c>
      <c r="D51" t="s">
        <v>630</v>
      </c>
      <c r="E51" t="s">
        <v>631</v>
      </c>
    </row>
    <row r="52" spans="1:5" x14ac:dyDescent="0.25">
      <c r="A52" s="9">
        <v>43483</v>
      </c>
      <c r="B52" t="s">
        <v>632</v>
      </c>
      <c r="C52" t="s">
        <v>633</v>
      </c>
      <c r="D52" t="s">
        <v>634</v>
      </c>
      <c r="E52" t="s">
        <v>635</v>
      </c>
    </row>
    <row r="53" spans="1:5" x14ac:dyDescent="0.25">
      <c r="A53" s="9">
        <v>43486</v>
      </c>
      <c r="B53" t="s">
        <v>636</v>
      </c>
      <c r="C53" t="s">
        <v>636</v>
      </c>
      <c r="D53" t="s">
        <v>637</v>
      </c>
      <c r="E53" t="s">
        <v>638</v>
      </c>
    </row>
    <row r="54" spans="1:5" x14ac:dyDescent="0.25">
      <c r="A54" s="9">
        <v>43487</v>
      </c>
      <c r="B54" t="s">
        <v>639</v>
      </c>
      <c r="C54" t="s">
        <v>640</v>
      </c>
      <c r="D54" t="s">
        <v>641</v>
      </c>
      <c r="E54" t="s">
        <v>642</v>
      </c>
    </row>
    <row r="55" spans="1:5" x14ac:dyDescent="0.25">
      <c r="A55" s="9">
        <v>43488</v>
      </c>
      <c r="B55" t="s">
        <v>643</v>
      </c>
      <c r="C55" t="s">
        <v>644</v>
      </c>
      <c r="D55" t="s">
        <v>645</v>
      </c>
      <c r="E55" t="s">
        <v>646</v>
      </c>
    </row>
    <row r="56" spans="1:5" x14ac:dyDescent="0.25">
      <c r="A56" s="9">
        <v>43489</v>
      </c>
      <c r="B56" t="s">
        <v>647</v>
      </c>
      <c r="C56" t="s">
        <v>648</v>
      </c>
      <c r="D56" t="s">
        <v>649</v>
      </c>
      <c r="E56" t="s">
        <v>650</v>
      </c>
    </row>
    <row r="57" spans="1:5" x14ac:dyDescent="0.25">
      <c r="A57" s="9">
        <v>43490</v>
      </c>
      <c r="B57" t="s">
        <v>651</v>
      </c>
      <c r="C57" t="s">
        <v>652</v>
      </c>
      <c r="D57" t="s">
        <v>653</v>
      </c>
      <c r="E57" t="s">
        <v>654</v>
      </c>
    </row>
    <row r="58" spans="1:5" x14ac:dyDescent="0.25">
      <c r="A58" s="9">
        <v>43493</v>
      </c>
      <c r="B58" t="s">
        <v>655</v>
      </c>
      <c r="C58" t="s">
        <v>656</v>
      </c>
      <c r="D58" t="s">
        <v>657</v>
      </c>
      <c r="E58" t="s">
        <v>658</v>
      </c>
    </row>
    <row r="59" spans="1:5" x14ac:dyDescent="0.25">
      <c r="A59" s="9">
        <v>43494</v>
      </c>
      <c r="B59" t="s">
        <v>659</v>
      </c>
      <c r="C59" t="s">
        <v>649</v>
      </c>
      <c r="D59" t="s">
        <v>660</v>
      </c>
      <c r="E59" t="s">
        <v>661</v>
      </c>
    </row>
    <row r="60" spans="1:5" x14ac:dyDescent="0.25">
      <c r="A60" s="9">
        <v>43495</v>
      </c>
      <c r="B60" t="s">
        <v>662</v>
      </c>
      <c r="C60" t="s">
        <v>663</v>
      </c>
      <c r="D60" t="s">
        <v>664</v>
      </c>
      <c r="E60" t="s">
        <v>665</v>
      </c>
    </row>
    <row r="61" spans="1:5" x14ac:dyDescent="0.25">
      <c r="A61" s="9">
        <v>43496</v>
      </c>
      <c r="B61" t="s">
        <v>666</v>
      </c>
      <c r="C61" t="s">
        <v>667</v>
      </c>
      <c r="D61" t="s">
        <v>668</v>
      </c>
      <c r="E61" t="s">
        <v>669</v>
      </c>
    </row>
    <row r="62" spans="1:5" x14ac:dyDescent="0.25">
      <c r="A62" s="9">
        <v>43497</v>
      </c>
      <c r="B62" t="s">
        <v>670</v>
      </c>
      <c r="C62" t="s">
        <v>671</v>
      </c>
      <c r="D62" t="s">
        <v>672</v>
      </c>
      <c r="E62" t="s">
        <v>671</v>
      </c>
    </row>
    <row r="63" spans="1:5" x14ac:dyDescent="0.25">
      <c r="A63" s="9">
        <v>43500</v>
      </c>
      <c r="B63" t="s">
        <v>673</v>
      </c>
      <c r="C63" t="s">
        <v>674</v>
      </c>
      <c r="D63" t="s">
        <v>675</v>
      </c>
      <c r="E63" t="s">
        <v>676</v>
      </c>
    </row>
    <row r="64" spans="1:5" x14ac:dyDescent="0.25">
      <c r="A64" s="9">
        <v>43501</v>
      </c>
      <c r="B64" t="s">
        <v>671</v>
      </c>
      <c r="C64" t="s">
        <v>677</v>
      </c>
      <c r="D64" t="s">
        <v>678</v>
      </c>
      <c r="E64" t="s">
        <v>679</v>
      </c>
    </row>
    <row r="65" spans="1:5" x14ac:dyDescent="0.25">
      <c r="A65" s="9">
        <v>43502</v>
      </c>
      <c r="B65" t="s">
        <v>680</v>
      </c>
      <c r="C65" t="s">
        <v>681</v>
      </c>
      <c r="D65" t="s">
        <v>682</v>
      </c>
      <c r="E65" t="s">
        <v>683</v>
      </c>
    </row>
    <row r="66" spans="1:5" x14ac:dyDescent="0.25">
      <c r="A66" s="9">
        <v>43503</v>
      </c>
      <c r="B66" t="s">
        <v>684</v>
      </c>
      <c r="C66" t="s">
        <v>684</v>
      </c>
      <c r="D66" t="s">
        <v>685</v>
      </c>
      <c r="E66" t="s">
        <v>686</v>
      </c>
    </row>
    <row r="67" spans="1:5" x14ac:dyDescent="0.25">
      <c r="A67" s="9">
        <v>43504</v>
      </c>
      <c r="B67" t="s">
        <v>687</v>
      </c>
      <c r="C67" t="s">
        <v>688</v>
      </c>
      <c r="D67" t="s">
        <v>689</v>
      </c>
      <c r="E67" t="s">
        <v>689</v>
      </c>
    </row>
    <row r="68" spans="1:5" x14ac:dyDescent="0.25">
      <c r="A68" s="9">
        <v>43507</v>
      </c>
      <c r="B68" t="s">
        <v>690</v>
      </c>
      <c r="C68" t="s">
        <v>691</v>
      </c>
      <c r="D68" t="s">
        <v>692</v>
      </c>
      <c r="E68" t="s">
        <v>692</v>
      </c>
    </row>
    <row r="69" spans="1:5" x14ac:dyDescent="0.25">
      <c r="A69" s="9">
        <v>43508</v>
      </c>
      <c r="B69" t="s">
        <v>693</v>
      </c>
      <c r="C69" t="s">
        <v>694</v>
      </c>
      <c r="D69" t="s">
        <v>695</v>
      </c>
      <c r="E69" t="s">
        <v>696</v>
      </c>
    </row>
    <row r="70" spans="1:5" x14ac:dyDescent="0.25">
      <c r="A70" s="9">
        <v>43509</v>
      </c>
      <c r="B70" t="s">
        <v>697</v>
      </c>
      <c r="C70" t="s">
        <v>698</v>
      </c>
      <c r="D70" t="s">
        <v>699</v>
      </c>
      <c r="E70" t="s">
        <v>700</v>
      </c>
    </row>
    <row r="71" spans="1:5" x14ac:dyDescent="0.25">
      <c r="A71" s="9">
        <v>43510</v>
      </c>
      <c r="B71" t="s">
        <v>701</v>
      </c>
      <c r="C71" t="s">
        <v>702</v>
      </c>
      <c r="D71" t="s">
        <v>703</v>
      </c>
      <c r="E71" t="s">
        <v>704</v>
      </c>
    </row>
    <row r="72" spans="1:5" x14ac:dyDescent="0.25">
      <c r="A72" s="9">
        <v>43511</v>
      </c>
      <c r="B72" t="s">
        <v>705</v>
      </c>
      <c r="C72" t="s">
        <v>706</v>
      </c>
      <c r="D72" t="s">
        <v>707</v>
      </c>
      <c r="E72" t="s">
        <v>708</v>
      </c>
    </row>
    <row r="73" spans="1:5" x14ac:dyDescent="0.25">
      <c r="A73" s="9">
        <v>43514</v>
      </c>
      <c r="B73" t="s">
        <v>709</v>
      </c>
      <c r="C73" t="s">
        <v>710</v>
      </c>
      <c r="D73" t="s">
        <v>711</v>
      </c>
      <c r="E73" t="s">
        <v>712</v>
      </c>
    </row>
    <row r="74" spans="1:5" x14ac:dyDescent="0.25">
      <c r="A74" s="9">
        <v>43515</v>
      </c>
      <c r="B74" t="s">
        <v>713</v>
      </c>
      <c r="C74" t="s">
        <v>714</v>
      </c>
      <c r="D74" t="s">
        <v>715</v>
      </c>
      <c r="E74" t="s">
        <v>716</v>
      </c>
    </row>
    <row r="75" spans="1:5" x14ac:dyDescent="0.25">
      <c r="A75" s="9">
        <v>43516</v>
      </c>
      <c r="B75" t="s">
        <v>717</v>
      </c>
      <c r="C75" t="s">
        <v>718</v>
      </c>
      <c r="D75" t="s">
        <v>717</v>
      </c>
      <c r="E75" t="s">
        <v>718</v>
      </c>
    </row>
    <row r="76" spans="1:5" x14ac:dyDescent="0.25">
      <c r="A76" s="9">
        <v>43517</v>
      </c>
      <c r="B76" t="s">
        <v>719</v>
      </c>
      <c r="C76" t="s">
        <v>720</v>
      </c>
      <c r="D76" t="s">
        <v>721</v>
      </c>
      <c r="E76" t="s">
        <v>722</v>
      </c>
    </row>
    <row r="77" spans="1:5" x14ac:dyDescent="0.25">
      <c r="A77" s="9">
        <v>43518</v>
      </c>
      <c r="B77" t="s">
        <v>723</v>
      </c>
      <c r="C77" t="s">
        <v>724</v>
      </c>
      <c r="D77" t="s">
        <v>723</v>
      </c>
      <c r="E77" t="s">
        <v>725</v>
      </c>
    </row>
    <row r="78" spans="1:5" x14ac:dyDescent="0.25">
      <c r="A78" s="9">
        <v>43521</v>
      </c>
      <c r="B78" t="s">
        <v>726</v>
      </c>
      <c r="C78" t="s">
        <v>727</v>
      </c>
      <c r="D78" t="s">
        <v>728</v>
      </c>
      <c r="E78" t="s">
        <v>729</v>
      </c>
    </row>
    <row r="79" spans="1:5" x14ac:dyDescent="0.25">
      <c r="A79" s="9">
        <v>43522</v>
      </c>
      <c r="B79" t="s">
        <v>730</v>
      </c>
      <c r="C79" t="s">
        <v>730</v>
      </c>
      <c r="D79" t="s">
        <v>731</v>
      </c>
      <c r="E79" t="s">
        <v>732</v>
      </c>
    </row>
    <row r="80" spans="1:5" x14ac:dyDescent="0.25">
      <c r="A80" s="9">
        <v>43523</v>
      </c>
      <c r="B80" t="s">
        <v>733</v>
      </c>
      <c r="C80" t="s">
        <v>734</v>
      </c>
      <c r="D80" t="s">
        <v>735</v>
      </c>
      <c r="E80" t="s">
        <v>736</v>
      </c>
    </row>
    <row r="81" spans="1:5" x14ac:dyDescent="0.25">
      <c r="A81" s="9">
        <v>43524</v>
      </c>
      <c r="B81" t="s">
        <v>737</v>
      </c>
      <c r="C81" t="s">
        <v>738</v>
      </c>
      <c r="D81" t="s">
        <v>739</v>
      </c>
      <c r="E81" t="s">
        <v>739</v>
      </c>
    </row>
    <row r="82" spans="1:5" x14ac:dyDescent="0.25">
      <c r="A82" s="9">
        <v>43525</v>
      </c>
      <c r="B82" t="s">
        <v>740</v>
      </c>
      <c r="C82" t="s">
        <v>741</v>
      </c>
      <c r="D82" t="s">
        <v>742</v>
      </c>
      <c r="E82" t="s">
        <v>743</v>
      </c>
    </row>
    <row r="83" spans="1:5" x14ac:dyDescent="0.25">
      <c r="A83" s="9">
        <v>43528</v>
      </c>
      <c r="B83" t="s">
        <v>744</v>
      </c>
      <c r="C83" t="s">
        <v>745</v>
      </c>
      <c r="D83" t="s">
        <v>746</v>
      </c>
      <c r="E83" t="s">
        <v>747</v>
      </c>
    </row>
    <row r="84" spans="1:5" x14ac:dyDescent="0.25">
      <c r="A84" s="9">
        <v>43529</v>
      </c>
      <c r="B84" t="s">
        <v>748</v>
      </c>
      <c r="C84" t="s">
        <v>749</v>
      </c>
      <c r="D84" t="s">
        <v>750</v>
      </c>
      <c r="E84" t="s">
        <v>751</v>
      </c>
    </row>
    <row r="85" spans="1:5" x14ac:dyDescent="0.25">
      <c r="A85" s="9">
        <v>43530</v>
      </c>
      <c r="B85" t="s">
        <v>752</v>
      </c>
      <c r="C85" t="s">
        <v>753</v>
      </c>
      <c r="D85" t="s">
        <v>754</v>
      </c>
      <c r="E85" t="s">
        <v>755</v>
      </c>
    </row>
    <row r="86" spans="1:5" x14ac:dyDescent="0.25">
      <c r="A86" s="9">
        <v>43531</v>
      </c>
      <c r="B86" t="s">
        <v>756</v>
      </c>
      <c r="C86" t="s">
        <v>757</v>
      </c>
      <c r="D86" t="s">
        <v>758</v>
      </c>
      <c r="E86" t="s">
        <v>759</v>
      </c>
    </row>
    <row r="87" spans="1:5" x14ac:dyDescent="0.25">
      <c r="A87" s="9">
        <v>43532</v>
      </c>
      <c r="B87" t="s">
        <v>760</v>
      </c>
      <c r="C87" t="s">
        <v>760</v>
      </c>
      <c r="D87" t="s">
        <v>761</v>
      </c>
      <c r="E87" t="s">
        <v>762</v>
      </c>
    </row>
    <row r="88" spans="1:5" x14ac:dyDescent="0.25">
      <c r="A88" s="9">
        <v>43535</v>
      </c>
      <c r="B88" t="s">
        <v>763</v>
      </c>
      <c r="C88" t="s">
        <v>764</v>
      </c>
      <c r="D88" t="s">
        <v>765</v>
      </c>
      <c r="E88" t="s">
        <v>766</v>
      </c>
    </row>
    <row r="89" spans="1:5" x14ac:dyDescent="0.25">
      <c r="A89" s="9">
        <v>43536</v>
      </c>
      <c r="B89" t="s">
        <v>767</v>
      </c>
      <c r="C89" t="s">
        <v>768</v>
      </c>
      <c r="D89" t="s">
        <v>769</v>
      </c>
      <c r="E89" t="s">
        <v>770</v>
      </c>
    </row>
    <row r="90" spans="1:5" x14ac:dyDescent="0.25">
      <c r="A90" s="9">
        <v>43537</v>
      </c>
      <c r="B90" t="s">
        <v>771</v>
      </c>
      <c r="C90" t="s">
        <v>772</v>
      </c>
      <c r="D90" t="s">
        <v>773</v>
      </c>
      <c r="E90" t="s">
        <v>774</v>
      </c>
    </row>
    <row r="91" spans="1:5" x14ac:dyDescent="0.25">
      <c r="A91" s="9">
        <v>43538</v>
      </c>
      <c r="B91" t="s">
        <v>535</v>
      </c>
      <c r="C91" t="s">
        <v>775</v>
      </c>
      <c r="D91" t="s">
        <v>776</v>
      </c>
      <c r="E91" t="s">
        <v>777</v>
      </c>
    </row>
    <row r="92" spans="1:5" x14ac:dyDescent="0.25">
      <c r="A92" s="9">
        <v>43539</v>
      </c>
      <c r="B92" t="s">
        <v>778</v>
      </c>
      <c r="C92" t="s">
        <v>779</v>
      </c>
      <c r="D92" t="s">
        <v>780</v>
      </c>
      <c r="E92" t="s">
        <v>781</v>
      </c>
    </row>
    <row r="93" spans="1:5" x14ac:dyDescent="0.25">
      <c r="A93" s="9">
        <v>43542</v>
      </c>
      <c r="B93" t="s">
        <v>782</v>
      </c>
      <c r="C93" t="s">
        <v>783</v>
      </c>
      <c r="D93" t="s">
        <v>784</v>
      </c>
      <c r="E93" t="s">
        <v>785</v>
      </c>
    </row>
    <row r="94" spans="1:5" x14ac:dyDescent="0.25">
      <c r="A94" s="9">
        <v>43543</v>
      </c>
      <c r="B94" t="s">
        <v>786</v>
      </c>
      <c r="C94" t="s">
        <v>787</v>
      </c>
      <c r="D94" t="s">
        <v>786</v>
      </c>
      <c r="E94" t="s">
        <v>788</v>
      </c>
    </row>
    <row r="95" spans="1:5" x14ac:dyDescent="0.25">
      <c r="A95" s="9">
        <v>43544</v>
      </c>
      <c r="B95" t="s">
        <v>789</v>
      </c>
      <c r="C95" t="s">
        <v>790</v>
      </c>
      <c r="D95" t="s">
        <v>791</v>
      </c>
      <c r="E95" t="s">
        <v>792</v>
      </c>
    </row>
    <row r="96" spans="1:5" x14ac:dyDescent="0.25">
      <c r="A96" s="9">
        <v>43545</v>
      </c>
      <c r="B96" t="s">
        <v>793</v>
      </c>
      <c r="C96" t="s">
        <v>794</v>
      </c>
      <c r="D96" t="s">
        <v>795</v>
      </c>
      <c r="E96" t="s">
        <v>796</v>
      </c>
    </row>
    <row r="97" spans="1:5" x14ac:dyDescent="0.25">
      <c r="A97" s="9">
        <v>43546</v>
      </c>
      <c r="B97" t="s">
        <v>797</v>
      </c>
      <c r="C97" t="s">
        <v>798</v>
      </c>
      <c r="D97" t="s">
        <v>799</v>
      </c>
      <c r="E97" t="s">
        <v>799</v>
      </c>
    </row>
    <row r="98" spans="1:5" x14ac:dyDescent="0.25">
      <c r="A98" s="9">
        <v>43549</v>
      </c>
      <c r="B98" t="s">
        <v>800</v>
      </c>
      <c r="C98" t="s">
        <v>801</v>
      </c>
      <c r="D98" t="s">
        <v>802</v>
      </c>
      <c r="E98" t="s">
        <v>803</v>
      </c>
    </row>
    <row r="99" spans="1:5" x14ac:dyDescent="0.25">
      <c r="A99" s="9">
        <v>43550</v>
      </c>
      <c r="B99" t="s">
        <v>707</v>
      </c>
      <c r="C99" t="s">
        <v>804</v>
      </c>
      <c r="D99" t="s">
        <v>805</v>
      </c>
      <c r="E99" t="s">
        <v>806</v>
      </c>
    </row>
    <row r="100" spans="1:5" x14ac:dyDescent="0.25">
      <c r="A100" s="9">
        <v>43551</v>
      </c>
      <c r="B100" t="s">
        <v>807</v>
      </c>
      <c r="C100" t="s">
        <v>808</v>
      </c>
      <c r="D100" t="s">
        <v>767</v>
      </c>
      <c r="E100" t="s">
        <v>809</v>
      </c>
    </row>
    <row r="101" spans="1:5" x14ac:dyDescent="0.25">
      <c r="A101" s="9">
        <v>43552</v>
      </c>
      <c r="B101" t="s">
        <v>810</v>
      </c>
      <c r="C101" t="s">
        <v>811</v>
      </c>
      <c r="D101" t="s">
        <v>812</v>
      </c>
      <c r="E101" t="s">
        <v>813</v>
      </c>
    </row>
    <row r="102" spans="1:5" x14ac:dyDescent="0.25">
      <c r="A102" s="9">
        <v>43553</v>
      </c>
      <c r="B102" t="s">
        <v>814</v>
      </c>
      <c r="C102" t="s">
        <v>815</v>
      </c>
      <c r="D102" t="s">
        <v>816</v>
      </c>
      <c r="E102" t="s">
        <v>817</v>
      </c>
    </row>
    <row r="103" spans="1:5" x14ac:dyDescent="0.25">
      <c r="A103" s="9">
        <v>43556</v>
      </c>
      <c r="B103" t="s">
        <v>818</v>
      </c>
      <c r="C103" t="s">
        <v>819</v>
      </c>
      <c r="D103" t="s">
        <v>818</v>
      </c>
      <c r="E103" t="s">
        <v>820</v>
      </c>
    </row>
    <row r="104" spans="1:5" x14ac:dyDescent="0.25">
      <c r="A104" s="9">
        <v>43557</v>
      </c>
      <c r="B104" t="s">
        <v>821</v>
      </c>
      <c r="C104" t="s">
        <v>822</v>
      </c>
      <c r="D104" t="s">
        <v>821</v>
      </c>
      <c r="E104" t="s">
        <v>823</v>
      </c>
    </row>
    <row r="105" spans="1:5" x14ac:dyDescent="0.25">
      <c r="A105" s="9">
        <v>43558</v>
      </c>
      <c r="B105" t="s">
        <v>824</v>
      </c>
      <c r="C105" t="s">
        <v>825</v>
      </c>
      <c r="D105" t="s">
        <v>824</v>
      </c>
      <c r="E105" t="s">
        <v>826</v>
      </c>
    </row>
    <row r="106" spans="1:5" x14ac:dyDescent="0.25">
      <c r="A106" s="9">
        <v>43559</v>
      </c>
      <c r="B106" t="s">
        <v>827</v>
      </c>
      <c r="C106" t="s">
        <v>828</v>
      </c>
      <c r="D106" t="s">
        <v>829</v>
      </c>
      <c r="E106" t="s">
        <v>649</v>
      </c>
    </row>
    <row r="107" spans="1:5" x14ac:dyDescent="0.25">
      <c r="A107" s="9">
        <v>43560</v>
      </c>
      <c r="B107" t="s">
        <v>830</v>
      </c>
      <c r="C107" t="s">
        <v>831</v>
      </c>
      <c r="D107" t="s">
        <v>832</v>
      </c>
      <c r="E107" t="s">
        <v>832</v>
      </c>
    </row>
    <row r="108" spans="1:5" x14ac:dyDescent="0.25">
      <c r="A108" s="9">
        <v>43563</v>
      </c>
      <c r="B108" t="s">
        <v>833</v>
      </c>
      <c r="C108" t="s">
        <v>834</v>
      </c>
      <c r="D108" t="s">
        <v>835</v>
      </c>
      <c r="E108" t="s">
        <v>836</v>
      </c>
    </row>
    <row r="109" spans="1:5" x14ac:dyDescent="0.25">
      <c r="A109" s="9">
        <v>43564</v>
      </c>
      <c r="B109" t="s">
        <v>837</v>
      </c>
      <c r="C109" t="s">
        <v>838</v>
      </c>
      <c r="D109" t="s">
        <v>839</v>
      </c>
      <c r="E109" t="s">
        <v>840</v>
      </c>
    </row>
    <row r="110" spans="1:5" x14ac:dyDescent="0.25">
      <c r="A110" s="9">
        <v>43565</v>
      </c>
      <c r="B110" t="s">
        <v>841</v>
      </c>
      <c r="C110" t="s">
        <v>842</v>
      </c>
      <c r="D110" t="s">
        <v>843</v>
      </c>
      <c r="E110" t="s">
        <v>842</v>
      </c>
    </row>
    <row r="111" spans="1:5" x14ac:dyDescent="0.25">
      <c r="A111" s="9">
        <v>43566</v>
      </c>
      <c r="B111" t="s">
        <v>844</v>
      </c>
      <c r="C111" t="s">
        <v>845</v>
      </c>
      <c r="D111" t="s">
        <v>846</v>
      </c>
      <c r="E111" t="s">
        <v>847</v>
      </c>
    </row>
    <row r="112" spans="1:5" x14ac:dyDescent="0.25">
      <c r="A112" s="9">
        <v>43567</v>
      </c>
      <c r="B112" t="s">
        <v>848</v>
      </c>
      <c r="C112" t="s">
        <v>849</v>
      </c>
      <c r="D112" t="s">
        <v>850</v>
      </c>
      <c r="E112" t="s">
        <v>851</v>
      </c>
    </row>
    <row r="113" spans="1:5" x14ac:dyDescent="0.25">
      <c r="A113" s="9">
        <v>43570</v>
      </c>
      <c r="B113" t="s">
        <v>852</v>
      </c>
      <c r="C113" t="s">
        <v>853</v>
      </c>
      <c r="D113" t="s">
        <v>854</v>
      </c>
      <c r="E113" t="s">
        <v>855</v>
      </c>
    </row>
    <row r="114" spans="1:5" x14ac:dyDescent="0.25">
      <c r="A114" s="9">
        <v>43571</v>
      </c>
      <c r="B114" t="s">
        <v>856</v>
      </c>
      <c r="C114" t="s">
        <v>857</v>
      </c>
      <c r="D114" t="s">
        <v>858</v>
      </c>
      <c r="E114" t="s">
        <v>857</v>
      </c>
    </row>
    <row r="115" spans="1:5" x14ac:dyDescent="0.25">
      <c r="A115" s="9">
        <v>43572</v>
      </c>
      <c r="B115" t="s">
        <v>859</v>
      </c>
      <c r="C115" t="s">
        <v>860</v>
      </c>
      <c r="D115" t="s">
        <v>861</v>
      </c>
      <c r="E115" t="s">
        <v>862</v>
      </c>
    </row>
    <row r="116" spans="1:5" x14ac:dyDescent="0.25">
      <c r="A116" s="9">
        <v>43573</v>
      </c>
      <c r="B116" t="s">
        <v>863</v>
      </c>
      <c r="C116" t="s">
        <v>863</v>
      </c>
      <c r="D116" t="s">
        <v>864</v>
      </c>
      <c r="E116" t="s">
        <v>865</v>
      </c>
    </row>
    <row r="117" spans="1:5" x14ac:dyDescent="0.25">
      <c r="A117" s="9">
        <v>43578</v>
      </c>
      <c r="B117" t="s">
        <v>866</v>
      </c>
      <c r="C117" t="s">
        <v>867</v>
      </c>
      <c r="D117" t="s">
        <v>868</v>
      </c>
      <c r="E117" t="s">
        <v>869</v>
      </c>
    </row>
    <row r="118" spans="1:5" x14ac:dyDescent="0.25">
      <c r="A118" s="9">
        <v>43579</v>
      </c>
      <c r="B118" t="s">
        <v>870</v>
      </c>
      <c r="C118" t="s">
        <v>871</v>
      </c>
      <c r="D118" t="s">
        <v>660</v>
      </c>
      <c r="E118" t="s">
        <v>872</v>
      </c>
    </row>
    <row r="119" spans="1:5" x14ac:dyDescent="0.25">
      <c r="A119" s="9">
        <v>43580</v>
      </c>
      <c r="B119" t="s">
        <v>873</v>
      </c>
      <c r="C119" t="s">
        <v>873</v>
      </c>
      <c r="D119" t="s">
        <v>874</v>
      </c>
      <c r="E119" t="s">
        <v>875</v>
      </c>
    </row>
    <row r="120" spans="1:5" x14ac:dyDescent="0.25">
      <c r="A120" s="9">
        <v>43581</v>
      </c>
      <c r="B120" t="s">
        <v>876</v>
      </c>
      <c r="C120" t="s">
        <v>877</v>
      </c>
      <c r="D120" t="s">
        <v>878</v>
      </c>
      <c r="E120" t="s">
        <v>877</v>
      </c>
    </row>
    <row r="121" spans="1:5" x14ac:dyDescent="0.25">
      <c r="A121" s="9">
        <v>43584</v>
      </c>
      <c r="B121" t="s">
        <v>879</v>
      </c>
      <c r="C121" t="s">
        <v>880</v>
      </c>
      <c r="D121" t="s">
        <v>881</v>
      </c>
      <c r="E121" t="s">
        <v>882</v>
      </c>
    </row>
    <row r="122" spans="1:5" x14ac:dyDescent="0.25">
      <c r="A122" s="9">
        <v>43585</v>
      </c>
      <c r="B122" t="s">
        <v>883</v>
      </c>
      <c r="C122" t="s">
        <v>884</v>
      </c>
      <c r="D122" t="s">
        <v>885</v>
      </c>
      <c r="E122" t="s">
        <v>886</v>
      </c>
    </row>
    <row r="123" spans="1:5" x14ac:dyDescent="0.25">
      <c r="A123" s="9">
        <v>43587</v>
      </c>
      <c r="B123" t="s">
        <v>887</v>
      </c>
      <c r="C123" t="s">
        <v>887</v>
      </c>
      <c r="D123" t="s">
        <v>888</v>
      </c>
      <c r="E123" t="s">
        <v>889</v>
      </c>
    </row>
    <row r="124" spans="1:5" x14ac:dyDescent="0.25">
      <c r="A124" s="9">
        <v>43591</v>
      </c>
      <c r="B124" t="s">
        <v>890</v>
      </c>
      <c r="C124" t="s">
        <v>891</v>
      </c>
      <c r="D124" t="s">
        <v>892</v>
      </c>
      <c r="E124" t="s">
        <v>893</v>
      </c>
    </row>
    <row r="125" spans="1:5" x14ac:dyDescent="0.25">
      <c r="A125" s="9">
        <v>43592</v>
      </c>
      <c r="B125" t="s">
        <v>894</v>
      </c>
      <c r="C125" t="s">
        <v>895</v>
      </c>
      <c r="D125" t="s">
        <v>896</v>
      </c>
      <c r="E125" t="s">
        <v>897</v>
      </c>
    </row>
    <row r="126" spans="1:5" x14ac:dyDescent="0.25">
      <c r="A126" s="9">
        <v>43593</v>
      </c>
      <c r="B126" t="s">
        <v>898</v>
      </c>
      <c r="C126" t="s">
        <v>899</v>
      </c>
      <c r="D126" t="s">
        <v>900</v>
      </c>
      <c r="E126" t="s">
        <v>901</v>
      </c>
    </row>
    <row r="127" spans="1:5" x14ac:dyDescent="0.25">
      <c r="A127" s="9">
        <v>43594</v>
      </c>
      <c r="B127" t="s">
        <v>902</v>
      </c>
      <c r="C127" t="s">
        <v>903</v>
      </c>
      <c r="D127" t="s">
        <v>904</v>
      </c>
      <c r="E127" t="s">
        <v>905</v>
      </c>
    </row>
    <row r="128" spans="1:5" x14ac:dyDescent="0.25">
      <c r="A128" s="9">
        <v>43595</v>
      </c>
      <c r="B128" t="s">
        <v>906</v>
      </c>
      <c r="C128" t="s">
        <v>907</v>
      </c>
      <c r="D128" t="s">
        <v>908</v>
      </c>
      <c r="E128" t="s">
        <v>909</v>
      </c>
    </row>
    <row r="129" spans="1:5" x14ac:dyDescent="0.25">
      <c r="A129" s="9">
        <v>43598</v>
      </c>
      <c r="B129" t="s">
        <v>910</v>
      </c>
      <c r="C129" t="s">
        <v>911</v>
      </c>
      <c r="D129" t="s">
        <v>912</v>
      </c>
      <c r="E129" t="s">
        <v>913</v>
      </c>
    </row>
    <row r="130" spans="1:5" x14ac:dyDescent="0.25">
      <c r="A130" s="9">
        <v>43599</v>
      </c>
      <c r="B130" t="s">
        <v>914</v>
      </c>
      <c r="C130" t="s">
        <v>915</v>
      </c>
      <c r="D130" t="s">
        <v>916</v>
      </c>
      <c r="E130" t="s">
        <v>917</v>
      </c>
    </row>
    <row r="131" spans="1:5" x14ac:dyDescent="0.25">
      <c r="A131" s="9">
        <v>43600</v>
      </c>
      <c r="B131" t="s">
        <v>918</v>
      </c>
      <c r="C131" t="s">
        <v>919</v>
      </c>
      <c r="D131" t="s">
        <v>920</v>
      </c>
      <c r="E131" t="s">
        <v>921</v>
      </c>
    </row>
    <row r="132" spans="1:5" x14ac:dyDescent="0.25">
      <c r="A132" s="9">
        <v>43601</v>
      </c>
      <c r="B132" t="s">
        <v>922</v>
      </c>
      <c r="C132" t="s">
        <v>923</v>
      </c>
      <c r="D132" t="s">
        <v>924</v>
      </c>
      <c r="E132" t="s">
        <v>925</v>
      </c>
    </row>
    <row r="133" spans="1:5" x14ac:dyDescent="0.25">
      <c r="A133" s="9">
        <v>43602</v>
      </c>
      <c r="B133" t="s">
        <v>926</v>
      </c>
      <c r="C133" t="s">
        <v>926</v>
      </c>
      <c r="D133" t="s">
        <v>927</v>
      </c>
      <c r="E133" t="s">
        <v>928</v>
      </c>
    </row>
    <row r="134" spans="1:5" x14ac:dyDescent="0.25">
      <c r="A134" s="9">
        <v>43605</v>
      </c>
      <c r="B134" t="s">
        <v>929</v>
      </c>
      <c r="C134" t="s">
        <v>930</v>
      </c>
      <c r="D134" t="s">
        <v>931</v>
      </c>
      <c r="E134" t="s">
        <v>932</v>
      </c>
    </row>
    <row r="135" spans="1:5" x14ac:dyDescent="0.25">
      <c r="A135" s="9">
        <v>43606</v>
      </c>
      <c r="B135" t="s">
        <v>933</v>
      </c>
      <c r="C135" t="s">
        <v>934</v>
      </c>
      <c r="D135" t="s">
        <v>935</v>
      </c>
      <c r="E135" t="s">
        <v>936</v>
      </c>
    </row>
    <row r="136" spans="1:5" x14ac:dyDescent="0.25">
      <c r="A136" s="9">
        <v>43607</v>
      </c>
      <c r="B136" t="s">
        <v>937</v>
      </c>
      <c r="C136" t="s">
        <v>938</v>
      </c>
      <c r="D136" t="s">
        <v>939</v>
      </c>
      <c r="E136" t="s">
        <v>940</v>
      </c>
    </row>
    <row r="137" spans="1:5" x14ac:dyDescent="0.25">
      <c r="A137" s="9">
        <v>43608</v>
      </c>
      <c r="B137" t="s">
        <v>941</v>
      </c>
      <c r="C137" t="s">
        <v>941</v>
      </c>
      <c r="D137" t="s">
        <v>942</v>
      </c>
      <c r="E137" t="s">
        <v>943</v>
      </c>
    </row>
    <row r="138" spans="1:5" x14ac:dyDescent="0.25">
      <c r="A138" s="9">
        <v>43609</v>
      </c>
      <c r="B138" t="s">
        <v>944</v>
      </c>
      <c r="C138" t="s">
        <v>945</v>
      </c>
      <c r="D138" t="s">
        <v>946</v>
      </c>
      <c r="E138" t="s">
        <v>947</v>
      </c>
    </row>
    <row r="139" spans="1:5" x14ac:dyDescent="0.25">
      <c r="A139" s="9">
        <v>43612</v>
      </c>
      <c r="B139" t="s">
        <v>948</v>
      </c>
      <c r="C139" t="s">
        <v>949</v>
      </c>
      <c r="D139" t="s">
        <v>950</v>
      </c>
      <c r="E139" t="s">
        <v>951</v>
      </c>
    </row>
    <row r="140" spans="1:5" x14ac:dyDescent="0.25">
      <c r="A140" s="9">
        <v>43613</v>
      </c>
      <c r="B140" t="s">
        <v>952</v>
      </c>
      <c r="C140" t="s">
        <v>953</v>
      </c>
      <c r="D140" t="s">
        <v>954</v>
      </c>
      <c r="E140" t="s">
        <v>955</v>
      </c>
    </row>
    <row r="141" spans="1:5" x14ac:dyDescent="0.25">
      <c r="A141" s="9">
        <v>43614</v>
      </c>
      <c r="B141" t="s">
        <v>956</v>
      </c>
      <c r="C141" t="s">
        <v>957</v>
      </c>
      <c r="D141" t="s">
        <v>916</v>
      </c>
      <c r="E141" t="s">
        <v>958</v>
      </c>
    </row>
    <row r="142" spans="1:5" x14ac:dyDescent="0.25">
      <c r="A142" s="9">
        <v>43615</v>
      </c>
      <c r="B142" t="s">
        <v>959</v>
      </c>
      <c r="C142" t="s">
        <v>960</v>
      </c>
      <c r="D142" t="s">
        <v>959</v>
      </c>
      <c r="E142" t="s">
        <v>961</v>
      </c>
    </row>
    <row r="143" spans="1:5" x14ac:dyDescent="0.25">
      <c r="A143" s="9">
        <v>43616</v>
      </c>
      <c r="B143" t="s">
        <v>962</v>
      </c>
      <c r="C143" t="s">
        <v>963</v>
      </c>
      <c r="D143" t="s">
        <v>964</v>
      </c>
      <c r="E143" t="s">
        <v>963</v>
      </c>
    </row>
    <row r="144" spans="1:5" x14ac:dyDescent="0.25">
      <c r="A144" s="9">
        <v>43619</v>
      </c>
      <c r="B144" t="s">
        <v>965</v>
      </c>
      <c r="C144" t="s">
        <v>966</v>
      </c>
      <c r="D144" t="s">
        <v>555</v>
      </c>
      <c r="E144" t="s">
        <v>967</v>
      </c>
    </row>
    <row r="145" spans="1:5" x14ac:dyDescent="0.25">
      <c r="A145" s="9">
        <v>43620</v>
      </c>
      <c r="B145" t="s">
        <v>968</v>
      </c>
      <c r="C145" t="s">
        <v>969</v>
      </c>
      <c r="D145" t="s">
        <v>970</v>
      </c>
      <c r="E145" t="s">
        <v>971</v>
      </c>
    </row>
    <row r="146" spans="1:5" x14ac:dyDescent="0.25">
      <c r="A146" s="9">
        <v>43621</v>
      </c>
      <c r="B146" t="s">
        <v>972</v>
      </c>
      <c r="C146" t="s">
        <v>973</v>
      </c>
      <c r="D146" t="s">
        <v>974</v>
      </c>
      <c r="E146" t="s">
        <v>975</v>
      </c>
    </row>
    <row r="147" spans="1:5" x14ac:dyDescent="0.25">
      <c r="A147" s="9">
        <v>43622</v>
      </c>
      <c r="B147" t="s">
        <v>976</v>
      </c>
      <c r="C147" t="s">
        <v>977</v>
      </c>
      <c r="D147" t="s">
        <v>978</v>
      </c>
      <c r="E147" t="s">
        <v>979</v>
      </c>
    </row>
    <row r="148" spans="1:5" x14ac:dyDescent="0.25">
      <c r="A148" s="9">
        <v>43623</v>
      </c>
      <c r="B148" t="s">
        <v>980</v>
      </c>
      <c r="C148" t="s">
        <v>981</v>
      </c>
      <c r="D148" t="s">
        <v>980</v>
      </c>
      <c r="E148" t="s">
        <v>982</v>
      </c>
    </row>
    <row r="149" spans="1:5" x14ac:dyDescent="0.25">
      <c r="A149" s="9">
        <v>43626</v>
      </c>
      <c r="B149" t="s">
        <v>983</v>
      </c>
      <c r="C149" t="s">
        <v>984</v>
      </c>
      <c r="D149" t="s">
        <v>985</v>
      </c>
      <c r="E149" t="s">
        <v>986</v>
      </c>
    </row>
    <row r="150" spans="1:5" x14ac:dyDescent="0.25">
      <c r="A150" s="9">
        <v>43627</v>
      </c>
      <c r="B150" t="s">
        <v>987</v>
      </c>
      <c r="C150" t="s">
        <v>988</v>
      </c>
      <c r="D150" t="s">
        <v>989</v>
      </c>
      <c r="E150" t="s">
        <v>990</v>
      </c>
    </row>
    <row r="151" spans="1:5" x14ac:dyDescent="0.25">
      <c r="A151" s="9">
        <v>43628</v>
      </c>
      <c r="B151" t="s">
        <v>991</v>
      </c>
      <c r="C151" t="s">
        <v>992</v>
      </c>
      <c r="D151" t="s">
        <v>993</v>
      </c>
      <c r="E151" t="s">
        <v>994</v>
      </c>
    </row>
    <row r="152" spans="1:5" x14ac:dyDescent="0.25">
      <c r="A152" s="9">
        <v>43629</v>
      </c>
      <c r="B152" t="s">
        <v>995</v>
      </c>
      <c r="C152" t="s">
        <v>560</v>
      </c>
      <c r="D152" t="s">
        <v>996</v>
      </c>
      <c r="E152" t="s">
        <v>997</v>
      </c>
    </row>
    <row r="153" spans="1:5" x14ac:dyDescent="0.25">
      <c r="A153" s="9">
        <v>43630</v>
      </c>
      <c r="B153" t="s">
        <v>998</v>
      </c>
      <c r="C153" t="s">
        <v>999</v>
      </c>
      <c r="D153" t="s">
        <v>1000</v>
      </c>
      <c r="E153" t="s">
        <v>1001</v>
      </c>
    </row>
    <row r="154" spans="1:5" x14ac:dyDescent="0.25">
      <c r="A154" s="9">
        <v>43633</v>
      </c>
      <c r="B154" t="s">
        <v>1002</v>
      </c>
      <c r="C154" t="s">
        <v>1003</v>
      </c>
      <c r="D154" t="s">
        <v>1004</v>
      </c>
      <c r="E154" t="s">
        <v>1005</v>
      </c>
    </row>
    <row r="155" spans="1:5" x14ac:dyDescent="0.25">
      <c r="A155" s="9">
        <v>43634</v>
      </c>
      <c r="B155" t="s">
        <v>1006</v>
      </c>
      <c r="C155" t="s">
        <v>1007</v>
      </c>
      <c r="D155" t="s">
        <v>1008</v>
      </c>
      <c r="E155" t="s">
        <v>1007</v>
      </c>
    </row>
    <row r="156" spans="1:5" x14ac:dyDescent="0.25">
      <c r="A156" s="9">
        <v>43635</v>
      </c>
      <c r="B156" t="s">
        <v>1009</v>
      </c>
      <c r="C156" t="s">
        <v>1010</v>
      </c>
      <c r="D156" t="s">
        <v>1011</v>
      </c>
      <c r="E156" t="s">
        <v>1012</v>
      </c>
    </row>
    <row r="157" spans="1:5" x14ac:dyDescent="0.25">
      <c r="A157" s="9">
        <v>43637</v>
      </c>
      <c r="B157" t="s">
        <v>1013</v>
      </c>
      <c r="C157" t="s">
        <v>1014</v>
      </c>
      <c r="D157" t="s">
        <v>1015</v>
      </c>
      <c r="E157" t="s">
        <v>1016</v>
      </c>
    </row>
    <row r="158" spans="1:5" x14ac:dyDescent="0.25">
      <c r="A158" s="9">
        <v>43640</v>
      </c>
      <c r="B158" t="s">
        <v>1017</v>
      </c>
      <c r="C158" t="s">
        <v>1018</v>
      </c>
      <c r="D158" t="s">
        <v>1019</v>
      </c>
      <c r="E158" t="s">
        <v>1020</v>
      </c>
    </row>
    <row r="159" spans="1:5" x14ac:dyDescent="0.25">
      <c r="A159" s="9">
        <v>43641</v>
      </c>
      <c r="B159" t="s">
        <v>1021</v>
      </c>
      <c r="C159" t="s">
        <v>1021</v>
      </c>
      <c r="D159" t="s">
        <v>1022</v>
      </c>
      <c r="E159" t="s">
        <v>1023</v>
      </c>
    </row>
    <row r="160" spans="1:5" x14ac:dyDescent="0.25">
      <c r="A160" s="9">
        <v>43642</v>
      </c>
      <c r="B160" t="s">
        <v>1024</v>
      </c>
      <c r="C160" t="s">
        <v>1025</v>
      </c>
      <c r="D160" t="s">
        <v>1026</v>
      </c>
      <c r="E160" t="s">
        <v>1027</v>
      </c>
    </row>
    <row r="161" spans="1:5" x14ac:dyDescent="0.25">
      <c r="A161" s="9">
        <v>43643</v>
      </c>
      <c r="B161" t="s">
        <v>1028</v>
      </c>
      <c r="C161" t="s">
        <v>1029</v>
      </c>
      <c r="D161" t="s">
        <v>1028</v>
      </c>
      <c r="E161" t="s">
        <v>1030</v>
      </c>
    </row>
    <row r="162" spans="1:5" x14ac:dyDescent="0.25">
      <c r="A162" s="9">
        <v>43644</v>
      </c>
      <c r="B162" t="s">
        <v>1031</v>
      </c>
      <c r="C162" t="s">
        <v>1032</v>
      </c>
      <c r="D162" t="s">
        <v>1033</v>
      </c>
      <c r="E162" t="s">
        <v>1034</v>
      </c>
    </row>
    <row r="163" spans="1:5" x14ac:dyDescent="0.25">
      <c r="A163" s="9">
        <v>43647</v>
      </c>
      <c r="B163" t="s">
        <v>1035</v>
      </c>
      <c r="C163" t="s">
        <v>1036</v>
      </c>
      <c r="D163" t="s">
        <v>1037</v>
      </c>
      <c r="E163" t="s">
        <v>1038</v>
      </c>
    </row>
    <row r="164" spans="1:5" x14ac:dyDescent="0.25">
      <c r="A164" s="9">
        <v>43648</v>
      </c>
      <c r="B164" t="s">
        <v>1039</v>
      </c>
      <c r="C164" t="s">
        <v>1040</v>
      </c>
      <c r="D164" t="s">
        <v>1041</v>
      </c>
      <c r="E164" t="s">
        <v>1040</v>
      </c>
    </row>
    <row r="165" spans="1:5" x14ac:dyDescent="0.25">
      <c r="A165" s="9">
        <v>43649</v>
      </c>
      <c r="B165" t="s">
        <v>1042</v>
      </c>
      <c r="C165" t="s">
        <v>1043</v>
      </c>
      <c r="D165" t="s">
        <v>1044</v>
      </c>
      <c r="E165" t="s">
        <v>1045</v>
      </c>
    </row>
    <row r="166" spans="1:5" x14ac:dyDescent="0.25">
      <c r="A166" s="9">
        <v>43650</v>
      </c>
      <c r="B166" t="s">
        <v>1046</v>
      </c>
      <c r="C166" t="s">
        <v>1047</v>
      </c>
      <c r="D166" t="s">
        <v>1048</v>
      </c>
      <c r="E166" t="s">
        <v>1049</v>
      </c>
    </row>
    <row r="167" spans="1:5" x14ac:dyDescent="0.25">
      <c r="A167" s="9">
        <v>43651</v>
      </c>
      <c r="B167" t="s">
        <v>1050</v>
      </c>
      <c r="C167" t="s">
        <v>1050</v>
      </c>
      <c r="D167" t="s">
        <v>1051</v>
      </c>
      <c r="E167" t="s">
        <v>1052</v>
      </c>
    </row>
    <row r="168" spans="1:5" x14ac:dyDescent="0.25">
      <c r="A168" s="9">
        <v>43654</v>
      </c>
      <c r="B168" t="s">
        <v>1053</v>
      </c>
      <c r="C168" t="s">
        <v>1054</v>
      </c>
      <c r="D168" t="s">
        <v>1055</v>
      </c>
      <c r="E168" t="s">
        <v>1056</v>
      </c>
    </row>
    <row r="169" spans="1:5" x14ac:dyDescent="0.25">
      <c r="A169" s="9">
        <v>43655</v>
      </c>
      <c r="B169" t="s">
        <v>1057</v>
      </c>
      <c r="C169" t="s">
        <v>1058</v>
      </c>
      <c r="D169" t="s">
        <v>1059</v>
      </c>
      <c r="E169" t="s">
        <v>1060</v>
      </c>
    </row>
    <row r="170" spans="1:5" x14ac:dyDescent="0.25">
      <c r="A170" s="9">
        <v>43656</v>
      </c>
      <c r="B170" t="s">
        <v>1061</v>
      </c>
      <c r="C170" t="s">
        <v>1062</v>
      </c>
      <c r="D170" t="s">
        <v>1063</v>
      </c>
      <c r="E170" t="s">
        <v>1064</v>
      </c>
    </row>
    <row r="171" spans="1:5" x14ac:dyDescent="0.25">
      <c r="A171" s="9">
        <v>43657</v>
      </c>
      <c r="B171" t="s">
        <v>1065</v>
      </c>
      <c r="C171" t="s">
        <v>1066</v>
      </c>
      <c r="D171" t="s">
        <v>1067</v>
      </c>
      <c r="E171" t="s">
        <v>1068</v>
      </c>
    </row>
    <row r="172" spans="1:5" x14ac:dyDescent="0.25">
      <c r="A172" s="9">
        <v>43658</v>
      </c>
      <c r="B172" t="s">
        <v>1069</v>
      </c>
      <c r="C172" t="s">
        <v>804</v>
      </c>
      <c r="D172" t="s">
        <v>1070</v>
      </c>
      <c r="E172" t="s">
        <v>1071</v>
      </c>
    </row>
    <row r="173" spans="1:5" x14ac:dyDescent="0.25">
      <c r="A173" s="9">
        <v>43661</v>
      </c>
      <c r="B173" t="s">
        <v>1072</v>
      </c>
      <c r="C173" t="s">
        <v>1073</v>
      </c>
      <c r="D173" t="s">
        <v>1074</v>
      </c>
      <c r="E173" t="s">
        <v>1075</v>
      </c>
    </row>
    <row r="174" spans="1:5" x14ac:dyDescent="0.25">
      <c r="A174" s="9">
        <v>43662</v>
      </c>
      <c r="B174" t="s">
        <v>1037</v>
      </c>
      <c r="C174" t="s">
        <v>1076</v>
      </c>
      <c r="D174" t="s">
        <v>1077</v>
      </c>
      <c r="E174" t="s">
        <v>1078</v>
      </c>
    </row>
    <row r="175" spans="1:5" x14ac:dyDescent="0.25">
      <c r="A175" s="9">
        <v>43663</v>
      </c>
      <c r="B175" t="s">
        <v>1079</v>
      </c>
      <c r="C175" t="s">
        <v>1080</v>
      </c>
      <c r="D175" t="s">
        <v>1081</v>
      </c>
      <c r="E175" t="s">
        <v>1082</v>
      </c>
    </row>
    <row r="176" spans="1:5" x14ac:dyDescent="0.25">
      <c r="A176" s="9">
        <v>43664</v>
      </c>
      <c r="B176" t="s">
        <v>1083</v>
      </c>
      <c r="C176" t="s">
        <v>1084</v>
      </c>
      <c r="D176" t="s">
        <v>1085</v>
      </c>
      <c r="E176" t="s">
        <v>1086</v>
      </c>
    </row>
    <row r="177" spans="1:5" x14ac:dyDescent="0.25">
      <c r="A177" s="9">
        <v>43665</v>
      </c>
      <c r="B177" t="s">
        <v>1007</v>
      </c>
      <c r="C177" t="s">
        <v>1087</v>
      </c>
      <c r="D177" t="s">
        <v>1007</v>
      </c>
      <c r="E177" t="s">
        <v>1088</v>
      </c>
    </row>
    <row r="178" spans="1:5" x14ac:dyDescent="0.25">
      <c r="A178" s="9">
        <v>43668</v>
      </c>
      <c r="B178" t="s">
        <v>1089</v>
      </c>
      <c r="C178" t="s">
        <v>1090</v>
      </c>
      <c r="D178" t="s">
        <v>1091</v>
      </c>
      <c r="E178" t="s">
        <v>1092</v>
      </c>
    </row>
    <row r="179" spans="1:5" x14ac:dyDescent="0.25">
      <c r="A179" s="9">
        <v>43669</v>
      </c>
      <c r="B179" t="s">
        <v>1093</v>
      </c>
      <c r="C179" t="s">
        <v>1094</v>
      </c>
      <c r="D179" t="s">
        <v>1095</v>
      </c>
      <c r="E179" t="s">
        <v>1096</v>
      </c>
    </row>
    <row r="180" spans="1:5" x14ac:dyDescent="0.25">
      <c r="A180" s="9">
        <v>43670</v>
      </c>
      <c r="B180" t="s">
        <v>1097</v>
      </c>
      <c r="C180" t="s">
        <v>1098</v>
      </c>
      <c r="D180" t="s">
        <v>620</v>
      </c>
      <c r="E180" t="s">
        <v>1099</v>
      </c>
    </row>
    <row r="181" spans="1:5" x14ac:dyDescent="0.25">
      <c r="A181" s="9">
        <v>43671</v>
      </c>
      <c r="B181" t="s">
        <v>1100</v>
      </c>
      <c r="C181" t="s">
        <v>1101</v>
      </c>
      <c r="D181" t="s">
        <v>1016</v>
      </c>
      <c r="E181" t="s">
        <v>1102</v>
      </c>
    </row>
    <row r="182" spans="1:5" x14ac:dyDescent="0.25">
      <c r="A182" s="9">
        <v>43672</v>
      </c>
      <c r="B182" t="s">
        <v>1103</v>
      </c>
      <c r="C182" t="s">
        <v>1104</v>
      </c>
      <c r="D182" t="s">
        <v>1105</v>
      </c>
      <c r="E182" t="s">
        <v>1106</v>
      </c>
    </row>
    <row r="183" spans="1:5" x14ac:dyDescent="0.25">
      <c r="A183" s="9">
        <v>43675</v>
      </c>
      <c r="B183" t="s">
        <v>1107</v>
      </c>
      <c r="C183" t="s">
        <v>1108</v>
      </c>
      <c r="D183" t="s">
        <v>1109</v>
      </c>
      <c r="E183" t="s">
        <v>1110</v>
      </c>
    </row>
    <row r="184" spans="1:5" x14ac:dyDescent="0.25">
      <c r="A184" s="9">
        <v>43676</v>
      </c>
      <c r="B184" t="s">
        <v>1111</v>
      </c>
      <c r="C184" t="s">
        <v>1112</v>
      </c>
      <c r="D184" t="s">
        <v>1113</v>
      </c>
      <c r="E184" t="s">
        <v>1113</v>
      </c>
    </row>
    <row r="185" spans="1:5" x14ac:dyDescent="0.25">
      <c r="A185" s="9">
        <v>43677</v>
      </c>
      <c r="B185" t="s">
        <v>1114</v>
      </c>
      <c r="C185" t="s">
        <v>1115</v>
      </c>
      <c r="D185" t="s">
        <v>1116</v>
      </c>
      <c r="E185" t="s">
        <v>1117</v>
      </c>
    </row>
    <row r="186" spans="1:5" x14ac:dyDescent="0.25">
      <c r="A186" s="9">
        <v>43678</v>
      </c>
      <c r="B186" t="s">
        <v>1118</v>
      </c>
      <c r="C186" t="s">
        <v>1119</v>
      </c>
      <c r="D186" t="s">
        <v>1120</v>
      </c>
      <c r="E186" t="s">
        <v>1121</v>
      </c>
    </row>
    <row r="187" spans="1:5" x14ac:dyDescent="0.25">
      <c r="A187" s="9">
        <v>43679</v>
      </c>
      <c r="B187" t="s">
        <v>1122</v>
      </c>
      <c r="C187" t="s">
        <v>1123</v>
      </c>
      <c r="D187" t="s">
        <v>1124</v>
      </c>
      <c r="E187" t="s">
        <v>1124</v>
      </c>
    </row>
    <row r="188" spans="1:5" x14ac:dyDescent="0.25">
      <c r="A188" s="9">
        <v>43682</v>
      </c>
      <c r="B188" t="s">
        <v>1125</v>
      </c>
      <c r="C188" t="s">
        <v>1125</v>
      </c>
      <c r="D188" t="s">
        <v>1126</v>
      </c>
      <c r="E188" t="s">
        <v>1127</v>
      </c>
    </row>
    <row r="189" spans="1:5" x14ac:dyDescent="0.25">
      <c r="A189" s="9">
        <v>43683</v>
      </c>
      <c r="B189" t="s">
        <v>1128</v>
      </c>
      <c r="C189" t="s">
        <v>1129</v>
      </c>
      <c r="D189" t="s">
        <v>1130</v>
      </c>
      <c r="E189" t="s">
        <v>1131</v>
      </c>
    </row>
    <row r="190" spans="1:5" x14ac:dyDescent="0.25">
      <c r="A190" s="9">
        <v>43684</v>
      </c>
      <c r="B190" t="s">
        <v>1132</v>
      </c>
      <c r="C190" t="s">
        <v>1133</v>
      </c>
      <c r="D190" t="s">
        <v>1134</v>
      </c>
      <c r="E190" t="s">
        <v>1135</v>
      </c>
    </row>
    <row r="191" spans="1:5" x14ac:dyDescent="0.25">
      <c r="A191" s="9">
        <v>43685</v>
      </c>
      <c r="B191" t="s">
        <v>1136</v>
      </c>
      <c r="C191" t="s">
        <v>1137</v>
      </c>
      <c r="D191" t="s">
        <v>1138</v>
      </c>
      <c r="E191" t="s">
        <v>1139</v>
      </c>
    </row>
    <row r="192" spans="1:5" x14ac:dyDescent="0.25">
      <c r="A192" s="9">
        <v>43686</v>
      </c>
      <c r="B192" t="s">
        <v>1140</v>
      </c>
      <c r="C192" t="s">
        <v>1141</v>
      </c>
      <c r="D192" t="s">
        <v>1142</v>
      </c>
      <c r="E192" t="s">
        <v>1143</v>
      </c>
    </row>
    <row r="193" spans="1:5" x14ac:dyDescent="0.25">
      <c r="A193" s="9">
        <v>43689</v>
      </c>
      <c r="B193" t="s">
        <v>1144</v>
      </c>
      <c r="C193" t="s">
        <v>1145</v>
      </c>
      <c r="D193" t="s">
        <v>1146</v>
      </c>
      <c r="E193" t="s">
        <v>1147</v>
      </c>
    </row>
    <row r="194" spans="1:5" x14ac:dyDescent="0.25">
      <c r="A194" s="9">
        <v>43690</v>
      </c>
      <c r="B194" t="s">
        <v>1148</v>
      </c>
      <c r="C194" t="s">
        <v>1149</v>
      </c>
      <c r="D194" t="s">
        <v>1150</v>
      </c>
      <c r="E194" t="s">
        <v>1151</v>
      </c>
    </row>
    <row r="195" spans="1:5" x14ac:dyDescent="0.25">
      <c r="A195" s="9">
        <v>43691</v>
      </c>
      <c r="B195" t="s">
        <v>1152</v>
      </c>
      <c r="C195" t="s">
        <v>1153</v>
      </c>
      <c r="D195" t="s">
        <v>1154</v>
      </c>
      <c r="E195" t="s">
        <v>1154</v>
      </c>
    </row>
    <row r="196" spans="1:5" x14ac:dyDescent="0.25">
      <c r="A196" s="9">
        <v>43693</v>
      </c>
      <c r="B196" t="s">
        <v>1155</v>
      </c>
      <c r="C196" t="s">
        <v>1156</v>
      </c>
      <c r="D196" t="s">
        <v>1157</v>
      </c>
      <c r="E196" t="s">
        <v>1158</v>
      </c>
    </row>
    <row r="197" spans="1:5" x14ac:dyDescent="0.25">
      <c r="A197" s="9">
        <v>43696</v>
      </c>
      <c r="B197" t="s">
        <v>1159</v>
      </c>
      <c r="C197" t="s">
        <v>1160</v>
      </c>
      <c r="D197" t="s">
        <v>1159</v>
      </c>
      <c r="E197" t="s">
        <v>1161</v>
      </c>
    </row>
    <row r="198" spans="1:5" x14ac:dyDescent="0.25">
      <c r="A198" s="9">
        <v>43697</v>
      </c>
      <c r="B198" t="s">
        <v>1162</v>
      </c>
      <c r="C198" t="s">
        <v>1163</v>
      </c>
      <c r="D198" t="s">
        <v>1164</v>
      </c>
      <c r="E198" t="s">
        <v>1165</v>
      </c>
    </row>
    <row r="199" spans="1:5" x14ac:dyDescent="0.25">
      <c r="A199" s="9">
        <v>43698</v>
      </c>
      <c r="B199" t="s">
        <v>1166</v>
      </c>
      <c r="C199" t="s">
        <v>1167</v>
      </c>
      <c r="D199" t="s">
        <v>1168</v>
      </c>
      <c r="E199" t="s">
        <v>1169</v>
      </c>
    </row>
    <row r="200" spans="1:5" x14ac:dyDescent="0.25">
      <c r="A200" s="9">
        <v>43699</v>
      </c>
      <c r="B200" t="s">
        <v>1170</v>
      </c>
      <c r="C200" t="s">
        <v>1171</v>
      </c>
      <c r="D200" t="s">
        <v>1172</v>
      </c>
      <c r="E200" t="s">
        <v>1173</v>
      </c>
    </row>
    <row r="201" spans="1:5" x14ac:dyDescent="0.25">
      <c r="A201" s="9">
        <v>43700</v>
      </c>
      <c r="B201" t="s">
        <v>1174</v>
      </c>
      <c r="C201" t="s">
        <v>1175</v>
      </c>
      <c r="D201" t="s">
        <v>1176</v>
      </c>
      <c r="E201" t="s">
        <v>1177</v>
      </c>
    </row>
    <row r="202" spans="1:5" x14ac:dyDescent="0.25">
      <c r="A202" s="9">
        <v>43703</v>
      </c>
      <c r="B202" t="s">
        <v>1178</v>
      </c>
      <c r="C202" t="s">
        <v>1179</v>
      </c>
      <c r="D202" t="s">
        <v>1180</v>
      </c>
      <c r="E202" t="s">
        <v>1181</v>
      </c>
    </row>
    <row r="203" spans="1:5" x14ac:dyDescent="0.25">
      <c r="A203" s="9">
        <v>43704</v>
      </c>
      <c r="B203" t="s">
        <v>1182</v>
      </c>
      <c r="C203" t="s">
        <v>1183</v>
      </c>
      <c r="D203" t="s">
        <v>1184</v>
      </c>
      <c r="E203" t="s">
        <v>1185</v>
      </c>
    </row>
    <row r="204" spans="1:5" x14ac:dyDescent="0.25">
      <c r="A204" s="9">
        <v>43705</v>
      </c>
      <c r="B204" t="s">
        <v>1186</v>
      </c>
      <c r="C204" t="s">
        <v>1187</v>
      </c>
      <c r="D204" t="s">
        <v>1188</v>
      </c>
      <c r="E204" t="s">
        <v>1189</v>
      </c>
    </row>
    <row r="205" spans="1:5" x14ac:dyDescent="0.25">
      <c r="A205" s="9">
        <v>43706</v>
      </c>
      <c r="B205" t="s">
        <v>1190</v>
      </c>
      <c r="C205" t="s">
        <v>1191</v>
      </c>
      <c r="D205" t="s">
        <v>1192</v>
      </c>
      <c r="E205" t="s">
        <v>1193</v>
      </c>
    </row>
    <row r="206" spans="1:5" x14ac:dyDescent="0.25">
      <c r="A206" s="9">
        <v>43707</v>
      </c>
      <c r="B206" t="s">
        <v>1194</v>
      </c>
      <c r="C206" t="s">
        <v>1195</v>
      </c>
      <c r="D206" t="s">
        <v>1196</v>
      </c>
      <c r="E206" t="s">
        <v>1197</v>
      </c>
    </row>
    <row r="207" spans="1:5" x14ac:dyDescent="0.25">
      <c r="A207" s="9">
        <v>43710</v>
      </c>
      <c r="B207" t="s">
        <v>1198</v>
      </c>
      <c r="C207" t="s">
        <v>1199</v>
      </c>
      <c r="D207" t="s">
        <v>1200</v>
      </c>
      <c r="E207" t="s">
        <v>1201</v>
      </c>
    </row>
    <row r="208" spans="1:5" x14ac:dyDescent="0.25">
      <c r="A208" s="9">
        <v>43711</v>
      </c>
      <c r="B208" t="s">
        <v>1202</v>
      </c>
      <c r="C208" t="s">
        <v>1202</v>
      </c>
      <c r="D208" t="s">
        <v>1203</v>
      </c>
      <c r="E208" t="s">
        <v>1204</v>
      </c>
    </row>
    <row r="209" spans="1:5" x14ac:dyDescent="0.25">
      <c r="A209" s="9">
        <v>43712</v>
      </c>
      <c r="B209" t="s">
        <v>1205</v>
      </c>
      <c r="C209" t="s">
        <v>1206</v>
      </c>
      <c r="D209" t="s">
        <v>1207</v>
      </c>
      <c r="E209" t="s">
        <v>1208</v>
      </c>
    </row>
    <row r="210" spans="1:5" x14ac:dyDescent="0.25">
      <c r="A210" s="9">
        <v>43713</v>
      </c>
      <c r="B210" t="s">
        <v>1209</v>
      </c>
      <c r="C210" t="s">
        <v>1210</v>
      </c>
      <c r="D210" t="s">
        <v>1211</v>
      </c>
      <c r="E210" t="s">
        <v>1212</v>
      </c>
    </row>
    <row r="211" spans="1:5" x14ac:dyDescent="0.25">
      <c r="A211" s="9">
        <v>43714</v>
      </c>
      <c r="B211" t="s">
        <v>1213</v>
      </c>
      <c r="C211" t="s">
        <v>1214</v>
      </c>
      <c r="D211" t="s">
        <v>1215</v>
      </c>
      <c r="E211" t="s">
        <v>1216</v>
      </c>
    </row>
    <row r="212" spans="1:5" x14ac:dyDescent="0.25">
      <c r="A212" s="9">
        <v>43717</v>
      </c>
      <c r="B212" t="s">
        <v>1217</v>
      </c>
      <c r="C212" t="s">
        <v>1218</v>
      </c>
      <c r="D212" t="s">
        <v>1217</v>
      </c>
      <c r="E212" t="s">
        <v>1218</v>
      </c>
    </row>
    <row r="213" spans="1:5" x14ac:dyDescent="0.25">
      <c r="A213" s="9">
        <v>43718</v>
      </c>
      <c r="B213" t="s">
        <v>1219</v>
      </c>
      <c r="C213" t="s">
        <v>1220</v>
      </c>
      <c r="D213" t="s">
        <v>1221</v>
      </c>
      <c r="E213" t="s">
        <v>1222</v>
      </c>
    </row>
    <row r="214" spans="1:5" x14ac:dyDescent="0.25">
      <c r="A214" s="9">
        <v>43719</v>
      </c>
      <c r="B214" t="s">
        <v>1223</v>
      </c>
      <c r="C214" t="s">
        <v>1224</v>
      </c>
      <c r="D214" t="s">
        <v>1225</v>
      </c>
      <c r="E214" t="s">
        <v>1226</v>
      </c>
    </row>
    <row r="215" spans="1:5" x14ac:dyDescent="0.25">
      <c r="A215" s="9">
        <v>43720</v>
      </c>
      <c r="B215" t="s">
        <v>1227</v>
      </c>
      <c r="C215" t="s">
        <v>1228</v>
      </c>
      <c r="D215" t="s">
        <v>1229</v>
      </c>
      <c r="E215" t="s">
        <v>1230</v>
      </c>
    </row>
    <row r="216" spans="1:5" x14ac:dyDescent="0.25">
      <c r="A216" s="9">
        <v>43721</v>
      </c>
      <c r="B216" t="s">
        <v>1231</v>
      </c>
      <c r="C216" t="s">
        <v>1232</v>
      </c>
      <c r="D216" t="s">
        <v>1233</v>
      </c>
      <c r="E216" t="s">
        <v>1234</v>
      </c>
    </row>
    <row r="217" spans="1:5" x14ac:dyDescent="0.25">
      <c r="A217" s="9">
        <v>43724</v>
      </c>
      <c r="B217" t="s">
        <v>1235</v>
      </c>
      <c r="C217" t="s">
        <v>1236</v>
      </c>
      <c r="D217" t="s">
        <v>1237</v>
      </c>
      <c r="E217" t="s">
        <v>1236</v>
      </c>
    </row>
    <row r="218" spans="1:5" x14ac:dyDescent="0.25">
      <c r="A218" s="9">
        <v>43725</v>
      </c>
      <c r="B218" t="s">
        <v>1238</v>
      </c>
      <c r="C218" t="s">
        <v>1239</v>
      </c>
      <c r="D218" t="s">
        <v>1240</v>
      </c>
      <c r="E218" t="s">
        <v>1241</v>
      </c>
    </row>
    <row r="219" spans="1:5" x14ac:dyDescent="0.25">
      <c r="A219" s="9">
        <v>43726</v>
      </c>
      <c r="B219" t="s">
        <v>1242</v>
      </c>
      <c r="C219" t="s">
        <v>1243</v>
      </c>
      <c r="D219" t="s">
        <v>1244</v>
      </c>
      <c r="E219" t="s">
        <v>1245</v>
      </c>
    </row>
    <row r="220" spans="1:5" x14ac:dyDescent="0.25">
      <c r="A220" s="9">
        <v>43727</v>
      </c>
      <c r="B220" t="s">
        <v>1246</v>
      </c>
      <c r="C220" t="s">
        <v>1246</v>
      </c>
      <c r="D220" t="s">
        <v>1247</v>
      </c>
      <c r="E220" t="s">
        <v>1248</v>
      </c>
    </row>
    <row r="221" spans="1:5" x14ac:dyDescent="0.25">
      <c r="A221" s="9">
        <v>43728</v>
      </c>
      <c r="B221" t="s">
        <v>1249</v>
      </c>
      <c r="C221" t="s">
        <v>1250</v>
      </c>
      <c r="D221" t="s">
        <v>1251</v>
      </c>
      <c r="E221" t="s">
        <v>1252</v>
      </c>
    </row>
    <row r="222" spans="1:5" x14ac:dyDescent="0.25">
      <c r="A222" s="9">
        <v>43731</v>
      </c>
      <c r="B222" t="s">
        <v>1253</v>
      </c>
      <c r="C222" t="s">
        <v>1254</v>
      </c>
      <c r="D222" t="s">
        <v>1255</v>
      </c>
      <c r="E222" t="s">
        <v>1256</v>
      </c>
    </row>
    <row r="223" spans="1:5" x14ac:dyDescent="0.25">
      <c r="A223" s="9">
        <v>43732</v>
      </c>
      <c r="B223" t="s">
        <v>1257</v>
      </c>
      <c r="C223" t="s">
        <v>1258</v>
      </c>
      <c r="D223" t="s">
        <v>1259</v>
      </c>
      <c r="E223" t="s">
        <v>1260</v>
      </c>
    </row>
    <row r="224" spans="1:5" x14ac:dyDescent="0.25">
      <c r="A224" s="9">
        <v>43733</v>
      </c>
      <c r="B224" t="s">
        <v>1261</v>
      </c>
      <c r="C224" t="s">
        <v>1261</v>
      </c>
      <c r="D224" t="s">
        <v>1262</v>
      </c>
      <c r="E224" t="s">
        <v>1263</v>
      </c>
    </row>
    <row r="225" spans="1:5" x14ac:dyDescent="0.25">
      <c r="A225" s="9">
        <v>43734</v>
      </c>
      <c r="B225" t="s">
        <v>1264</v>
      </c>
      <c r="C225" t="s">
        <v>1265</v>
      </c>
      <c r="D225" t="s">
        <v>931</v>
      </c>
      <c r="E225" t="s">
        <v>1266</v>
      </c>
    </row>
    <row r="226" spans="1:5" x14ac:dyDescent="0.25">
      <c r="A226" s="9">
        <v>43735</v>
      </c>
      <c r="B226" t="s">
        <v>1267</v>
      </c>
      <c r="C226" t="s">
        <v>1268</v>
      </c>
      <c r="D226" t="s">
        <v>1269</v>
      </c>
      <c r="E226" t="s">
        <v>1270</v>
      </c>
    </row>
    <row r="227" spans="1:5" x14ac:dyDescent="0.25">
      <c r="A227" s="9">
        <v>43738</v>
      </c>
      <c r="B227" t="s">
        <v>1271</v>
      </c>
      <c r="C227" t="s">
        <v>1272</v>
      </c>
      <c r="D227" t="s">
        <v>1273</v>
      </c>
      <c r="E227" t="s">
        <v>1274</v>
      </c>
    </row>
    <row r="228" spans="1:5" x14ac:dyDescent="0.25">
      <c r="A228" s="9">
        <v>43739</v>
      </c>
      <c r="B228" t="s">
        <v>1275</v>
      </c>
      <c r="C228" t="s">
        <v>1275</v>
      </c>
      <c r="D228" t="s">
        <v>1276</v>
      </c>
      <c r="E228" t="s">
        <v>1277</v>
      </c>
    </row>
    <row r="229" spans="1:5" x14ac:dyDescent="0.25">
      <c r="A229" s="9">
        <v>43740</v>
      </c>
      <c r="B229" t="s">
        <v>1278</v>
      </c>
      <c r="C229" t="s">
        <v>1278</v>
      </c>
      <c r="D229" t="s">
        <v>1279</v>
      </c>
      <c r="E229" t="s">
        <v>1279</v>
      </c>
    </row>
    <row r="230" spans="1:5" x14ac:dyDescent="0.25">
      <c r="A230" s="9">
        <v>43741</v>
      </c>
      <c r="B230" t="s">
        <v>1280</v>
      </c>
      <c r="C230" t="s">
        <v>1281</v>
      </c>
      <c r="D230" t="s">
        <v>1282</v>
      </c>
      <c r="E230" t="s">
        <v>1283</v>
      </c>
    </row>
    <row r="231" spans="1:5" x14ac:dyDescent="0.25">
      <c r="A231" s="9">
        <v>43742</v>
      </c>
      <c r="B231" t="s">
        <v>1284</v>
      </c>
      <c r="C231" t="s">
        <v>1285</v>
      </c>
      <c r="D231" t="s">
        <v>1284</v>
      </c>
      <c r="E231" t="s">
        <v>1286</v>
      </c>
    </row>
    <row r="232" spans="1:5" x14ac:dyDescent="0.25">
      <c r="A232" s="9">
        <v>43745</v>
      </c>
      <c r="B232" t="s">
        <v>1287</v>
      </c>
      <c r="C232" t="s">
        <v>1287</v>
      </c>
      <c r="D232" t="s">
        <v>1165</v>
      </c>
      <c r="E232" t="s">
        <v>1288</v>
      </c>
    </row>
    <row r="233" spans="1:5" x14ac:dyDescent="0.25">
      <c r="A233" s="9">
        <v>43746</v>
      </c>
      <c r="B233" t="s">
        <v>1289</v>
      </c>
      <c r="C233" t="s">
        <v>1290</v>
      </c>
      <c r="D233" t="s">
        <v>1291</v>
      </c>
      <c r="E233" t="s">
        <v>1292</v>
      </c>
    </row>
    <row r="234" spans="1:5" x14ac:dyDescent="0.25">
      <c r="A234" s="9">
        <v>43747</v>
      </c>
      <c r="B234" t="s">
        <v>1293</v>
      </c>
      <c r="C234" t="s">
        <v>1294</v>
      </c>
      <c r="D234" t="s">
        <v>1295</v>
      </c>
      <c r="E234" t="s">
        <v>1296</v>
      </c>
    </row>
    <row r="235" spans="1:5" x14ac:dyDescent="0.25">
      <c r="A235" s="9">
        <v>43748</v>
      </c>
      <c r="B235" t="s">
        <v>1297</v>
      </c>
      <c r="C235" t="s">
        <v>1298</v>
      </c>
      <c r="D235" t="s">
        <v>1299</v>
      </c>
      <c r="E235" t="s">
        <v>1300</v>
      </c>
    </row>
    <row r="236" spans="1:5" x14ac:dyDescent="0.25">
      <c r="A236" s="9">
        <v>43749</v>
      </c>
      <c r="B236" t="s">
        <v>1301</v>
      </c>
      <c r="C236" t="s">
        <v>1302</v>
      </c>
      <c r="D236" t="s">
        <v>1303</v>
      </c>
      <c r="E236" t="s">
        <v>1304</v>
      </c>
    </row>
    <row r="237" spans="1:5" x14ac:dyDescent="0.25">
      <c r="A237" s="9">
        <v>43752</v>
      </c>
      <c r="B237" t="s">
        <v>1305</v>
      </c>
      <c r="C237" t="s">
        <v>1306</v>
      </c>
      <c r="D237" t="s">
        <v>1307</v>
      </c>
      <c r="E237" t="s">
        <v>1308</v>
      </c>
    </row>
    <row r="238" spans="1:5" x14ac:dyDescent="0.25">
      <c r="A238" s="9">
        <v>43753</v>
      </c>
      <c r="B238" t="s">
        <v>1309</v>
      </c>
      <c r="C238" t="s">
        <v>1310</v>
      </c>
      <c r="D238" t="s">
        <v>1311</v>
      </c>
      <c r="E238" t="s">
        <v>1312</v>
      </c>
    </row>
    <row r="239" spans="1:5" x14ac:dyDescent="0.25">
      <c r="A239" s="9">
        <v>43754</v>
      </c>
      <c r="B239" t="s">
        <v>1313</v>
      </c>
      <c r="C239" t="s">
        <v>1314</v>
      </c>
      <c r="D239" t="s">
        <v>1315</v>
      </c>
      <c r="E239" t="s">
        <v>1316</v>
      </c>
    </row>
    <row r="240" spans="1:5" x14ac:dyDescent="0.25">
      <c r="A240" s="9">
        <v>43755</v>
      </c>
      <c r="B240" t="s">
        <v>1317</v>
      </c>
      <c r="C240" t="s">
        <v>1318</v>
      </c>
      <c r="D240" t="s">
        <v>1319</v>
      </c>
      <c r="E240" t="s">
        <v>1320</v>
      </c>
    </row>
    <row r="241" spans="1:5" x14ac:dyDescent="0.25">
      <c r="A241" s="9">
        <v>43756</v>
      </c>
      <c r="B241" t="s">
        <v>1321</v>
      </c>
      <c r="C241" t="s">
        <v>1322</v>
      </c>
      <c r="D241" t="s">
        <v>1323</v>
      </c>
      <c r="E241" t="s">
        <v>1324</v>
      </c>
    </row>
    <row r="242" spans="1:5" x14ac:dyDescent="0.25">
      <c r="A242" s="9">
        <v>43759</v>
      </c>
      <c r="B242" t="s">
        <v>1325</v>
      </c>
      <c r="C242" t="s">
        <v>1326</v>
      </c>
      <c r="D242" t="s">
        <v>1327</v>
      </c>
      <c r="E242" t="s">
        <v>1328</v>
      </c>
    </row>
    <row r="243" spans="1:5" x14ac:dyDescent="0.25">
      <c r="A243" s="9">
        <v>43760</v>
      </c>
      <c r="B243" t="s">
        <v>1329</v>
      </c>
      <c r="C243" t="s">
        <v>1330</v>
      </c>
      <c r="D243" t="s">
        <v>1331</v>
      </c>
      <c r="E243" t="s">
        <v>1332</v>
      </c>
    </row>
    <row r="244" spans="1:5" x14ac:dyDescent="0.25">
      <c r="A244" s="9">
        <v>43761</v>
      </c>
      <c r="B244" t="s">
        <v>1333</v>
      </c>
      <c r="C244" t="s">
        <v>1334</v>
      </c>
      <c r="D244" t="s">
        <v>1335</v>
      </c>
      <c r="E244" t="s">
        <v>1336</v>
      </c>
    </row>
    <row r="245" spans="1:5" x14ac:dyDescent="0.25">
      <c r="A245" s="9">
        <v>43762</v>
      </c>
      <c r="B245" t="s">
        <v>1337</v>
      </c>
      <c r="C245" t="s">
        <v>1338</v>
      </c>
      <c r="D245" t="s">
        <v>1339</v>
      </c>
      <c r="E245" t="s">
        <v>1340</v>
      </c>
    </row>
    <row r="246" spans="1:5" x14ac:dyDescent="0.25">
      <c r="A246" s="9">
        <v>43763</v>
      </c>
      <c r="B246" t="s">
        <v>1341</v>
      </c>
      <c r="C246" t="s">
        <v>1341</v>
      </c>
      <c r="D246" t="s">
        <v>1342</v>
      </c>
      <c r="E246" t="s">
        <v>1343</v>
      </c>
    </row>
    <row r="247" spans="1:5" x14ac:dyDescent="0.25">
      <c r="A247" s="9">
        <v>43766</v>
      </c>
      <c r="B247" t="s">
        <v>1344</v>
      </c>
      <c r="C247" t="s">
        <v>1345</v>
      </c>
      <c r="D247" t="s">
        <v>1344</v>
      </c>
      <c r="E247" t="s">
        <v>1346</v>
      </c>
    </row>
    <row r="248" spans="1:5" x14ac:dyDescent="0.25">
      <c r="A248" s="9">
        <v>43767</v>
      </c>
      <c r="B248" t="s">
        <v>1347</v>
      </c>
      <c r="C248" t="s">
        <v>1348</v>
      </c>
      <c r="D248" t="s">
        <v>1349</v>
      </c>
      <c r="E248" t="s">
        <v>1350</v>
      </c>
    </row>
    <row r="249" spans="1:5" x14ac:dyDescent="0.25">
      <c r="A249" s="9">
        <v>43768</v>
      </c>
      <c r="B249" t="s">
        <v>1351</v>
      </c>
      <c r="C249" t="s">
        <v>1352</v>
      </c>
      <c r="D249" t="s">
        <v>1353</v>
      </c>
      <c r="E249" t="s">
        <v>1354</v>
      </c>
    </row>
    <row r="250" spans="1:5" x14ac:dyDescent="0.25">
      <c r="A250" s="9">
        <v>43769</v>
      </c>
      <c r="B250" t="s">
        <v>1355</v>
      </c>
      <c r="C250" t="s">
        <v>1356</v>
      </c>
      <c r="D250" t="s">
        <v>463</v>
      </c>
      <c r="E250" t="s">
        <v>1357</v>
      </c>
    </row>
    <row r="251" spans="1:5" x14ac:dyDescent="0.25">
      <c r="A251" s="9">
        <v>43773</v>
      </c>
      <c r="B251" t="s">
        <v>1358</v>
      </c>
      <c r="C251" t="s">
        <v>1359</v>
      </c>
      <c r="D251" t="s">
        <v>1358</v>
      </c>
      <c r="E251" t="s">
        <v>1359</v>
      </c>
    </row>
    <row r="252" spans="1:5" x14ac:dyDescent="0.25">
      <c r="A252" s="9">
        <v>43774</v>
      </c>
      <c r="B252" t="s">
        <v>1360</v>
      </c>
      <c r="C252" t="s">
        <v>1361</v>
      </c>
      <c r="D252" t="s">
        <v>1362</v>
      </c>
      <c r="E252" t="s">
        <v>1363</v>
      </c>
    </row>
    <row r="253" spans="1:5" x14ac:dyDescent="0.25">
      <c r="A253" s="9">
        <v>43775</v>
      </c>
      <c r="B253" t="s">
        <v>527</v>
      </c>
      <c r="C253" t="s">
        <v>1364</v>
      </c>
      <c r="D253" t="s">
        <v>1365</v>
      </c>
      <c r="E253" t="s">
        <v>1365</v>
      </c>
    </row>
    <row r="254" spans="1:5" x14ac:dyDescent="0.25">
      <c r="A254" s="9">
        <v>43776</v>
      </c>
      <c r="B254" t="s">
        <v>1366</v>
      </c>
      <c r="C254" t="s">
        <v>1367</v>
      </c>
      <c r="D254" t="s">
        <v>1366</v>
      </c>
      <c r="E254" t="s">
        <v>1368</v>
      </c>
    </row>
    <row r="255" spans="1:5" x14ac:dyDescent="0.25">
      <c r="A255" s="9">
        <v>43777</v>
      </c>
      <c r="B255" t="s">
        <v>1369</v>
      </c>
      <c r="C255" t="s">
        <v>1369</v>
      </c>
      <c r="D255" t="s">
        <v>1370</v>
      </c>
      <c r="E255" t="s">
        <v>1371</v>
      </c>
    </row>
    <row r="256" spans="1:5" x14ac:dyDescent="0.25">
      <c r="A256" s="9">
        <v>43781</v>
      </c>
      <c r="B256" t="s">
        <v>1372</v>
      </c>
      <c r="C256" t="s">
        <v>1373</v>
      </c>
      <c r="D256" t="s">
        <v>1374</v>
      </c>
      <c r="E256" t="s">
        <v>1375</v>
      </c>
    </row>
    <row r="257" spans="1:5" x14ac:dyDescent="0.25">
      <c r="A257" s="9">
        <v>43782</v>
      </c>
      <c r="B257" t="s">
        <v>1376</v>
      </c>
      <c r="C257" t="s">
        <v>1377</v>
      </c>
      <c r="D257" t="s">
        <v>1378</v>
      </c>
      <c r="E257" t="s">
        <v>1379</v>
      </c>
    </row>
    <row r="258" spans="1:5" x14ac:dyDescent="0.25">
      <c r="A258" s="9">
        <v>43783</v>
      </c>
      <c r="B258" t="s">
        <v>1380</v>
      </c>
      <c r="C258" t="s">
        <v>1381</v>
      </c>
      <c r="D258" t="s">
        <v>1382</v>
      </c>
      <c r="E258" t="s">
        <v>1383</v>
      </c>
    </row>
    <row r="259" spans="1:5" x14ac:dyDescent="0.25">
      <c r="A259" s="9">
        <v>43784</v>
      </c>
      <c r="B259" t="s">
        <v>1384</v>
      </c>
      <c r="C259" t="s">
        <v>1385</v>
      </c>
      <c r="D259" t="s">
        <v>1386</v>
      </c>
      <c r="E259" t="s">
        <v>1387</v>
      </c>
    </row>
    <row r="260" spans="1:5" x14ac:dyDescent="0.25">
      <c r="A260" s="9">
        <v>43787</v>
      </c>
      <c r="B260" t="s">
        <v>1388</v>
      </c>
      <c r="C260" t="s">
        <v>1389</v>
      </c>
      <c r="D260" t="s">
        <v>1390</v>
      </c>
      <c r="E260" t="s">
        <v>1391</v>
      </c>
    </row>
    <row r="261" spans="1:5" x14ac:dyDescent="0.25">
      <c r="A261" s="9">
        <v>43788</v>
      </c>
      <c r="B261" t="s">
        <v>1392</v>
      </c>
      <c r="C261" t="s">
        <v>1393</v>
      </c>
      <c r="D261" t="s">
        <v>1394</v>
      </c>
      <c r="E261" t="s">
        <v>1395</v>
      </c>
    </row>
    <row r="262" spans="1:5" x14ac:dyDescent="0.25">
      <c r="A262" s="9">
        <v>43789</v>
      </c>
      <c r="B262" t="s">
        <v>1396</v>
      </c>
      <c r="C262" t="s">
        <v>1396</v>
      </c>
      <c r="D262" t="s">
        <v>1397</v>
      </c>
      <c r="E262" t="s">
        <v>1398</v>
      </c>
    </row>
    <row r="263" spans="1:5" x14ac:dyDescent="0.25">
      <c r="A263" s="9">
        <v>43790</v>
      </c>
      <c r="B263" t="s">
        <v>1399</v>
      </c>
      <c r="C263" t="s">
        <v>1399</v>
      </c>
      <c r="D263" t="s">
        <v>1400</v>
      </c>
      <c r="E263" t="s">
        <v>1401</v>
      </c>
    </row>
    <row r="264" spans="1:5" x14ac:dyDescent="0.25">
      <c r="A264" s="9">
        <v>43791</v>
      </c>
      <c r="B264" t="s">
        <v>1402</v>
      </c>
      <c r="C264" t="s">
        <v>1403</v>
      </c>
      <c r="D264" t="s">
        <v>1404</v>
      </c>
      <c r="E264" t="s">
        <v>1405</v>
      </c>
    </row>
    <row r="265" spans="1:5" x14ac:dyDescent="0.25">
      <c r="A265" s="9">
        <v>43794</v>
      </c>
      <c r="B265" t="s">
        <v>1406</v>
      </c>
      <c r="C265" t="s">
        <v>1407</v>
      </c>
      <c r="D265" t="s">
        <v>1406</v>
      </c>
      <c r="E265" t="s">
        <v>1408</v>
      </c>
    </row>
    <row r="266" spans="1:5" x14ac:dyDescent="0.25">
      <c r="A266" s="9">
        <v>43795</v>
      </c>
      <c r="B266" t="s">
        <v>1409</v>
      </c>
      <c r="C266" t="s">
        <v>1409</v>
      </c>
      <c r="D266" t="s">
        <v>1410</v>
      </c>
      <c r="E266" t="s">
        <v>1411</v>
      </c>
    </row>
    <row r="267" spans="1:5" x14ac:dyDescent="0.25">
      <c r="A267" s="9">
        <v>43796</v>
      </c>
      <c r="B267" t="s">
        <v>1412</v>
      </c>
      <c r="C267" t="s">
        <v>1413</v>
      </c>
      <c r="D267" t="s">
        <v>1414</v>
      </c>
      <c r="E267" t="s">
        <v>1415</v>
      </c>
    </row>
    <row r="268" spans="1:5" x14ac:dyDescent="0.25">
      <c r="A268" s="9">
        <v>43797</v>
      </c>
      <c r="B268" t="s">
        <v>1416</v>
      </c>
      <c r="C268" t="s">
        <v>1416</v>
      </c>
      <c r="D268" t="s">
        <v>1417</v>
      </c>
      <c r="E268" t="s">
        <v>1418</v>
      </c>
    </row>
    <row r="269" spans="1:5" x14ac:dyDescent="0.25">
      <c r="A269" s="9">
        <v>43798</v>
      </c>
      <c r="B269" t="s">
        <v>1419</v>
      </c>
      <c r="C269" t="s">
        <v>1420</v>
      </c>
      <c r="D269" t="s">
        <v>1421</v>
      </c>
      <c r="E269" t="s">
        <v>1422</v>
      </c>
    </row>
    <row r="270" spans="1:5" x14ac:dyDescent="0.25">
      <c r="A270" s="9">
        <v>43801</v>
      </c>
      <c r="B270" t="s">
        <v>1423</v>
      </c>
      <c r="C270" t="s">
        <v>1424</v>
      </c>
      <c r="D270" t="s">
        <v>1286</v>
      </c>
      <c r="E270" t="s">
        <v>1425</v>
      </c>
    </row>
    <row r="271" spans="1:5" x14ac:dyDescent="0.25">
      <c r="A271" s="9">
        <v>43802</v>
      </c>
      <c r="B271" t="s">
        <v>1426</v>
      </c>
      <c r="C271" t="s">
        <v>1427</v>
      </c>
      <c r="D271" t="s">
        <v>1428</v>
      </c>
      <c r="E271" t="s">
        <v>1429</v>
      </c>
    </row>
    <row r="272" spans="1:5" x14ac:dyDescent="0.25">
      <c r="A272" s="9">
        <v>43803</v>
      </c>
      <c r="B272" t="s">
        <v>1430</v>
      </c>
      <c r="C272" t="s">
        <v>1431</v>
      </c>
      <c r="D272" t="s">
        <v>1432</v>
      </c>
      <c r="E272" t="s">
        <v>1433</v>
      </c>
    </row>
    <row r="273" spans="1:5" x14ac:dyDescent="0.25">
      <c r="A273" s="9">
        <v>43804</v>
      </c>
      <c r="B273" t="s">
        <v>1434</v>
      </c>
      <c r="C273" t="s">
        <v>1435</v>
      </c>
      <c r="D273" t="s">
        <v>1436</v>
      </c>
      <c r="E273" t="s">
        <v>1437</v>
      </c>
    </row>
    <row r="274" spans="1:5" x14ac:dyDescent="0.25">
      <c r="A274" s="9">
        <v>43805</v>
      </c>
      <c r="B274" t="s">
        <v>1438</v>
      </c>
      <c r="C274" t="s">
        <v>1439</v>
      </c>
      <c r="D274" t="s">
        <v>1440</v>
      </c>
      <c r="E274" t="s">
        <v>1441</v>
      </c>
    </row>
    <row r="275" spans="1:5" x14ac:dyDescent="0.25">
      <c r="A275" s="9">
        <v>43808</v>
      </c>
      <c r="B275" t="s">
        <v>1442</v>
      </c>
      <c r="C275" t="s">
        <v>1442</v>
      </c>
      <c r="D275" t="s">
        <v>1443</v>
      </c>
      <c r="E275" t="s">
        <v>1444</v>
      </c>
    </row>
    <row r="276" spans="1:5" x14ac:dyDescent="0.25">
      <c r="A276" s="9">
        <v>43809</v>
      </c>
      <c r="B276" t="s">
        <v>1445</v>
      </c>
      <c r="C276" t="s">
        <v>1446</v>
      </c>
      <c r="D276" t="s">
        <v>1447</v>
      </c>
      <c r="E276" t="s">
        <v>1448</v>
      </c>
    </row>
    <row r="277" spans="1:5" x14ac:dyDescent="0.25">
      <c r="A277" s="9">
        <v>43810</v>
      </c>
      <c r="B277" t="s">
        <v>1449</v>
      </c>
      <c r="C277" t="s">
        <v>1450</v>
      </c>
      <c r="D277" t="s">
        <v>1451</v>
      </c>
      <c r="E277" t="s">
        <v>1452</v>
      </c>
    </row>
    <row r="278" spans="1:5" x14ac:dyDescent="0.25">
      <c r="A278" s="9">
        <v>43811</v>
      </c>
      <c r="B278" t="s">
        <v>1453</v>
      </c>
      <c r="C278" t="s">
        <v>1454</v>
      </c>
      <c r="D278" t="s">
        <v>1455</v>
      </c>
      <c r="E278" t="s">
        <v>1454</v>
      </c>
    </row>
    <row r="279" spans="1:5" x14ac:dyDescent="0.25">
      <c r="A279" s="9">
        <v>43812</v>
      </c>
      <c r="B279" t="s">
        <v>1456</v>
      </c>
      <c r="C279" t="s">
        <v>1457</v>
      </c>
      <c r="D279" t="s">
        <v>1458</v>
      </c>
      <c r="E279" t="s">
        <v>1459</v>
      </c>
    </row>
    <row r="280" spans="1:5" x14ac:dyDescent="0.25">
      <c r="A280" s="9">
        <v>43815</v>
      </c>
      <c r="B280" t="s">
        <v>1460</v>
      </c>
      <c r="C280" t="s">
        <v>1461</v>
      </c>
      <c r="D280" t="s">
        <v>1462</v>
      </c>
      <c r="E280" t="s">
        <v>1463</v>
      </c>
    </row>
    <row r="281" spans="1:5" x14ac:dyDescent="0.25">
      <c r="A281" s="9">
        <v>43816</v>
      </c>
      <c r="B281" t="s">
        <v>1464</v>
      </c>
      <c r="C281" t="s">
        <v>1465</v>
      </c>
      <c r="D281" t="s">
        <v>1466</v>
      </c>
      <c r="E281" t="s">
        <v>1467</v>
      </c>
    </row>
    <row r="282" spans="1:5" x14ac:dyDescent="0.25">
      <c r="A282" s="9">
        <v>43817</v>
      </c>
      <c r="B282" t="s">
        <v>1468</v>
      </c>
      <c r="C282" t="s">
        <v>1468</v>
      </c>
      <c r="D282" t="s">
        <v>1469</v>
      </c>
      <c r="E282" t="s">
        <v>1470</v>
      </c>
    </row>
    <row r="283" spans="1:5" x14ac:dyDescent="0.25">
      <c r="A283" s="9">
        <v>43818</v>
      </c>
      <c r="B283" t="s">
        <v>1471</v>
      </c>
      <c r="C283" t="s">
        <v>1472</v>
      </c>
      <c r="D283" t="s">
        <v>1473</v>
      </c>
      <c r="E283" t="s">
        <v>1474</v>
      </c>
    </row>
    <row r="284" spans="1:5" x14ac:dyDescent="0.25">
      <c r="A284" s="9">
        <v>43819</v>
      </c>
      <c r="B284" t="s">
        <v>1475</v>
      </c>
      <c r="C284" t="s">
        <v>1476</v>
      </c>
      <c r="D284" t="s">
        <v>1477</v>
      </c>
      <c r="E284" t="s">
        <v>1478</v>
      </c>
    </row>
    <row r="285" spans="1:5" x14ac:dyDescent="0.25">
      <c r="A285" s="9">
        <v>43822</v>
      </c>
      <c r="B285" t="s">
        <v>1479</v>
      </c>
      <c r="C285" t="s">
        <v>1480</v>
      </c>
      <c r="D285" t="s">
        <v>1481</v>
      </c>
      <c r="E285" t="s">
        <v>1482</v>
      </c>
    </row>
    <row r="286" spans="1:5" x14ac:dyDescent="0.25">
      <c r="A286" s="9">
        <v>43826</v>
      </c>
      <c r="B286" t="s">
        <v>1483</v>
      </c>
      <c r="C286" t="s">
        <v>1484</v>
      </c>
      <c r="D286" t="s">
        <v>1483</v>
      </c>
      <c r="E286" t="s">
        <v>1485</v>
      </c>
    </row>
    <row r="287" spans="1:5" x14ac:dyDescent="0.25">
      <c r="A287" s="9">
        <v>43829</v>
      </c>
      <c r="B287" t="s">
        <v>1486</v>
      </c>
      <c r="C287" t="s">
        <v>1487</v>
      </c>
      <c r="D287" t="s">
        <v>1488</v>
      </c>
      <c r="E287" t="s">
        <v>1489</v>
      </c>
    </row>
    <row r="288" spans="1:5" x14ac:dyDescent="0.25">
      <c r="A288" s="9">
        <v>43832</v>
      </c>
      <c r="B288" t="s">
        <v>1490</v>
      </c>
      <c r="C288" t="s">
        <v>1491</v>
      </c>
      <c r="D288" t="s">
        <v>1492</v>
      </c>
      <c r="E288" t="s">
        <v>1493</v>
      </c>
    </row>
    <row r="289" spans="1:5" x14ac:dyDescent="0.25">
      <c r="A289" s="9">
        <v>43833</v>
      </c>
      <c r="B289" t="s">
        <v>1494</v>
      </c>
      <c r="C289" t="s">
        <v>1494</v>
      </c>
      <c r="D289" t="s">
        <v>1495</v>
      </c>
      <c r="E289" t="s">
        <v>1496</v>
      </c>
    </row>
    <row r="290" spans="1:5" x14ac:dyDescent="0.25">
      <c r="A290" s="9">
        <v>43837</v>
      </c>
      <c r="B290" t="s">
        <v>1497</v>
      </c>
      <c r="C290" t="s">
        <v>1498</v>
      </c>
      <c r="D290" t="s">
        <v>1499</v>
      </c>
      <c r="E290" t="s">
        <v>1500</v>
      </c>
    </row>
    <row r="291" spans="1:5" x14ac:dyDescent="0.25">
      <c r="A291" s="9">
        <v>43838</v>
      </c>
      <c r="B291" t="s">
        <v>1501</v>
      </c>
      <c r="C291" t="s">
        <v>1501</v>
      </c>
      <c r="D291" t="s">
        <v>1502</v>
      </c>
      <c r="E291" t="s">
        <v>1503</v>
      </c>
    </row>
    <row r="292" spans="1:5" x14ac:dyDescent="0.25">
      <c r="A292" s="9">
        <v>43839</v>
      </c>
      <c r="B292" t="s">
        <v>1504</v>
      </c>
      <c r="C292" t="s">
        <v>1505</v>
      </c>
      <c r="D292" t="s">
        <v>1504</v>
      </c>
      <c r="E292" t="s">
        <v>1505</v>
      </c>
    </row>
    <row r="293" spans="1:5" x14ac:dyDescent="0.25">
      <c r="A293" s="9">
        <v>43840</v>
      </c>
      <c r="B293" t="s">
        <v>1506</v>
      </c>
      <c r="C293" t="s">
        <v>1507</v>
      </c>
      <c r="D293" t="s">
        <v>1508</v>
      </c>
      <c r="E293" t="s">
        <v>1507</v>
      </c>
    </row>
    <row r="294" spans="1:5" x14ac:dyDescent="0.25">
      <c r="A294" s="9">
        <v>43843</v>
      </c>
      <c r="B294" t="s">
        <v>1509</v>
      </c>
      <c r="C294" t="s">
        <v>1510</v>
      </c>
      <c r="D294" t="s">
        <v>1511</v>
      </c>
      <c r="E294" t="s">
        <v>1510</v>
      </c>
    </row>
    <row r="295" spans="1:5" x14ac:dyDescent="0.25">
      <c r="A295" s="9">
        <v>43844</v>
      </c>
      <c r="B295" t="s">
        <v>1512</v>
      </c>
      <c r="C295" t="s">
        <v>1512</v>
      </c>
      <c r="D295" t="s">
        <v>1513</v>
      </c>
      <c r="E295" t="s">
        <v>1514</v>
      </c>
    </row>
    <row r="296" spans="1:5" x14ac:dyDescent="0.25">
      <c r="A296" s="9">
        <v>43845</v>
      </c>
      <c r="B296" t="s">
        <v>1515</v>
      </c>
      <c r="C296" t="s">
        <v>1516</v>
      </c>
      <c r="D296" t="s">
        <v>1517</v>
      </c>
      <c r="E296" t="s">
        <v>1518</v>
      </c>
    </row>
    <row r="297" spans="1:5" x14ac:dyDescent="0.25">
      <c r="A297" s="9">
        <v>43846</v>
      </c>
      <c r="B297" t="s">
        <v>1519</v>
      </c>
      <c r="C297" t="s">
        <v>1520</v>
      </c>
      <c r="D297" t="s">
        <v>1521</v>
      </c>
      <c r="E297" t="s">
        <v>935</v>
      </c>
    </row>
    <row r="298" spans="1:5" x14ac:dyDescent="0.25">
      <c r="A298" s="9">
        <v>43847</v>
      </c>
      <c r="B298" t="s">
        <v>1522</v>
      </c>
      <c r="C298" t="s">
        <v>1523</v>
      </c>
      <c r="D298" t="s">
        <v>1524</v>
      </c>
      <c r="E298" t="s">
        <v>1525</v>
      </c>
    </row>
    <row r="299" spans="1:5" x14ac:dyDescent="0.25">
      <c r="A299" s="9">
        <v>43850</v>
      </c>
      <c r="B299" t="s">
        <v>1526</v>
      </c>
      <c r="C299" t="s">
        <v>1527</v>
      </c>
      <c r="D299" t="s">
        <v>1528</v>
      </c>
      <c r="E299" t="s">
        <v>1529</v>
      </c>
    </row>
    <row r="300" spans="1:5" x14ac:dyDescent="0.25">
      <c r="A300" s="9">
        <v>43851</v>
      </c>
      <c r="B300" t="s">
        <v>1530</v>
      </c>
      <c r="C300" t="s">
        <v>1530</v>
      </c>
      <c r="D300" t="s">
        <v>1531</v>
      </c>
      <c r="E300" t="s">
        <v>1532</v>
      </c>
    </row>
    <row r="301" spans="1:5" x14ac:dyDescent="0.25">
      <c r="A301" s="9">
        <v>43852</v>
      </c>
      <c r="B301" t="s">
        <v>1533</v>
      </c>
      <c r="C301" t="s">
        <v>1534</v>
      </c>
      <c r="D301" t="s">
        <v>1535</v>
      </c>
      <c r="E301" t="s">
        <v>1536</v>
      </c>
    </row>
    <row r="302" spans="1:5" x14ac:dyDescent="0.25">
      <c r="A302" s="9">
        <v>43853</v>
      </c>
      <c r="B302" t="s">
        <v>1537</v>
      </c>
      <c r="C302" t="s">
        <v>1538</v>
      </c>
      <c r="D302" t="s">
        <v>1539</v>
      </c>
      <c r="E302" t="s">
        <v>1540</v>
      </c>
    </row>
    <row r="303" spans="1:5" x14ac:dyDescent="0.25">
      <c r="A303" s="9">
        <v>43854</v>
      </c>
      <c r="B303" t="s">
        <v>1541</v>
      </c>
      <c r="C303" t="s">
        <v>1542</v>
      </c>
      <c r="D303" t="s">
        <v>1541</v>
      </c>
      <c r="E303" t="s">
        <v>1543</v>
      </c>
    </row>
    <row r="304" spans="1:5" x14ac:dyDescent="0.25">
      <c r="A304" s="9">
        <v>43857</v>
      </c>
      <c r="B304" t="s">
        <v>1544</v>
      </c>
      <c r="C304" t="s">
        <v>1544</v>
      </c>
      <c r="D304" t="s">
        <v>1545</v>
      </c>
      <c r="E304" t="s">
        <v>1546</v>
      </c>
    </row>
    <row r="305" spans="1:5" x14ac:dyDescent="0.25">
      <c r="A305" s="9">
        <v>43858</v>
      </c>
      <c r="B305" t="s">
        <v>1547</v>
      </c>
      <c r="C305" t="s">
        <v>1548</v>
      </c>
      <c r="D305" t="s">
        <v>1549</v>
      </c>
      <c r="E305" t="s">
        <v>1550</v>
      </c>
    </row>
    <row r="306" spans="1:5" x14ac:dyDescent="0.25">
      <c r="A306" s="9">
        <v>43859</v>
      </c>
      <c r="B306" t="s">
        <v>1283</v>
      </c>
      <c r="C306" t="s">
        <v>1551</v>
      </c>
      <c r="D306" t="s">
        <v>1552</v>
      </c>
      <c r="E306" t="s">
        <v>1553</v>
      </c>
    </row>
    <row r="307" spans="1:5" x14ac:dyDescent="0.25">
      <c r="A307" s="9">
        <v>43860</v>
      </c>
      <c r="B307" t="s">
        <v>1554</v>
      </c>
      <c r="C307" t="s">
        <v>1555</v>
      </c>
      <c r="D307" t="s">
        <v>1556</v>
      </c>
      <c r="E307" t="s">
        <v>1557</v>
      </c>
    </row>
    <row r="308" spans="1:5" x14ac:dyDescent="0.25">
      <c r="A308" s="9">
        <v>43861</v>
      </c>
      <c r="B308" t="s">
        <v>1558</v>
      </c>
      <c r="C308" t="s">
        <v>1559</v>
      </c>
      <c r="D308" t="s">
        <v>1560</v>
      </c>
      <c r="E308" t="s">
        <v>1561</v>
      </c>
    </row>
    <row r="309" spans="1:5" x14ac:dyDescent="0.25">
      <c r="A309" s="9">
        <v>43864</v>
      </c>
      <c r="B309" t="s">
        <v>1562</v>
      </c>
      <c r="C309" t="s">
        <v>1563</v>
      </c>
      <c r="D309" t="s">
        <v>1564</v>
      </c>
      <c r="E309" t="s">
        <v>1565</v>
      </c>
    </row>
    <row r="310" spans="1:5" x14ac:dyDescent="0.25">
      <c r="A310" s="9">
        <v>43865</v>
      </c>
      <c r="B310" t="s">
        <v>1566</v>
      </c>
      <c r="C310" t="s">
        <v>1567</v>
      </c>
      <c r="D310" t="s">
        <v>1568</v>
      </c>
      <c r="E310" t="s">
        <v>1569</v>
      </c>
    </row>
    <row r="311" spans="1:5" x14ac:dyDescent="0.25">
      <c r="A311" s="9">
        <v>43866</v>
      </c>
      <c r="B311" t="s">
        <v>1570</v>
      </c>
      <c r="C311" t="s">
        <v>1571</v>
      </c>
      <c r="D311" t="s">
        <v>1572</v>
      </c>
      <c r="E311" t="s">
        <v>1573</v>
      </c>
    </row>
    <row r="312" spans="1:5" x14ac:dyDescent="0.25">
      <c r="A312" s="9">
        <v>43867</v>
      </c>
      <c r="B312" t="s">
        <v>1574</v>
      </c>
      <c r="C312" t="s">
        <v>1575</v>
      </c>
      <c r="D312" t="s">
        <v>1576</v>
      </c>
      <c r="E312" t="s">
        <v>1577</v>
      </c>
    </row>
    <row r="313" spans="1:5" x14ac:dyDescent="0.25">
      <c r="A313" s="9">
        <v>43868</v>
      </c>
      <c r="B313" t="s">
        <v>1578</v>
      </c>
      <c r="C313" t="s">
        <v>1579</v>
      </c>
      <c r="D313" t="s">
        <v>1580</v>
      </c>
      <c r="E313" t="s">
        <v>1579</v>
      </c>
    </row>
    <row r="314" spans="1:5" x14ac:dyDescent="0.25">
      <c r="A314" s="9">
        <v>43871</v>
      </c>
      <c r="B314" t="s">
        <v>1581</v>
      </c>
      <c r="C314" t="s">
        <v>1582</v>
      </c>
      <c r="D314" t="s">
        <v>1583</v>
      </c>
      <c r="E314" t="s">
        <v>1584</v>
      </c>
    </row>
    <row r="315" spans="1:5" x14ac:dyDescent="0.25">
      <c r="A315" s="9">
        <v>43872</v>
      </c>
      <c r="B315" t="s">
        <v>1585</v>
      </c>
      <c r="C315" t="s">
        <v>1586</v>
      </c>
      <c r="D315" t="s">
        <v>1587</v>
      </c>
      <c r="E315" t="s">
        <v>1588</v>
      </c>
    </row>
    <row r="316" spans="1:5" x14ac:dyDescent="0.25">
      <c r="A316" s="9">
        <v>43873</v>
      </c>
      <c r="B316" t="s">
        <v>1589</v>
      </c>
      <c r="C316" t="s">
        <v>1590</v>
      </c>
      <c r="D316" t="s">
        <v>1591</v>
      </c>
      <c r="E316" t="s">
        <v>1592</v>
      </c>
    </row>
    <row r="317" spans="1:5" x14ac:dyDescent="0.25">
      <c r="A317" s="9">
        <v>43874</v>
      </c>
      <c r="B317" t="s">
        <v>1593</v>
      </c>
      <c r="C317" t="s">
        <v>1593</v>
      </c>
      <c r="D317" t="s">
        <v>1594</v>
      </c>
      <c r="E317" t="s">
        <v>1595</v>
      </c>
    </row>
    <row r="318" spans="1:5" x14ac:dyDescent="0.25">
      <c r="A318" s="9">
        <v>43875</v>
      </c>
      <c r="B318" t="s">
        <v>1596</v>
      </c>
      <c r="C318" t="s">
        <v>1597</v>
      </c>
      <c r="D318" t="s">
        <v>1598</v>
      </c>
      <c r="E318" t="s">
        <v>1599</v>
      </c>
    </row>
    <row r="319" spans="1:5" x14ac:dyDescent="0.25">
      <c r="A319" s="9">
        <v>43878</v>
      </c>
      <c r="B319" t="s">
        <v>1600</v>
      </c>
      <c r="C319" t="s">
        <v>1601</v>
      </c>
      <c r="D319" t="s">
        <v>1602</v>
      </c>
      <c r="E319" t="s">
        <v>1603</v>
      </c>
    </row>
    <row r="320" spans="1:5" x14ac:dyDescent="0.25">
      <c r="A320" s="9">
        <v>43879</v>
      </c>
      <c r="B320" t="s">
        <v>1604</v>
      </c>
      <c r="C320" t="s">
        <v>1605</v>
      </c>
      <c r="D320" t="s">
        <v>1606</v>
      </c>
      <c r="E320" t="s">
        <v>1607</v>
      </c>
    </row>
    <row r="321" spans="1:5" x14ac:dyDescent="0.25">
      <c r="A321" s="9">
        <v>43880</v>
      </c>
      <c r="B321" t="s">
        <v>1608</v>
      </c>
      <c r="C321" t="s">
        <v>1609</v>
      </c>
      <c r="D321" t="s">
        <v>1610</v>
      </c>
      <c r="E321" t="s">
        <v>1611</v>
      </c>
    </row>
    <row r="322" spans="1:5" x14ac:dyDescent="0.25">
      <c r="A322" s="9">
        <v>43881</v>
      </c>
      <c r="B322" t="s">
        <v>1612</v>
      </c>
      <c r="C322" t="s">
        <v>1613</v>
      </c>
      <c r="D322" t="s">
        <v>1614</v>
      </c>
      <c r="E322" t="s">
        <v>1615</v>
      </c>
    </row>
    <row r="323" spans="1:5" x14ac:dyDescent="0.25">
      <c r="A323" s="9">
        <v>43882</v>
      </c>
      <c r="B323" t="s">
        <v>1616</v>
      </c>
      <c r="C323" t="s">
        <v>1617</v>
      </c>
      <c r="D323" t="s">
        <v>1618</v>
      </c>
      <c r="E323" t="s">
        <v>1619</v>
      </c>
    </row>
    <row r="324" spans="1:5" x14ac:dyDescent="0.25">
      <c r="A324" s="9">
        <v>43885</v>
      </c>
      <c r="B324" t="s">
        <v>1620</v>
      </c>
      <c r="C324" t="s">
        <v>1620</v>
      </c>
      <c r="D324" t="s">
        <v>1621</v>
      </c>
      <c r="E324" t="s">
        <v>1622</v>
      </c>
    </row>
    <row r="325" spans="1:5" x14ac:dyDescent="0.25">
      <c r="A325" s="9">
        <v>43886</v>
      </c>
      <c r="B325" t="s">
        <v>1623</v>
      </c>
      <c r="C325" t="s">
        <v>1624</v>
      </c>
      <c r="D325" t="s">
        <v>1625</v>
      </c>
      <c r="E325" t="s">
        <v>1625</v>
      </c>
    </row>
    <row r="326" spans="1:5" x14ac:dyDescent="0.25">
      <c r="A326" s="9">
        <v>43887</v>
      </c>
      <c r="B326" t="s">
        <v>1626</v>
      </c>
      <c r="C326" t="s">
        <v>1627</v>
      </c>
      <c r="D326" t="s">
        <v>1628</v>
      </c>
      <c r="E326" t="s">
        <v>1629</v>
      </c>
    </row>
    <row r="327" spans="1:5" x14ac:dyDescent="0.25">
      <c r="A327" s="9">
        <v>43888</v>
      </c>
      <c r="B327" t="s">
        <v>1630</v>
      </c>
      <c r="C327" t="s">
        <v>1631</v>
      </c>
      <c r="D327" t="s">
        <v>1632</v>
      </c>
      <c r="E327" t="s">
        <v>1633</v>
      </c>
    </row>
    <row r="328" spans="1:5" x14ac:dyDescent="0.25">
      <c r="A328" s="9">
        <v>43889</v>
      </c>
      <c r="B328" t="s">
        <v>1634</v>
      </c>
      <c r="C328" t="s">
        <v>1634</v>
      </c>
      <c r="D328" t="s">
        <v>1635</v>
      </c>
      <c r="E328" t="s">
        <v>1636</v>
      </c>
    </row>
    <row r="329" spans="1:5" x14ac:dyDescent="0.25">
      <c r="A329" s="9">
        <v>43892</v>
      </c>
      <c r="B329" t="s">
        <v>1637</v>
      </c>
      <c r="C329" t="s">
        <v>1638</v>
      </c>
      <c r="D329" t="s">
        <v>1639</v>
      </c>
      <c r="E329" t="s">
        <v>1640</v>
      </c>
    </row>
    <row r="330" spans="1:5" x14ac:dyDescent="0.25">
      <c r="A330" s="9">
        <v>43893</v>
      </c>
      <c r="B330" t="s">
        <v>1641</v>
      </c>
      <c r="C330" t="s">
        <v>1642</v>
      </c>
      <c r="D330" t="s">
        <v>1641</v>
      </c>
      <c r="E330" t="s">
        <v>1643</v>
      </c>
    </row>
    <row r="331" spans="1:5" x14ac:dyDescent="0.25">
      <c r="A331" s="9">
        <v>43894</v>
      </c>
      <c r="B331" t="s">
        <v>1644</v>
      </c>
      <c r="C331" t="s">
        <v>1645</v>
      </c>
      <c r="D331" t="s">
        <v>1646</v>
      </c>
      <c r="E331" t="s">
        <v>1647</v>
      </c>
    </row>
    <row r="332" spans="1:5" x14ac:dyDescent="0.25">
      <c r="A332" s="9">
        <v>43895</v>
      </c>
      <c r="B332" t="s">
        <v>1648</v>
      </c>
      <c r="C332" t="s">
        <v>1649</v>
      </c>
      <c r="D332" t="s">
        <v>1650</v>
      </c>
      <c r="E332" t="s">
        <v>1651</v>
      </c>
    </row>
    <row r="333" spans="1:5" x14ac:dyDescent="0.25">
      <c r="A333" s="9">
        <v>43896</v>
      </c>
      <c r="B333" t="s">
        <v>1652</v>
      </c>
      <c r="C333" t="s">
        <v>1652</v>
      </c>
      <c r="D333" t="s">
        <v>1653</v>
      </c>
      <c r="E333" t="s">
        <v>1654</v>
      </c>
    </row>
    <row r="334" spans="1:5" x14ac:dyDescent="0.25">
      <c r="A334" s="9">
        <v>43899</v>
      </c>
      <c r="B334" t="s">
        <v>1655</v>
      </c>
      <c r="C334" t="s">
        <v>1656</v>
      </c>
      <c r="D334" t="s">
        <v>1657</v>
      </c>
      <c r="E334" t="s">
        <v>1658</v>
      </c>
    </row>
    <row r="335" spans="1:5" x14ac:dyDescent="0.25">
      <c r="A335" s="9">
        <v>43900</v>
      </c>
      <c r="B335" t="s">
        <v>1659</v>
      </c>
      <c r="C335" t="s">
        <v>1660</v>
      </c>
      <c r="D335" t="s">
        <v>1661</v>
      </c>
      <c r="E335" t="s">
        <v>1662</v>
      </c>
    </row>
    <row r="336" spans="1:5" x14ac:dyDescent="0.25">
      <c r="A336" s="9">
        <v>43901</v>
      </c>
      <c r="B336" t="s">
        <v>1663</v>
      </c>
      <c r="C336" t="s">
        <v>1664</v>
      </c>
      <c r="D336" t="s">
        <v>1665</v>
      </c>
      <c r="E336" t="s">
        <v>1666</v>
      </c>
    </row>
    <row r="337" spans="1:5" x14ac:dyDescent="0.25">
      <c r="A337" s="9">
        <v>43902</v>
      </c>
      <c r="B337" t="s">
        <v>1667</v>
      </c>
      <c r="C337" t="s">
        <v>1667</v>
      </c>
      <c r="D337" t="s">
        <v>1668</v>
      </c>
      <c r="E337" t="s">
        <v>1668</v>
      </c>
    </row>
    <row r="338" spans="1:5" x14ac:dyDescent="0.25">
      <c r="A338" s="9">
        <v>43903</v>
      </c>
      <c r="B338" t="s">
        <v>1669</v>
      </c>
      <c r="C338" t="s">
        <v>1670</v>
      </c>
      <c r="D338" t="s">
        <v>1671</v>
      </c>
      <c r="E338" t="s">
        <v>1672</v>
      </c>
    </row>
    <row r="339" spans="1:5" x14ac:dyDescent="0.25">
      <c r="A339" s="9">
        <v>43906</v>
      </c>
      <c r="B339" t="s">
        <v>1673</v>
      </c>
      <c r="C339" t="s">
        <v>1674</v>
      </c>
      <c r="D339" t="s">
        <v>1675</v>
      </c>
      <c r="E339" t="s">
        <v>1676</v>
      </c>
    </row>
    <row r="340" spans="1:5" x14ac:dyDescent="0.25">
      <c r="A340" s="9">
        <v>43907</v>
      </c>
      <c r="B340" t="s">
        <v>1677</v>
      </c>
      <c r="C340" t="s">
        <v>1678</v>
      </c>
      <c r="D340" t="s">
        <v>1679</v>
      </c>
      <c r="E340" t="s">
        <v>1680</v>
      </c>
    </row>
    <row r="341" spans="1:5" x14ac:dyDescent="0.25">
      <c r="A341" s="9">
        <v>43908</v>
      </c>
      <c r="B341" t="s">
        <v>1681</v>
      </c>
      <c r="C341" t="s">
        <v>1682</v>
      </c>
      <c r="D341" t="s">
        <v>1683</v>
      </c>
      <c r="E341" t="s">
        <v>1684</v>
      </c>
    </row>
    <row r="342" spans="1:5" x14ac:dyDescent="0.25">
      <c r="A342" s="9">
        <v>43909</v>
      </c>
      <c r="B342" t="s">
        <v>1685</v>
      </c>
      <c r="C342" t="s">
        <v>1686</v>
      </c>
      <c r="D342" t="s">
        <v>1687</v>
      </c>
      <c r="E342" t="s">
        <v>1686</v>
      </c>
    </row>
    <row r="343" spans="1:5" x14ac:dyDescent="0.25">
      <c r="A343" s="9">
        <v>43910</v>
      </c>
      <c r="B343" t="s">
        <v>1688</v>
      </c>
      <c r="C343" t="s">
        <v>1689</v>
      </c>
      <c r="D343" t="s">
        <v>1690</v>
      </c>
      <c r="E343" t="s">
        <v>1691</v>
      </c>
    </row>
    <row r="344" spans="1:5" x14ac:dyDescent="0.25">
      <c r="A344" s="9">
        <v>43913</v>
      </c>
      <c r="B344" t="s">
        <v>1692</v>
      </c>
      <c r="C344" t="s">
        <v>1693</v>
      </c>
      <c r="D344" t="s">
        <v>1694</v>
      </c>
      <c r="E344" t="s">
        <v>1695</v>
      </c>
    </row>
    <row r="345" spans="1:5" x14ac:dyDescent="0.25">
      <c r="A345" s="9">
        <v>43914</v>
      </c>
      <c r="B345" t="s">
        <v>1696</v>
      </c>
      <c r="C345" t="s">
        <v>1697</v>
      </c>
      <c r="D345" t="s">
        <v>1698</v>
      </c>
      <c r="E345" t="s">
        <v>1699</v>
      </c>
    </row>
    <row r="346" spans="1:5" x14ac:dyDescent="0.25">
      <c r="A346" s="9">
        <v>43915</v>
      </c>
      <c r="B346" t="s">
        <v>1700</v>
      </c>
      <c r="C346" t="s">
        <v>1701</v>
      </c>
      <c r="D346" t="s">
        <v>1702</v>
      </c>
      <c r="E346" t="s">
        <v>1703</v>
      </c>
    </row>
    <row r="347" spans="1:5" x14ac:dyDescent="0.25">
      <c r="A347" s="9">
        <v>43916</v>
      </c>
      <c r="B347" t="s">
        <v>1704</v>
      </c>
      <c r="C347" t="s">
        <v>1705</v>
      </c>
      <c r="D347" t="s">
        <v>1706</v>
      </c>
      <c r="E347" t="s">
        <v>1707</v>
      </c>
    </row>
    <row r="348" spans="1:5" x14ac:dyDescent="0.25">
      <c r="A348" s="9">
        <v>43917</v>
      </c>
      <c r="B348" t="s">
        <v>1708</v>
      </c>
      <c r="C348" t="s">
        <v>1709</v>
      </c>
      <c r="D348" t="s">
        <v>1710</v>
      </c>
      <c r="E348" t="s">
        <v>1711</v>
      </c>
    </row>
    <row r="349" spans="1:5" x14ac:dyDescent="0.25">
      <c r="A349" s="9">
        <v>43920</v>
      </c>
      <c r="B349" t="s">
        <v>1712</v>
      </c>
      <c r="C349" t="s">
        <v>1713</v>
      </c>
      <c r="D349" t="s">
        <v>1714</v>
      </c>
      <c r="E349" t="s">
        <v>1715</v>
      </c>
    </row>
    <row r="350" spans="1:5" x14ac:dyDescent="0.25">
      <c r="A350" s="9">
        <v>43921</v>
      </c>
      <c r="B350" t="s">
        <v>1716</v>
      </c>
      <c r="C350" t="s">
        <v>1717</v>
      </c>
      <c r="D350" t="s">
        <v>1718</v>
      </c>
      <c r="E350" t="s">
        <v>1719</v>
      </c>
    </row>
    <row r="351" spans="1:5" x14ac:dyDescent="0.25">
      <c r="A351" s="9">
        <v>43922</v>
      </c>
      <c r="B351" t="s">
        <v>1720</v>
      </c>
      <c r="C351" t="s">
        <v>1721</v>
      </c>
      <c r="D351" t="s">
        <v>1722</v>
      </c>
      <c r="E351" t="s">
        <v>1723</v>
      </c>
    </row>
    <row r="352" spans="1:5" x14ac:dyDescent="0.25">
      <c r="A352" s="9">
        <v>43923</v>
      </c>
      <c r="B352" t="s">
        <v>1724</v>
      </c>
      <c r="C352" t="s">
        <v>1725</v>
      </c>
      <c r="D352" t="s">
        <v>1726</v>
      </c>
      <c r="E352" t="s">
        <v>1727</v>
      </c>
    </row>
    <row r="353" spans="1:5" x14ac:dyDescent="0.25">
      <c r="A353" s="9">
        <v>43924</v>
      </c>
      <c r="B353" t="s">
        <v>1728</v>
      </c>
      <c r="C353" t="s">
        <v>1729</v>
      </c>
      <c r="D353" t="s">
        <v>1730</v>
      </c>
      <c r="E353" t="s">
        <v>1731</v>
      </c>
    </row>
    <row r="354" spans="1:5" x14ac:dyDescent="0.25">
      <c r="A354" s="9">
        <v>43927</v>
      </c>
      <c r="B354" t="s">
        <v>1732</v>
      </c>
      <c r="C354" t="s">
        <v>1733</v>
      </c>
      <c r="D354" t="s">
        <v>1732</v>
      </c>
      <c r="E354" t="s">
        <v>1734</v>
      </c>
    </row>
    <row r="355" spans="1:5" x14ac:dyDescent="0.25">
      <c r="A355" s="9">
        <v>43928</v>
      </c>
      <c r="B355" t="s">
        <v>1735</v>
      </c>
      <c r="C355" t="s">
        <v>1736</v>
      </c>
      <c r="D355" t="s">
        <v>1735</v>
      </c>
      <c r="E355" t="s">
        <v>1737</v>
      </c>
    </row>
    <row r="356" spans="1:5" x14ac:dyDescent="0.25">
      <c r="A356" s="9">
        <v>43929</v>
      </c>
      <c r="B356" t="s">
        <v>1738</v>
      </c>
      <c r="C356" t="s">
        <v>1739</v>
      </c>
      <c r="D356" t="s">
        <v>1740</v>
      </c>
      <c r="E356" t="s">
        <v>1741</v>
      </c>
    </row>
    <row r="357" spans="1:5" x14ac:dyDescent="0.25">
      <c r="A357" s="9">
        <v>43930</v>
      </c>
      <c r="B357" t="s">
        <v>1742</v>
      </c>
      <c r="C357" t="s">
        <v>1743</v>
      </c>
      <c r="D357" t="s">
        <v>1744</v>
      </c>
      <c r="E357" t="s">
        <v>1745</v>
      </c>
    </row>
    <row r="358" spans="1:5" x14ac:dyDescent="0.25">
      <c r="A358" s="9">
        <v>43935</v>
      </c>
      <c r="B358" t="s">
        <v>1746</v>
      </c>
      <c r="C358" t="s">
        <v>1747</v>
      </c>
      <c r="D358" t="s">
        <v>1748</v>
      </c>
      <c r="E358" t="s">
        <v>1749</v>
      </c>
    </row>
    <row r="359" spans="1:5" x14ac:dyDescent="0.25">
      <c r="A359" s="9">
        <v>43936</v>
      </c>
      <c r="B359" t="s">
        <v>1750</v>
      </c>
      <c r="C359" t="s">
        <v>1751</v>
      </c>
      <c r="D359" t="s">
        <v>1752</v>
      </c>
      <c r="E359" t="s">
        <v>1753</v>
      </c>
    </row>
    <row r="360" spans="1:5" x14ac:dyDescent="0.25">
      <c r="A360" s="9">
        <v>43937</v>
      </c>
      <c r="B360" t="s">
        <v>1754</v>
      </c>
      <c r="C360" t="s">
        <v>1755</v>
      </c>
      <c r="D360" t="s">
        <v>1756</v>
      </c>
      <c r="E360" t="s">
        <v>1757</v>
      </c>
    </row>
    <row r="361" spans="1:5" x14ac:dyDescent="0.25">
      <c r="A361" s="9">
        <v>43938</v>
      </c>
      <c r="B361" t="s">
        <v>1758</v>
      </c>
      <c r="C361" t="s">
        <v>1759</v>
      </c>
      <c r="D361" t="s">
        <v>1760</v>
      </c>
      <c r="E361" t="s">
        <v>1761</v>
      </c>
    </row>
    <row r="362" spans="1:5" x14ac:dyDescent="0.25">
      <c r="A362" s="9">
        <v>43941</v>
      </c>
      <c r="B362" t="s">
        <v>1762</v>
      </c>
      <c r="C362" t="s">
        <v>1763</v>
      </c>
      <c r="D362" t="s">
        <v>1764</v>
      </c>
      <c r="E362" t="s">
        <v>1765</v>
      </c>
    </row>
    <row r="363" spans="1:5" x14ac:dyDescent="0.25">
      <c r="A363" s="9">
        <v>43942</v>
      </c>
      <c r="B363" t="s">
        <v>1766</v>
      </c>
      <c r="C363" t="s">
        <v>1766</v>
      </c>
      <c r="D363" t="s">
        <v>1767</v>
      </c>
      <c r="E363" t="s">
        <v>1768</v>
      </c>
    </row>
    <row r="364" spans="1:5" x14ac:dyDescent="0.25">
      <c r="A364" s="9">
        <v>43943</v>
      </c>
      <c r="B364" t="s">
        <v>1769</v>
      </c>
      <c r="C364" t="s">
        <v>1770</v>
      </c>
      <c r="D364" t="s">
        <v>1771</v>
      </c>
      <c r="E364" t="s">
        <v>1772</v>
      </c>
    </row>
    <row r="365" spans="1:5" x14ac:dyDescent="0.25">
      <c r="A365" s="9">
        <v>43944</v>
      </c>
      <c r="B365" t="s">
        <v>1773</v>
      </c>
      <c r="C365" t="s">
        <v>1774</v>
      </c>
      <c r="D365" t="s">
        <v>1775</v>
      </c>
      <c r="E365" t="s">
        <v>1776</v>
      </c>
    </row>
    <row r="366" spans="1:5" x14ac:dyDescent="0.25">
      <c r="A366" s="9">
        <v>43945</v>
      </c>
      <c r="B366" t="s">
        <v>1777</v>
      </c>
      <c r="C366" t="s">
        <v>1778</v>
      </c>
      <c r="D366" t="s">
        <v>1779</v>
      </c>
      <c r="E366" t="s">
        <v>1779</v>
      </c>
    </row>
    <row r="367" spans="1:5" x14ac:dyDescent="0.25">
      <c r="A367" s="9">
        <v>43948</v>
      </c>
      <c r="B367" t="s">
        <v>1780</v>
      </c>
      <c r="C367" t="s">
        <v>1781</v>
      </c>
      <c r="D367" t="s">
        <v>1782</v>
      </c>
      <c r="E367" t="s">
        <v>1783</v>
      </c>
    </row>
    <row r="368" spans="1:5" x14ac:dyDescent="0.25">
      <c r="A368" s="9">
        <v>43949</v>
      </c>
      <c r="B368" t="s">
        <v>1784</v>
      </c>
      <c r="C368" t="s">
        <v>1785</v>
      </c>
      <c r="D368" t="s">
        <v>1786</v>
      </c>
      <c r="E368" t="s">
        <v>1787</v>
      </c>
    </row>
    <row r="369" spans="1:5" x14ac:dyDescent="0.25">
      <c r="A369" s="9">
        <v>43950</v>
      </c>
      <c r="B369" t="s">
        <v>1788</v>
      </c>
      <c r="C369" t="s">
        <v>1789</v>
      </c>
      <c r="D369" t="s">
        <v>1790</v>
      </c>
      <c r="E369" t="s">
        <v>1791</v>
      </c>
    </row>
    <row r="370" spans="1:5" x14ac:dyDescent="0.25">
      <c r="A370" s="9">
        <v>43951</v>
      </c>
      <c r="B370" t="s">
        <v>1792</v>
      </c>
      <c r="C370" t="s">
        <v>1793</v>
      </c>
      <c r="D370" t="s">
        <v>1794</v>
      </c>
      <c r="E370" t="s">
        <v>1795</v>
      </c>
    </row>
    <row r="371" spans="1:5" x14ac:dyDescent="0.25">
      <c r="A371" s="9">
        <v>43955</v>
      </c>
      <c r="B371" t="s">
        <v>1796</v>
      </c>
      <c r="C371" t="s">
        <v>1796</v>
      </c>
      <c r="D371" t="s">
        <v>1797</v>
      </c>
      <c r="E371" t="s">
        <v>1798</v>
      </c>
    </row>
    <row r="372" spans="1:5" x14ac:dyDescent="0.25">
      <c r="A372" s="9">
        <v>43956</v>
      </c>
      <c r="B372" t="s">
        <v>1799</v>
      </c>
      <c r="C372" t="s">
        <v>1800</v>
      </c>
      <c r="D372" t="s">
        <v>1801</v>
      </c>
      <c r="E372" t="s">
        <v>1802</v>
      </c>
    </row>
    <row r="373" spans="1:5" x14ac:dyDescent="0.25">
      <c r="A373" s="9">
        <v>43957</v>
      </c>
      <c r="B373" t="s">
        <v>1803</v>
      </c>
      <c r="C373" t="s">
        <v>1804</v>
      </c>
      <c r="D373" t="s">
        <v>1805</v>
      </c>
      <c r="E373" t="s">
        <v>1806</v>
      </c>
    </row>
    <row r="374" spans="1:5" x14ac:dyDescent="0.25">
      <c r="A374" s="9">
        <v>43958</v>
      </c>
      <c r="B374" t="s">
        <v>1807</v>
      </c>
      <c r="C374" t="s">
        <v>1808</v>
      </c>
      <c r="D374" t="s">
        <v>1809</v>
      </c>
      <c r="E374" t="s">
        <v>1810</v>
      </c>
    </row>
    <row r="375" spans="1:5" x14ac:dyDescent="0.25">
      <c r="A375" s="9">
        <v>43959</v>
      </c>
      <c r="B375" t="s">
        <v>1811</v>
      </c>
      <c r="C375" t="s">
        <v>1812</v>
      </c>
      <c r="D375" t="s">
        <v>1813</v>
      </c>
      <c r="E375" t="s">
        <v>1814</v>
      </c>
    </row>
    <row r="376" spans="1:5" x14ac:dyDescent="0.25">
      <c r="A376" s="9">
        <v>43962</v>
      </c>
      <c r="B376" t="s">
        <v>1815</v>
      </c>
      <c r="C376" t="s">
        <v>1816</v>
      </c>
      <c r="D376" t="s">
        <v>1817</v>
      </c>
      <c r="E376" t="s">
        <v>1818</v>
      </c>
    </row>
    <row r="377" spans="1:5" x14ac:dyDescent="0.25">
      <c r="A377" s="9">
        <v>43963</v>
      </c>
      <c r="B377" t="s">
        <v>1819</v>
      </c>
      <c r="C377" t="s">
        <v>1820</v>
      </c>
      <c r="D377" t="s">
        <v>1821</v>
      </c>
      <c r="E377" t="s">
        <v>1822</v>
      </c>
    </row>
    <row r="378" spans="1:5" x14ac:dyDescent="0.25">
      <c r="A378" s="9">
        <v>43964</v>
      </c>
      <c r="B378" t="s">
        <v>1823</v>
      </c>
      <c r="C378" t="s">
        <v>1824</v>
      </c>
      <c r="D378" t="s">
        <v>1825</v>
      </c>
      <c r="E378" t="s">
        <v>1826</v>
      </c>
    </row>
    <row r="379" spans="1:5" x14ac:dyDescent="0.25">
      <c r="A379" s="9">
        <v>43965</v>
      </c>
      <c r="B379" t="s">
        <v>1827</v>
      </c>
      <c r="C379" t="s">
        <v>1827</v>
      </c>
      <c r="D379" t="s">
        <v>1828</v>
      </c>
      <c r="E379" t="s">
        <v>1829</v>
      </c>
    </row>
    <row r="380" spans="1:5" x14ac:dyDescent="0.25">
      <c r="A380" s="9">
        <v>43966</v>
      </c>
      <c r="B380" t="s">
        <v>1830</v>
      </c>
      <c r="C380" t="s">
        <v>1831</v>
      </c>
      <c r="D380" t="s">
        <v>1832</v>
      </c>
      <c r="E380" t="s">
        <v>1833</v>
      </c>
    </row>
    <row r="381" spans="1:5" x14ac:dyDescent="0.25">
      <c r="A381" s="9">
        <v>43969</v>
      </c>
      <c r="B381" t="s">
        <v>1834</v>
      </c>
      <c r="C381" t="s">
        <v>1835</v>
      </c>
      <c r="D381" t="s">
        <v>1834</v>
      </c>
      <c r="E381" t="s">
        <v>1835</v>
      </c>
    </row>
    <row r="382" spans="1:5" x14ac:dyDescent="0.25">
      <c r="A382" s="9">
        <v>43970</v>
      </c>
      <c r="B382" t="s">
        <v>1836</v>
      </c>
      <c r="C382" t="s">
        <v>1837</v>
      </c>
      <c r="D382" t="s">
        <v>1838</v>
      </c>
      <c r="E382" t="s">
        <v>1839</v>
      </c>
    </row>
    <row r="383" spans="1:5" x14ac:dyDescent="0.25">
      <c r="A383" s="9">
        <v>43971</v>
      </c>
      <c r="B383" t="s">
        <v>1840</v>
      </c>
      <c r="C383" t="s">
        <v>1841</v>
      </c>
      <c r="D383" t="s">
        <v>1842</v>
      </c>
      <c r="E383" t="s">
        <v>1843</v>
      </c>
    </row>
    <row r="384" spans="1:5" x14ac:dyDescent="0.25">
      <c r="A384" s="9">
        <v>43972</v>
      </c>
      <c r="B384" t="s">
        <v>1844</v>
      </c>
      <c r="C384" t="s">
        <v>1845</v>
      </c>
      <c r="D384" t="s">
        <v>1846</v>
      </c>
      <c r="E384" t="s">
        <v>1847</v>
      </c>
    </row>
    <row r="385" spans="1:5" x14ac:dyDescent="0.25">
      <c r="A385" s="9">
        <v>43973</v>
      </c>
      <c r="B385" t="s">
        <v>1848</v>
      </c>
      <c r="C385" t="s">
        <v>1849</v>
      </c>
      <c r="D385" t="s">
        <v>1850</v>
      </c>
      <c r="E385" t="s">
        <v>1851</v>
      </c>
    </row>
    <row r="386" spans="1:5" x14ac:dyDescent="0.25">
      <c r="A386" s="9">
        <v>43976</v>
      </c>
      <c r="B386" t="s">
        <v>1852</v>
      </c>
      <c r="C386" t="s">
        <v>1853</v>
      </c>
      <c r="D386" t="s">
        <v>1854</v>
      </c>
      <c r="E386" t="s">
        <v>1855</v>
      </c>
    </row>
    <row r="387" spans="1:5" x14ac:dyDescent="0.25">
      <c r="A387" s="9">
        <v>43977</v>
      </c>
      <c r="B387" t="s">
        <v>1856</v>
      </c>
      <c r="C387" t="s">
        <v>1857</v>
      </c>
      <c r="D387" t="s">
        <v>1856</v>
      </c>
      <c r="E387" t="s">
        <v>1858</v>
      </c>
    </row>
    <row r="388" spans="1:5" x14ac:dyDescent="0.25">
      <c r="A388" s="9">
        <v>43978</v>
      </c>
      <c r="B388" t="s">
        <v>1859</v>
      </c>
      <c r="C388" t="s">
        <v>1860</v>
      </c>
      <c r="D388" t="s">
        <v>1861</v>
      </c>
      <c r="E388" t="s">
        <v>1862</v>
      </c>
    </row>
    <row r="389" spans="1:5" x14ac:dyDescent="0.25">
      <c r="A389" s="9">
        <v>43979</v>
      </c>
      <c r="B389" t="s">
        <v>1863</v>
      </c>
      <c r="C389" t="s">
        <v>1864</v>
      </c>
      <c r="D389" t="s">
        <v>1865</v>
      </c>
      <c r="E389" t="s">
        <v>1866</v>
      </c>
    </row>
    <row r="390" spans="1:5" x14ac:dyDescent="0.25">
      <c r="A390" s="9">
        <v>43980</v>
      </c>
      <c r="B390" t="s">
        <v>1867</v>
      </c>
      <c r="C390" t="s">
        <v>1868</v>
      </c>
      <c r="D390" t="s">
        <v>1869</v>
      </c>
      <c r="E390" t="s">
        <v>1868</v>
      </c>
    </row>
    <row r="391" spans="1:5" x14ac:dyDescent="0.25">
      <c r="A391" s="9">
        <v>43983</v>
      </c>
      <c r="B391" t="s">
        <v>1870</v>
      </c>
      <c r="C391" t="s">
        <v>1871</v>
      </c>
      <c r="D391" t="s">
        <v>1872</v>
      </c>
      <c r="E391" t="s">
        <v>1873</v>
      </c>
    </row>
    <row r="392" spans="1:5" x14ac:dyDescent="0.25">
      <c r="A392" s="9">
        <v>43984</v>
      </c>
      <c r="B392" t="s">
        <v>1874</v>
      </c>
      <c r="C392" t="s">
        <v>1875</v>
      </c>
      <c r="D392" t="s">
        <v>1876</v>
      </c>
      <c r="E392" t="s">
        <v>1877</v>
      </c>
    </row>
    <row r="393" spans="1:5" x14ac:dyDescent="0.25">
      <c r="A393" s="9">
        <v>43985</v>
      </c>
      <c r="B393" t="s">
        <v>1878</v>
      </c>
      <c r="C393" t="s">
        <v>1879</v>
      </c>
      <c r="D393" t="s">
        <v>1880</v>
      </c>
      <c r="E393" t="s">
        <v>1881</v>
      </c>
    </row>
    <row r="394" spans="1:5" x14ac:dyDescent="0.25">
      <c r="A394" s="9">
        <v>43986</v>
      </c>
      <c r="B394" t="s">
        <v>1882</v>
      </c>
      <c r="C394" t="s">
        <v>1883</v>
      </c>
      <c r="D394" t="s">
        <v>1884</v>
      </c>
      <c r="E394" t="s">
        <v>1883</v>
      </c>
    </row>
    <row r="395" spans="1:5" x14ac:dyDescent="0.25">
      <c r="A395" s="9">
        <v>43987</v>
      </c>
      <c r="B395" t="s">
        <v>1885</v>
      </c>
      <c r="C395" t="s">
        <v>1886</v>
      </c>
      <c r="D395" t="s">
        <v>1885</v>
      </c>
      <c r="E395" t="s">
        <v>1887</v>
      </c>
    </row>
    <row r="396" spans="1:5" x14ac:dyDescent="0.25">
      <c r="A396" s="9">
        <v>43990</v>
      </c>
      <c r="B396" t="s">
        <v>1888</v>
      </c>
      <c r="C396" t="s">
        <v>1889</v>
      </c>
      <c r="D396" t="s">
        <v>1890</v>
      </c>
      <c r="E396" t="s">
        <v>1891</v>
      </c>
    </row>
    <row r="397" spans="1:5" x14ac:dyDescent="0.25">
      <c r="A397" s="9">
        <v>43991</v>
      </c>
      <c r="B397" t="s">
        <v>1892</v>
      </c>
      <c r="C397" t="s">
        <v>1893</v>
      </c>
      <c r="D397" t="s">
        <v>1894</v>
      </c>
      <c r="E397" t="s">
        <v>1895</v>
      </c>
    </row>
    <row r="398" spans="1:5" x14ac:dyDescent="0.25">
      <c r="A398" s="9">
        <v>43992</v>
      </c>
      <c r="B398" t="s">
        <v>1896</v>
      </c>
      <c r="C398" t="s">
        <v>1897</v>
      </c>
      <c r="D398" t="s">
        <v>1898</v>
      </c>
      <c r="E398" t="s">
        <v>1899</v>
      </c>
    </row>
    <row r="399" spans="1:5" x14ac:dyDescent="0.25">
      <c r="A399" s="9">
        <v>43994</v>
      </c>
      <c r="B399" t="s">
        <v>1900</v>
      </c>
      <c r="C399" t="s">
        <v>1901</v>
      </c>
      <c r="D399" t="s">
        <v>1902</v>
      </c>
      <c r="E399" t="s">
        <v>1903</v>
      </c>
    </row>
    <row r="400" spans="1:5" x14ac:dyDescent="0.25">
      <c r="A400" s="9">
        <v>43997</v>
      </c>
      <c r="B400" t="s">
        <v>1904</v>
      </c>
      <c r="C400" t="s">
        <v>1904</v>
      </c>
      <c r="D400" t="s">
        <v>1905</v>
      </c>
      <c r="E400" t="s">
        <v>1906</v>
      </c>
    </row>
    <row r="401" spans="1:5" x14ac:dyDescent="0.25">
      <c r="A401" s="9">
        <v>43998</v>
      </c>
      <c r="B401" t="s">
        <v>1907</v>
      </c>
      <c r="C401" t="s">
        <v>1908</v>
      </c>
      <c r="D401" t="s">
        <v>1907</v>
      </c>
      <c r="E401" t="s">
        <v>1909</v>
      </c>
    </row>
    <row r="402" spans="1:5" x14ac:dyDescent="0.25">
      <c r="A402" s="9">
        <v>43999</v>
      </c>
      <c r="B402" t="s">
        <v>1910</v>
      </c>
      <c r="C402" t="s">
        <v>1911</v>
      </c>
      <c r="D402" t="s">
        <v>1912</v>
      </c>
      <c r="E402" t="s">
        <v>1913</v>
      </c>
    </row>
    <row r="403" spans="1:5" x14ac:dyDescent="0.25">
      <c r="A403" s="9">
        <v>44000</v>
      </c>
      <c r="B403" t="s">
        <v>1914</v>
      </c>
      <c r="C403" t="s">
        <v>1915</v>
      </c>
      <c r="D403" t="s">
        <v>1916</v>
      </c>
      <c r="E403" t="s">
        <v>1917</v>
      </c>
    </row>
    <row r="404" spans="1:5" x14ac:dyDescent="0.25">
      <c r="A404" s="9">
        <v>44001</v>
      </c>
      <c r="B404" t="s">
        <v>1918</v>
      </c>
      <c r="C404" t="s">
        <v>1919</v>
      </c>
      <c r="D404" t="s">
        <v>1918</v>
      </c>
      <c r="E404" t="s">
        <v>1920</v>
      </c>
    </row>
    <row r="405" spans="1:5" x14ac:dyDescent="0.25">
      <c r="A405" s="9">
        <v>44004</v>
      </c>
      <c r="B405" t="s">
        <v>1921</v>
      </c>
      <c r="C405" t="s">
        <v>1922</v>
      </c>
      <c r="D405" t="s">
        <v>1923</v>
      </c>
      <c r="E405" t="s">
        <v>1924</v>
      </c>
    </row>
    <row r="406" spans="1:5" x14ac:dyDescent="0.25">
      <c r="A406" s="9">
        <v>44005</v>
      </c>
      <c r="B406" t="s">
        <v>1925</v>
      </c>
      <c r="C406" t="s">
        <v>1926</v>
      </c>
      <c r="D406" t="s">
        <v>1927</v>
      </c>
      <c r="E406" t="s">
        <v>1928</v>
      </c>
    </row>
    <row r="407" spans="1:5" x14ac:dyDescent="0.25">
      <c r="A407" s="9">
        <v>44006</v>
      </c>
      <c r="B407" t="s">
        <v>1929</v>
      </c>
      <c r="C407" t="s">
        <v>1930</v>
      </c>
      <c r="D407" t="s">
        <v>1931</v>
      </c>
      <c r="E407" t="s">
        <v>1931</v>
      </c>
    </row>
    <row r="408" spans="1:5" x14ac:dyDescent="0.25">
      <c r="A408" s="9">
        <v>44007</v>
      </c>
      <c r="B408" t="s">
        <v>1932</v>
      </c>
      <c r="C408" t="s">
        <v>1933</v>
      </c>
      <c r="D408" t="s">
        <v>1934</v>
      </c>
      <c r="E408" t="s">
        <v>1935</v>
      </c>
    </row>
    <row r="409" spans="1:5" x14ac:dyDescent="0.25">
      <c r="A409" s="9">
        <v>44008</v>
      </c>
      <c r="B409" t="s">
        <v>1936</v>
      </c>
      <c r="C409" t="s">
        <v>1937</v>
      </c>
      <c r="D409" t="s">
        <v>1938</v>
      </c>
      <c r="E409" t="s">
        <v>1939</v>
      </c>
    </row>
    <row r="410" spans="1:5" x14ac:dyDescent="0.25">
      <c r="A410" s="9">
        <v>44011</v>
      </c>
      <c r="B410" t="s">
        <v>1940</v>
      </c>
      <c r="C410" t="s">
        <v>1941</v>
      </c>
      <c r="D410" t="s">
        <v>1942</v>
      </c>
      <c r="E410" t="s">
        <v>1943</v>
      </c>
    </row>
    <row r="411" spans="1:5" x14ac:dyDescent="0.25">
      <c r="A411" s="9">
        <v>44012</v>
      </c>
      <c r="B411" t="s">
        <v>1944</v>
      </c>
      <c r="C411" t="s">
        <v>1945</v>
      </c>
      <c r="D411" t="s">
        <v>1946</v>
      </c>
      <c r="E411" t="s">
        <v>1947</v>
      </c>
    </row>
    <row r="412" spans="1:5" x14ac:dyDescent="0.25">
      <c r="A412" s="9">
        <v>44013</v>
      </c>
      <c r="B412" t="s">
        <v>1948</v>
      </c>
      <c r="C412" t="s">
        <v>1949</v>
      </c>
      <c r="D412" t="s">
        <v>1950</v>
      </c>
      <c r="E412" t="s">
        <v>1951</v>
      </c>
    </row>
    <row r="413" spans="1:5" x14ac:dyDescent="0.25">
      <c r="A413" s="9">
        <v>44014</v>
      </c>
      <c r="B413" t="s">
        <v>1952</v>
      </c>
      <c r="C413" t="s">
        <v>1953</v>
      </c>
      <c r="D413" t="s">
        <v>1952</v>
      </c>
      <c r="E413" t="s">
        <v>1954</v>
      </c>
    </row>
    <row r="414" spans="1:5" x14ac:dyDescent="0.25">
      <c r="A414" s="9">
        <v>44015</v>
      </c>
      <c r="B414" t="s">
        <v>1955</v>
      </c>
      <c r="C414" t="s">
        <v>1956</v>
      </c>
      <c r="D414" t="s">
        <v>1957</v>
      </c>
      <c r="E414" t="s">
        <v>1958</v>
      </c>
    </row>
    <row r="415" spans="1:5" x14ac:dyDescent="0.25">
      <c r="A415" s="9">
        <v>44018</v>
      </c>
      <c r="B415" t="s">
        <v>1959</v>
      </c>
      <c r="C415" t="s">
        <v>1960</v>
      </c>
      <c r="D415" t="s">
        <v>1961</v>
      </c>
      <c r="E415" t="s">
        <v>1962</v>
      </c>
    </row>
    <row r="416" spans="1:5" x14ac:dyDescent="0.25">
      <c r="A416" s="9">
        <v>44019</v>
      </c>
      <c r="B416" t="s">
        <v>1963</v>
      </c>
      <c r="C416" t="s">
        <v>1963</v>
      </c>
      <c r="D416" t="s">
        <v>1964</v>
      </c>
      <c r="E416" t="s">
        <v>1965</v>
      </c>
    </row>
    <row r="417" spans="1:5" x14ac:dyDescent="0.25">
      <c r="A417" s="9">
        <v>44020</v>
      </c>
      <c r="B417" t="s">
        <v>1966</v>
      </c>
      <c r="C417" t="s">
        <v>1966</v>
      </c>
      <c r="D417" t="s">
        <v>1967</v>
      </c>
      <c r="E417" t="s">
        <v>1968</v>
      </c>
    </row>
    <row r="418" spans="1:5" x14ac:dyDescent="0.25">
      <c r="A418" s="9">
        <v>44021</v>
      </c>
      <c r="B418" t="s">
        <v>1918</v>
      </c>
      <c r="C418" t="s">
        <v>1969</v>
      </c>
      <c r="D418" t="s">
        <v>1970</v>
      </c>
      <c r="E418" t="s">
        <v>1918</v>
      </c>
    </row>
    <row r="419" spans="1:5" x14ac:dyDescent="0.25">
      <c r="A419" s="9">
        <v>44022</v>
      </c>
      <c r="B419" t="s">
        <v>1932</v>
      </c>
      <c r="C419" t="s">
        <v>1971</v>
      </c>
      <c r="D419" t="s">
        <v>1972</v>
      </c>
      <c r="E419" t="s">
        <v>1971</v>
      </c>
    </row>
    <row r="420" spans="1:5" x14ac:dyDescent="0.25">
      <c r="A420" s="9">
        <v>44025</v>
      </c>
      <c r="B420" t="s">
        <v>1973</v>
      </c>
      <c r="C420" t="s">
        <v>1974</v>
      </c>
      <c r="D420" t="s">
        <v>1975</v>
      </c>
      <c r="E420" t="s">
        <v>1976</v>
      </c>
    </row>
    <row r="421" spans="1:5" x14ac:dyDescent="0.25">
      <c r="A421" s="9">
        <v>44026</v>
      </c>
      <c r="B421" t="s">
        <v>1977</v>
      </c>
      <c r="C421" t="s">
        <v>1978</v>
      </c>
      <c r="D421" t="s">
        <v>1979</v>
      </c>
      <c r="E421" t="s">
        <v>1980</v>
      </c>
    </row>
    <row r="422" spans="1:5" x14ac:dyDescent="0.25">
      <c r="A422" s="9">
        <v>44027</v>
      </c>
      <c r="B422" t="s">
        <v>1981</v>
      </c>
      <c r="C422" t="s">
        <v>1982</v>
      </c>
      <c r="D422" t="s">
        <v>1983</v>
      </c>
      <c r="E422" t="s">
        <v>1984</v>
      </c>
    </row>
    <row r="423" spans="1:5" x14ac:dyDescent="0.25">
      <c r="A423" s="9">
        <v>44028</v>
      </c>
      <c r="B423" t="s">
        <v>1985</v>
      </c>
      <c r="C423" t="s">
        <v>1986</v>
      </c>
      <c r="D423" t="s">
        <v>1987</v>
      </c>
      <c r="E423" t="s">
        <v>1988</v>
      </c>
    </row>
    <row r="424" spans="1:5" x14ac:dyDescent="0.25">
      <c r="A424" s="9">
        <v>44029</v>
      </c>
      <c r="B424" t="s">
        <v>1989</v>
      </c>
      <c r="C424" t="s">
        <v>1989</v>
      </c>
      <c r="D424" t="s">
        <v>1990</v>
      </c>
      <c r="E424" t="s">
        <v>1991</v>
      </c>
    </row>
    <row r="425" spans="1:5" x14ac:dyDescent="0.25">
      <c r="A425" s="9">
        <v>44032</v>
      </c>
      <c r="B425" t="s">
        <v>1992</v>
      </c>
      <c r="C425" t="s">
        <v>1993</v>
      </c>
      <c r="D425" t="s">
        <v>1994</v>
      </c>
      <c r="E425" t="s">
        <v>1993</v>
      </c>
    </row>
    <row r="426" spans="1:5" x14ac:dyDescent="0.25">
      <c r="A426" s="9">
        <v>44033</v>
      </c>
      <c r="B426" t="s">
        <v>1995</v>
      </c>
      <c r="C426" t="s">
        <v>1996</v>
      </c>
      <c r="D426" t="s">
        <v>1997</v>
      </c>
      <c r="E426" t="s">
        <v>1998</v>
      </c>
    </row>
    <row r="427" spans="1:5" x14ac:dyDescent="0.25">
      <c r="A427" s="9">
        <v>44034</v>
      </c>
      <c r="B427" t="s">
        <v>1999</v>
      </c>
      <c r="C427" t="s">
        <v>2000</v>
      </c>
      <c r="D427" t="s">
        <v>2001</v>
      </c>
      <c r="E427" t="s">
        <v>2001</v>
      </c>
    </row>
    <row r="428" spans="1:5" x14ac:dyDescent="0.25">
      <c r="A428" s="9">
        <v>44035</v>
      </c>
      <c r="B428" t="s">
        <v>2002</v>
      </c>
      <c r="C428" t="s">
        <v>2003</v>
      </c>
      <c r="D428" t="s">
        <v>2004</v>
      </c>
      <c r="E428" t="s">
        <v>2005</v>
      </c>
    </row>
    <row r="429" spans="1:5" x14ac:dyDescent="0.25">
      <c r="A429" s="9">
        <v>44036</v>
      </c>
      <c r="B429" t="s">
        <v>2006</v>
      </c>
      <c r="C429" t="s">
        <v>2007</v>
      </c>
      <c r="D429" t="s">
        <v>2008</v>
      </c>
      <c r="E429" t="s">
        <v>2009</v>
      </c>
    </row>
    <row r="430" spans="1:5" x14ac:dyDescent="0.25">
      <c r="A430" s="9">
        <v>44039</v>
      </c>
      <c r="B430" t="s">
        <v>2010</v>
      </c>
      <c r="C430" t="s">
        <v>2011</v>
      </c>
      <c r="D430" t="s">
        <v>2012</v>
      </c>
      <c r="E430" t="s">
        <v>2013</v>
      </c>
    </row>
    <row r="431" spans="1:5" x14ac:dyDescent="0.25">
      <c r="A431" s="9">
        <v>44040</v>
      </c>
      <c r="B431" t="s">
        <v>2014</v>
      </c>
      <c r="C431" t="s">
        <v>2015</v>
      </c>
      <c r="D431" t="s">
        <v>2016</v>
      </c>
      <c r="E431" t="s">
        <v>2017</v>
      </c>
    </row>
    <row r="432" spans="1:5" x14ac:dyDescent="0.25">
      <c r="A432" s="9">
        <v>44041</v>
      </c>
      <c r="B432" t="s">
        <v>2018</v>
      </c>
      <c r="C432" t="s">
        <v>2019</v>
      </c>
      <c r="D432" t="s">
        <v>2020</v>
      </c>
      <c r="E432" t="s">
        <v>2021</v>
      </c>
    </row>
    <row r="433" spans="1:5" x14ac:dyDescent="0.25">
      <c r="A433" s="9">
        <v>44042</v>
      </c>
      <c r="B433" t="s">
        <v>2022</v>
      </c>
      <c r="C433" t="s">
        <v>2022</v>
      </c>
      <c r="D433" t="s">
        <v>2023</v>
      </c>
      <c r="E433" t="s">
        <v>2024</v>
      </c>
    </row>
    <row r="434" spans="1:5" x14ac:dyDescent="0.25">
      <c r="A434" s="9">
        <v>44043</v>
      </c>
      <c r="B434" t="s">
        <v>2025</v>
      </c>
      <c r="C434" t="s">
        <v>2026</v>
      </c>
      <c r="D434" t="s">
        <v>2027</v>
      </c>
      <c r="E434" t="s">
        <v>2028</v>
      </c>
    </row>
    <row r="435" spans="1:5" x14ac:dyDescent="0.25">
      <c r="A435" s="9">
        <v>44046</v>
      </c>
      <c r="B435" t="s">
        <v>2029</v>
      </c>
      <c r="C435" t="s">
        <v>2030</v>
      </c>
      <c r="D435" t="s">
        <v>2031</v>
      </c>
      <c r="E435" t="s">
        <v>2032</v>
      </c>
    </row>
    <row r="436" spans="1:5" x14ac:dyDescent="0.25">
      <c r="A436" s="9">
        <v>44047</v>
      </c>
      <c r="B436" t="s">
        <v>2033</v>
      </c>
      <c r="C436" t="s">
        <v>2034</v>
      </c>
      <c r="D436" t="s">
        <v>2035</v>
      </c>
      <c r="E436" t="s">
        <v>2036</v>
      </c>
    </row>
    <row r="437" spans="1:5" x14ac:dyDescent="0.25">
      <c r="A437" s="9">
        <v>44048</v>
      </c>
      <c r="B437" t="s">
        <v>2037</v>
      </c>
      <c r="C437" t="s">
        <v>2038</v>
      </c>
      <c r="D437" t="s">
        <v>2037</v>
      </c>
      <c r="E437" t="s">
        <v>2039</v>
      </c>
    </row>
    <row r="438" spans="1:5" x14ac:dyDescent="0.25">
      <c r="A438" s="9">
        <v>44049</v>
      </c>
      <c r="B438" t="s">
        <v>2040</v>
      </c>
      <c r="C438" t="s">
        <v>2041</v>
      </c>
      <c r="D438" t="s">
        <v>2042</v>
      </c>
      <c r="E438" t="s">
        <v>2043</v>
      </c>
    </row>
    <row r="439" spans="1:5" x14ac:dyDescent="0.25">
      <c r="A439" s="9">
        <v>44050</v>
      </c>
      <c r="B439" t="s">
        <v>2044</v>
      </c>
      <c r="C439" t="s">
        <v>2045</v>
      </c>
      <c r="D439" t="s">
        <v>2046</v>
      </c>
      <c r="E439" t="s">
        <v>2047</v>
      </c>
    </row>
    <row r="440" spans="1:5" x14ac:dyDescent="0.25">
      <c r="A440" s="9">
        <v>44053</v>
      </c>
      <c r="B440" t="s">
        <v>2048</v>
      </c>
      <c r="C440" t="s">
        <v>2049</v>
      </c>
      <c r="D440" t="s">
        <v>2050</v>
      </c>
      <c r="E440" t="s">
        <v>2051</v>
      </c>
    </row>
    <row r="441" spans="1:5" x14ac:dyDescent="0.25">
      <c r="A441" s="9">
        <v>44054</v>
      </c>
      <c r="B441" t="s">
        <v>2052</v>
      </c>
      <c r="C441" t="s">
        <v>2053</v>
      </c>
      <c r="D441" t="s">
        <v>2054</v>
      </c>
      <c r="E441" t="s">
        <v>2055</v>
      </c>
    </row>
    <row r="442" spans="1:5" x14ac:dyDescent="0.25">
      <c r="A442" s="9">
        <v>44055</v>
      </c>
      <c r="B442" t="s">
        <v>2056</v>
      </c>
      <c r="C442" t="s">
        <v>2057</v>
      </c>
      <c r="D442" t="s">
        <v>2058</v>
      </c>
      <c r="E442" t="s">
        <v>2059</v>
      </c>
    </row>
    <row r="443" spans="1:5" x14ac:dyDescent="0.25">
      <c r="A443" s="9">
        <v>44056</v>
      </c>
      <c r="B443" t="s">
        <v>2060</v>
      </c>
      <c r="C443" t="s">
        <v>2061</v>
      </c>
      <c r="D443" t="s">
        <v>2062</v>
      </c>
      <c r="E443" t="s">
        <v>2063</v>
      </c>
    </row>
    <row r="444" spans="1:5" x14ac:dyDescent="0.25">
      <c r="A444" s="9">
        <v>44057</v>
      </c>
      <c r="B444" t="s">
        <v>2064</v>
      </c>
      <c r="C444" t="s">
        <v>2064</v>
      </c>
      <c r="D444" t="s">
        <v>2065</v>
      </c>
      <c r="E444" t="s">
        <v>2066</v>
      </c>
    </row>
    <row r="445" spans="1:5" x14ac:dyDescent="0.25">
      <c r="A445" s="9">
        <v>44060</v>
      </c>
      <c r="B445" t="s">
        <v>2067</v>
      </c>
      <c r="C445" t="s">
        <v>2068</v>
      </c>
      <c r="D445" t="s">
        <v>2069</v>
      </c>
      <c r="E445" t="s">
        <v>2070</v>
      </c>
    </row>
    <row r="446" spans="1:5" x14ac:dyDescent="0.25">
      <c r="A446" s="9">
        <v>44061</v>
      </c>
      <c r="B446" t="s">
        <v>2071</v>
      </c>
      <c r="C446" t="s">
        <v>2071</v>
      </c>
      <c r="D446" t="s">
        <v>2072</v>
      </c>
      <c r="E446" t="s">
        <v>2073</v>
      </c>
    </row>
    <row r="447" spans="1:5" x14ac:dyDescent="0.25">
      <c r="A447" s="9">
        <v>44062</v>
      </c>
      <c r="B447" t="s">
        <v>2074</v>
      </c>
      <c r="C447" t="s">
        <v>2075</v>
      </c>
      <c r="D447" t="s">
        <v>2076</v>
      </c>
      <c r="E447" t="s">
        <v>2077</v>
      </c>
    </row>
    <row r="448" spans="1:5" x14ac:dyDescent="0.25">
      <c r="A448" s="9">
        <v>44063</v>
      </c>
      <c r="B448" t="s">
        <v>2078</v>
      </c>
      <c r="C448" t="s">
        <v>2078</v>
      </c>
      <c r="D448" t="s">
        <v>2079</v>
      </c>
      <c r="E448" t="s">
        <v>2080</v>
      </c>
    </row>
    <row r="449" spans="1:5" x14ac:dyDescent="0.25">
      <c r="A449" s="9">
        <v>44064</v>
      </c>
      <c r="B449" t="s">
        <v>2081</v>
      </c>
      <c r="C449" t="s">
        <v>2082</v>
      </c>
      <c r="D449" t="s">
        <v>2083</v>
      </c>
      <c r="E449" t="s">
        <v>2084</v>
      </c>
    </row>
    <row r="450" spans="1:5" x14ac:dyDescent="0.25">
      <c r="A450" s="9">
        <v>44067</v>
      </c>
      <c r="B450" t="s">
        <v>2085</v>
      </c>
      <c r="C450" t="s">
        <v>2086</v>
      </c>
      <c r="D450" t="s">
        <v>2087</v>
      </c>
      <c r="E450" t="s">
        <v>2015</v>
      </c>
    </row>
    <row r="451" spans="1:5" x14ac:dyDescent="0.25">
      <c r="A451" s="9">
        <v>44068</v>
      </c>
      <c r="B451" t="s">
        <v>2088</v>
      </c>
      <c r="C451" t="s">
        <v>2089</v>
      </c>
      <c r="D451" t="s">
        <v>2090</v>
      </c>
      <c r="E451" t="s">
        <v>2091</v>
      </c>
    </row>
    <row r="452" spans="1:5" x14ac:dyDescent="0.25">
      <c r="A452" s="9">
        <v>44069</v>
      </c>
      <c r="B452" t="s">
        <v>2092</v>
      </c>
      <c r="C452" t="s">
        <v>2093</v>
      </c>
      <c r="D452" t="s">
        <v>2094</v>
      </c>
      <c r="E452" t="s">
        <v>2095</v>
      </c>
    </row>
    <row r="453" spans="1:5" x14ac:dyDescent="0.25">
      <c r="A453" s="9">
        <v>44070</v>
      </c>
      <c r="B453" t="s">
        <v>2096</v>
      </c>
      <c r="C453" t="s">
        <v>2097</v>
      </c>
      <c r="D453" t="s">
        <v>2098</v>
      </c>
      <c r="E453" t="s">
        <v>2099</v>
      </c>
    </row>
    <row r="454" spans="1:5" x14ac:dyDescent="0.25">
      <c r="A454" s="9">
        <v>44071</v>
      </c>
      <c r="B454" t="s">
        <v>2100</v>
      </c>
      <c r="C454" t="s">
        <v>2101</v>
      </c>
      <c r="D454" t="s">
        <v>2102</v>
      </c>
      <c r="E454" t="s">
        <v>2103</v>
      </c>
    </row>
    <row r="455" spans="1:5" x14ac:dyDescent="0.25">
      <c r="A455" s="9">
        <v>44074</v>
      </c>
      <c r="B455" t="s">
        <v>2104</v>
      </c>
      <c r="C455" t="s">
        <v>2105</v>
      </c>
      <c r="D455" t="s">
        <v>2106</v>
      </c>
      <c r="E455" t="s">
        <v>2107</v>
      </c>
    </row>
    <row r="456" spans="1:5" x14ac:dyDescent="0.25">
      <c r="A456" s="9">
        <v>44075</v>
      </c>
      <c r="B456" t="s">
        <v>2108</v>
      </c>
      <c r="C456" t="s">
        <v>2109</v>
      </c>
      <c r="D456" t="s">
        <v>2110</v>
      </c>
      <c r="E456" t="s">
        <v>2111</v>
      </c>
    </row>
    <row r="457" spans="1:5" x14ac:dyDescent="0.25">
      <c r="A457" s="9">
        <v>44076</v>
      </c>
      <c r="B457" t="s">
        <v>2112</v>
      </c>
      <c r="C457" t="s">
        <v>2113</v>
      </c>
      <c r="D457" t="s">
        <v>2112</v>
      </c>
      <c r="E457" t="s">
        <v>1990</v>
      </c>
    </row>
    <row r="458" spans="1:5" x14ac:dyDescent="0.25">
      <c r="A458" s="9">
        <v>44077</v>
      </c>
      <c r="B458" t="s">
        <v>2114</v>
      </c>
      <c r="C458" t="s">
        <v>2115</v>
      </c>
      <c r="D458" t="s">
        <v>2116</v>
      </c>
      <c r="E458" t="s">
        <v>2117</v>
      </c>
    </row>
    <row r="459" spans="1:5" x14ac:dyDescent="0.25">
      <c r="A459" s="9">
        <v>44078</v>
      </c>
      <c r="B459" t="s">
        <v>2118</v>
      </c>
      <c r="C459" t="s">
        <v>2119</v>
      </c>
      <c r="D459" t="s">
        <v>2120</v>
      </c>
      <c r="E459" t="s">
        <v>2121</v>
      </c>
    </row>
    <row r="460" spans="1:5" x14ac:dyDescent="0.25">
      <c r="A460" s="9">
        <v>44081</v>
      </c>
      <c r="B460" t="s">
        <v>2122</v>
      </c>
      <c r="C460" t="s">
        <v>2123</v>
      </c>
      <c r="D460" t="s">
        <v>2124</v>
      </c>
      <c r="E460" t="s">
        <v>2125</v>
      </c>
    </row>
    <row r="461" spans="1:5" x14ac:dyDescent="0.25">
      <c r="A461" s="9">
        <v>44082</v>
      </c>
      <c r="B461" t="s">
        <v>2126</v>
      </c>
      <c r="C461" t="s">
        <v>2127</v>
      </c>
      <c r="D461" t="s">
        <v>2128</v>
      </c>
      <c r="E461" t="s">
        <v>2129</v>
      </c>
    </row>
    <row r="462" spans="1:5" x14ac:dyDescent="0.25">
      <c r="A462" s="9">
        <v>44083</v>
      </c>
      <c r="B462" t="s">
        <v>2130</v>
      </c>
      <c r="C462" t="s">
        <v>2131</v>
      </c>
      <c r="D462" t="s">
        <v>2130</v>
      </c>
      <c r="E462" t="s">
        <v>2132</v>
      </c>
    </row>
    <row r="463" spans="1:5" x14ac:dyDescent="0.25">
      <c r="A463" s="9">
        <v>44084</v>
      </c>
      <c r="B463" t="s">
        <v>2133</v>
      </c>
      <c r="C463" t="s">
        <v>2134</v>
      </c>
      <c r="D463" t="s">
        <v>2135</v>
      </c>
      <c r="E463" t="s">
        <v>2136</v>
      </c>
    </row>
    <row r="464" spans="1:5" x14ac:dyDescent="0.25">
      <c r="A464" s="9">
        <v>44085</v>
      </c>
      <c r="B464" t="s">
        <v>2137</v>
      </c>
      <c r="C464" t="s">
        <v>2138</v>
      </c>
      <c r="D464" t="s">
        <v>2139</v>
      </c>
      <c r="E464" t="s">
        <v>2140</v>
      </c>
    </row>
    <row r="465" spans="1:5" x14ac:dyDescent="0.25">
      <c r="A465" s="9">
        <v>44088</v>
      </c>
      <c r="B465" t="s">
        <v>2141</v>
      </c>
      <c r="C465" t="s">
        <v>1914</v>
      </c>
      <c r="D465" t="s">
        <v>2142</v>
      </c>
      <c r="E465" t="s">
        <v>2143</v>
      </c>
    </row>
    <row r="466" spans="1:5" x14ac:dyDescent="0.25">
      <c r="A466" s="9">
        <v>44089</v>
      </c>
      <c r="B466" t="s">
        <v>2144</v>
      </c>
      <c r="C466" t="s">
        <v>2145</v>
      </c>
      <c r="D466" t="s">
        <v>2146</v>
      </c>
      <c r="E466" t="s">
        <v>2147</v>
      </c>
    </row>
    <row r="467" spans="1:5" x14ac:dyDescent="0.25">
      <c r="A467" s="9">
        <v>44090</v>
      </c>
      <c r="B467" t="s">
        <v>2148</v>
      </c>
      <c r="C467" t="s">
        <v>2149</v>
      </c>
      <c r="D467" t="s">
        <v>2150</v>
      </c>
      <c r="E467" t="s">
        <v>2151</v>
      </c>
    </row>
    <row r="468" spans="1:5" x14ac:dyDescent="0.25">
      <c r="A468" s="9">
        <v>44091</v>
      </c>
      <c r="B468" t="s">
        <v>2152</v>
      </c>
      <c r="C468" t="s">
        <v>2153</v>
      </c>
      <c r="D468" t="s">
        <v>2154</v>
      </c>
      <c r="E468" t="s">
        <v>2155</v>
      </c>
    </row>
    <row r="469" spans="1:5" x14ac:dyDescent="0.25">
      <c r="A469" s="9">
        <v>44092</v>
      </c>
      <c r="B469" t="s">
        <v>2156</v>
      </c>
      <c r="C469" t="s">
        <v>2157</v>
      </c>
      <c r="D469" t="s">
        <v>2158</v>
      </c>
      <c r="E469" t="s">
        <v>2159</v>
      </c>
    </row>
    <row r="470" spans="1:5" x14ac:dyDescent="0.25">
      <c r="A470" s="9">
        <v>44095</v>
      </c>
      <c r="B470" t="s">
        <v>2160</v>
      </c>
      <c r="C470" t="s">
        <v>2161</v>
      </c>
      <c r="D470" t="s">
        <v>2162</v>
      </c>
      <c r="E470" t="s">
        <v>2162</v>
      </c>
    </row>
    <row r="471" spans="1:5" x14ac:dyDescent="0.25">
      <c r="A471" s="9">
        <v>44096</v>
      </c>
      <c r="B471" t="s">
        <v>2163</v>
      </c>
      <c r="C471" t="s">
        <v>2164</v>
      </c>
      <c r="D471" t="s">
        <v>2165</v>
      </c>
      <c r="E471" t="s">
        <v>2166</v>
      </c>
    </row>
    <row r="472" spans="1:5" x14ac:dyDescent="0.25">
      <c r="A472" s="9">
        <v>44097</v>
      </c>
      <c r="B472" t="s">
        <v>2167</v>
      </c>
      <c r="C472" t="s">
        <v>2168</v>
      </c>
      <c r="D472" t="s">
        <v>2169</v>
      </c>
      <c r="E472" t="s">
        <v>2170</v>
      </c>
    </row>
    <row r="473" spans="1:5" x14ac:dyDescent="0.25">
      <c r="A473" s="9">
        <v>44098</v>
      </c>
      <c r="B473" t="s">
        <v>2171</v>
      </c>
      <c r="C473" t="s">
        <v>2172</v>
      </c>
      <c r="D473" t="s">
        <v>2173</v>
      </c>
      <c r="E473" t="s">
        <v>2174</v>
      </c>
    </row>
    <row r="474" spans="1:5" x14ac:dyDescent="0.25">
      <c r="A474" s="9">
        <v>44099</v>
      </c>
      <c r="B474" t="s">
        <v>2175</v>
      </c>
      <c r="C474" t="s">
        <v>2176</v>
      </c>
      <c r="D474" t="s">
        <v>2177</v>
      </c>
      <c r="E474" t="s">
        <v>2178</v>
      </c>
    </row>
    <row r="475" spans="1:5" x14ac:dyDescent="0.25">
      <c r="A475" s="9">
        <v>44102</v>
      </c>
      <c r="B475" t="s">
        <v>2179</v>
      </c>
      <c r="C475" t="s">
        <v>2180</v>
      </c>
      <c r="D475" t="s">
        <v>2179</v>
      </c>
      <c r="E475" t="s">
        <v>2180</v>
      </c>
    </row>
    <row r="476" spans="1:5" x14ac:dyDescent="0.25">
      <c r="A476" s="9">
        <v>44103</v>
      </c>
      <c r="B476" t="s">
        <v>2181</v>
      </c>
      <c r="C476" t="s">
        <v>2181</v>
      </c>
      <c r="D476" t="s">
        <v>2182</v>
      </c>
      <c r="E476" t="s">
        <v>2182</v>
      </c>
    </row>
    <row r="477" spans="1:5" x14ac:dyDescent="0.25">
      <c r="A477" s="9">
        <v>44104</v>
      </c>
      <c r="B477" t="s">
        <v>2183</v>
      </c>
      <c r="C477" t="s">
        <v>2184</v>
      </c>
      <c r="D477" t="s">
        <v>2185</v>
      </c>
      <c r="E477" t="s">
        <v>2186</v>
      </c>
    </row>
    <row r="478" spans="1:5" x14ac:dyDescent="0.25">
      <c r="A478" s="9">
        <v>44105</v>
      </c>
      <c r="B478" t="s">
        <v>2187</v>
      </c>
      <c r="C478" t="s">
        <v>2188</v>
      </c>
      <c r="D478" t="s">
        <v>2189</v>
      </c>
      <c r="E478" t="s">
        <v>2190</v>
      </c>
    </row>
    <row r="479" spans="1:5" x14ac:dyDescent="0.25">
      <c r="A479" s="9">
        <v>44106</v>
      </c>
      <c r="B479" t="s">
        <v>2191</v>
      </c>
      <c r="C479" t="s">
        <v>2192</v>
      </c>
      <c r="D479" t="s">
        <v>2193</v>
      </c>
      <c r="E479" t="s">
        <v>2194</v>
      </c>
    </row>
    <row r="480" spans="1:5" x14ac:dyDescent="0.25">
      <c r="A480" s="9">
        <v>44109</v>
      </c>
      <c r="B480" t="s">
        <v>2195</v>
      </c>
      <c r="C480" t="s">
        <v>2196</v>
      </c>
      <c r="D480" t="s">
        <v>2195</v>
      </c>
      <c r="E480" t="s">
        <v>2197</v>
      </c>
    </row>
    <row r="481" spans="1:5" x14ac:dyDescent="0.25">
      <c r="A481" s="9">
        <v>44110</v>
      </c>
      <c r="B481" t="s">
        <v>2198</v>
      </c>
      <c r="C481" t="s">
        <v>2199</v>
      </c>
      <c r="D481" t="s">
        <v>2200</v>
      </c>
      <c r="E481" t="s">
        <v>2201</v>
      </c>
    </row>
    <row r="482" spans="1:5" x14ac:dyDescent="0.25">
      <c r="A482" s="9">
        <v>44111</v>
      </c>
      <c r="B482" t="s">
        <v>2202</v>
      </c>
      <c r="C482" t="s">
        <v>2203</v>
      </c>
      <c r="D482" t="s">
        <v>2204</v>
      </c>
      <c r="E482" t="s">
        <v>2205</v>
      </c>
    </row>
    <row r="483" spans="1:5" x14ac:dyDescent="0.25">
      <c r="A483" s="9">
        <v>44112</v>
      </c>
      <c r="B483" t="s">
        <v>2206</v>
      </c>
      <c r="C483" t="s">
        <v>2207</v>
      </c>
      <c r="D483" t="s">
        <v>2208</v>
      </c>
      <c r="E483" t="s">
        <v>2209</v>
      </c>
    </row>
    <row r="484" spans="1:5" x14ac:dyDescent="0.25">
      <c r="A484" s="9">
        <v>44113</v>
      </c>
      <c r="B484" t="s">
        <v>1866</v>
      </c>
      <c r="C484" t="s">
        <v>1866</v>
      </c>
      <c r="D484" t="s">
        <v>2210</v>
      </c>
      <c r="E484" t="s">
        <v>2211</v>
      </c>
    </row>
    <row r="485" spans="1:5" x14ac:dyDescent="0.25">
      <c r="A485" s="9">
        <v>44116</v>
      </c>
      <c r="B485" t="s">
        <v>2212</v>
      </c>
      <c r="C485" t="s">
        <v>2213</v>
      </c>
      <c r="D485" t="s">
        <v>2214</v>
      </c>
      <c r="E485" t="s">
        <v>2215</v>
      </c>
    </row>
    <row r="486" spans="1:5" x14ac:dyDescent="0.25">
      <c r="A486" s="9">
        <v>44117</v>
      </c>
      <c r="B486" t="s">
        <v>2216</v>
      </c>
      <c r="C486" t="s">
        <v>2216</v>
      </c>
      <c r="D486" t="s">
        <v>2217</v>
      </c>
      <c r="E486" t="s">
        <v>2218</v>
      </c>
    </row>
    <row r="487" spans="1:5" x14ac:dyDescent="0.25">
      <c r="A487" s="9">
        <v>44118</v>
      </c>
      <c r="B487" t="s">
        <v>2219</v>
      </c>
      <c r="C487" t="s">
        <v>2220</v>
      </c>
      <c r="D487" t="s">
        <v>2221</v>
      </c>
      <c r="E487" t="s">
        <v>2222</v>
      </c>
    </row>
    <row r="488" spans="1:5" x14ac:dyDescent="0.25">
      <c r="A488" s="9">
        <v>44119</v>
      </c>
      <c r="B488" t="s">
        <v>2223</v>
      </c>
      <c r="C488" t="s">
        <v>2223</v>
      </c>
      <c r="D488" t="s">
        <v>2224</v>
      </c>
      <c r="E488" t="s">
        <v>2225</v>
      </c>
    </row>
    <row r="489" spans="1:5" x14ac:dyDescent="0.25">
      <c r="A489" s="9">
        <v>44120</v>
      </c>
      <c r="B489" t="s">
        <v>2226</v>
      </c>
      <c r="C489" t="s">
        <v>2227</v>
      </c>
      <c r="D489" t="s">
        <v>2226</v>
      </c>
      <c r="E489" t="s">
        <v>2228</v>
      </c>
    </row>
    <row r="490" spans="1:5" x14ac:dyDescent="0.25">
      <c r="A490" s="9">
        <v>44123</v>
      </c>
      <c r="B490" t="s">
        <v>2229</v>
      </c>
      <c r="C490" t="s">
        <v>2230</v>
      </c>
      <c r="D490" t="s">
        <v>2231</v>
      </c>
      <c r="E490" t="s">
        <v>2232</v>
      </c>
    </row>
    <row r="491" spans="1:5" x14ac:dyDescent="0.25">
      <c r="A491" s="9">
        <v>44124</v>
      </c>
      <c r="B491" t="s">
        <v>2233</v>
      </c>
      <c r="C491" t="s">
        <v>2234</v>
      </c>
      <c r="D491" t="s">
        <v>2235</v>
      </c>
      <c r="E491" t="s">
        <v>2236</v>
      </c>
    </row>
    <row r="492" spans="1:5" x14ac:dyDescent="0.25">
      <c r="A492" s="9">
        <v>44125</v>
      </c>
      <c r="B492" t="s">
        <v>2237</v>
      </c>
      <c r="C492" t="s">
        <v>2238</v>
      </c>
      <c r="D492" t="s">
        <v>2239</v>
      </c>
      <c r="E492" t="s">
        <v>2240</v>
      </c>
    </row>
    <row r="493" spans="1:5" x14ac:dyDescent="0.25">
      <c r="A493" s="9">
        <v>44126</v>
      </c>
      <c r="B493" t="s">
        <v>2241</v>
      </c>
      <c r="C493" t="s">
        <v>2242</v>
      </c>
      <c r="D493" t="s">
        <v>2243</v>
      </c>
      <c r="E493" t="s">
        <v>2244</v>
      </c>
    </row>
    <row r="494" spans="1:5" x14ac:dyDescent="0.25">
      <c r="A494" s="9">
        <v>44127</v>
      </c>
      <c r="B494" t="s">
        <v>1659</v>
      </c>
      <c r="C494" t="s">
        <v>2245</v>
      </c>
      <c r="D494" t="s">
        <v>2246</v>
      </c>
      <c r="E494" t="s">
        <v>2247</v>
      </c>
    </row>
    <row r="495" spans="1:5" x14ac:dyDescent="0.25">
      <c r="A495" s="9">
        <v>44130</v>
      </c>
      <c r="B495" t="s">
        <v>2248</v>
      </c>
      <c r="C495" t="s">
        <v>2249</v>
      </c>
      <c r="D495" t="s">
        <v>2250</v>
      </c>
      <c r="E495" t="s">
        <v>2251</v>
      </c>
    </row>
    <row r="496" spans="1:5" x14ac:dyDescent="0.25">
      <c r="A496" s="9">
        <v>44131</v>
      </c>
      <c r="B496" t="s">
        <v>2252</v>
      </c>
      <c r="C496" t="s">
        <v>2253</v>
      </c>
      <c r="D496" t="s">
        <v>2254</v>
      </c>
      <c r="E496" t="s">
        <v>2255</v>
      </c>
    </row>
    <row r="497" spans="1:5" x14ac:dyDescent="0.25">
      <c r="A497" s="9">
        <v>44132</v>
      </c>
      <c r="B497" t="s">
        <v>2256</v>
      </c>
      <c r="C497" t="s">
        <v>2257</v>
      </c>
      <c r="D497" t="s">
        <v>2258</v>
      </c>
      <c r="E497" t="s">
        <v>2259</v>
      </c>
    </row>
    <row r="498" spans="1:5" x14ac:dyDescent="0.25">
      <c r="A498" s="9">
        <v>44133</v>
      </c>
      <c r="B498" t="s">
        <v>2260</v>
      </c>
      <c r="C498" t="s">
        <v>2261</v>
      </c>
      <c r="D498" t="s">
        <v>2262</v>
      </c>
      <c r="E498" t="s">
        <v>2263</v>
      </c>
    </row>
    <row r="499" spans="1:5" x14ac:dyDescent="0.25">
      <c r="A499" s="9">
        <v>44134</v>
      </c>
      <c r="B499" t="s">
        <v>2264</v>
      </c>
      <c r="C499" t="s">
        <v>2265</v>
      </c>
      <c r="D499" t="s">
        <v>2266</v>
      </c>
      <c r="E499" t="s">
        <v>2267</v>
      </c>
    </row>
    <row r="500" spans="1:5" x14ac:dyDescent="0.25">
      <c r="A500" s="9">
        <v>44137</v>
      </c>
      <c r="B500" t="s">
        <v>2268</v>
      </c>
      <c r="C500" t="s">
        <v>2269</v>
      </c>
      <c r="D500" t="s">
        <v>2268</v>
      </c>
      <c r="E500" t="s">
        <v>2270</v>
      </c>
    </row>
    <row r="501" spans="1:5" x14ac:dyDescent="0.25">
      <c r="A501" s="9">
        <v>44138</v>
      </c>
      <c r="B501" t="s">
        <v>2271</v>
      </c>
      <c r="C501" t="s">
        <v>2272</v>
      </c>
      <c r="D501" t="s">
        <v>2273</v>
      </c>
      <c r="E501" t="s">
        <v>2274</v>
      </c>
    </row>
    <row r="502" spans="1:5" x14ac:dyDescent="0.25">
      <c r="A502" s="9">
        <v>44139</v>
      </c>
      <c r="B502" t="s">
        <v>2275</v>
      </c>
      <c r="C502" t="s">
        <v>2276</v>
      </c>
      <c r="D502" t="s">
        <v>2277</v>
      </c>
      <c r="E502" t="s">
        <v>2278</v>
      </c>
    </row>
    <row r="503" spans="1:5" x14ac:dyDescent="0.25">
      <c r="A503" s="9">
        <v>44140</v>
      </c>
      <c r="B503" t="s">
        <v>2279</v>
      </c>
      <c r="C503" t="s">
        <v>2280</v>
      </c>
      <c r="D503" t="s">
        <v>2281</v>
      </c>
      <c r="E503" t="s">
        <v>2282</v>
      </c>
    </row>
    <row r="504" spans="1:5" x14ac:dyDescent="0.25">
      <c r="A504" s="9">
        <v>44141</v>
      </c>
      <c r="B504" t="s">
        <v>2283</v>
      </c>
      <c r="C504" t="s">
        <v>2284</v>
      </c>
      <c r="D504" t="s">
        <v>2285</v>
      </c>
      <c r="E504" t="s">
        <v>2286</v>
      </c>
    </row>
    <row r="505" spans="1:5" x14ac:dyDescent="0.25">
      <c r="A505" s="9">
        <v>44144</v>
      </c>
      <c r="B505" t="s">
        <v>2287</v>
      </c>
      <c r="C505" t="s">
        <v>2288</v>
      </c>
      <c r="D505" t="s">
        <v>2289</v>
      </c>
      <c r="E505" t="s">
        <v>2290</v>
      </c>
    </row>
    <row r="506" spans="1:5" x14ac:dyDescent="0.25">
      <c r="A506" s="9">
        <v>44145</v>
      </c>
      <c r="B506" t="s">
        <v>2291</v>
      </c>
      <c r="C506" t="s">
        <v>2292</v>
      </c>
      <c r="D506" t="s">
        <v>2293</v>
      </c>
      <c r="E506" t="s">
        <v>2294</v>
      </c>
    </row>
    <row r="507" spans="1:5" x14ac:dyDescent="0.25">
      <c r="A507" s="9">
        <v>44147</v>
      </c>
      <c r="B507" t="s">
        <v>2295</v>
      </c>
      <c r="C507" t="s">
        <v>2296</v>
      </c>
      <c r="D507" t="s">
        <v>2297</v>
      </c>
      <c r="E507" t="s">
        <v>2298</v>
      </c>
    </row>
    <row r="508" spans="1:5" x14ac:dyDescent="0.25">
      <c r="A508" s="9">
        <v>44148</v>
      </c>
      <c r="B508" t="s">
        <v>2299</v>
      </c>
      <c r="C508" t="s">
        <v>2300</v>
      </c>
      <c r="D508" t="s">
        <v>2301</v>
      </c>
      <c r="E508" t="s">
        <v>2302</v>
      </c>
    </row>
    <row r="509" spans="1:5" x14ac:dyDescent="0.25">
      <c r="A509" s="9">
        <v>44151</v>
      </c>
      <c r="B509" t="s">
        <v>2303</v>
      </c>
      <c r="C509" t="s">
        <v>2304</v>
      </c>
      <c r="D509" t="s">
        <v>2303</v>
      </c>
      <c r="E509" t="s">
        <v>2305</v>
      </c>
    </row>
    <row r="510" spans="1:5" x14ac:dyDescent="0.25">
      <c r="A510" s="9">
        <v>44152</v>
      </c>
      <c r="B510" t="s">
        <v>2306</v>
      </c>
      <c r="C510" t="s">
        <v>2307</v>
      </c>
      <c r="D510" t="s">
        <v>2308</v>
      </c>
      <c r="E510" t="s">
        <v>2309</v>
      </c>
    </row>
    <row r="511" spans="1:5" x14ac:dyDescent="0.25">
      <c r="A511" s="9">
        <v>44153</v>
      </c>
      <c r="B511" t="s">
        <v>2310</v>
      </c>
      <c r="C511" t="s">
        <v>2311</v>
      </c>
      <c r="D511" t="s">
        <v>2312</v>
      </c>
      <c r="E511" t="s">
        <v>2313</v>
      </c>
    </row>
    <row r="512" spans="1:5" x14ac:dyDescent="0.25">
      <c r="A512" s="9">
        <v>44154</v>
      </c>
      <c r="B512" t="s">
        <v>2314</v>
      </c>
      <c r="C512" t="s">
        <v>2315</v>
      </c>
      <c r="D512" t="s">
        <v>2316</v>
      </c>
      <c r="E512" t="s">
        <v>2317</v>
      </c>
    </row>
    <row r="513" spans="1:5" x14ac:dyDescent="0.25">
      <c r="A513" s="9">
        <v>44155</v>
      </c>
      <c r="B513" t="s">
        <v>2318</v>
      </c>
      <c r="C513" t="s">
        <v>2319</v>
      </c>
      <c r="D513" t="s">
        <v>2320</v>
      </c>
      <c r="E513" t="s">
        <v>2321</v>
      </c>
    </row>
    <row r="514" spans="1:5" x14ac:dyDescent="0.25">
      <c r="A514" s="9">
        <v>44158</v>
      </c>
      <c r="B514" t="s">
        <v>2322</v>
      </c>
      <c r="C514" t="s">
        <v>2323</v>
      </c>
      <c r="D514" t="s">
        <v>2324</v>
      </c>
      <c r="E514" t="s">
        <v>2325</v>
      </c>
    </row>
    <row r="515" spans="1:5" x14ac:dyDescent="0.25">
      <c r="A515" s="9">
        <v>44159</v>
      </c>
      <c r="B515" t="s">
        <v>2326</v>
      </c>
      <c r="C515" t="s">
        <v>2327</v>
      </c>
      <c r="D515" t="s">
        <v>2328</v>
      </c>
      <c r="E515" t="s">
        <v>2329</v>
      </c>
    </row>
    <row r="516" spans="1:5" x14ac:dyDescent="0.25">
      <c r="A516" s="9">
        <v>44160</v>
      </c>
      <c r="B516" t="s">
        <v>2330</v>
      </c>
      <c r="C516" t="s">
        <v>2330</v>
      </c>
      <c r="D516" t="s">
        <v>2331</v>
      </c>
      <c r="E516" t="s">
        <v>2332</v>
      </c>
    </row>
    <row r="517" spans="1:5" x14ac:dyDescent="0.25">
      <c r="A517" s="9">
        <v>44161</v>
      </c>
      <c r="B517" t="s">
        <v>2333</v>
      </c>
      <c r="C517" t="s">
        <v>2334</v>
      </c>
      <c r="D517" t="s">
        <v>2335</v>
      </c>
      <c r="E517" t="s">
        <v>2336</v>
      </c>
    </row>
    <row r="518" spans="1:5" x14ac:dyDescent="0.25">
      <c r="A518" s="9">
        <v>44162</v>
      </c>
      <c r="B518" t="s">
        <v>2337</v>
      </c>
      <c r="C518" t="s">
        <v>2338</v>
      </c>
      <c r="D518" t="s">
        <v>2339</v>
      </c>
      <c r="E518" t="s">
        <v>1889</v>
      </c>
    </row>
    <row r="519" spans="1:5" x14ac:dyDescent="0.25">
      <c r="A519" s="9">
        <v>44165</v>
      </c>
      <c r="B519" t="s">
        <v>2340</v>
      </c>
      <c r="C519" t="s">
        <v>2341</v>
      </c>
      <c r="D519" t="s">
        <v>2342</v>
      </c>
      <c r="E519" t="s">
        <v>2343</v>
      </c>
    </row>
    <row r="520" spans="1:5" x14ac:dyDescent="0.25">
      <c r="A520" s="9">
        <v>44166</v>
      </c>
      <c r="B520" t="s">
        <v>2344</v>
      </c>
      <c r="C520" t="s">
        <v>2345</v>
      </c>
      <c r="D520" t="s">
        <v>2344</v>
      </c>
      <c r="E520" t="s">
        <v>2346</v>
      </c>
    </row>
    <row r="521" spans="1:5" x14ac:dyDescent="0.25">
      <c r="A521" s="9">
        <v>44167</v>
      </c>
      <c r="B521" t="s">
        <v>2347</v>
      </c>
      <c r="C521" t="s">
        <v>2348</v>
      </c>
      <c r="D521" t="s">
        <v>2349</v>
      </c>
      <c r="E521" t="s">
        <v>2350</v>
      </c>
    </row>
    <row r="522" spans="1:5" x14ac:dyDescent="0.25">
      <c r="A522" s="9">
        <v>44168</v>
      </c>
      <c r="B522" t="s">
        <v>2351</v>
      </c>
      <c r="C522" t="s">
        <v>2352</v>
      </c>
      <c r="D522" t="s">
        <v>2353</v>
      </c>
      <c r="E522" t="s">
        <v>2354</v>
      </c>
    </row>
    <row r="523" spans="1:5" x14ac:dyDescent="0.25">
      <c r="A523" s="9">
        <v>44169</v>
      </c>
      <c r="B523" t="s">
        <v>2355</v>
      </c>
      <c r="C523" t="s">
        <v>2356</v>
      </c>
      <c r="D523" t="s">
        <v>2357</v>
      </c>
      <c r="E523" t="s">
        <v>2358</v>
      </c>
    </row>
    <row r="524" spans="1:5" x14ac:dyDescent="0.25">
      <c r="A524" s="9">
        <v>44172</v>
      </c>
      <c r="B524" t="s">
        <v>2359</v>
      </c>
      <c r="C524" t="s">
        <v>2360</v>
      </c>
      <c r="D524" t="s">
        <v>2361</v>
      </c>
      <c r="E524" t="s">
        <v>2362</v>
      </c>
    </row>
    <row r="525" spans="1:5" x14ac:dyDescent="0.25">
      <c r="A525" s="9">
        <v>44173</v>
      </c>
      <c r="B525" t="s">
        <v>2363</v>
      </c>
      <c r="C525" t="s">
        <v>2364</v>
      </c>
      <c r="D525" t="s">
        <v>2365</v>
      </c>
      <c r="E525" t="s">
        <v>2364</v>
      </c>
    </row>
    <row r="526" spans="1:5" x14ac:dyDescent="0.25">
      <c r="A526" s="9">
        <v>44174</v>
      </c>
      <c r="B526" t="s">
        <v>2366</v>
      </c>
      <c r="C526" t="s">
        <v>2367</v>
      </c>
      <c r="D526" t="s">
        <v>2366</v>
      </c>
      <c r="E526" t="s">
        <v>2368</v>
      </c>
    </row>
    <row r="527" spans="1:5" x14ac:dyDescent="0.25">
      <c r="A527" s="9">
        <v>44175</v>
      </c>
      <c r="B527" t="s">
        <v>2369</v>
      </c>
      <c r="C527" t="s">
        <v>2370</v>
      </c>
      <c r="D527" t="s">
        <v>2371</v>
      </c>
      <c r="E527" t="s">
        <v>2372</v>
      </c>
    </row>
    <row r="528" spans="1:5" x14ac:dyDescent="0.25">
      <c r="A528" s="9">
        <v>44176</v>
      </c>
      <c r="B528" t="s">
        <v>2373</v>
      </c>
      <c r="C528" t="s">
        <v>2374</v>
      </c>
      <c r="D528" t="s">
        <v>2375</v>
      </c>
      <c r="E528" t="s">
        <v>2376</v>
      </c>
    </row>
    <row r="529" spans="1:5" x14ac:dyDescent="0.25">
      <c r="A529" s="9">
        <v>44179</v>
      </c>
      <c r="B529" t="s">
        <v>2377</v>
      </c>
      <c r="C529" t="s">
        <v>2378</v>
      </c>
      <c r="D529" t="s">
        <v>2379</v>
      </c>
      <c r="E529" t="s">
        <v>2380</v>
      </c>
    </row>
    <row r="530" spans="1:5" x14ac:dyDescent="0.25">
      <c r="A530" s="9">
        <v>44180</v>
      </c>
      <c r="B530" t="s">
        <v>2381</v>
      </c>
      <c r="C530" t="s">
        <v>2382</v>
      </c>
      <c r="D530" t="s">
        <v>2383</v>
      </c>
      <c r="E530" t="s">
        <v>2384</v>
      </c>
    </row>
    <row r="531" spans="1:5" x14ac:dyDescent="0.25">
      <c r="A531" s="9">
        <v>44181</v>
      </c>
      <c r="B531" t="s">
        <v>2385</v>
      </c>
      <c r="C531" t="s">
        <v>2386</v>
      </c>
      <c r="D531" t="s">
        <v>2385</v>
      </c>
      <c r="E531" t="s">
        <v>2387</v>
      </c>
    </row>
    <row r="532" spans="1:5" x14ac:dyDescent="0.25">
      <c r="A532" s="9">
        <v>44182</v>
      </c>
      <c r="B532" t="s">
        <v>2388</v>
      </c>
      <c r="C532" t="s">
        <v>2389</v>
      </c>
      <c r="D532" t="s">
        <v>2390</v>
      </c>
      <c r="E532" t="s">
        <v>2391</v>
      </c>
    </row>
    <row r="533" spans="1:5" x14ac:dyDescent="0.25">
      <c r="A533" s="9">
        <v>44183</v>
      </c>
      <c r="B533" t="s">
        <v>2392</v>
      </c>
      <c r="C533" t="s">
        <v>2393</v>
      </c>
      <c r="D533" t="s">
        <v>2394</v>
      </c>
      <c r="E533" t="s">
        <v>2395</v>
      </c>
    </row>
    <row r="534" spans="1:5" x14ac:dyDescent="0.25">
      <c r="A534" s="9">
        <v>44186</v>
      </c>
      <c r="B534" t="s">
        <v>2396</v>
      </c>
      <c r="C534" t="s">
        <v>2397</v>
      </c>
      <c r="D534" t="s">
        <v>2398</v>
      </c>
      <c r="E534" t="s">
        <v>2399</v>
      </c>
    </row>
    <row r="535" spans="1:5" x14ac:dyDescent="0.25">
      <c r="A535" s="9">
        <v>44187</v>
      </c>
      <c r="B535" t="s">
        <v>2400</v>
      </c>
      <c r="C535" t="s">
        <v>2401</v>
      </c>
      <c r="D535" t="s">
        <v>2402</v>
      </c>
      <c r="E535" t="s">
        <v>2403</v>
      </c>
    </row>
    <row r="536" spans="1:5" x14ac:dyDescent="0.25">
      <c r="A536" s="9">
        <v>44188</v>
      </c>
      <c r="B536" t="s">
        <v>2404</v>
      </c>
      <c r="C536" t="s">
        <v>2405</v>
      </c>
      <c r="D536" t="s">
        <v>2406</v>
      </c>
      <c r="E536" t="s">
        <v>2407</v>
      </c>
    </row>
    <row r="537" spans="1:5" x14ac:dyDescent="0.25">
      <c r="A537" s="9">
        <v>44193</v>
      </c>
      <c r="B537" t="s">
        <v>2408</v>
      </c>
      <c r="C537" t="s">
        <v>2409</v>
      </c>
      <c r="D537" t="s">
        <v>2408</v>
      </c>
      <c r="E537" t="s">
        <v>2410</v>
      </c>
    </row>
    <row r="538" spans="1:5" x14ac:dyDescent="0.25">
      <c r="A538" s="9">
        <v>44194</v>
      </c>
      <c r="B538" t="s">
        <v>2411</v>
      </c>
      <c r="C538" t="s">
        <v>2412</v>
      </c>
      <c r="D538" t="s">
        <v>2413</v>
      </c>
      <c r="E538" t="s">
        <v>2414</v>
      </c>
    </row>
    <row r="539" spans="1:5" x14ac:dyDescent="0.25">
      <c r="A539" s="9">
        <v>44195</v>
      </c>
      <c r="B539" t="s">
        <v>2415</v>
      </c>
      <c r="C539" t="s">
        <v>2415</v>
      </c>
      <c r="D539" t="s">
        <v>2416</v>
      </c>
      <c r="E539" t="s">
        <v>2417</v>
      </c>
    </row>
    <row r="540" spans="1:5" x14ac:dyDescent="0.25">
      <c r="A540" s="9">
        <v>44200</v>
      </c>
      <c r="B540" t="s">
        <v>2418</v>
      </c>
      <c r="C540" t="s">
        <v>2419</v>
      </c>
      <c r="D540" t="s">
        <v>2420</v>
      </c>
      <c r="E540" t="s">
        <v>2421</v>
      </c>
    </row>
    <row r="541" spans="1:5" x14ac:dyDescent="0.25">
      <c r="A541" s="9">
        <v>44201</v>
      </c>
      <c r="B541" t="s">
        <v>2422</v>
      </c>
      <c r="C541" t="s">
        <v>2423</v>
      </c>
      <c r="D541" t="s">
        <v>2424</v>
      </c>
      <c r="E541" t="s">
        <v>2425</v>
      </c>
    </row>
    <row r="542" spans="1:5" x14ac:dyDescent="0.25">
      <c r="A542" s="9">
        <v>44203</v>
      </c>
      <c r="B542" t="s">
        <v>2426</v>
      </c>
      <c r="C542" t="s">
        <v>2427</v>
      </c>
      <c r="D542" t="s">
        <v>2428</v>
      </c>
      <c r="E542" t="s">
        <v>2427</v>
      </c>
    </row>
    <row r="543" spans="1:5" x14ac:dyDescent="0.25">
      <c r="A543" s="9">
        <v>44204</v>
      </c>
      <c r="B543" t="s">
        <v>2429</v>
      </c>
      <c r="C543" t="s">
        <v>2430</v>
      </c>
      <c r="D543" t="s">
        <v>2431</v>
      </c>
      <c r="E543" t="s">
        <v>2432</v>
      </c>
    </row>
    <row r="544" spans="1:5" x14ac:dyDescent="0.25">
      <c r="A544" s="9">
        <v>44207</v>
      </c>
      <c r="B544" t="s">
        <v>2433</v>
      </c>
      <c r="C544" t="s">
        <v>2434</v>
      </c>
      <c r="D544" t="s">
        <v>2435</v>
      </c>
      <c r="E544" t="s">
        <v>2436</v>
      </c>
    </row>
    <row r="545" spans="1:5" x14ac:dyDescent="0.25">
      <c r="A545" s="9">
        <v>44208</v>
      </c>
      <c r="B545" t="s">
        <v>2437</v>
      </c>
      <c r="C545" t="s">
        <v>2438</v>
      </c>
      <c r="D545" t="s">
        <v>2439</v>
      </c>
      <c r="E545" t="s">
        <v>2440</v>
      </c>
    </row>
    <row r="546" spans="1:5" x14ac:dyDescent="0.25">
      <c r="A546" s="9">
        <v>44209</v>
      </c>
      <c r="B546" t="s">
        <v>2441</v>
      </c>
      <c r="C546" t="s">
        <v>2442</v>
      </c>
      <c r="D546" t="s">
        <v>2443</v>
      </c>
      <c r="E546" t="s">
        <v>2444</v>
      </c>
    </row>
    <row r="547" spans="1:5" x14ac:dyDescent="0.25">
      <c r="A547" s="9">
        <v>44210</v>
      </c>
      <c r="B547" t="s">
        <v>2445</v>
      </c>
      <c r="C547" t="s">
        <v>2446</v>
      </c>
      <c r="D547" t="s">
        <v>2447</v>
      </c>
      <c r="E547" t="s">
        <v>2448</v>
      </c>
    </row>
    <row r="548" spans="1:5" x14ac:dyDescent="0.25">
      <c r="A548" s="9">
        <v>44211</v>
      </c>
      <c r="B548" t="s">
        <v>2449</v>
      </c>
      <c r="C548" t="s">
        <v>2450</v>
      </c>
      <c r="D548" t="s">
        <v>2451</v>
      </c>
      <c r="E548" t="s">
        <v>2452</v>
      </c>
    </row>
    <row r="549" spans="1:5" x14ac:dyDescent="0.25">
      <c r="A549" s="9">
        <v>44214</v>
      </c>
      <c r="B549" t="s">
        <v>2453</v>
      </c>
      <c r="C549" t="s">
        <v>2454</v>
      </c>
      <c r="D549" t="s">
        <v>2455</v>
      </c>
      <c r="E549" t="s">
        <v>2454</v>
      </c>
    </row>
    <row r="550" spans="1:5" x14ac:dyDescent="0.25">
      <c r="A550" s="9">
        <v>44215</v>
      </c>
      <c r="B550" t="s">
        <v>2456</v>
      </c>
      <c r="C550" t="s">
        <v>2457</v>
      </c>
      <c r="D550" t="s">
        <v>2458</v>
      </c>
      <c r="E550" t="s">
        <v>2458</v>
      </c>
    </row>
    <row r="551" spans="1:5" x14ac:dyDescent="0.25">
      <c r="A551" s="9">
        <v>44216</v>
      </c>
      <c r="B551" t="s">
        <v>2459</v>
      </c>
      <c r="C551" t="s">
        <v>2460</v>
      </c>
      <c r="D551" t="s">
        <v>2461</v>
      </c>
      <c r="E551" t="s">
        <v>2462</v>
      </c>
    </row>
    <row r="552" spans="1:5" x14ac:dyDescent="0.25">
      <c r="A552" s="9">
        <v>44217</v>
      </c>
      <c r="B552" t="s">
        <v>2463</v>
      </c>
      <c r="C552" t="s">
        <v>2464</v>
      </c>
      <c r="D552" t="s">
        <v>2465</v>
      </c>
      <c r="E552" t="s">
        <v>2466</v>
      </c>
    </row>
    <row r="553" spans="1:5" x14ac:dyDescent="0.25">
      <c r="A553" s="9">
        <v>44218</v>
      </c>
      <c r="B553" t="s">
        <v>2467</v>
      </c>
      <c r="C553" t="s">
        <v>2468</v>
      </c>
      <c r="D553" t="s">
        <v>2469</v>
      </c>
      <c r="E553" t="s">
        <v>2470</v>
      </c>
    </row>
    <row r="554" spans="1:5" x14ac:dyDescent="0.25">
      <c r="A554" s="9">
        <v>44221</v>
      </c>
      <c r="B554" t="s">
        <v>2471</v>
      </c>
      <c r="C554" t="s">
        <v>2472</v>
      </c>
      <c r="D554" t="s">
        <v>2473</v>
      </c>
      <c r="E554" t="s">
        <v>2474</v>
      </c>
    </row>
    <row r="555" spans="1:5" x14ac:dyDescent="0.25">
      <c r="A555" s="9">
        <v>44222</v>
      </c>
      <c r="B555" t="s">
        <v>2475</v>
      </c>
      <c r="C555" t="s">
        <v>2476</v>
      </c>
      <c r="D555" t="s">
        <v>2477</v>
      </c>
      <c r="E555" t="s">
        <v>2478</v>
      </c>
    </row>
    <row r="556" spans="1:5" x14ac:dyDescent="0.25">
      <c r="A556" s="9">
        <v>44223</v>
      </c>
      <c r="B556" t="s">
        <v>2479</v>
      </c>
      <c r="C556" t="s">
        <v>2480</v>
      </c>
      <c r="D556" t="s">
        <v>2481</v>
      </c>
      <c r="E556" t="s">
        <v>2482</v>
      </c>
    </row>
    <row r="557" spans="1:5" x14ac:dyDescent="0.25">
      <c r="A557" s="9">
        <v>44224</v>
      </c>
      <c r="B557" t="s">
        <v>2483</v>
      </c>
      <c r="C557" t="s">
        <v>2484</v>
      </c>
      <c r="D557" t="s">
        <v>2485</v>
      </c>
      <c r="E557" t="s">
        <v>2486</v>
      </c>
    </row>
    <row r="558" spans="1:5" x14ac:dyDescent="0.25">
      <c r="A558" s="9">
        <v>44225</v>
      </c>
      <c r="B558" t="s">
        <v>2487</v>
      </c>
      <c r="C558" t="s">
        <v>2488</v>
      </c>
      <c r="D558" t="s">
        <v>2489</v>
      </c>
      <c r="E558" t="s">
        <v>2490</v>
      </c>
    </row>
    <row r="559" spans="1:5" x14ac:dyDescent="0.25">
      <c r="A559" s="9">
        <v>44228</v>
      </c>
      <c r="B559" t="s">
        <v>2491</v>
      </c>
      <c r="C559" t="s">
        <v>2492</v>
      </c>
      <c r="D559" t="s">
        <v>2493</v>
      </c>
      <c r="E559" t="s">
        <v>2494</v>
      </c>
    </row>
    <row r="560" spans="1:5" x14ac:dyDescent="0.25">
      <c r="A560" s="9">
        <v>44229</v>
      </c>
      <c r="B560" t="s">
        <v>2495</v>
      </c>
      <c r="C560" t="s">
        <v>2496</v>
      </c>
      <c r="D560" t="s">
        <v>2497</v>
      </c>
      <c r="E560" t="s">
        <v>2498</v>
      </c>
    </row>
    <row r="561" spans="1:5" x14ac:dyDescent="0.25">
      <c r="A561" s="9">
        <v>44230</v>
      </c>
      <c r="B561" t="s">
        <v>2378</v>
      </c>
      <c r="C561" t="s">
        <v>2499</v>
      </c>
      <c r="D561" t="s">
        <v>2500</v>
      </c>
      <c r="E561" t="s">
        <v>2501</v>
      </c>
    </row>
    <row r="562" spans="1:5" x14ac:dyDescent="0.25">
      <c r="A562" s="9">
        <v>44231</v>
      </c>
      <c r="B562" t="s">
        <v>2502</v>
      </c>
      <c r="C562" t="s">
        <v>2503</v>
      </c>
      <c r="D562" t="s">
        <v>2504</v>
      </c>
      <c r="E562" t="s">
        <v>2505</v>
      </c>
    </row>
    <row r="563" spans="1:5" x14ac:dyDescent="0.25">
      <c r="A563" s="9">
        <v>44232</v>
      </c>
      <c r="B563" t="s">
        <v>2506</v>
      </c>
      <c r="C563" t="s">
        <v>2507</v>
      </c>
      <c r="D563" t="s">
        <v>2508</v>
      </c>
      <c r="E563" t="s">
        <v>2509</v>
      </c>
    </row>
    <row r="564" spans="1:5" x14ac:dyDescent="0.25">
      <c r="A564" s="9">
        <v>44235</v>
      </c>
      <c r="B564" t="s">
        <v>2510</v>
      </c>
      <c r="C564" t="s">
        <v>2511</v>
      </c>
      <c r="D564" t="s">
        <v>2512</v>
      </c>
      <c r="E564" t="s">
        <v>2513</v>
      </c>
    </row>
    <row r="565" spans="1:5" x14ac:dyDescent="0.25">
      <c r="A565" s="9">
        <v>44236</v>
      </c>
      <c r="B565" t="s">
        <v>2514</v>
      </c>
      <c r="C565" t="s">
        <v>2515</v>
      </c>
      <c r="D565" t="s">
        <v>2516</v>
      </c>
      <c r="E565" t="s">
        <v>2517</v>
      </c>
    </row>
    <row r="566" spans="1:5" x14ac:dyDescent="0.25">
      <c r="A566" s="9">
        <v>44237</v>
      </c>
      <c r="B566" t="s">
        <v>2518</v>
      </c>
      <c r="C566" t="s">
        <v>2519</v>
      </c>
      <c r="D566" t="s">
        <v>2520</v>
      </c>
      <c r="E566" t="s">
        <v>2521</v>
      </c>
    </row>
    <row r="567" spans="1:5" x14ac:dyDescent="0.25">
      <c r="A567" s="9">
        <v>44238</v>
      </c>
      <c r="B567" t="s">
        <v>2522</v>
      </c>
      <c r="C567" t="s">
        <v>2523</v>
      </c>
      <c r="D567" t="s">
        <v>2522</v>
      </c>
      <c r="E567" t="s">
        <v>2524</v>
      </c>
    </row>
    <row r="568" spans="1:5" x14ac:dyDescent="0.25">
      <c r="A568" s="9">
        <v>44239</v>
      </c>
      <c r="B568" t="s">
        <v>2525</v>
      </c>
      <c r="C568" t="s">
        <v>2526</v>
      </c>
      <c r="D568" t="s">
        <v>2527</v>
      </c>
      <c r="E568" t="s">
        <v>2528</v>
      </c>
    </row>
    <row r="569" spans="1:5" x14ac:dyDescent="0.25">
      <c r="A569" s="9">
        <v>44242</v>
      </c>
      <c r="B569" t="s">
        <v>2529</v>
      </c>
      <c r="C569" t="s">
        <v>2530</v>
      </c>
      <c r="D569" t="s">
        <v>2529</v>
      </c>
      <c r="E569" t="s">
        <v>2531</v>
      </c>
    </row>
    <row r="570" spans="1:5" x14ac:dyDescent="0.25">
      <c r="A570" s="9">
        <v>44243</v>
      </c>
      <c r="B570" t="s">
        <v>2532</v>
      </c>
      <c r="C570" t="s">
        <v>2533</v>
      </c>
      <c r="D570" t="s">
        <v>2534</v>
      </c>
      <c r="E570" t="s">
        <v>2535</v>
      </c>
    </row>
    <row r="571" spans="1:5" x14ac:dyDescent="0.25">
      <c r="A571" s="9">
        <v>44244</v>
      </c>
      <c r="B571" t="s">
        <v>2536</v>
      </c>
      <c r="C571" t="s">
        <v>2537</v>
      </c>
      <c r="D571" t="s">
        <v>2538</v>
      </c>
      <c r="E571" t="s">
        <v>2539</v>
      </c>
    </row>
    <row r="572" spans="1:5" x14ac:dyDescent="0.25">
      <c r="A572" s="9">
        <v>44245</v>
      </c>
      <c r="B572" t="s">
        <v>2540</v>
      </c>
      <c r="C572" t="s">
        <v>2541</v>
      </c>
      <c r="D572" t="s">
        <v>2542</v>
      </c>
      <c r="E572" t="s">
        <v>2530</v>
      </c>
    </row>
    <row r="573" spans="1:5" x14ac:dyDescent="0.25">
      <c r="A573" s="9">
        <v>44246</v>
      </c>
      <c r="B573" t="s">
        <v>2543</v>
      </c>
      <c r="C573" t="s">
        <v>2544</v>
      </c>
      <c r="D573" t="s">
        <v>2545</v>
      </c>
      <c r="E573" t="s">
        <v>2546</v>
      </c>
    </row>
    <row r="574" spans="1:5" x14ac:dyDescent="0.25">
      <c r="A574" s="9">
        <v>44249</v>
      </c>
      <c r="B574" t="s">
        <v>2547</v>
      </c>
      <c r="C574" t="s">
        <v>2547</v>
      </c>
      <c r="D574" t="s">
        <v>2548</v>
      </c>
      <c r="E574" t="s">
        <v>2549</v>
      </c>
    </row>
    <row r="575" spans="1:5" x14ac:dyDescent="0.25">
      <c r="A575" s="9">
        <v>44250</v>
      </c>
      <c r="B575" t="s">
        <v>2550</v>
      </c>
      <c r="C575" t="s">
        <v>2551</v>
      </c>
      <c r="D575" t="s">
        <v>2552</v>
      </c>
      <c r="E575" t="s">
        <v>2553</v>
      </c>
    </row>
    <row r="576" spans="1:5" x14ac:dyDescent="0.25">
      <c r="A576" s="9">
        <v>44251</v>
      </c>
      <c r="B576" t="s">
        <v>2554</v>
      </c>
      <c r="C576" t="s">
        <v>2555</v>
      </c>
      <c r="D576" t="s">
        <v>2556</v>
      </c>
      <c r="E576" t="s">
        <v>2557</v>
      </c>
    </row>
    <row r="577" spans="1:5" x14ac:dyDescent="0.25">
      <c r="A577" s="9">
        <v>44252</v>
      </c>
      <c r="B577" t="s">
        <v>2558</v>
      </c>
      <c r="C577" t="s">
        <v>2559</v>
      </c>
      <c r="D577" t="s">
        <v>2560</v>
      </c>
      <c r="E577" t="s">
        <v>2561</v>
      </c>
    </row>
    <row r="578" spans="1:5" x14ac:dyDescent="0.25">
      <c r="A578" s="9">
        <v>44253</v>
      </c>
      <c r="B578" t="s">
        <v>2562</v>
      </c>
      <c r="C578" t="s">
        <v>2563</v>
      </c>
      <c r="D578" t="s">
        <v>2564</v>
      </c>
      <c r="E578" t="s">
        <v>2565</v>
      </c>
    </row>
    <row r="579" spans="1:5" x14ac:dyDescent="0.25">
      <c r="A579" s="9">
        <v>44256</v>
      </c>
      <c r="B579" t="s">
        <v>2566</v>
      </c>
      <c r="C579" t="s">
        <v>2567</v>
      </c>
      <c r="D579" t="s">
        <v>2568</v>
      </c>
      <c r="E579" t="s">
        <v>2569</v>
      </c>
    </row>
    <row r="580" spans="1:5" x14ac:dyDescent="0.25">
      <c r="A580" s="9">
        <v>44257</v>
      </c>
      <c r="B580" t="s">
        <v>2570</v>
      </c>
      <c r="C580" t="s">
        <v>2571</v>
      </c>
      <c r="D580" t="s">
        <v>2572</v>
      </c>
      <c r="E580" t="s">
        <v>2573</v>
      </c>
    </row>
    <row r="581" spans="1:5" x14ac:dyDescent="0.25">
      <c r="A581" s="9">
        <v>44258</v>
      </c>
      <c r="B581" t="s">
        <v>2574</v>
      </c>
      <c r="C581" t="s">
        <v>2575</v>
      </c>
      <c r="D581" t="s">
        <v>2576</v>
      </c>
      <c r="E581" t="s">
        <v>2577</v>
      </c>
    </row>
    <row r="582" spans="1:5" x14ac:dyDescent="0.25">
      <c r="A582" s="9">
        <v>44259</v>
      </c>
      <c r="B582" t="s">
        <v>2578</v>
      </c>
      <c r="C582" t="s">
        <v>2579</v>
      </c>
      <c r="D582" t="s">
        <v>2580</v>
      </c>
      <c r="E582" t="s">
        <v>2581</v>
      </c>
    </row>
    <row r="583" spans="1:5" x14ac:dyDescent="0.25">
      <c r="A583" s="9">
        <v>44260</v>
      </c>
      <c r="B583" t="s">
        <v>2582</v>
      </c>
      <c r="C583" t="s">
        <v>2583</v>
      </c>
      <c r="D583" t="s">
        <v>2584</v>
      </c>
      <c r="E583" t="s">
        <v>2585</v>
      </c>
    </row>
    <row r="584" spans="1:5" x14ac:dyDescent="0.25">
      <c r="A584" s="9">
        <v>44263</v>
      </c>
      <c r="B584" t="s">
        <v>2376</v>
      </c>
      <c r="C584" t="s">
        <v>2586</v>
      </c>
      <c r="D584" t="s">
        <v>2587</v>
      </c>
      <c r="E584" t="s">
        <v>2588</v>
      </c>
    </row>
    <row r="585" spans="1:5" x14ac:dyDescent="0.25">
      <c r="A585" s="9">
        <v>44264</v>
      </c>
      <c r="B585" t="s">
        <v>2589</v>
      </c>
      <c r="C585" t="s">
        <v>2590</v>
      </c>
      <c r="D585" t="s">
        <v>2591</v>
      </c>
      <c r="E585" t="s">
        <v>2592</v>
      </c>
    </row>
    <row r="586" spans="1:5" x14ac:dyDescent="0.25">
      <c r="A586" s="9">
        <v>44265</v>
      </c>
      <c r="B586" t="s">
        <v>2593</v>
      </c>
      <c r="C586" t="s">
        <v>2594</v>
      </c>
      <c r="D586" t="s">
        <v>2593</v>
      </c>
      <c r="E586" t="s">
        <v>2595</v>
      </c>
    </row>
    <row r="587" spans="1:5" x14ac:dyDescent="0.25">
      <c r="A587" s="9">
        <v>44266</v>
      </c>
      <c r="B587" t="s">
        <v>2596</v>
      </c>
      <c r="C587" t="s">
        <v>2597</v>
      </c>
      <c r="D587" t="s">
        <v>2598</v>
      </c>
      <c r="E587" t="s">
        <v>2599</v>
      </c>
    </row>
    <row r="588" spans="1:5" x14ac:dyDescent="0.25">
      <c r="A588" s="9">
        <v>44267</v>
      </c>
      <c r="B588" t="s">
        <v>2600</v>
      </c>
      <c r="C588" t="s">
        <v>2601</v>
      </c>
      <c r="D588" t="s">
        <v>2602</v>
      </c>
      <c r="E588" t="s">
        <v>2603</v>
      </c>
    </row>
    <row r="589" spans="1:5" x14ac:dyDescent="0.25">
      <c r="A589" s="9">
        <v>44270</v>
      </c>
      <c r="B589" t="s">
        <v>2604</v>
      </c>
      <c r="C589" t="s">
        <v>2605</v>
      </c>
      <c r="D589" t="s">
        <v>2606</v>
      </c>
      <c r="E589" t="s">
        <v>2607</v>
      </c>
    </row>
    <row r="590" spans="1:5" x14ac:dyDescent="0.25">
      <c r="A590" s="9">
        <v>44271</v>
      </c>
      <c r="B590" t="s">
        <v>2608</v>
      </c>
      <c r="C590" t="s">
        <v>2609</v>
      </c>
      <c r="D590" t="s">
        <v>2610</v>
      </c>
      <c r="E590" t="s">
        <v>2611</v>
      </c>
    </row>
    <row r="591" spans="1:5" x14ac:dyDescent="0.25">
      <c r="A591" s="9">
        <v>44272</v>
      </c>
      <c r="B591" t="s">
        <v>2612</v>
      </c>
      <c r="C591" t="s">
        <v>2612</v>
      </c>
      <c r="D591" t="s">
        <v>2613</v>
      </c>
      <c r="E591" t="s">
        <v>2614</v>
      </c>
    </row>
    <row r="592" spans="1:5" x14ac:dyDescent="0.25">
      <c r="A592" s="9">
        <v>44273</v>
      </c>
      <c r="B592" t="s">
        <v>2615</v>
      </c>
      <c r="C592" t="s">
        <v>2616</v>
      </c>
      <c r="D592" t="s">
        <v>2617</v>
      </c>
      <c r="E592" t="s">
        <v>2618</v>
      </c>
    </row>
    <row r="593" spans="1:5" x14ac:dyDescent="0.25">
      <c r="A593" s="9">
        <v>44274</v>
      </c>
      <c r="B593" t="s">
        <v>2619</v>
      </c>
      <c r="C593" t="s">
        <v>2620</v>
      </c>
      <c r="D593" t="s">
        <v>2621</v>
      </c>
      <c r="E593" t="s">
        <v>2622</v>
      </c>
    </row>
    <row r="594" spans="1:5" x14ac:dyDescent="0.25">
      <c r="A594" s="9">
        <v>44277</v>
      </c>
      <c r="B594" t="s">
        <v>2623</v>
      </c>
      <c r="C594" t="s">
        <v>2624</v>
      </c>
      <c r="D594" t="s">
        <v>2623</v>
      </c>
      <c r="E594" t="s">
        <v>2625</v>
      </c>
    </row>
    <row r="595" spans="1:5" x14ac:dyDescent="0.25">
      <c r="A595" s="9">
        <v>44278</v>
      </c>
      <c r="B595" t="s">
        <v>2626</v>
      </c>
      <c r="C595" t="s">
        <v>2627</v>
      </c>
      <c r="D595" t="s">
        <v>2628</v>
      </c>
      <c r="E595" t="s">
        <v>2629</v>
      </c>
    </row>
    <row r="596" spans="1:5" x14ac:dyDescent="0.25">
      <c r="A596" s="9">
        <v>44279</v>
      </c>
      <c r="B596" t="s">
        <v>2630</v>
      </c>
      <c r="C596" t="s">
        <v>2631</v>
      </c>
      <c r="D596" t="s">
        <v>2632</v>
      </c>
      <c r="E596" t="s">
        <v>2633</v>
      </c>
    </row>
    <row r="597" spans="1:5" x14ac:dyDescent="0.25">
      <c r="A597" s="9">
        <v>44280</v>
      </c>
      <c r="B597" t="s">
        <v>2634</v>
      </c>
      <c r="C597" t="s">
        <v>2635</v>
      </c>
      <c r="D597" t="s">
        <v>2636</v>
      </c>
      <c r="E597" t="s">
        <v>2637</v>
      </c>
    </row>
    <row r="598" spans="1:5" x14ac:dyDescent="0.25">
      <c r="A598" s="9">
        <v>44281</v>
      </c>
      <c r="B598" t="s">
        <v>2638</v>
      </c>
      <c r="C598" t="s">
        <v>2639</v>
      </c>
      <c r="D598" t="s">
        <v>2640</v>
      </c>
      <c r="E598" t="s">
        <v>2641</v>
      </c>
    </row>
    <row r="599" spans="1:5" x14ac:dyDescent="0.25">
      <c r="A599" s="9">
        <v>44284</v>
      </c>
      <c r="B599" t="s">
        <v>2642</v>
      </c>
      <c r="C599" t="s">
        <v>2643</v>
      </c>
      <c r="D599" t="s">
        <v>2642</v>
      </c>
      <c r="E599" t="s">
        <v>2644</v>
      </c>
    </row>
    <row r="600" spans="1:5" x14ac:dyDescent="0.25">
      <c r="A600" s="9">
        <v>44285</v>
      </c>
      <c r="B600" t="s">
        <v>2645</v>
      </c>
      <c r="C600" t="s">
        <v>2646</v>
      </c>
      <c r="D600" t="s">
        <v>2647</v>
      </c>
      <c r="E600" t="s">
        <v>2648</v>
      </c>
    </row>
    <row r="601" spans="1:5" x14ac:dyDescent="0.25">
      <c r="A601" s="9">
        <v>44286</v>
      </c>
      <c r="B601" t="s">
        <v>2649</v>
      </c>
      <c r="C601" t="s">
        <v>2650</v>
      </c>
      <c r="D601" t="s">
        <v>2651</v>
      </c>
      <c r="E601" t="s">
        <v>2652</v>
      </c>
    </row>
    <row r="602" spans="1:5" x14ac:dyDescent="0.25">
      <c r="A602" s="9">
        <v>44287</v>
      </c>
      <c r="B602" t="s">
        <v>2653</v>
      </c>
      <c r="C602" t="s">
        <v>2654</v>
      </c>
      <c r="D602" t="s">
        <v>2655</v>
      </c>
      <c r="E602" t="s">
        <v>2656</v>
      </c>
    </row>
    <row r="603" spans="1:5" x14ac:dyDescent="0.25">
      <c r="A603" s="9">
        <v>44292</v>
      </c>
      <c r="B603" t="s">
        <v>2657</v>
      </c>
      <c r="C603" t="s">
        <v>2658</v>
      </c>
      <c r="D603" t="s">
        <v>2657</v>
      </c>
      <c r="E603" t="s">
        <v>2658</v>
      </c>
    </row>
    <row r="604" spans="1:5" x14ac:dyDescent="0.25">
      <c r="A604" s="9">
        <v>44293</v>
      </c>
      <c r="B604" t="s">
        <v>2659</v>
      </c>
      <c r="C604" t="s">
        <v>2659</v>
      </c>
      <c r="D604" t="s">
        <v>2660</v>
      </c>
      <c r="E604" t="s">
        <v>2661</v>
      </c>
    </row>
    <row r="605" spans="1:5" x14ac:dyDescent="0.25">
      <c r="A605" s="9">
        <v>44294</v>
      </c>
      <c r="B605" t="s">
        <v>2662</v>
      </c>
      <c r="C605" t="s">
        <v>2663</v>
      </c>
      <c r="D605" t="s">
        <v>2664</v>
      </c>
      <c r="E605" t="s">
        <v>2665</v>
      </c>
    </row>
    <row r="606" spans="1:5" x14ac:dyDescent="0.25">
      <c r="A606" s="9">
        <v>44295</v>
      </c>
      <c r="B606" t="s">
        <v>2666</v>
      </c>
      <c r="C606" t="s">
        <v>2667</v>
      </c>
      <c r="D606" t="s">
        <v>2668</v>
      </c>
      <c r="E606" t="s">
        <v>2669</v>
      </c>
    </row>
    <row r="607" spans="1:5" x14ac:dyDescent="0.25">
      <c r="A607" s="9">
        <v>44298</v>
      </c>
      <c r="B607" t="s">
        <v>2670</v>
      </c>
      <c r="C607" t="s">
        <v>2671</v>
      </c>
      <c r="D607" t="s">
        <v>2672</v>
      </c>
      <c r="E607" t="s">
        <v>2673</v>
      </c>
    </row>
    <row r="608" spans="1:5" x14ac:dyDescent="0.25">
      <c r="A608" s="9">
        <v>44299</v>
      </c>
      <c r="B608" t="s">
        <v>2674</v>
      </c>
      <c r="C608" t="s">
        <v>2675</v>
      </c>
      <c r="D608" t="s">
        <v>2676</v>
      </c>
      <c r="E608" t="s">
        <v>2677</v>
      </c>
    </row>
    <row r="609" spans="1:5" x14ac:dyDescent="0.25">
      <c r="A609" s="9">
        <v>44300</v>
      </c>
      <c r="B609" t="s">
        <v>2678</v>
      </c>
      <c r="C609" t="s">
        <v>2679</v>
      </c>
      <c r="D609" t="s">
        <v>2678</v>
      </c>
      <c r="E609" t="s">
        <v>2679</v>
      </c>
    </row>
    <row r="610" spans="1:5" x14ac:dyDescent="0.25">
      <c r="A610" s="9">
        <v>44301</v>
      </c>
      <c r="B610" t="s">
        <v>2680</v>
      </c>
      <c r="C610" t="s">
        <v>2681</v>
      </c>
      <c r="D610" t="s">
        <v>2682</v>
      </c>
      <c r="E610" t="s">
        <v>2683</v>
      </c>
    </row>
    <row r="611" spans="1:5" x14ac:dyDescent="0.25">
      <c r="A611" s="9">
        <v>44302</v>
      </c>
      <c r="B611" t="s">
        <v>2684</v>
      </c>
      <c r="C611" t="s">
        <v>2685</v>
      </c>
      <c r="D611" t="s">
        <v>2686</v>
      </c>
      <c r="E611" t="s">
        <v>2687</v>
      </c>
    </row>
    <row r="612" spans="1:5" x14ac:dyDescent="0.25">
      <c r="A612" s="9">
        <v>44305</v>
      </c>
      <c r="B612" t="s">
        <v>2688</v>
      </c>
      <c r="C612" t="s">
        <v>2689</v>
      </c>
      <c r="D612" t="s">
        <v>2690</v>
      </c>
      <c r="E612" t="s">
        <v>2691</v>
      </c>
    </row>
    <row r="613" spans="1:5" x14ac:dyDescent="0.25">
      <c r="A613" s="9">
        <v>44306</v>
      </c>
      <c r="B613" t="s">
        <v>2692</v>
      </c>
      <c r="C613" t="s">
        <v>2693</v>
      </c>
      <c r="D613" t="s">
        <v>2694</v>
      </c>
      <c r="E613" t="s">
        <v>2695</v>
      </c>
    </row>
    <row r="614" spans="1:5" x14ac:dyDescent="0.25">
      <c r="A614" s="9">
        <v>44307</v>
      </c>
      <c r="B614" t="s">
        <v>2696</v>
      </c>
      <c r="C614" t="s">
        <v>2697</v>
      </c>
      <c r="D614" t="s">
        <v>2698</v>
      </c>
      <c r="E614" t="s">
        <v>2699</v>
      </c>
    </row>
    <row r="615" spans="1:5" x14ac:dyDescent="0.25">
      <c r="A615" s="9">
        <v>44308</v>
      </c>
      <c r="B615" t="s">
        <v>2700</v>
      </c>
      <c r="C615" t="s">
        <v>2422</v>
      </c>
      <c r="D615" t="s">
        <v>2700</v>
      </c>
      <c r="E615" t="s">
        <v>2701</v>
      </c>
    </row>
    <row r="616" spans="1:5" x14ac:dyDescent="0.25">
      <c r="A616" s="9">
        <v>44309</v>
      </c>
      <c r="B616" t="s">
        <v>2702</v>
      </c>
      <c r="C616" t="s">
        <v>2703</v>
      </c>
      <c r="D616" t="s">
        <v>2704</v>
      </c>
      <c r="E616" t="s">
        <v>2705</v>
      </c>
    </row>
    <row r="617" spans="1:5" x14ac:dyDescent="0.25">
      <c r="A617" s="9">
        <v>44312</v>
      </c>
      <c r="B617" t="s">
        <v>2706</v>
      </c>
      <c r="C617" t="s">
        <v>2707</v>
      </c>
      <c r="D617" t="s">
        <v>2708</v>
      </c>
      <c r="E617" t="s">
        <v>2707</v>
      </c>
    </row>
    <row r="618" spans="1:5" x14ac:dyDescent="0.25">
      <c r="A618" s="9">
        <v>44313</v>
      </c>
      <c r="B618" t="s">
        <v>2709</v>
      </c>
      <c r="C618" t="s">
        <v>2710</v>
      </c>
      <c r="D618" t="s">
        <v>2386</v>
      </c>
      <c r="E618" t="s">
        <v>2711</v>
      </c>
    </row>
    <row r="619" spans="1:5" x14ac:dyDescent="0.25">
      <c r="A619" s="9">
        <v>44314</v>
      </c>
      <c r="B619" t="s">
        <v>2712</v>
      </c>
      <c r="C619" t="s">
        <v>2713</v>
      </c>
      <c r="D619" t="s">
        <v>2714</v>
      </c>
      <c r="E619" t="s">
        <v>2715</v>
      </c>
    </row>
    <row r="620" spans="1:5" x14ac:dyDescent="0.25">
      <c r="A620" s="9">
        <v>44315</v>
      </c>
      <c r="B620" t="s">
        <v>2716</v>
      </c>
      <c r="C620" t="s">
        <v>2717</v>
      </c>
      <c r="D620" t="s">
        <v>2718</v>
      </c>
      <c r="E620" t="s">
        <v>2719</v>
      </c>
    </row>
    <row r="621" spans="1:5" x14ac:dyDescent="0.25">
      <c r="A621" s="9">
        <v>44316</v>
      </c>
      <c r="B621" t="s">
        <v>2720</v>
      </c>
      <c r="C621" t="s">
        <v>2721</v>
      </c>
      <c r="D621" t="s">
        <v>2722</v>
      </c>
      <c r="E621" t="s">
        <v>2723</v>
      </c>
    </row>
    <row r="622" spans="1:5" x14ac:dyDescent="0.25">
      <c r="A622" s="9">
        <v>44320</v>
      </c>
      <c r="B622" t="s">
        <v>2724</v>
      </c>
      <c r="C622" t="s">
        <v>2724</v>
      </c>
      <c r="D622" t="s">
        <v>2725</v>
      </c>
      <c r="E622" t="s">
        <v>2726</v>
      </c>
    </row>
    <row r="623" spans="1:5" x14ac:dyDescent="0.25">
      <c r="A623" s="9">
        <v>44321</v>
      </c>
      <c r="B623" t="s">
        <v>2727</v>
      </c>
      <c r="C623" t="s">
        <v>2728</v>
      </c>
      <c r="D623" t="s">
        <v>2729</v>
      </c>
      <c r="E623" t="s">
        <v>2730</v>
      </c>
    </row>
    <row r="624" spans="1:5" x14ac:dyDescent="0.25">
      <c r="A624" s="9">
        <v>44322</v>
      </c>
      <c r="B624" t="s">
        <v>2731</v>
      </c>
      <c r="C624" t="s">
        <v>2732</v>
      </c>
      <c r="D624" t="s">
        <v>2733</v>
      </c>
      <c r="E624" t="s">
        <v>2734</v>
      </c>
    </row>
    <row r="625" spans="1:5" x14ac:dyDescent="0.25">
      <c r="A625" s="9">
        <v>44323</v>
      </c>
      <c r="B625" t="s">
        <v>2735</v>
      </c>
      <c r="C625" t="s">
        <v>2736</v>
      </c>
      <c r="D625" t="s">
        <v>2735</v>
      </c>
      <c r="E625" t="s">
        <v>2737</v>
      </c>
    </row>
    <row r="626" spans="1:5" x14ac:dyDescent="0.25">
      <c r="A626" s="9">
        <v>44326</v>
      </c>
      <c r="B626" t="s">
        <v>2738</v>
      </c>
      <c r="C626" t="s">
        <v>2739</v>
      </c>
      <c r="D626" t="s">
        <v>2740</v>
      </c>
      <c r="E626" t="s">
        <v>2741</v>
      </c>
    </row>
    <row r="627" spans="1:5" x14ac:dyDescent="0.25">
      <c r="A627" s="9">
        <v>44327</v>
      </c>
      <c r="B627" t="s">
        <v>2742</v>
      </c>
      <c r="C627" t="s">
        <v>2743</v>
      </c>
      <c r="D627" t="s">
        <v>1432</v>
      </c>
      <c r="E627" t="s">
        <v>2744</v>
      </c>
    </row>
    <row r="628" spans="1:5" x14ac:dyDescent="0.25">
      <c r="A628" s="9">
        <v>44328</v>
      </c>
      <c r="B628" t="s">
        <v>2745</v>
      </c>
      <c r="C628" t="s">
        <v>1427</v>
      </c>
      <c r="D628" t="s">
        <v>2746</v>
      </c>
      <c r="E628" t="s">
        <v>2747</v>
      </c>
    </row>
    <row r="629" spans="1:5" x14ac:dyDescent="0.25">
      <c r="A629" s="9">
        <v>44329</v>
      </c>
      <c r="B629" t="s">
        <v>2748</v>
      </c>
      <c r="C629" t="s">
        <v>2749</v>
      </c>
      <c r="D629" t="s">
        <v>2750</v>
      </c>
      <c r="E629" t="s">
        <v>2751</v>
      </c>
    </row>
    <row r="630" spans="1:5" x14ac:dyDescent="0.25">
      <c r="A630" s="9">
        <v>44330</v>
      </c>
      <c r="B630" t="s">
        <v>2752</v>
      </c>
      <c r="C630" t="s">
        <v>2753</v>
      </c>
      <c r="D630" t="s">
        <v>2754</v>
      </c>
      <c r="E630" t="s">
        <v>2755</v>
      </c>
    </row>
    <row r="631" spans="1:5" x14ac:dyDescent="0.25">
      <c r="A631" s="9">
        <v>44333</v>
      </c>
      <c r="B631" t="s">
        <v>2756</v>
      </c>
      <c r="C631" t="s">
        <v>2757</v>
      </c>
      <c r="D631" t="s">
        <v>2756</v>
      </c>
      <c r="E631" t="s">
        <v>2758</v>
      </c>
    </row>
    <row r="632" spans="1:5" x14ac:dyDescent="0.25">
      <c r="A632" s="9">
        <v>44334</v>
      </c>
      <c r="B632" t="s">
        <v>2759</v>
      </c>
      <c r="C632" t="s">
        <v>2760</v>
      </c>
      <c r="D632" t="s">
        <v>2761</v>
      </c>
      <c r="E632" t="s">
        <v>2762</v>
      </c>
    </row>
    <row r="633" spans="1:5" x14ac:dyDescent="0.25">
      <c r="A633" s="9">
        <v>44335</v>
      </c>
      <c r="B633" t="s">
        <v>2763</v>
      </c>
      <c r="C633" t="s">
        <v>2764</v>
      </c>
      <c r="D633" t="s">
        <v>2765</v>
      </c>
      <c r="E633" t="s">
        <v>2766</v>
      </c>
    </row>
    <row r="634" spans="1:5" x14ac:dyDescent="0.25">
      <c r="A634" s="9">
        <v>44336</v>
      </c>
      <c r="B634" t="s">
        <v>2767</v>
      </c>
      <c r="C634" t="s">
        <v>2768</v>
      </c>
      <c r="D634" t="s">
        <v>2769</v>
      </c>
      <c r="E634" t="s">
        <v>2770</v>
      </c>
    </row>
    <row r="635" spans="1:5" x14ac:dyDescent="0.25">
      <c r="A635" s="9">
        <v>44337</v>
      </c>
      <c r="B635" t="s">
        <v>2771</v>
      </c>
      <c r="C635" t="s">
        <v>2772</v>
      </c>
      <c r="D635" t="s">
        <v>2773</v>
      </c>
      <c r="E635" t="s">
        <v>2774</v>
      </c>
    </row>
    <row r="636" spans="1:5" x14ac:dyDescent="0.25">
      <c r="A636" s="9">
        <v>44340</v>
      </c>
      <c r="B636" t="s">
        <v>2775</v>
      </c>
      <c r="C636" t="s">
        <v>2776</v>
      </c>
      <c r="D636" t="s">
        <v>2777</v>
      </c>
      <c r="E636" t="s">
        <v>2778</v>
      </c>
    </row>
    <row r="637" spans="1:5" x14ac:dyDescent="0.25">
      <c r="A637" s="9">
        <v>44341</v>
      </c>
      <c r="B637" t="s">
        <v>2779</v>
      </c>
      <c r="C637" t="s">
        <v>2780</v>
      </c>
      <c r="D637" t="s">
        <v>2781</v>
      </c>
      <c r="E637" t="s">
        <v>2782</v>
      </c>
    </row>
    <row r="638" spans="1:5" x14ac:dyDescent="0.25">
      <c r="A638" s="9">
        <v>44342</v>
      </c>
      <c r="B638" t="s">
        <v>2783</v>
      </c>
      <c r="C638" t="s">
        <v>2784</v>
      </c>
      <c r="D638" t="s">
        <v>2785</v>
      </c>
      <c r="E638" t="s">
        <v>2786</v>
      </c>
    </row>
    <row r="639" spans="1:5" x14ac:dyDescent="0.25">
      <c r="A639" s="9">
        <v>44343</v>
      </c>
      <c r="B639" t="s">
        <v>2787</v>
      </c>
      <c r="C639" t="s">
        <v>2788</v>
      </c>
      <c r="D639" t="s">
        <v>2789</v>
      </c>
      <c r="E639" t="s">
        <v>2790</v>
      </c>
    </row>
    <row r="640" spans="1:5" x14ac:dyDescent="0.25">
      <c r="A640" s="9">
        <v>44344</v>
      </c>
      <c r="B640" t="s">
        <v>2791</v>
      </c>
      <c r="C640" t="s">
        <v>2792</v>
      </c>
      <c r="D640" t="s">
        <v>2791</v>
      </c>
      <c r="E640" t="s">
        <v>2793</v>
      </c>
    </row>
    <row r="641" spans="1:5" x14ac:dyDescent="0.25">
      <c r="A641" s="9">
        <v>44347</v>
      </c>
      <c r="B641" t="s">
        <v>2794</v>
      </c>
      <c r="C641" t="s">
        <v>2795</v>
      </c>
      <c r="D641" t="s">
        <v>2796</v>
      </c>
      <c r="E641" t="s">
        <v>2797</v>
      </c>
    </row>
    <row r="642" spans="1:5" x14ac:dyDescent="0.25">
      <c r="A642" s="9">
        <v>44348</v>
      </c>
      <c r="B642" t="s">
        <v>2798</v>
      </c>
      <c r="C642" t="s">
        <v>2799</v>
      </c>
      <c r="D642" t="s">
        <v>2800</v>
      </c>
      <c r="E642" t="s">
        <v>2801</v>
      </c>
    </row>
    <row r="643" spans="1:5" x14ac:dyDescent="0.25">
      <c r="A643" s="9">
        <v>44349</v>
      </c>
      <c r="B643" t="s">
        <v>2802</v>
      </c>
      <c r="C643" t="s">
        <v>2803</v>
      </c>
      <c r="D643" t="s">
        <v>2804</v>
      </c>
      <c r="E643" t="s">
        <v>2805</v>
      </c>
    </row>
    <row r="644" spans="1:5" x14ac:dyDescent="0.25">
      <c r="A644" s="9">
        <v>44351</v>
      </c>
      <c r="B644" t="s">
        <v>2806</v>
      </c>
      <c r="C644" t="s">
        <v>2807</v>
      </c>
      <c r="D644" t="s">
        <v>2808</v>
      </c>
      <c r="E644" t="s">
        <v>2809</v>
      </c>
    </row>
    <row r="645" spans="1:5" x14ac:dyDescent="0.25">
      <c r="A645" s="9">
        <v>44354</v>
      </c>
      <c r="B645" t="s">
        <v>2810</v>
      </c>
      <c r="C645" t="s">
        <v>2811</v>
      </c>
      <c r="D645" t="s">
        <v>2812</v>
      </c>
      <c r="E645" t="s">
        <v>2813</v>
      </c>
    </row>
    <row r="646" spans="1:5" x14ac:dyDescent="0.25">
      <c r="A646" s="9">
        <v>44355</v>
      </c>
      <c r="B646" t="s">
        <v>2814</v>
      </c>
      <c r="C646" t="s">
        <v>2815</v>
      </c>
      <c r="D646" t="s">
        <v>2816</v>
      </c>
      <c r="E646" t="s">
        <v>2817</v>
      </c>
    </row>
    <row r="647" spans="1:5" x14ac:dyDescent="0.25">
      <c r="A647" s="9">
        <v>44356</v>
      </c>
      <c r="B647" t="s">
        <v>2818</v>
      </c>
      <c r="C647" t="s">
        <v>514</v>
      </c>
      <c r="D647" t="s">
        <v>2819</v>
      </c>
      <c r="E647" t="s">
        <v>2820</v>
      </c>
    </row>
    <row r="648" spans="1:5" x14ac:dyDescent="0.25">
      <c r="A648" s="9">
        <v>44357</v>
      </c>
      <c r="B648" t="s">
        <v>2821</v>
      </c>
      <c r="C648" t="s">
        <v>2822</v>
      </c>
      <c r="D648" t="s">
        <v>2823</v>
      </c>
      <c r="E648" t="s">
        <v>2824</v>
      </c>
    </row>
    <row r="649" spans="1:5" x14ac:dyDescent="0.25">
      <c r="A649" s="9">
        <v>44358</v>
      </c>
      <c r="B649" t="s">
        <v>2825</v>
      </c>
      <c r="C649" t="s">
        <v>2826</v>
      </c>
      <c r="D649" t="s">
        <v>2827</v>
      </c>
      <c r="E649" t="s">
        <v>2828</v>
      </c>
    </row>
    <row r="650" spans="1:5" x14ac:dyDescent="0.25">
      <c r="A650" s="9">
        <v>44361</v>
      </c>
      <c r="B650" t="s">
        <v>2829</v>
      </c>
      <c r="C650" t="s">
        <v>2830</v>
      </c>
      <c r="D650" t="s">
        <v>960</v>
      </c>
      <c r="E650" t="s">
        <v>2830</v>
      </c>
    </row>
    <row r="651" spans="1:5" x14ac:dyDescent="0.25">
      <c r="A651" s="9">
        <v>44362</v>
      </c>
      <c r="B651" t="s">
        <v>2831</v>
      </c>
      <c r="C651" t="s">
        <v>2832</v>
      </c>
      <c r="D651" t="s">
        <v>2833</v>
      </c>
      <c r="E651" t="s">
        <v>2834</v>
      </c>
    </row>
    <row r="652" spans="1:5" x14ac:dyDescent="0.25">
      <c r="A652" s="9">
        <v>44363</v>
      </c>
      <c r="B652" t="s">
        <v>2835</v>
      </c>
      <c r="C652" t="s">
        <v>2836</v>
      </c>
      <c r="D652" t="s">
        <v>2837</v>
      </c>
      <c r="E652" t="s">
        <v>2838</v>
      </c>
    </row>
    <row r="653" spans="1:5" x14ac:dyDescent="0.25">
      <c r="A653" s="9">
        <v>44364</v>
      </c>
      <c r="B653" t="s">
        <v>2839</v>
      </c>
      <c r="C653" t="s">
        <v>2840</v>
      </c>
      <c r="D653" t="s">
        <v>2841</v>
      </c>
      <c r="E653" t="s">
        <v>2842</v>
      </c>
    </row>
    <row r="654" spans="1:5" x14ac:dyDescent="0.25">
      <c r="A654" s="9">
        <v>44365</v>
      </c>
      <c r="B654" t="s">
        <v>2843</v>
      </c>
      <c r="C654" t="s">
        <v>2844</v>
      </c>
      <c r="D654" t="s">
        <v>2845</v>
      </c>
      <c r="E654" t="s">
        <v>2846</v>
      </c>
    </row>
    <row r="655" spans="1:5" x14ac:dyDescent="0.25">
      <c r="A655" s="9">
        <v>44368</v>
      </c>
      <c r="B655" t="s">
        <v>2847</v>
      </c>
      <c r="C655" t="s">
        <v>2848</v>
      </c>
      <c r="D655" t="s">
        <v>2849</v>
      </c>
      <c r="E655" t="s">
        <v>2850</v>
      </c>
    </row>
    <row r="656" spans="1:5" x14ac:dyDescent="0.25">
      <c r="A656" s="9">
        <v>44369</v>
      </c>
      <c r="B656" t="s">
        <v>2851</v>
      </c>
      <c r="C656" t="s">
        <v>2852</v>
      </c>
      <c r="D656" t="s">
        <v>2853</v>
      </c>
      <c r="E656" t="s">
        <v>2854</v>
      </c>
    </row>
    <row r="657" spans="1:5" x14ac:dyDescent="0.25">
      <c r="A657" s="9">
        <v>44370</v>
      </c>
      <c r="B657" t="s">
        <v>2855</v>
      </c>
      <c r="C657" t="s">
        <v>2856</v>
      </c>
      <c r="D657" t="s">
        <v>2857</v>
      </c>
      <c r="E657" t="s">
        <v>2858</v>
      </c>
    </row>
    <row r="658" spans="1:5" x14ac:dyDescent="0.25">
      <c r="A658" s="9">
        <v>44371</v>
      </c>
      <c r="B658" t="s">
        <v>2859</v>
      </c>
      <c r="C658" t="s">
        <v>2860</v>
      </c>
      <c r="D658" t="s">
        <v>1123</v>
      </c>
      <c r="E658" t="s">
        <v>2861</v>
      </c>
    </row>
    <row r="659" spans="1:5" x14ac:dyDescent="0.25">
      <c r="A659" s="9">
        <v>44372</v>
      </c>
      <c r="B659" t="s">
        <v>2862</v>
      </c>
      <c r="C659" t="s">
        <v>2863</v>
      </c>
      <c r="D659" t="s">
        <v>2864</v>
      </c>
      <c r="E659" t="s">
        <v>2865</v>
      </c>
    </row>
    <row r="660" spans="1:5" x14ac:dyDescent="0.25">
      <c r="A660" s="9">
        <v>44375</v>
      </c>
      <c r="B660" t="s">
        <v>2866</v>
      </c>
      <c r="C660" t="s">
        <v>2867</v>
      </c>
      <c r="D660" t="s">
        <v>2868</v>
      </c>
      <c r="E660" t="s">
        <v>2869</v>
      </c>
    </row>
    <row r="661" spans="1:5" x14ac:dyDescent="0.25">
      <c r="A661" s="9">
        <v>44376</v>
      </c>
      <c r="B661" t="s">
        <v>2870</v>
      </c>
      <c r="C661" t="s">
        <v>2871</v>
      </c>
      <c r="D661" t="s">
        <v>2872</v>
      </c>
      <c r="E661" t="s">
        <v>2873</v>
      </c>
    </row>
    <row r="662" spans="1:5" x14ac:dyDescent="0.25">
      <c r="A662" s="9">
        <v>44377</v>
      </c>
      <c r="B662" t="s">
        <v>2874</v>
      </c>
      <c r="C662" t="s">
        <v>2875</v>
      </c>
      <c r="D662" t="s">
        <v>2876</v>
      </c>
      <c r="E662" t="s">
        <v>2876</v>
      </c>
    </row>
    <row r="663" spans="1:5" x14ac:dyDescent="0.25">
      <c r="A663" s="9">
        <v>44378</v>
      </c>
      <c r="B663" t="s">
        <v>2877</v>
      </c>
      <c r="C663" t="s">
        <v>2878</v>
      </c>
      <c r="D663" t="s">
        <v>2877</v>
      </c>
      <c r="E663" t="s">
        <v>2879</v>
      </c>
    </row>
    <row r="664" spans="1:5" x14ac:dyDescent="0.25">
      <c r="A664" s="9">
        <v>44379</v>
      </c>
      <c r="B664" t="s">
        <v>2880</v>
      </c>
      <c r="C664" t="s">
        <v>2881</v>
      </c>
      <c r="D664" t="s">
        <v>2882</v>
      </c>
      <c r="E664" t="s">
        <v>2883</v>
      </c>
    </row>
    <row r="665" spans="1:5" x14ac:dyDescent="0.25">
      <c r="A665" s="9">
        <v>44382</v>
      </c>
      <c r="B665" t="s">
        <v>2884</v>
      </c>
      <c r="C665" t="s">
        <v>2885</v>
      </c>
      <c r="D665" t="s">
        <v>2886</v>
      </c>
      <c r="E665" t="s">
        <v>2887</v>
      </c>
    </row>
    <row r="666" spans="1:5" x14ac:dyDescent="0.25">
      <c r="A666" s="9">
        <v>44383</v>
      </c>
      <c r="B666" t="s">
        <v>2888</v>
      </c>
      <c r="C666" t="s">
        <v>2889</v>
      </c>
      <c r="D666" t="s">
        <v>2890</v>
      </c>
      <c r="E666" t="s">
        <v>2890</v>
      </c>
    </row>
    <row r="667" spans="1:5" x14ac:dyDescent="0.25">
      <c r="A667" s="9">
        <v>44384</v>
      </c>
      <c r="B667" t="s">
        <v>2891</v>
      </c>
      <c r="C667" t="s">
        <v>2892</v>
      </c>
      <c r="D667" t="s">
        <v>2891</v>
      </c>
      <c r="E667" t="s">
        <v>2893</v>
      </c>
    </row>
    <row r="668" spans="1:5" x14ac:dyDescent="0.25">
      <c r="A668" s="9">
        <v>44385</v>
      </c>
      <c r="B668" t="s">
        <v>2894</v>
      </c>
      <c r="C668" t="s">
        <v>2894</v>
      </c>
      <c r="D668" t="s">
        <v>2895</v>
      </c>
      <c r="E668" t="s">
        <v>2896</v>
      </c>
    </row>
    <row r="669" spans="1:5" x14ac:dyDescent="0.25">
      <c r="A669" s="9">
        <v>44386</v>
      </c>
      <c r="B669" t="s">
        <v>2897</v>
      </c>
      <c r="C669" t="s">
        <v>2898</v>
      </c>
      <c r="D669" t="s">
        <v>2899</v>
      </c>
      <c r="E669" t="s">
        <v>2900</v>
      </c>
    </row>
    <row r="670" spans="1:5" x14ac:dyDescent="0.25">
      <c r="A670" s="9">
        <v>44389</v>
      </c>
      <c r="B670" t="s">
        <v>2901</v>
      </c>
      <c r="C670" t="s">
        <v>2902</v>
      </c>
      <c r="D670" t="s">
        <v>2903</v>
      </c>
      <c r="E670" t="s">
        <v>2904</v>
      </c>
    </row>
    <row r="671" spans="1:5" x14ac:dyDescent="0.25">
      <c r="A671" s="9">
        <v>44390</v>
      </c>
      <c r="B671" t="s">
        <v>2905</v>
      </c>
      <c r="C671" t="s">
        <v>2906</v>
      </c>
      <c r="D671" t="s">
        <v>2907</v>
      </c>
      <c r="E671" t="s">
        <v>2908</v>
      </c>
    </row>
    <row r="672" spans="1:5" x14ac:dyDescent="0.25">
      <c r="A672" s="9">
        <v>44391</v>
      </c>
      <c r="B672" t="s">
        <v>2909</v>
      </c>
      <c r="C672" t="s">
        <v>2910</v>
      </c>
      <c r="D672" t="s">
        <v>2911</v>
      </c>
      <c r="E672" t="s">
        <v>2912</v>
      </c>
    </row>
    <row r="673" spans="1:5" x14ac:dyDescent="0.25">
      <c r="A673" s="9">
        <v>44392</v>
      </c>
      <c r="B673" t="s">
        <v>2913</v>
      </c>
      <c r="C673" t="s">
        <v>2914</v>
      </c>
      <c r="D673" t="s">
        <v>2915</v>
      </c>
      <c r="E673" t="s">
        <v>2916</v>
      </c>
    </row>
    <row r="674" spans="1:5" x14ac:dyDescent="0.25">
      <c r="A674" s="9">
        <v>44393</v>
      </c>
      <c r="B674" t="s">
        <v>2917</v>
      </c>
      <c r="C674" t="s">
        <v>2918</v>
      </c>
      <c r="D674" t="s">
        <v>2919</v>
      </c>
      <c r="E674" t="s">
        <v>2920</v>
      </c>
    </row>
    <row r="675" spans="1:5" x14ac:dyDescent="0.25">
      <c r="A675" s="9">
        <v>44396</v>
      </c>
      <c r="B675" t="s">
        <v>2921</v>
      </c>
      <c r="C675" t="s">
        <v>2921</v>
      </c>
      <c r="D675" t="s">
        <v>2922</v>
      </c>
      <c r="E675" t="s">
        <v>2923</v>
      </c>
    </row>
    <row r="676" spans="1:5" x14ac:dyDescent="0.25">
      <c r="A676" s="9">
        <v>44397</v>
      </c>
      <c r="B676" t="s">
        <v>2924</v>
      </c>
      <c r="C676" t="s">
        <v>2925</v>
      </c>
      <c r="D676" t="s">
        <v>1250</v>
      </c>
      <c r="E676" t="s">
        <v>2926</v>
      </c>
    </row>
    <row r="677" spans="1:5" x14ac:dyDescent="0.25">
      <c r="A677" s="9">
        <v>44398</v>
      </c>
      <c r="B677" t="s">
        <v>2927</v>
      </c>
      <c r="C677" t="s">
        <v>2928</v>
      </c>
      <c r="D677" t="s">
        <v>2927</v>
      </c>
      <c r="E677" t="s">
        <v>2929</v>
      </c>
    </row>
    <row r="678" spans="1:5" x14ac:dyDescent="0.25">
      <c r="A678" s="9">
        <v>44399</v>
      </c>
      <c r="B678" t="s">
        <v>2930</v>
      </c>
      <c r="C678" t="s">
        <v>2931</v>
      </c>
      <c r="D678" t="s">
        <v>2932</v>
      </c>
      <c r="E678" t="s">
        <v>2933</v>
      </c>
    </row>
    <row r="679" spans="1:5" x14ac:dyDescent="0.25">
      <c r="A679" s="9">
        <v>44400</v>
      </c>
      <c r="B679" t="s">
        <v>2934</v>
      </c>
      <c r="C679" t="s">
        <v>2935</v>
      </c>
      <c r="D679" t="s">
        <v>2936</v>
      </c>
      <c r="E679" t="s">
        <v>2937</v>
      </c>
    </row>
    <row r="680" spans="1:5" x14ac:dyDescent="0.25">
      <c r="A680" s="9">
        <v>44403</v>
      </c>
      <c r="B680" t="s">
        <v>2938</v>
      </c>
      <c r="C680" t="s">
        <v>2939</v>
      </c>
      <c r="D680" t="s">
        <v>2940</v>
      </c>
      <c r="E680" t="s">
        <v>2941</v>
      </c>
    </row>
    <row r="681" spans="1:5" x14ac:dyDescent="0.25">
      <c r="A681" s="9">
        <v>44404</v>
      </c>
      <c r="B681" t="s">
        <v>2942</v>
      </c>
      <c r="C681" t="s">
        <v>2942</v>
      </c>
      <c r="D681" t="s">
        <v>2943</v>
      </c>
      <c r="E681" t="s">
        <v>2944</v>
      </c>
    </row>
    <row r="682" spans="1:5" x14ac:dyDescent="0.25">
      <c r="A682" s="9">
        <v>44405</v>
      </c>
      <c r="B682" t="s">
        <v>2816</v>
      </c>
      <c r="C682" t="s">
        <v>2945</v>
      </c>
      <c r="D682" t="s">
        <v>2946</v>
      </c>
      <c r="E682" t="s">
        <v>2947</v>
      </c>
    </row>
    <row r="683" spans="1:5" x14ac:dyDescent="0.25">
      <c r="A683" s="9">
        <v>44406</v>
      </c>
      <c r="B683" t="s">
        <v>2948</v>
      </c>
      <c r="C683" t="s">
        <v>2949</v>
      </c>
      <c r="D683" t="s">
        <v>2948</v>
      </c>
      <c r="E683" t="s">
        <v>2950</v>
      </c>
    </row>
    <row r="684" spans="1:5" x14ac:dyDescent="0.25">
      <c r="A684" s="9">
        <v>44407</v>
      </c>
      <c r="B684" t="s">
        <v>2951</v>
      </c>
      <c r="C684" t="s">
        <v>2952</v>
      </c>
      <c r="D684" t="s">
        <v>2953</v>
      </c>
      <c r="E684" t="s">
        <v>2954</v>
      </c>
    </row>
    <row r="685" spans="1:5" x14ac:dyDescent="0.25">
      <c r="A685" s="9">
        <v>44410</v>
      </c>
      <c r="B685" t="s">
        <v>2955</v>
      </c>
      <c r="C685" t="s">
        <v>2956</v>
      </c>
      <c r="D685" t="s">
        <v>2957</v>
      </c>
      <c r="E685" t="s">
        <v>2958</v>
      </c>
    </row>
    <row r="686" spans="1:5" x14ac:dyDescent="0.25">
      <c r="A686" s="9">
        <v>44411</v>
      </c>
      <c r="B686" t="s">
        <v>2959</v>
      </c>
      <c r="C686" t="s">
        <v>2960</v>
      </c>
      <c r="D686" t="s">
        <v>2961</v>
      </c>
      <c r="E686" t="s">
        <v>2962</v>
      </c>
    </row>
    <row r="687" spans="1:5" x14ac:dyDescent="0.25">
      <c r="A687" s="9">
        <v>44412</v>
      </c>
      <c r="B687" t="s">
        <v>2963</v>
      </c>
      <c r="C687" t="s">
        <v>2964</v>
      </c>
      <c r="D687" t="s">
        <v>2965</v>
      </c>
      <c r="E687" t="s">
        <v>2966</v>
      </c>
    </row>
    <row r="688" spans="1:5" x14ac:dyDescent="0.25">
      <c r="A688" s="9">
        <v>44413</v>
      </c>
      <c r="B688" t="s">
        <v>2967</v>
      </c>
      <c r="C688" t="s">
        <v>2968</v>
      </c>
      <c r="D688" t="s">
        <v>2969</v>
      </c>
      <c r="E688" t="s">
        <v>2970</v>
      </c>
    </row>
    <row r="689" spans="1:5" x14ac:dyDescent="0.25">
      <c r="A689" s="9">
        <v>44414</v>
      </c>
      <c r="B689" t="s">
        <v>2971</v>
      </c>
      <c r="C689" t="s">
        <v>2972</v>
      </c>
      <c r="D689" t="s">
        <v>2973</v>
      </c>
      <c r="E689" t="s">
        <v>2974</v>
      </c>
    </row>
    <row r="690" spans="1:5" x14ac:dyDescent="0.25">
      <c r="A690" s="9">
        <v>44417</v>
      </c>
      <c r="B690" t="s">
        <v>2975</v>
      </c>
      <c r="C690" t="s">
        <v>2976</v>
      </c>
      <c r="D690" t="s">
        <v>2977</v>
      </c>
      <c r="E690" t="s">
        <v>2978</v>
      </c>
    </row>
    <row r="691" spans="1:5" x14ac:dyDescent="0.25">
      <c r="A691" s="9">
        <v>44418</v>
      </c>
      <c r="B691" t="s">
        <v>2979</v>
      </c>
      <c r="C691" t="s">
        <v>2980</v>
      </c>
      <c r="D691" t="s">
        <v>2981</v>
      </c>
      <c r="E691" t="s">
        <v>2982</v>
      </c>
    </row>
    <row r="692" spans="1:5" x14ac:dyDescent="0.25">
      <c r="A692" s="9">
        <v>44419</v>
      </c>
      <c r="B692" t="s">
        <v>2983</v>
      </c>
      <c r="C692" t="s">
        <v>2984</v>
      </c>
      <c r="D692" t="s">
        <v>2985</v>
      </c>
      <c r="E692" t="s">
        <v>2984</v>
      </c>
    </row>
    <row r="693" spans="1:5" x14ac:dyDescent="0.25">
      <c r="A693" s="9">
        <v>44420</v>
      </c>
      <c r="B693" t="s">
        <v>2986</v>
      </c>
      <c r="C693" t="s">
        <v>2987</v>
      </c>
      <c r="D693" t="s">
        <v>2988</v>
      </c>
      <c r="E693" t="s">
        <v>2987</v>
      </c>
    </row>
    <row r="694" spans="1:5" x14ac:dyDescent="0.25">
      <c r="A694" s="9">
        <v>44421</v>
      </c>
      <c r="B694" t="s">
        <v>2989</v>
      </c>
      <c r="C694" t="s">
        <v>2990</v>
      </c>
      <c r="D694" t="s">
        <v>2991</v>
      </c>
      <c r="E694" t="s">
        <v>2992</v>
      </c>
    </row>
    <row r="695" spans="1:5" x14ac:dyDescent="0.25">
      <c r="A695" s="9">
        <v>44424</v>
      </c>
      <c r="B695" t="s">
        <v>2993</v>
      </c>
      <c r="C695" t="s">
        <v>2994</v>
      </c>
      <c r="D695" t="s">
        <v>2995</v>
      </c>
      <c r="E695" t="s">
        <v>2996</v>
      </c>
    </row>
    <row r="696" spans="1:5" x14ac:dyDescent="0.25">
      <c r="A696" s="9">
        <v>44425</v>
      </c>
      <c r="B696" t="s">
        <v>2997</v>
      </c>
      <c r="C696" t="s">
        <v>2998</v>
      </c>
      <c r="D696" t="s">
        <v>2999</v>
      </c>
      <c r="E696" t="s">
        <v>2998</v>
      </c>
    </row>
    <row r="697" spans="1:5" x14ac:dyDescent="0.25">
      <c r="A697" s="9">
        <v>44426</v>
      </c>
      <c r="B697" t="s">
        <v>3000</v>
      </c>
      <c r="C697" t="s">
        <v>3001</v>
      </c>
      <c r="D697" t="s">
        <v>3002</v>
      </c>
      <c r="E697" t="s">
        <v>3003</v>
      </c>
    </row>
    <row r="698" spans="1:5" x14ac:dyDescent="0.25">
      <c r="A698" s="9">
        <v>44427</v>
      </c>
      <c r="B698" t="s">
        <v>3004</v>
      </c>
      <c r="C698" t="s">
        <v>3005</v>
      </c>
      <c r="D698" t="s">
        <v>1121</v>
      </c>
      <c r="E698" t="s">
        <v>3006</v>
      </c>
    </row>
    <row r="699" spans="1:5" x14ac:dyDescent="0.25">
      <c r="A699" s="9">
        <v>44428</v>
      </c>
      <c r="B699" t="s">
        <v>3007</v>
      </c>
      <c r="C699" t="s">
        <v>3007</v>
      </c>
      <c r="D699" t="s">
        <v>3008</v>
      </c>
      <c r="E699" t="s">
        <v>3009</v>
      </c>
    </row>
    <row r="700" spans="1:5" x14ac:dyDescent="0.25">
      <c r="A700" s="9">
        <v>44431</v>
      </c>
      <c r="B700" t="s">
        <v>3010</v>
      </c>
      <c r="C700" t="s">
        <v>3011</v>
      </c>
      <c r="D700" t="s">
        <v>3010</v>
      </c>
      <c r="E700" t="s">
        <v>3012</v>
      </c>
    </row>
    <row r="701" spans="1:5" x14ac:dyDescent="0.25">
      <c r="A701" s="9">
        <v>44432</v>
      </c>
      <c r="B701" t="s">
        <v>3013</v>
      </c>
      <c r="C701" t="s">
        <v>3014</v>
      </c>
      <c r="D701" t="s">
        <v>3015</v>
      </c>
      <c r="E701" t="s">
        <v>3014</v>
      </c>
    </row>
    <row r="702" spans="1:5" x14ac:dyDescent="0.25">
      <c r="A702" s="9">
        <v>44433</v>
      </c>
      <c r="B702" t="s">
        <v>3016</v>
      </c>
      <c r="C702" t="s">
        <v>605</v>
      </c>
      <c r="D702" t="s">
        <v>3017</v>
      </c>
      <c r="E702" t="s">
        <v>605</v>
      </c>
    </row>
    <row r="703" spans="1:5" x14ac:dyDescent="0.25">
      <c r="A703" s="9">
        <v>44434</v>
      </c>
      <c r="B703" t="s">
        <v>3018</v>
      </c>
      <c r="C703" t="s">
        <v>3019</v>
      </c>
      <c r="D703" t="s">
        <v>3020</v>
      </c>
      <c r="E703" t="s">
        <v>3021</v>
      </c>
    </row>
    <row r="704" spans="1:5" x14ac:dyDescent="0.25">
      <c r="A704" s="9">
        <v>44435</v>
      </c>
      <c r="B704" t="s">
        <v>3022</v>
      </c>
      <c r="C704" t="s">
        <v>3023</v>
      </c>
      <c r="D704" t="s">
        <v>3024</v>
      </c>
      <c r="E704" t="s">
        <v>3023</v>
      </c>
    </row>
    <row r="705" spans="1:5" x14ac:dyDescent="0.25">
      <c r="A705" s="9">
        <v>44438</v>
      </c>
      <c r="B705" t="s">
        <v>3025</v>
      </c>
      <c r="C705" t="s">
        <v>3026</v>
      </c>
      <c r="D705" t="s">
        <v>3025</v>
      </c>
      <c r="E705" t="s">
        <v>3027</v>
      </c>
    </row>
    <row r="706" spans="1:5" x14ac:dyDescent="0.25">
      <c r="A706" s="9">
        <v>44439</v>
      </c>
      <c r="B706" t="s">
        <v>3028</v>
      </c>
      <c r="C706" t="s">
        <v>3029</v>
      </c>
      <c r="D706" t="s">
        <v>3028</v>
      </c>
      <c r="E706" t="s">
        <v>3030</v>
      </c>
    </row>
    <row r="707" spans="1:5" x14ac:dyDescent="0.25">
      <c r="A707" s="9">
        <v>44440</v>
      </c>
      <c r="B707" t="s">
        <v>3031</v>
      </c>
      <c r="C707" t="s">
        <v>3032</v>
      </c>
      <c r="D707" t="s">
        <v>3031</v>
      </c>
      <c r="E707" t="s">
        <v>3033</v>
      </c>
    </row>
    <row r="708" spans="1:5" x14ac:dyDescent="0.25">
      <c r="A708" s="9">
        <v>44441</v>
      </c>
      <c r="B708" t="s">
        <v>3034</v>
      </c>
      <c r="C708" t="s">
        <v>3035</v>
      </c>
      <c r="D708" t="s">
        <v>3036</v>
      </c>
      <c r="E708" t="s">
        <v>3035</v>
      </c>
    </row>
    <row r="709" spans="1:5" x14ac:dyDescent="0.25">
      <c r="A709" s="9">
        <v>44442</v>
      </c>
      <c r="B709" t="s">
        <v>3037</v>
      </c>
      <c r="C709" t="s">
        <v>3038</v>
      </c>
      <c r="D709" t="s">
        <v>3039</v>
      </c>
      <c r="E709" t="s">
        <v>3040</v>
      </c>
    </row>
    <row r="710" spans="1:5" x14ac:dyDescent="0.25">
      <c r="A710" s="9">
        <v>44445</v>
      </c>
      <c r="B710" t="s">
        <v>3041</v>
      </c>
      <c r="C710" t="s">
        <v>3042</v>
      </c>
      <c r="D710" t="s">
        <v>3041</v>
      </c>
      <c r="E710" t="s">
        <v>3042</v>
      </c>
    </row>
    <row r="711" spans="1:5" x14ac:dyDescent="0.25">
      <c r="A711" s="9">
        <v>44446</v>
      </c>
      <c r="B711" t="s">
        <v>3043</v>
      </c>
      <c r="C711" t="s">
        <v>3044</v>
      </c>
      <c r="D711" t="s">
        <v>3045</v>
      </c>
      <c r="E711" t="s">
        <v>3046</v>
      </c>
    </row>
    <row r="712" spans="1:5" x14ac:dyDescent="0.25">
      <c r="A712" s="9">
        <v>44447</v>
      </c>
      <c r="B712" t="s">
        <v>3047</v>
      </c>
      <c r="C712" t="s">
        <v>3047</v>
      </c>
      <c r="D712" t="s">
        <v>3048</v>
      </c>
      <c r="E712" t="s">
        <v>3049</v>
      </c>
    </row>
    <row r="713" spans="1:5" x14ac:dyDescent="0.25">
      <c r="A713" s="9">
        <v>44448</v>
      </c>
      <c r="B713" t="s">
        <v>3050</v>
      </c>
      <c r="C713" t="s">
        <v>3051</v>
      </c>
      <c r="D713" t="s">
        <v>3052</v>
      </c>
      <c r="E713" t="s">
        <v>3053</v>
      </c>
    </row>
    <row r="714" spans="1:5" x14ac:dyDescent="0.25">
      <c r="A714" s="9">
        <v>44449</v>
      </c>
      <c r="B714" t="s">
        <v>3054</v>
      </c>
      <c r="C714" t="s">
        <v>694</v>
      </c>
      <c r="D714" t="s">
        <v>3054</v>
      </c>
      <c r="E714" t="s">
        <v>3055</v>
      </c>
    </row>
    <row r="715" spans="1:5" x14ac:dyDescent="0.25">
      <c r="A715" s="9">
        <v>44452</v>
      </c>
      <c r="B715" t="s">
        <v>3056</v>
      </c>
      <c r="C715" t="s">
        <v>3057</v>
      </c>
      <c r="D715" t="s">
        <v>3058</v>
      </c>
      <c r="E715" t="s">
        <v>3057</v>
      </c>
    </row>
    <row r="716" spans="1:5" x14ac:dyDescent="0.25">
      <c r="A716" s="9">
        <v>44453</v>
      </c>
      <c r="B716" t="s">
        <v>3059</v>
      </c>
      <c r="C716" t="s">
        <v>3060</v>
      </c>
      <c r="D716" t="s">
        <v>3061</v>
      </c>
      <c r="E716" t="s">
        <v>3062</v>
      </c>
    </row>
    <row r="717" spans="1:5" x14ac:dyDescent="0.25">
      <c r="A717" s="9">
        <v>44454</v>
      </c>
      <c r="B717" t="s">
        <v>3063</v>
      </c>
      <c r="C717" t="s">
        <v>3064</v>
      </c>
      <c r="D717" t="s">
        <v>664</v>
      </c>
      <c r="E717" t="s">
        <v>3065</v>
      </c>
    </row>
    <row r="718" spans="1:5" x14ac:dyDescent="0.25">
      <c r="A718" s="9">
        <v>44455</v>
      </c>
      <c r="B718" t="s">
        <v>3066</v>
      </c>
      <c r="C718" t="s">
        <v>3067</v>
      </c>
      <c r="D718" t="s">
        <v>3068</v>
      </c>
      <c r="E718" t="s">
        <v>3069</v>
      </c>
    </row>
    <row r="719" spans="1:5" x14ac:dyDescent="0.25">
      <c r="A719" s="9">
        <v>44456</v>
      </c>
      <c r="B719" t="s">
        <v>3070</v>
      </c>
      <c r="C719" t="s">
        <v>3071</v>
      </c>
      <c r="D719" t="s">
        <v>3072</v>
      </c>
      <c r="E719" t="s">
        <v>3073</v>
      </c>
    </row>
    <row r="720" spans="1:5" x14ac:dyDescent="0.25">
      <c r="A720" s="9">
        <v>44459</v>
      </c>
      <c r="B720" t="s">
        <v>3074</v>
      </c>
      <c r="C720" t="s">
        <v>3074</v>
      </c>
      <c r="D720" t="s">
        <v>3075</v>
      </c>
      <c r="E720" t="s">
        <v>3076</v>
      </c>
    </row>
    <row r="721" spans="1:5" x14ac:dyDescent="0.25">
      <c r="A721" s="9">
        <v>44460</v>
      </c>
      <c r="B721" t="s">
        <v>3077</v>
      </c>
      <c r="C721" t="s">
        <v>3078</v>
      </c>
      <c r="D721" t="s">
        <v>3079</v>
      </c>
      <c r="E721" t="s">
        <v>3080</v>
      </c>
    </row>
    <row r="722" spans="1:5" x14ac:dyDescent="0.25">
      <c r="A722" s="9">
        <v>44461</v>
      </c>
      <c r="B722" t="s">
        <v>3081</v>
      </c>
      <c r="C722" t="s">
        <v>3082</v>
      </c>
      <c r="D722" t="s">
        <v>3081</v>
      </c>
      <c r="E722" t="s">
        <v>1073</v>
      </c>
    </row>
    <row r="723" spans="1:5" x14ac:dyDescent="0.25">
      <c r="A723" s="9">
        <v>44462</v>
      </c>
      <c r="B723" t="s">
        <v>3083</v>
      </c>
      <c r="C723" t="s">
        <v>3084</v>
      </c>
      <c r="D723" t="s">
        <v>3085</v>
      </c>
      <c r="E723" t="s">
        <v>3086</v>
      </c>
    </row>
    <row r="724" spans="1:5" x14ac:dyDescent="0.25">
      <c r="A724" s="9">
        <v>44463</v>
      </c>
      <c r="B724" t="s">
        <v>3087</v>
      </c>
      <c r="C724" t="s">
        <v>756</v>
      </c>
      <c r="D724" t="s">
        <v>3088</v>
      </c>
      <c r="E724" t="s">
        <v>3089</v>
      </c>
    </row>
    <row r="725" spans="1:5" x14ac:dyDescent="0.25">
      <c r="A725" s="9">
        <v>44466</v>
      </c>
      <c r="B725" t="s">
        <v>3090</v>
      </c>
      <c r="C725" t="s">
        <v>3091</v>
      </c>
      <c r="D725" t="s">
        <v>3092</v>
      </c>
      <c r="E725" t="s">
        <v>3093</v>
      </c>
    </row>
    <row r="726" spans="1:5" x14ac:dyDescent="0.25">
      <c r="A726" s="9">
        <v>44467</v>
      </c>
      <c r="B726" t="s">
        <v>3094</v>
      </c>
      <c r="C726" t="s">
        <v>3095</v>
      </c>
      <c r="D726" t="s">
        <v>3096</v>
      </c>
      <c r="E726" t="s">
        <v>3097</v>
      </c>
    </row>
    <row r="727" spans="1:5" x14ac:dyDescent="0.25">
      <c r="A727" s="9">
        <v>44468</v>
      </c>
      <c r="B727" t="s">
        <v>3098</v>
      </c>
      <c r="C727" t="s">
        <v>3099</v>
      </c>
      <c r="D727" t="s">
        <v>3100</v>
      </c>
      <c r="E727" t="s">
        <v>3101</v>
      </c>
    </row>
    <row r="728" spans="1:5" x14ac:dyDescent="0.25">
      <c r="A728" s="9">
        <v>44469</v>
      </c>
      <c r="B728" t="s">
        <v>3102</v>
      </c>
      <c r="C728" t="s">
        <v>3103</v>
      </c>
      <c r="D728" t="s">
        <v>3104</v>
      </c>
      <c r="E728" t="s">
        <v>3105</v>
      </c>
    </row>
    <row r="729" spans="1:5" x14ac:dyDescent="0.25">
      <c r="A729" s="9">
        <v>44470</v>
      </c>
      <c r="B729" t="s">
        <v>3106</v>
      </c>
      <c r="C729" t="s">
        <v>3107</v>
      </c>
      <c r="D729" t="s">
        <v>3108</v>
      </c>
      <c r="E729" t="s">
        <v>3109</v>
      </c>
    </row>
    <row r="730" spans="1:5" x14ac:dyDescent="0.25">
      <c r="A730" s="9">
        <v>44473</v>
      </c>
      <c r="B730" t="s">
        <v>3110</v>
      </c>
      <c r="C730" t="s">
        <v>3111</v>
      </c>
      <c r="D730" t="s">
        <v>3112</v>
      </c>
      <c r="E730" t="s">
        <v>3113</v>
      </c>
    </row>
    <row r="731" spans="1:5" x14ac:dyDescent="0.25">
      <c r="A731" s="9">
        <v>44474</v>
      </c>
      <c r="B731" t="s">
        <v>3114</v>
      </c>
      <c r="C731" t="s">
        <v>3115</v>
      </c>
      <c r="D731" t="s">
        <v>3116</v>
      </c>
      <c r="E731" t="s">
        <v>3117</v>
      </c>
    </row>
    <row r="732" spans="1:5" x14ac:dyDescent="0.25">
      <c r="A732" s="9">
        <v>44475</v>
      </c>
      <c r="B732" t="s">
        <v>3118</v>
      </c>
      <c r="C732" t="s">
        <v>3118</v>
      </c>
      <c r="D732" t="s">
        <v>3119</v>
      </c>
      <c r="E732" t="s">
        <v>741</v>
      </c>
    </row>
    <row r="733" spans="1:5" x14ac:dyDescent="0.25">
      <c r="A733" s="9">
        <v>44476</v>
      </c>
      <c r="B733" t="s">
        <v>3120</v>
      </c>
      <c r="C733" t="s">
        <v>3121</v>
      </c>
      <c r="D733" t="s">
        <v>3122</v>
      </c>
      <c r="E733" t="s">
        <v>3123</v>
      </c>
    </row>
    <row r="734" spans="1:5" x14ac:dyDescent="0.25">
      <c r="A734" s="9">
        <v>44477</v>
      </c>
      <c r="B734" t="s">
        <v>3124</v>
      </c>
      <c r="C734" t="s">
        <v>3125</v>
      </c>
      <c r="D734" t="s">
        <v>3124</v>
      </c>
      <c r="E734" t="s">
        <v>3126</v>
      </c>
    </row>
    <row r="735" spans="1:5" x14ac:dyDescent="0.25">
      <c r="A735" s="9">
        <v>44480</v>
      </c>
      <c r="B735" t="s">
        <v>651</v>
      </c>
      <c r="C735" t="s">
        <v>3127</v>
      </c>
      <c r="D735" t="s">
        <v>3128</v>
      </c>
      <c r="E735" t="s">
        <v>3127</v>
      </c>
    </row>
    <row r="736" spans="1:5" x14ac:dyDescent="0.25">
      <c r="A736" s="9">
        <v>44481</v>
      </c>
      <c r="B736" t="s">
        <v>3129</v>
      </c>
      <c r="C736" t="s">
        <v>3130</v>
      </c>
      <c r="D736" t="s">
        <v>3131</v>
      </c>
      <c r="E736" t="s">
        <v>3132</v>
      </c>
    </row>
    <row r="737" spans="1:5" x14ac:dyDescent="0.25">
      <c r="A737" s="9">
        <v>44482</v>
      </c>
      <c r="B737" t="s">
        <v>3133</v>
      </c>
      <c r="C737" t="s">
        <v>3134</v>
      </c>
      <c r="D737" t="s">
        <v>3135</v>
      </c>
      <c r="E737" t="s">
        <v>3136</v>
      </c>
    </row>
    <row r="738" spans="1:5" x14ac:dyDescent="0.25">
      <c r="A738" s="9">
        <v>44483</v>
      </c>
      <c r="B738" t="s">
        <v>3137</v>
      </c>
      <c r="C738" t="s">
        <v>3138</v>
      </c>
      <c r="D738" t="s">
        <v>3139</v>
      </c>
      <c r="E738" t="s">
        <v>3140</v>
      </c>
    </row>
    <row r="739" spans="1:5" x14ac:dyDescent="0.25">
      <c r="A739" s="9">
        <v>44484</v>
      </c>
      <c r="B739" t="s">
        <v>3141</v>
      </c>
      <c r="C739" t="s">
        <v>3142</v>
      </c>
      <c r="D739" t="s">
        <v>3143</v>
      </c>
      <c r="E739" t="s">
        <v>3144</v>
      </c>
    </row>
    <row r="740" spans="1:5" x14ac:dyDescent="0.25">
      <c r="A740" s="9">
        <v>44487</v>
      </c>
      <c r="B740" t="s">
        <v>3145</v>
      </c>
      <c r="C740" t="s">
        <v>3146</v>
      </c>
      <c r="D740" t="s">
        <v>3147</v>
      </c>
      <c r="E740" t="s">
        <v>3148</v>
      </c>
    </row>
    <row r="741" spans="1:5" x14ac:dyDescent="0.25">
      <c r="A741" s="9">
        <v>44488</v>
      </c>
      <c r="B741" t="s">
        <v>3149</v>
      </c>
      <c r="C741" t="s">
        <v>3150</v>
      </c>
      <c r="D741" t="s">
        <v>3151</v>
      </c>
      <c r="E741" t="s">
        <v>3152</v>
      </c>
    </row>
    <row r="742" spans="1:5" x14ac:dyDescent="0.25">
      <c r="A742" s="9">
        <v>44489</v>
      </c>
      <c r="B742" t="s">
        <v>3153</v>
      </c>
      <c r="C742" t="s">
        <v>3154</v>
      </c>
      <c r="D742" t="s">
        <v>3155</v>
      </c>
      <c r="E742" t="s">
        <v>3156</v>
      </c>
    </row>
    <row r="743" spans="1:5" x14ac:dyDescent="0.25">
      <c r="A743" s="9">
        <v>44490</v>
      </c>
      <c r="B743" t="s">
        <v>3157</v>
      </c>
      <c r="C743" t="s">
        <v>3157</v>
      </c>
      <c r="D743" t="s">
        <v>3158</v>
      </c>
      <c r="E743" t="s">
        <v>3159</v>
      </c>
    </row>
    <row r="744" spans="1:5" x14ac:dyDescent="0.25">
      <c r="A744" s="9">
        <v>44491</v>
      </c>
      <c r="B744" t="s">
        <v>3160</v>
      </c>
      <c r="C744" t="s">
        <v>3161</v>
      </c>
      <c r="D744" t="s">
        <v>3162</v>
      </c>
      <c r="E744" t="s">
        <v>3163</v>
      </c>
    </row>
    <row r="745" spans="1:5" x14ac:dyDescent="0.25">
      <c r="A745" s="9">
        <v>44494</v>
      </c>
      <c r="B745" t="s">
        <v>3164</v>
      </c>
      <c r="C745" t="s">
        <v>3165</v>
      </c>
      <c r="D745" t="s">
        <v>3164</v>
      </c>
      <c r="E745" t="s">
        <v>3166</v>
      </c>
    </row>
    <row r="746" spans="1:5" x14ac:dyDescent="0.25">
      <c r="A746" s="9">
        <v>44495</v>
      </c>
      <c r="B746" t="s">
        <v>3167</v>
      </c>
      <c r="C746" t="s">
        <v>3168</v>
      </c>
      <c r="D746" t="s">
        <v>3169</v>
      </c>
      <c r="E746" t="s">
        <v>3170</v>
      </c>
    </row>
    <row r="747" spans="1:5" x14ac:dyDescent="0.25">
      <c r="A747" s="9">
        <v>44496</v>
      </c>
      <c r="B747" t="s">
        <v>3171</v>
      </c>
      <c r="C747" t="s">
        <v>3171</v>
      </c>
      <c r="D747" t="s">
        <v>3172</v>
      </c>
      <c r="E747" t="s">
        <v>3173</v>
      </c>
    </row>
    <row r="748" spans="1:5" x14ac:dyDescent="0.25">
      <c r="A748" s="9">
        <v>44497</v>
      </c>
      <c r="B748" t="s">
        <v>3174</v>
      </c>
      <c r="C748" t="s">
        <v>3175</v>
      </c>
      <c r="D748" t="s">
        <v>3176</v>
      </c>
      <c r="E748" t="s">
        <v>3177</v>
      </c>
    </row>
    <row r="749" spans="1:5" x14ac:dyDescent="0.25">
      <c r="A749" s="9">
        <v>44498</v>
      </c>
      <c r="B749" t="s">
        <v>3178</v>
      </c>
      <c r="C749" t="s">
        <v>3179</v>
      </c>
      <c r="D749" t="s">
        <v>3180</v>
      </c>
      <c r="E749" t="s">
        <v>3181</v>
      </c>
    </row>
    <row r="750" spans="1:5" x14ac:dyDescent="0.25">
      <c r="A750" s="9">
        <v>44502</v>
      </c>
      <c r="B750" t="s">
        <v>3182</v>
      </c>
      <c r="C750" t="s">
        <v>3183</v>
      </c>
      <c r="D750" t="s">
        <v>3184</v>
      </c>
      <c r="E750" t="s">
        <v>3185</v>
      </c>
    </row>
    <row r="751" spans="1:5" x14ac:dyDescent="0.25">
      <c r="A751" s="9">
        <v>44503</v>
      </c>
      <c r="B751" t="s">
        <v>3186</v>
      </c>
      <c r="C751" t="s">
        <v>3187</v>
      </c>
      <c r="D751" t="s">
        <v>696</v>
      </c>
      <c r="E751" t="s">
        <v>669</v>
      </c>
    </row>
    <row r="752" spans="1:5" x14ac:dyDescent="0.25">
      <c r="A752" s="9">
        <v>44504</v>
      </c>
      <c r="B752" t="s">
        <v>3188</v>
      </c>
      <c r="C752" t="s">
        <v>3189</v>
      </c>
      <c r="D752" t="s">
        <v>3188</v>
      </c>
      <c r="E752" t="s">
        <v>3190</v>
      </c>
    </row>
    <row r="753" spans="1:5" x14ac:dyDescent="0.25">
      <c r="A753" s="9">
        <v>44505</v>
      </c>
      <c r="B753" t="s">
        <v>3191</v>
      </c>
      <c r="C753" t="s">
        <v>3192</v>
      </c>
      <c r="D753" t="s">
        <v>3193</v>
      </c>
      <c r="E753" t="s">
        <v>3194</v>
      </c>
    </row>
    <row r="754" spans="1:5" x14ac:dyDescent="0.25">
      <c r="A754" s="9">
        <v>44508</v>
      </c>
      <c r="B754" t="s">
        <v>3195</v>
      </c>
      <c r="C754" t="s">
        <v>3196</v>
      </c>
      <c r="D754" t="s">
        <v>3197</v>
      </c>
      <c r="E754" t="s">
        <v>3198</v>
      </c>
    </row>
    <row r="755" spans="1:5" x14ac:dyDescent="0.25">
      <c r="A755" s="9">
        <v>44509</v>
      </c>
      <c r="B755" t="s">
        <v>3199</v>
      </c>
      <c r="C755" t="s">
        <v>3200</v>
      </c>
      <c r="D755" t="s">
        <v>3201</v>
      </c>
      <c r="E755" t="s">
        <v>3202</v>
      </c>
    </row>
    <row r="756" spans="1:5" x14ac:dyDescent="0.25">
      <c r="A756" s="9">
        <v>44510</v>
      </c>
      <c r="B756" t="s">
        <v>3203</v>
      </c>
      <c r="C756" t="s">
        <v>3204</v>
      </c>
      <c r="D756" t="s">
        <v>3205</v>
      </c>
      <c r="E756" t="s">
        <v>3206</v>
      </c>
    </row>
    <row r="757" spans="1:5" x14ac:dyDescent="0.25">
      <c r="A757" s="9">
        <v>44512</v>
      </c>
      <c r="B757" t="s">
        <v>3207</v>
      </c>
      <c r="C757" t="s">
        <v>3208</v>
      </c>
      <c r="D757" t="s">
        <v>3209</v>
      </c>
      <c r="E757" t="s">
        <v>3209</v>
      </c>
    </row>
    <row r="758" spans="1:5" x14ac:dyDescent="0.25">
      <c r="A758" s="9">
        <v>44515</v>
      </c>
      <c r="B758" t="s">
        <v>3210</v>
      </c>
      <c r="C758" t="s">
        <v>3211</v>
      </c>
      <c r="D758" t="s">
        <v>3212</v>
      </c>
      <c r="E758" t="s">
        <v>3212</v>
      </c>
    </row>
    <row r="759" spans="1:5" x14ac:dyDescent="0.25">
      <c r="A759" s="9">
        <v>44516</v>
      </c>
      <c r="B759" t="s">
        <v>3213</v>
      </c>
      <c r="C759" t="s">
        <v>3214</v>
      </c>
      <c r="D759" t="s">
        <v>3215</v>
      </c>
      <c r="E759" t="s">
        <v>3216</v>
      </c>
    </row>
    <row r="760" spans="1:5" x14ac:dyDescent="0.25">
      <c r="A760" s="9">
        <v>44517</v>
      </c>
      <c r="B760" t="s">
        <v>3217</v>
      </c>
      <c r="C760" t="s">
        <v>3218</v>
      </c>
      <c r="D760" t="s">
        <v>3219</v>
      </c>
      <c r="E760" t="s">
        <v>3220</v>
      </c>
    </row>
    <row r="761" spans="1:5" x14ac:dyDescent="0.25">
      <c r="A761" s="9">
        <v>44518</v>
      </c>
      <c r="B761" t="s">
        <v>3221</v>
      </c>
      <c r="C761" t="s">
        <v>3221</v>
      </c>
      <c r="D761" t="s">
        <v>3222</v>
      </c>
      <c r="E761" t="s">
        <v>3223</v>
      </c>
    </row>
    <row r="762" spans="1:5" x14ac:dyDescent="0.25">
      <c r="A762" s="9">
        <v>44519</v>
      </c>
      <c r="B762" t="s">
        <v>3224</v>
      </c>
      <c r="C762" t="s">
        <v>3225</v>
      </c>
      <c r="D762" t="s">
        <v>3226</v>
      </c>
      <c r="E762" t="s">
        <v>3227</v>
      </c>
    </row>
    <row r="763" spans="1:5" x14ac:dyDescent="0.25">
      <c r="A763" s="9">
        <v>44522</v>
      </c>
      <c r="B763" t="s">
        <v>3228</v>
      </c>
      <c r="C763" t="s">
        <v>3229</v>
      </c>
      <c r="D763" t="s">
        <v>3230</v>
      </c>
      <c r="E763" t="s">
        <v>3231</v>
      </c>
    </row>
    <row r="764" spans="1:5" x14ac:dyDescent="0.25">
      <c r="A764" s="9">
        <v>44523</v>
      </c>
      <c r="B764" t="s">
        <v>3232</v>
      </c>
      <c r="C764" t="s">
        <v>3233</v>
      </c>
      <c r="D764" t="s">
        <v>3234</v>
      </c>
      <c r="E764" t="s">
        <v>3235</v>
      </c>
    </row>
    <row r="765" spans="1:5" x14ac:dyDescent="0.25">
      <c r="A765" s="9">
        <v>44524</v>
      </c>
      <c r="B765" t="s">
        <v>3236</v>
      </c>
      <c r="C765" t="s">
        <v>3237</v>
      </c>
      <c r="D765" t="s">
        <v>3238</v>
      </c>
      <c r="E765" t="s">
        <v>3239</v>
      </c>
    </row>
    <row r="766" spans="1:5" x14ac:dyDescent="0.25">
      <c r="A766" s="9">
        <v>44525</v>
      </c>
      <c r="B766" t="s">
        <v>3240</v>
      </c>
      <c r="C766" t="s">
        <v>3241</v>
      </c>
      <c r="D766" t="s">
        <v>2820</v>
      </c>
      <c r="E766" t="s">
        <v>3242</v>
      </c>
    </row>
    <row r="767" spans="1:5" x14ac:dyDescent="0.25">
      <c r="A767" s="9">
        <v>44526</v>
      </c>
      <c r="B767" t="s">
        <v>3243</v>
      </c>
      <c r="C767" t="s">
        <v>3243</v>
      </c>
      <c r="D767" t="s">
        <v>3244</v>
      </c>
      <c r="E767" t="s">
        <v>3245</v>
      </c>
    </row>
    <row r="768" spans="1:5" x14ac:dyDescent="0.25">
      <c r="A768" s="9">
        <v>44529</v>
      </c>
      <c r="B768" t="s">
        <v>3246</v>
      </c>
      <c r="C768" t="s">
        <v>3247</v>
      </c>
      <c r="D768" t="s">
        <v>1461</v>
      </c>
      <c r="E768" t="s">
        <v>1278</v>
      </c>
    </row>
    <row r="769" spans="1:5" x14ac:dyDescent="0.25">
      <c r="A769" s="9">
        <v>44530</v>
      </c>
      <c r="B769" t="s">
        <v>3248</v>
      </c>
      <c r="C769" t="s">
        <v>3249</v>
      </c>
      <c r="D769" t="s">
        <v>3250</v>
      </c>
      <c r="E769" t="s">
        <v>3251</v>
      </c>
    </row>
    <row r="770" spans="1:5" x14ac:dyDescent="0.25">
      <c r="A770" s="9">
        <v>44531</v>
      </c>
      <c r="B770" t="s">
        <v>3252</v>
      </c>
      <c r="C770" t="s">
        <v>3253</v>
      </c>
      <c r="D770" t="s">
        <v>3254</v>
      </c>
      <c r="E770" t="s">
        <v>3255</v>
      </c>
    </row>
    <row r="771" spans="1:5" x14ac:dyDescent="0.25">
      <c r="A771" s="9">
        <v>44532</v>
      </c>
      <c r="B771" t="s">
        <v>3256</v>
      </c>
      <c r="C771" t="s">
        <v>3256</v>
      </c>
      <c r="D771" t="s">
        <v>3257</v>
      </c>
      <c r="E771" t="s">
        <v>3258</v>
      </c>
    </row>
    <row r="772" spans="1:5" x14ac:dyDescent="0.25">
      <c r="A772" s="9">
        <v>44533</v>
      </c>
      <c r="B772" t="s">
        <v>3259</v>
      </c>
      <c r="C772" t="s">
        <v>3260</v>
      </c>
      <c r="D772" t="s">
        <v>3261</v>
      </c>
      <c r="E772" t="s">
        <v>3262</v>
      </c>
    </row>
    <row r="773" spans="1:5" x14ac:dyDescent="0.25">
      <c r="A773" s="9">
        <v>44536</v>
      </c>
      <c r="B773" t="s">
        <v>3263</v>
      </c>
      <c r="C773" t="s">
        <v>3264</v>
      </c>
      <c r="D773" t="s">
        <v>3265</v>
      </c>
      <c r="E773" t="s">
        <v>3266</v>
      </c>
    </row>
    <row r="774" spans="1:5" x14ac:dyDescent="0.25">
      <c r="A774" s="9">
        <v>44537</v>
      </c>
      <c r="B774" t="s">
        <v>3258</v>
      </c>
      <c r="C774" t="s">
        <v>3267</v>
      </c>
      <c r="D774" t="s">
        <v>3258</v>
      </c>
      <c r="E774" t="s">
        <v>3268</v>
      </c>
    </row>
    <row r="775" spans="1:5" x14ac:dyDescent="0.25">
      <c r="A775" s="9">
        <v>44538</v>
      </c>
      <c r="B775" t="s">
        <v>3269</v>
      </c>
      <c r="C775" t="s">
        <v>3270</v>
      </c>
      <c r="D775" t="s">
        <v>3271</v>
      </c>
      <c r="E775" t="s">
        <v>504</v>
      </c>
    </row>
    <row r="776" spans="1:5" x14ac:dyDescent="0.25">
      <c r="A776" s="9">
        <v>44539</v>
      </c>
      <c r="B776" t="s">
        <v>3272</v>
      </c>
      <c r="C776" t="s">
        <v>3273</v>
      </c>
      <c r="D776" t="s">
        <v>928</v>
      </c>
      <c r="E776" t="s">
        <v>3274</v>
      </c>
    </row>
    <row r="777" spans="1:5" x14ac:dyDescent="0.25">
      <c r="A777" s="9">
        <v>44540</v>
      </c>
      <c r="B777" t="s">
        <v>1330</v>
      </c>
      <c r="C777" t="s">
        <v>1383</v>
      </c>
      <c r="D777" t="s">
        <v>3275</v>
      </c>
      <c r="E777" t="s">
        <v>3276</v>
      </c>
    </row>
    <row r="778" spans="1:5" x14ac:dyDescent="0.25">
      <c r="A778" s="9">
        <v>44543</v>
      </c>
      <c r="B778" t="s">
        <v>3277</v>
      </c>
      <c r="C778" t="s">
        <v>3278</v>
      </c>
      <c r="D778" t="s">
        <v>3279</v>
      </c>
      <c r="E778" t="s">
        <v>3280</v>
      </c>
    </row>
    <row r="779" spans="1:5" x14ac:dyDescent="0.25">
      <c r="A779" s="9">
        <v>44544</v>
      </c>
      <c r="B779" t="s">
        <v>3281</v>
      </c>
      <c r="C779" t="s">
        <v>3282</v>
      </c>
      <c r="D779" t="s">
        <v>3283</v>
      </c>
      <c r="E779" t="s">
        <v>3284</v>
      </c>
    </row>
    <row r="780" spans="1:5" x14ac:dyDescent="0.25">
      <c r="A780" s="9">
        <v>44545</v>
      </c>
      <c r="B780" t="s">
        <v>3285</v>
      </c>
      <c r="C780" t="s">
        <v>3285</v>
      </c>
      <c r="D780" t="s">
        <v>3286</v>
      </c>
      <c r="E780" t="s">
        <v>3287</v>
      </c>
    </row>
    <row r="781" spans="1:5" x14ac:dyDescent="0.25">
      <c r="A781" s="9">
        <v>44546</v>
      </c>
      <c r="B781" t="s">
        <v>3288</v>
      </c>
      <c r="C781" t="s">
        <v>3289</v>
      </c>
      <c r="D781" t="s">
        <v>3288</v>
      </c>
      <c r="E781" t="s">
        <v>3290</v>
      </c>
    </row>
    <row r="782" spans="1:5" x14ac:dyDescent="0.25">
      <c r="A782" s="9">
        <v>44547</v>
      </c>
      <c r="B782" t="s">
        <v>1333</v>
      </c>
      <c r="C782" t="s">
        <v>1336</v>
      </c>
      <c r="D782" t="s">
        <v>3291</v>
      </c>
      <c r="E782" t="s">
        <v>3292</v>
      </c>
    </row>
    <row r="783" spans="1:5" x14ac:dyDescent="0.25">
      <c r="A783" s="9">
        <v>44550</v>
      </c>
      <c r="B783" t="s">
        <v>3293</v>
      </c>
      <c r="C783" t="s">
        <v>3294</v>
      </c>
      <c r="D783" t="s">
        <v>3295</v>
      </c>
      <c r="E783" t="s">
        <v>3296</v>
      </c>
    </row>
    <row r="784" spans="1:5" x14ac:dyDescent="0.25">
      <c r="A784" s="9">
        <v>44551</v>
      </c>
      <c r="B784" t="s">
        <v>3297</v>
      </c>
      <c r="C784" t="s">
        <v>3298</v>
      </c>
      <c r="D784" t="s">
        <v>3299</v>
      </c>
      <c r="E784" t="s">
        <v>3300</v>
      </c>
    </row>
    <row r="785" spans="1:5" x14ac:dyDescent="0.25">
      <c r="A785" s="9">
        <v>44552</v>
      </c>
      <c r="B785" t="s">
        <v>3301</v>
      </c>
      <c r="C785" t="s">
        <v>3302</v>
      </c>
      <c r="D785" t="s">
        <v>3303</v>
      </c>
      <c r="E785" t="s">
        <v>3302</v>
      </c>
    </row>
    <row r="786" spans="1:5" x14ac:dyDescent="0.25">
      <c r="A786" s="9">
        <v>44553</v>
      </c>
      <c r="B786" t="s">
        <v>3304</v>
      </c>
      <c r="C786" t="s">
        <v>3305</v>
      </c>
      <c r="D786" t="s">
        <v>3306</v>
      </c>
      <c r="E786" t="s">
        <v>3307</v>
      </c>
    </row>
    <row r="787" spans="1:5" x14ac:dyDescent="0.25">
      <c r="A787" s="9">
        <v>44557</v>
      </c>
      <c r="B787" t="s">
        <v>3308</v>
      </c>
      <c r="C787" t="s">
        <v>3309</v>
      </c>
      <c r="D787" t="s">
        <v>3310</v>
      </c>
      <c r="E787" t="s">
        <v>3311</v>
      </c>
    </row>
    <row r="788" spans="1:5" x14ac:dyDescent="0.25">
      <c r="A788" s="9">
        <v>44558</v>
      </c>
      <c r="B788" t="s">
        <v>3312</v>
      </c>
      <c r="C788" t="s">
        <v>3313</v>
      </c>
      <c r="D788" t="s">
        <v>3314</v>
      </c>
      <c r="E788" t="s">
        <v>3313</v>
      </c>
    </row>
    <row r="789" spans="1:5" x14ac:dyDescent="0.25">
      <c r="A789" s="9">
        <v>44559</v>
      </c>
      <c r="B789" t="s">
        <v>3315</v>
      </c>
      <c r="C789" t="s">
        <v>3316</v>
      </c>
      <c r="D789" t="s">
        <v>3317</v>
      </c>
      <c r="E789" t="s">
        <v>3318</v>
      </c>
    </row>
    <row r="790" spans="1:5" x14ac:dyDescent="0.25">
      <c r="A790" s="9">
        <v>44560</v>
      </c>
      <c r="B790" t="s">
        <v>3319</v>
      </c>
      <c r="C790" t="s">
        <v>3320</v>
      </c>
      <c r="D790" t="s">
        <v>3321</v>
      </c>
      <c r="E790" t="s">
        <v>3320</v>
      </c>
    </row>
    <row r="791" spans="1:5" x14ac:dyDescent="0.25">
      <c r="A791" s="9">
        <v>44564</v>
      </c>
      <c r="B791" t="s">
        <v>3322</v>
      </c>
      <c r="C791" t="s">
        <v>3323</v>
      </c>
      <c r="D791" t="s">
        <v>3322</v>
      </c>
      <c r="E791" t="s">
        <v>3324</v>
      </c>
    </row>
    <row r="792" spans="1:5" x14ac:dyDescent="0.25">
      <c r="A792" s="9">
        <v>44565</v>
      </c>
      <c r="B792" t="s">
        <v>3325</v>
      </c>
      <c r="C792" t="s">
        <v>3326</v>
      </c>
      <c r="D792" t="s">
        <v>3327</v>
      </c>
      <c r="E792" t="s">
        <v>3328</v>
      </c>
    </row>
    <row r="793" spans="1:5" x14ac:dyDescent="0.25">
      <c r="A793" s="9">
        <v>44566</v>
      </c>
      <c r="B793" t="s">
        <v>3329</v>
      </c>
      <c r="C793" t="s">
        <v>3330</v>
      </c>
      <c r="D793" t="s">
        <v>3331</v>
      </c>
      <c r="E793" t="s">
        <v>3330</v>
      </c>
    </row>
    <row r="794" spans="1:5" x14ac:dyDescent="0.25">
      <c r="A794" s="9">
        <v>44568</v>
      </c>
      <c r="B794" t="s">
        <v>3332</v>
      </c>
      <c r="C794" t="s">
        <v>3333</v>
      </c>
      <c r="D794" t="s">
        <v>3334</v>
      </c>
      <c r="E794" t="s">
        <v>3335</v>
      </c>
    </row>
    <row r="795" spans="1:5" x14ac:dyDescent="0.25">
      <c r="A795" s="9">
        <v>44571</v>
      </c>
      <c r="B795" t="s">
        <v>3336</v>
      </c>
      <c r="C795" t="s">
        <v>3337</v>
      </c>
      <c r="D795" t="s">
        <v>3338</v>
      </c>
      <c r="E795" t="s">
        <v>3339</v>
      </c>
    </row>
    <row r="796" spans="1:5" x14ac:dyDescent="0.25">
      <c r="A796" s="9">
        <v>44572</v>
      </c>
      <c r="B796" t="s">
        <v>3340</v>
      </c>
      <c r="C796" t="s">
        <v>3341</v>
      </c>
      <c r="D796" t="s">
        <v>3342</v>
      </c>
      <c r="E796" t="s">
        <v>3343</v>
      </c>
    </row>
    <row r="797" spans="1:5" x14ac:dyDescent="0.25">
      <c r="A797" s="9">
        <v>44573</v>
      </c>
      <c r="B797" t="s">
        <v>3344</v>
      </c>
      <c r="C797" t="s">
        <v>3345</v>
      </c>
      <c r="D797" t="s">
        <v>3344</v>
      </c>
      <c r="E797" t="s">
        <v>3345</v>
      </c>
    </row>
    <row r="798" spans="1:5" x14ac:dyDescent="0.25">
      <c r="A798" s="9">
        <v>44574</v>
      </c>
      <c r="B798" t="s">
        <v>3346</v>
      </c>
      <c r="C798" t="s">
        <v>3347</v>
      </c>
      <c r="D798" t="s">
        <v>3348</v>
      </c>
      <c r="E798" t="s">
        <v>3349</v>
      </c>
    </row>
    <row r="799" spans="1:5" x14ac:dyDescent="0.25">
      <c r="A799" s="9">
        <v>44575</v>
      </c>
      <c r="B799" t="s">
        <v>3350</v>
      </c>
      <c r="C799" t="s">
        <v>3351</v>
      </c>
      <c r="D799" t="s">
        <v>3352</v>
      </c>
      <c r="E799" t="s">
        <v>3353</v>
      </c>
    </row>
    <row r="800" spans="1:5" x14ac:dyDescent="0.25">
      <c r="A800" s="9">
        <v>44578</v>
      </c>
      <c r="B800" t="s">
        <v>3354</v>
      </c>
      <c r="C800" t="s">
        <v>3355</v>
      </c>
      <c r="D800" t="s">
        <v>3356</v>
      </c>
      <c r="E800" t="s">
        <v>3357</v>
      </c>
    </row>
    <row r="801" spans="1:5" x14ac:dyDescent="0.25">
      <c r="A801" s="9">
        <v>44579</v>
      </c>
      <c r="B801" t="s">
        <v>3358</v>
      </c>
      <c r="C801" t="s">
        <v>3358</v>
      </c>
      <c r="D801" t="s">
        <v>3359</v>
      </c>
      <c r="E801" t="s">
        <v>3360</v>
      </c>
    </row>
    <row r="802" spans="1:5" x14ac:dyDescent="0.25">
      <c r="A802" s="9">
        <v>44580</v>
      </c>
      <c r="B802" t="s">
        <v>802</v>
      </c>
      <c r="C802" t="s">
        <v>3361</v>
      </c>
      <c r="D802" t="s">
        <v>3362</v>
      </c>
      <c r="E802" t="s">
        <v>3363</v>
      </c>
    </row>
    <row r="803" spans="1:5" x14ac:dyDescent="0.25">
      <c r="A803" s="9">
        <v>44581</v>
      </c>
      <c r="B803" t="s">
        <v>3364</v>
      </c>
      <c r="C803" t="s">
        <v>3365</v>
      </c>
      <c r="D803" t="s">
        <v>3366</v>
      </c>
      <c r="E803" t="s">
        <v>3367</v>
      </c>
    </row>
    <row r="804" spans="1:5" x14ac:dyDescent="0.25">
      <c r="A804" s="9">
        <v>44582</v>
      </c>
      <c r="B804" t="s">
        <v>3368</v>
      </c>
      <c r="C804" t="s">
        <v>3368</v>
      </c>
      <c r="D804" t="s">
        <v>3369</v>
      </c>
      <c r="E804" t="s">
        <v>3370</v>
      </c>
    </row>
    <row r="805" spans="1:5" x14ac:dyDescent="0.25">
      <c r="A805" s="9">
        <v>44585</v>
      </c>
      <c r="B805" t="s">
        <v>3371</v>
      </c>
      <c r="C805" t="s">
        <v>3372</v>
      </c>
      <c r="D805" t="s">
        <v>3373</v>
      </c>
      <c r="E805" t="s">
        <v>3374</v>
      </c>
    </row>
    <row r="806" spans="1:5" x14ac:dyDescent="0.25">
      <c r="A806" s="9">
        <v>44586</v>
      </c>
      <c r="B806" t="s">
        <v>3375</v>
      </c>
      <c r="C806" t="s">
        <v>3376</v>
      </c>
      <c r="D806" t="s">
        <v>3377</v>
      </c>
      <c r="E806" t="s">
        <v>3378</v>
      </c>
    </row>
    <row r="807" spans="1:5" x14ac:dyDescent="0.25">
      <c r="A807" s="9">
        <v>44587</v>
      </c>
      <c r="B807" t="s">
        <v>3379</v>
      </c>
      <c r="C807" t="s">
        <v>3380</v>
      </c>
      <c r="D807" t="s">
        <v>3379</v>
      </c>
      <c r="E807" t="s">
        <v>3381</v>
      </c>
    </row>
    <row r="808" spans="1:5" x14ac:dyDescent="0.25">
      <c r="A808" s="9">
        <v>44588</v>
      </c>
      <c r="B808" t="s">
        <v>3382</v>
      </c>
      <c r="C808" t="s">
        <v>3383</v>
      </c>
      <c r="D808" t="s">
        <v>3384</v>
      </c>
      <c r="E808" t="s">
        <v>3385</v>
      </c>
    </row>
    <row r="809" spans="1:5" x14ac:dyDescent="0.25">
      <c r="A809" s="9">
        <v>44589</v>
      </c>
      <c r="B809" t="s">
        <v>3386</v>
      </c>
      <c r="C809" t="s">
        <v>3386</v>
      </c>
      <c r="D809" t="s">
        <v>3387</v>
      </c>
      <c r="E809" t="s">
        <v>3388</v>
      </c>
    </row>
    <row r="810" spans="1:5" x14ac:dyDescent="0.25">
      <c r="A810" s="9">
        <v>44592</v>
      </c>
      <c r="B810" t="s">
        <v>3389</v>
      </c>
      <c r="C810" t="s">
        <v>3390</v>
      </c>
      <c r="D810" t="s">
        <v>3391</v>
      </c>
      <c r="E810" t="s">
        <v>3392</v>
      </c>
    </row>
    <row r="811" spans="1:5" x14ac:dyDescent="0.25">
      <c r="A811" s="9">
        <v>44593</v>
      </c>
      <c r="B811" t="s">
        <v>3393</v>
      </c>
      <c r="C811" t="s">
        <v>3394</v>
      </c>
      <c r="D811" t="s">
        <v>3395</v>
      </c>
      <c r="E811" t="s">
        <v>3396</v>
      </c>
    </row>
    <row r="812" spans="1:5" x14ac:dyDescent="0.25">
      <c r="A812" s="9">
        <v>44594</v>
      </c>
      <c r="B812" t="s">
        <v>3242</v>
      </c>
      <c r="C812" t="s">
        <v>3397</v>
      </c>
      <c r="D812" t="s">
        <v>3398</v>
      </c>
      <c r="E812" t="s">
        <v>3399</v>
      </c>
    </row>
    <row r="813" spans="1:5" x14ac:dyDescent="0.25">
      <c r="A813" s="9">
        <v>44595</v>
      </c>
      <c r="B813" t="s">
        <v>3400</v>
      </c>
      <c r="C813" t="s">
        <v>2939</v>
      </c>
      <c r="D813" t="s">
        <v>3401</v>
      </c>
      <c r="E813" t="s">
        <v>3402</v>
      </c>
    </row>
    <row r="814" spans="1:5" x14ac:dyDescent="0.25">
      <c r="A814" s="9">
        <v>44596</v>
      </c>
      <c r="B814" t="s">
        <v>3403</v>
      </c>
      <c r="C814" t="s">
        <v>3404</v>
      </c>
      <c r="D814" t="s">
        <v>3405</v>
      </c>
      <c r="E814" t="s">
        <v>3405</v>
      </c>
    </row>
    <row r="815" spans="1:5" x14ac:dyDescent="0.25">
      <c r="A815" s="9">
        <v>44599</v>
      </c>
      <c r="B815" t="s">
        <v>3406</v>
      </c>
      <c r="C815" t="s">
        <v>3407</v>
      </c>
      <c r="D815" t="s">
        <v>3408</v>
      </c>
      <c r="E815" t="s">
        <v>3409</v>
      </c>
    </row>
    <row r="816" spans="1:5" x14ac:dyDescent="0.25">
      <c r="A816" s="9">
        <v>44600</v>
      </c>
      <c r="B816" t="s">
        <v>3410</v>
      </c>
      <c r="C816" t="s">
        <v>3411</v>
      </c>
      <c r="D816" t="s">
        <v>3412</v>
      </c>
      <c r="E816" t="s">
        <v>3411</v>
      </c>
    </row>
    <row r="817" spans="1:5" x14ac:dyDescent="0.25">
      <c r="A817" s="9">
        <v>44601</v>
      </c>
      <c r="B817" t="s">
        <v>3413</v>
      </c>
      <c r="C817" t="s">
        <v>3414</v>
      </c>
      <c r="D817" t="s">
        <v>3415</v>
      </c>
      <c r="E817" t="s">
        <v>3416</v>
      </c>
    </row>
    <row r="818" spans="1:5" x14ac:dyDescent="0.25">
      <c r="A818" s="9">
        <v>44602</v>
      </c>
      <c r="B818" t="s">
        <v>3417</v>
      </c>
      <c r="C818" t="s">
        <v>3418</v>
      </c>
      <c r="D818" t="s">
        <v>3419</v>
      </c>
      <c r="E818" t="s">
        <v>3420</v>
      </c>
    </row>
    <row r="819" spans="1:5" x14ac:dyDescent="0.25">
      <c r="A819" s="9">
        <v>44603</v>
      </c>
      <c r="B819" t="s">
        <v>3421</v>
      </c>
      <c r="C819" t="s">
        <v>3422</v>
      </c>
      <c r="D819" t="s">
        <v>3423</v>
      </c>
      <c r="E819" t="s">
        <v>3424</v>
      </c>
    </row>
    <row r="820" spans="1:5" x14ac:dyDescent="0.25">
      <c r="A820" s="9">
        <v>44606</v>
      </c>
      <c r="B820" t="s">
        <v>3425</v>
      </c>
      <c r="C820" t="s">
        <v>3426</v>
      </c>
      <c r="D820" t="s">
        <v>3427</v>
      </c>
      <c r="E820" t="s">
        <v>3428</v>
      </c>
    </row>
    <row r="821" spans="1:5" x14ac:dyDescent="0.25">
      <c r="A821" s="9">
        <v>44607</v>
      </c>
      <c r="B821" t="s">
        <v>3429</v>
      </c>
      <c r="C821" t="s">
        <v>3430</v>
      </c>
      <c r="D821" t="s">
        <v>3429</v>
      </c>
      <c r="E821" t="s">
        <v>3431</v>
      </c>
    </row>
    <row r="822" spans="1:5" x14ac:dyDescent="0.25">
      <c r="A822" s="9">
        <v>44608</v>
      </c>
      <c r="B822" t="s">
        <v>3432</v>
      </c>
      <c r="C822" t="s">
        <v>3433</v>
      </c>
      <c r="D822" t="s">
        <v>3434</v>
      </c>
      <c r="E822" t="s">
        <v>3435</v>
      </c>
    </row>
    <row r="823" spans="1:5" x14ac:dyDescent="0.25">
      <c r="A823" s="9">
        <v>44609</v>
      </c>
      <c r="B823" t="s">
        <v>3436</v>
      </c>
      <c r="C823" t="s">
        <v>3437</v>
      </c>
      <c r="D823" t="s">
        <v>3438</v>
      </c>
      <c r="E823" t="s">
        <v>3439</v>
      </c>
    </row>
    <row r="824" spans="1:5" x14ac:dyDescent="0.25">
      <c r="A824" s="9">
        <v>44610</v>
      </c>
      <c r="B824" t="s">
        <v>3440</v>
      </c>
      <c r="C824" t="s">
        <v>3441</v>
      </c>
      <c r="D824" t="s">
        <v>3442</v>
      </c>
      <c r="E824" t="s">
        <v>3442</v>
      </c>
    </row>
    <row r="825" spans="1:5" x14ac:dyDescent="0.25">
      <c r="A825" s="9">
        <v>44613</v>
      </c>
      <c r="B825" t="s">
        <v>3443</v>
      </c>
      <c r="C825" t="s">
        <v>3444</v>
      </c>
      <c r="D825" t="s">
        <v>3445</v>
      </c>
      <c r="E825" t="s">
        <v>3446</v>
      </c>
    </row>
    <row r="826" spans="1:5" x14ac:dyDescent="0.25">
      <c r="A826" s="9">
        <v>44614</v>
      </c>
      <c r="B826" t="s">
        <v>3447</v>
      </c>
      <c r="C826" t="s">
        <v>3448</v>
      </c>
      <c r="D826" t="s">
        <v>3449</v>
      </c>
      <c r="E826" t="s">
        <v>3450</v>
      </c>
    </row>
    <row r="827" spans="1:5" x14ac:dyDescent="0.25">
      <c r="A827" s="9">
        <v>44615</v>
      </c>
      <c r="B827" t="s">
        <v>3451</v>
      </c>
      <c r="C827" t="s">
        <v>3452</v>
      </c>
      <c r="D827" t="s">
        <v>3453</v>
      </c>
      <c r="E827" t="s">
        <v>3453</v>
      </c>
    </row>
    <row r="828" spans="1:5" x14ac:dyDescent="0.25">
      <c r="A828" s="9">
        <v>44616</v>
      </c>
      <c r="B828" t="s">
        <v>2396</v>
      </c>
      <c r="C828" t="s">
        <v>2396</v>
      </c>
      <c r="D828" t="s">
        <v>3454</v>
      </c>
      <c r="E828" t="s">
        <v>3455</v>
      </c>
    </row>
    <row r="829" spans="1:5" x14ac:dyDescent="0.25">
      <c r="A829" s="9">
        <v>44617</v>
      </c>
      <c r="B829" t="s">
        <v>3456</v>
      </c>
      <c r="C829" t="s">
        <v>3457</v>
      </c>
      <c r="D829" t="s">
        <v>3456</v>
      </c>
      <c r="E829" t="s">
        <v>3458</v>
      </c>
    </row>
    <row r="830" spans="1:5" x14ac:dyDescent="0.25">
      <c r="A830" s="9">
        <v>44620</v>
      </c>
      <c r="B830" t="s">
        <v>3459</v>
      </c>
      <c r="C830" t="s">
        <v>3460</v>
      </c>
      <c r="D830" t="s">
        <v>3461</v>
      </c>
      <c r="E830" t="s">
        <v>3462</v>
      </c>
    </row>
    <row r="831" spans="1:5" x14ac:dyDescent="0.25">
      <c r="A831" s="9">
        <v>44621</v>
      </c>
      <c r="B831" t="s">
        <v>3463</v>
      </c>
      <c r="C831" t="s">
        <v>3464</v>
      </c>
      <c r="D831" t="s">
        <v>3465</v>
      </c>
      <c r="E831" t="s">
        <v>3466</v>
      </c>
    </row>
    <row r="832" spans="1:5" x14ac:dyDescent="0.25">
      <c r="A832" s="9">
        <v>44622</v>
      </c>
      <c r="B832" t="s">
        <v>3467</v>
      </c>
      <c r="C832" t="s">
        <v>3468</v>
      </c>
      <c r="D832" t="s">
        <v>3469</v>
      </c>
      <c r="E832" t="s">
        <v>3468</v>
      </c>
    </row>
    <row r="833" spans="1:5" x14ac:dyDescent="0.25">
      <c r="A833" s="9">
        <v>44623</v>
      </c>
      <c r="B833" t="s">
        <v>3470</v>
      </c>
      <c r="C833" t="s">
        <v>3471</v>
      </c>
      <c r="D833" t="s">
        <v>3472</v>
      </c>
      <c r="E833" t="s">
        <v>3473</v>
      </c>
    </row>
    <row r="834" spans="1:5" x14ac:dyDescent="0.25">
      <c r="A834" s="9">
        <v>44624</v>
      </c>
      <c r="B834" t="s">
        <v>3474</v>
      </c>
      <c r="C834" t="s">
        <v>3474</v>
      </c>
      <c r="D834" t="s">
        <v>3475</v>
      </c>
      <c r="E834" t="s">
        <v>3476</v>
      </c>
    </row>
    <row r="835" spans="1:5" x14ac:dyDescent="0.25">
      <c r="A835" s="9">
        <v>44627</v>
      </c>
      <c r="B835" t="s">
        <v>3477</v>
      </c>
      <c r="C835" t="s">
        <v>3478</v>
      </c>
      <c r="D835" t="s">
        <v>3479</v>
      </c>
      <c r="E835" t="s">
        <v>3480</v>
      </c>
    </row>
    <row r="836" spans="1:5" x14ac:dyDescent="0.25">
      <c r="A836" s="9">
        <v>44628</v>
      </c>
      <c r="B836" t="s">
        <v>3481</v>
      </c>
      <c r="C836" t="s">
        <v>3482</v>
      </c>
      <c r="D836" t="s">
        <v>3483</v>
      </c>
      <c r="E836" t="s">
        <v>3484</v>
      </c>
    </row>
    <row r="837" spans="1:5" x14ac:dyDescent="0.25">
      <c r="A837" s="9">
        <v>44629</v>
      </c>
      <c r="B837" t="s">
        <v>3485</v>
      </c>
      <c r="C837" t="s">
        <v>3486</v>
      </c>
      <c r="D837" t="s">
        <v>3487</v>
      </c>
      <c r="E837" t="s">
        <v>3488</v>
      </c>
    </row>
    <row r="838" spans="1:5" x14ac:dyDescent="0.25">
      <c r="A838" s="9">
        <v>44630</v>
      </c>
      <c r="B838" t="s">
        <v>3489</v>
      </c>
      <c r="C838" t="s">
        <v>3490</v>
      </c>
      <c r="D838" t="s">
        <v>3491</v>
      </c>
      <c r="E838" t="s">
        <v>2364</v>
      </c>
    </row>
    <row r="839" spans="1:5" x14ac:dyDescent="0.25">
      <c r="A839" s="9">
        <v>44631</v>
      </c>
      <c r="B839" t="s">
        <v>3492</v>
      </c>
      <c r="C839" t="s">
        <v>3493</v>
      </c>
      <c r="D839" t="s">
        <v>3492</v>
      </c>
      <c r="E839" t="s">
        <v>3494</v>
      </c>
    </row>
    <row r="840" spans="1:5" x14ac:dyDescent="0.25">
      <c r="A840" s="9">
        <v>44634</v>
      </c>
      <c r="B840" t="s">
        <v>3495</v>
      </c>
      <c r="C840" t="s">
        <v>3495</v>
      </c>
      <c r="D840" t="s">
        <v>3496</v>
      </c>
      <c r="E840" t="s">
        <v>3496</v>
      </c>
    </row>
    <row r="841" spans="1:5" x14ac:dyDescent="0.25">
      <c r="A841" s="9">
        <v>44635</v>
      </c>
      <c r="B841" t="s">
        <v>3497</v>
      </c>
      <c r="C841" t="s">
        <v>3498</v>
      </c>
      <c r="D841" t="s">
        <v>3499</v>
      </c>
      <c r="E841" t="s">
        <v>3500</v>
      </c>
    </row>
    <row r="842" spans="1:5" x14ac:dyDescent="0.25">
      <c r="A842" s="9">
        <v>44636</v>
      </c>
      <c r="B842" t="s">
        <v>3501</v>
      </c>
      <c r="C842" t="s">
        <v>3502</v>
      </c>
      <c r="D842" t="s">
        <v>3501</v>
      </c>
      <c r="E842" t="s">
        <v>3503</v>
      </c>
    </row>
    <row r="843" spans="1:5" x14ac:dyDescent="0.25">
      <c r="A843" s="9">
        <v>44637</v>
      </c>
      <c r="B843" t="s">
        <v>1620</v>
      </c>
      <c r="C843" t="s">
        <v>3504</v>
      </c>
      <c r="D843" t="s">
        <v>1620</v>
      </c>
      <c r="E843" t="s">
        <v>3504</v>
      </c>
    </row>
    <row r="844" spans="1:5" x14ac:dyDescent="0.25">
      <c r="A844" s="9">
        <v>44638</v>
      </c>
      <c r="B844" t="s">
        <v>3505</v>
      </c>
      <c r="C844" t="s">
        <v>3506</v>
      </c>
      <c r="D844" t="s">
        <v>3507</v>
      </c>
      <c r="E844" t="s">
        <v>3508</v>
      </c>
    </row>
    <row r="845" spans="1:5" x14ac:dyDescent="0.25">
      <c r="A845" s="9">
        <v>44641</v>
      </c>
      <c r="B845" t="s">
        <v>3509</v>
      </c>
      <c r="C845" t="s">
        <v>3510</v>
      </c>
      <c r="D845" t="s">
        <v>3511</v>
      </c>
      <c r="E845" t="s">
        <v>3512</v>
      </c>
    </row>
    <row r="846" spans="1:5" x14ac:dyDescent="0.25">
      <c r="A846" s="9">
        <v>44642</v>
      </c>
      <c r="B846" t="s">
        <v>3513</v>
      </c>
      <c r="C846" t="s">
        <v>3514</v>
      </c>
      <c r="D846" t="s">
        <v>3515</v>
      </c>
      <c r="E846" t="s">
        <v>3516</v>
      </c>
    </row>
    <row r="847" spans="1:5" x14ac:dyDescent="0.25">
      <c r="A847" s="9">
        <v>44643</v>
      </c>
      <c r="B847" t="s">
        <v>3517</v>
      </c>
      <c r="C847" t="s">
        <v>3518</v>
      </c>
      <c r="D847" t="s">
        <v>3519</v>
      </c>
      <c r="E847" t="s">
        <v>3520</v>
      </c>
    </row>
    <row r="848" spans="1:5" x14ac:dyDescent="0.25">
      <c r="A848" s="9">
        <v>44644</v>
      </c>
      <c r="B848" t="s">
        <v>3521</v>
      </c>
      <c r="C848" t="s">
        <v>3522</v>
      </c>
      <c r="D848" t="s">
        <v>3523</v>
      </c>
      <c r="E848" t="s">
        <v>3524</v>
      </c>
    </row>
    <row r="849" spans="1:5" x14ac:dyDescent="0.25">
      <c r="A849" s="9">
        <v>44645</v>
      </c>
      <c r="B849" t="s">
        <v>3525</v>
      </c>
      <c r="C849" t="s">
        <v>3526</v>
      </c>
      <c r="D849" t="s">
        <v>3527</v>
      </c>
      <c r="E849" t="s">
        <v>3528</v>
      </c>
    </row>
    <row r="850" spans="1:5" x14ac:dyDescent="0.25">
      <c r="A850" s="9">
        <v>44648</v>
      </c>
      <c r="B850" t="s">
        <v>3529</v>
      </c>
      <c r="C850" t="s">
        <v>3530</v>
      </c>
      <c r="D850" t="s">
        <v>3529</v>
      </c>
      <c r="E850" t="s">
        <v>3531</v>
      </c>
    </row>
    <row r="851" spans="1:5" x14ac:dyDescent="0.25">
      <c r="A851" s="9">
        <v>44649</v>
      </c>
      <c r="B851" t="s">
        <v>1144</v>
      </c>
      <c r="C851" t="s">
        <v>3532</v>
      </c>
      <c r="D851" t="s">
        <v>3533</v>
      </c>
      <c r="E851" t="s">
        <v>3534</v>
      </c>
    </row>
    <row r="852" spans="1:5" x14ac:dyDescent="0.25">
      <c r="A852" s="9">
        <v>44650</v>
      </c>
      <c r="B852" t="s">
        <v>3535</v>
      </c>
      <c r="C852" t="s">
        <v>3536</v>
      </c>
      <c r="D852" t="s">
        <v>3537</v>
      </c>
      <c r="E852" t="s">
        <v>3538</v>
      </c>
    </row>
    <row r="853" spans="1:5" x14ac:dyDescent="0.25">
      <c r="A853" s="9">
        <v>44651</v>
      </c>
      <c r="B853" t="s">
        <v>3539</v>
      </c>
      <c r="C853" t="s">
        <v>3540</v>
      </c>
      <c r="D853" t="s">
        <v>3541</v>
      </c>
      <c r="E853" t="s">
        <v>3541</v>
      </c>
    </row>
    <row r="854" spans="1:5" x14ac:dyDescent="0.25">
      <c r="A854" s="9">
        <v>44652</v>
      </c>
      <c r="B854" t="s">
        <v>3542</v>
      </c>
      <c r="C854" t="s">
        <v>3543</v>
      </c>
      <c r="D854" t="s">
        <v>3525</v>
      </c>
      <c r="E854" t="s">
        <v>3544</v>
      </c>
    </row>
    <row r="855" spans="1:5" x14ac:dyDescent="0.25">
      <c r="A855" s="9">
        <v>44655</v>
      </c>
      <c r="B855" t="s">
        <v>3545</v>
      </c>
      <c r="C855" t="s">
        <v>3546</v>
      </c>
      <c r="D855" t="s">
        <v>3547</v>
      </c>
      <c r="E855" t="s">
        <v>3548</v>
      </c>
    </row>
    <row r="856" spans="1:5" x14ac:dyDescent="0.25">
      <c r="A856" s="9">
        <v>44656</v>
      </c>
      <c r="B856" t="s">
        <v>3549</v>
      </c>
      <c r="C856" t="s">
        <v>3550</v>
      </c>
      <c r="D856" t="s">
        <v>3551</v>
      </c>
      <c r="E856" t="s">
        <v>3552</v>
      </c>
    </row>
    <row r="857" spans="1:5" x14ac:dyDescent="0.25">
      <c r="A857" s="9">
        <v>44657</v>
      </c>
      <c r="B857" t="s">
        <v>3553</v>
      </c>
      <c r="C857" t="s">
        <v>3554</v>
      </c>
      <c r="D857" t="s">
        <v>3555</v>
      </c>
      <c r="E857" t="s">
        <v>3556</v>
      </c>
    </row>
    <row r="858" spans="1:5" x14ac:dyDescent="0.25">
      <c r="A858" s="9">
        <v>44658</v>
      </c>
      <c r="B858" t="s">
        <v>3557</v>
      </c>
      <c r="C858" t="s">
        <v>3558</v>
      </c>
      <c r="D858" t="s">
        <v>3559</v>
      </c>
      <c r="E858" t="s">
        <v>3559</v>
      </c>
    </row>
    <row r="859" spans="1:5" x14ac:dyDescent="0.25">
      <c r="A859" s="9">
        <v>44659</v>
      </c>
      <c r="B859" t="s">
        <v>3560</v>
      </c>
      <c r="C859" t="s">
        <v>3561</v>
      </c>
      <c r="D859" t="s">
        <v>3562</v>
      </c>
      <c r="E859" t="s">
        <v>3563</v>
      </c>
    </row>
    <row r="860" spans="1:5" x14ac:dyDescent="0.25">
      <c r="A860" s="9">
        <v>44662</v>
      </c>
      <c r="B860" t="s">
        <v>3564</v>
      </c>
      <c r="C860" t="s">
        <v>3565</v>
      </c>
      <c r="D860" t="s">
        <v>3566</v>
      </c>
      <c r="E860" t="s">
        <v>3565</v>
      </c>
    </row>
    <row r="861" spans="1:5" x14ac:dyDescent="0.25">
      <c r="A861" s="9">
        <v>44663</v>
      </c>
      <c r="B861" t="s">
        <v>3567</v>
      </c>
      <c r="C861" t="s">
        <v>3567</v>
      </c>
      <c r="D861" t="s">
        <v>3568</v>
      </c>
      <c r="E861" t="s">
        <v>3569</v>
      </c>
    </row>
    <row r="862" spans="1:5" x14ac:dyDescent="0.25">
      <c r="A862" s="9">
        <v>44664</v>
      </c>
      <c r="B862" t="s">
        <v>3570</v>
      </c>
      <c r="C862" t="s">
        <v>3571</v>
      </c>
      <c r="D862" t="s">
        <v>3572</v>
      </c>
      <c r="E862" t="s">
        <v>3573</v>
      </c>
    </row>
    <row r="863" spans="1:5" x14ac:dyDescent="0.25">
      <c r="A863" s="9">
        <v>44665</v>
      </c>
      <c r="B863" t="s">
        <v>3574</v>
      </c>
      <c r="C863" t="s">
        <v>3575</v>
      </c>
      <c r="D863" t="s">
        <v>3576</v>
      </c>
      <c r="E863" t="s">
        <v>3577</v>
      </c>
    </row>
    <row r="864" spans="1:5" x14ac:dyDescent="0.25">
      <c r="A864" s="9">
        <v>44670</v>
      </c>
      <c r="B864" t="s">
        <v>3578</v>
      </c>
      <c r="C864" t="s">
        <v>3579</v>
      </c>
      <c r="D864" t="s">
        <v>2724</v>
      </c>
      <c r="E864" t="s">
        <v>3471</v>
      </c>
    </row>
    <row r="865" spans="1:5" x14ac:dyDescent="0.25">
      <c r="A865" s="9">
        <v>44671</v>
      </c>
      <c r="B865" t="s">
        <v>3580</v>
      </c>
      <c r="C865" t="s">
        <v>3581</v>
      </c>
      <c r="D865" t="s">
        <v>3582</v>
      </c>
      <c r="E865" t="s">
        <v>3582</v>
      </c>
    </row>
    <row r="866" spans="1:5" x14ac:dyDescent="0.25">
      <c r="A866" s="9">
        <v>44672</v>
      </c>
      <c r="B866" t="s">
        <v>3583</v>
      </c>
      <c r="C866" t="s">
        <v>3584</v>
      </c>
      <c r="D866" t="s">
        <v>3585</v>
      </c>
      <c r="E866" t="s">
        <v>3585</v>
      </c>
    </row>
    <row r="867" spans="1:5" x14ac:dyDescent="0.25">
      <c r="A867" s="9">
        <v>44673</v>
      </c>
      <c r="B867" t="s">
        <v>3586</v>
      </c>
      <c r="C867" t="s">
        <v>3586</v>
      </c>
      <c r="D867" t="s">
        <v>3587</v>
      </c>
      <c r="E867" t="s">
        <v>3587</v>
      </c>
    </row>
    <row r="868" spans="1:5" x14ac:dyDescent="0.25">
      <c r="A868" s="9">
        <v>44676</v>
      </c>
      <c r="B868" t="s">
        <v>3588</v>
      </c>
      <c r="C868" t="s">
        <v>3589</v>
      </c>
      <c r="D868" t="s">
        <v>3590</v>
      </c>
      <c r="E868" t="s">
        <v>3591</v>
      </c>
    </row>
    <row r="869" spans="1:5" x14ac:dyDescent="0.25">
      <c r="A869" s="9">
        <v>44677</v>
      </c>
      <c r="B869" t="s">
        <v>3592</v>
      </c>
      <c r="C869" t="s">
        <v>3593</v>
      </c>
      <c r="D869" t="s">
        <v>3594</v>
      </c>
      <c r="E869" t="s">
        <v>3595</v>
      </c>
    </row>
    <row r="870" spans="1:5" x14ac:dyDescent="0.25">
      <c r="A870" s="9">
        <v>44678</v>
      </c>
      <c r="B870" t="s">
        <v>3596</v>
      </c>
      <c r="C870" t="s">
        <v>3597</v>
      </c>
      <c r="D870" t="s">
        <v>3598</v>
      </c>
      <c r="E870" t="s">
        <v>3599</v>
      </c>
    </row>
    <row r="871" spans="1:5" x14ac:dyDescent="0.25">
      <c r="A871" s="9">
        <v>44679</v>
      </c>
      <c r="B871" t="s">
        <v>3600</v>
      </c>
      <c r="C871" t="s">
        <v>3601</v>
      </c>
      <c r="D871" t="s">
        <v>3602</v>
      </c>
      <c r="E871" t="s">
        <v>3603</v>
      </c>
    </row>
    <row r="872" spans="1:5" x14ac:dyDescent="0.25">
      <c r="A872" s="9">
        <v>44680</v>
      </c>
      <c r="B872" t="s">
        <v>3604</v>
      </c>
      <c r="C872" t="s">
        <v>3605</v>
      </c>
      <c r="D872" t="s">
        <v>3606</v>
      </c>
      <c r="E872" t="s">
        <v>3607</v>
      </c>
    </row>
    <row r="873" spans="1:5" x14ac:dyDescent="0.25">
      <c r="A873" s="9">
        <v>44683</v>
      </c>
      <c r="B873" t="s">
        <v>3608</v>
      </c>
      <c r="C873" t="s">
        <v>3608</v>
      </c>
      <c r="D873" t="s">
        <v>3609</v>
      </c>
      <c r="E873" t="s">
        <v>3610</v>
      </c>
    </row>
    <row r="874" spans="1:5" x14ac:dyDescent="0.25">
      <c r="A874" s="9">
        <v>44685</v>
      </c>
      <c r="B874" t="s">
        <v>3611</v>
      </c>
      <c r="C874" t="s">
        <v>3612</v>
      </c>
      <c r="D874" t="s">
        <v>3613</v>
      </c>
      <c r="E874" t="s">
        <v>3614</v>
      </c>
    </row>
    <row r="875" spans="1:5" x14ac:dyDescent="0.25">
      <c r="A875" s="9">
        <v>44686</v>
      </c>
      <c r="B875" t="s">
        <v>3615</v>
      </c>
      <c r="C875" t="s">
        <v>3616</v>
      </c>
      <c r="D875" t="s">
        <v>3617</v>
      </c>
      <c r="E875" t="s">
        <v>3617</v>
      </c>
    </row>
    <row r="876" spans="1:5" x14ac:dyDescent="0.25">
      <c r="A876" s="9">
        <v>44687</v>
      </c>
      <c r="B876" t="s">
        <v>3618</v>
      </c>
      <c r="C876" t="s">
        <v>3619</v>
      </c>
      <c r="D876" t="s">
        <v>3620</v>
      </c>
      <c r="E876" t="s">
        <v>3619</v>
      </c>
    </row>
    <row r="877" spans="1:5" x14ac:dyDescent="0.25">
      <c r="A877" s="9">
        <v>44690</v>
      </c>
      <c r="B877" t="s">
        <v>3621</v>
      </c>
      <c r="C877" t="s">
        <v>3622</v>
      </c>
      <c r="D877" t="s">
        <v>3623</v>
      </c>
      <c r="E877" t="s">
        <v>3624</v>
      </c>
    </row>
    <row r="878" spans="1:5" x14ac:dyDescent="0.25">
      <c r="A878" s="9">
        <v>44691</v>
      </c>
      <c r="B878" t="s">
        <v>3625</v>
      </c>
      <c r="C878" t="s">
        <v>3626</v>
      </c>
      <c r="D878" t="s">
        <v>3627</v>
      </c>
      <c r="E878" t="s">
        <v>3628</v>
      </c>
    </row>
    <row r="879" spans="1:5" x14ac:dyDescent="0.25">
      <c r="A879" s="9">
        <v>44692</v>
      </c>
      <c r="B879" t="s">
        <v>3629</v>
      </c>
      <c r="C879" t="s">
        <v>3630</v>
      </c>
      <c r="D879" t="s">
        <v>3631</v>
      </c>
      <c r="E879" t="s">
        <v>3632</v>
      </c>
    </row>
    <row r="880" spans="1:5" x14ac:dyDescent="0.25">
      <c r="A880" s="9">
        <v>44693</v>
      </c>
      <c r="B880" t="s">
        <v>3633</v>
      </c>
      <c r="C880" t="s">
        <v>3634</v>
      </c>
      <c r="D880" t="s">
        <v>3635</v>
      </c>
      <c r="E880" t="s">
        <v>3636</v>
      </c>
    </row>
    <row r="881" spans="1:5" x14ac:dyDescent="0.25">
      <c r="A881" s="9">
        <v>44694</v>
      </c>
      <c r="B881" t="s">
        <v>3637</v>
      </c>
      <c r="C881" t="s">
        <v>3638</v>
      </c>
      <c r="D881" t="s">
        <v>3637</v>
      </c>
      <c r="E881" t="s">
        <v>3639</v>
      </c>
    </row>
    <row r="882" spans="1:5" x14ac:dyDescent="0.25">
      <c r="A882" s="9">
        <v>44697</v>
      </c>
      <c r="B882" t="s">
        <v>3640</v>
      </c>
      <c r="C882" t="s">
        <v>3641</v>
      </c>
      <c r="D882" t="s">
        <v>3642</v>
      </c>
      <c r="E882" t="s">
        <v>3643</v>
      </c>
    </row>
    <row r="883" spans="1:5" x14ac:dyDescent="0.25">
      <c r="A883" s="9">
        <v>44698</v>
      </c>
      <c r="B883" t="s">
        <v>3644</v>
      </c>
      <c r="C883" t="s">
        <v>3645</v>
      </c>
      <c r="D883" t="s">
        <v>3646</v>
      </c>
      <c r="E883" t="s">
        <v>3647</v>
      </c>
    </row>
    <row r="884" spans="1:5" x14ac:dyDescent="0.25">
      <c r="A884" s="9">
        <v>44699</v>
      </c>
      <c r="B884" t="s">
        <v>3648</v>
      </c>
      <c r="C884" t="s">
        <v>3649</v>
      </c>
      <c r="D884" t="s">
        <v>3650</v>
      </c>
      <c r="E884" t="s">
        <v>3650</v>
      </c>
    </row>
    <row r="885" spans="1:5" x14ac:dyDescent="0.25">
      <c r="A885" s="9">
        <v>44700</v>
      </c>
      <c r="B885" t="s">
        <v>3651</v>
      </c>
      <c r="C885" t="s">
        <v>3652</v>
      </c>
      <c r="D885" t="s">
        <v>3653</v>
      </c>
      <c r="E885" t="s">
        <v>3654</v>
      </c>
    </row>
    <row r="886" spans="1:5" x14ac:dyDescent="0.25">
      <c r="A886" s="9">
        <v>44701</v>
      </c>
      <c r="B886" t="s">
        <v>3655</v>
      </c>
      <c r="C886" t="s">
        <v>3656</v>
      </c>
      <c r="D886" t="s">
        <v>3657</v>
      </c>
      <c r="E886" t="s">
        <v>3657</v>
      </c>
    </row>
    <row r="887" spans="1:5" x14ac:dyDescent="0.25">
      <c r="A887" s="9">
        <v>44704</v>
      </c>
      <c r="B887" t="s">
        <v>3658</v>
      </c>
      <c r="C887" t="s">
        <v>3659</v>
      </c>
      <c r="D887" t="s">
        <v>3658</v>
      </c>
      <c r="E887" t="s">
        <v>3612</v>
      </c>
    </row>
    <row r="888" spans="1:5" x14ac:dyDescent="0.25">
      <c r="A888" s="9">
        <v>44705</v>
      </c>
      <c r="B888" t="s">
        <v>3660</v>
      </c>
      <c r="C888" t="s">
        <v>3661</v>
      </c>
      <c r="D888" t="s">
        <v>3662</v>
      </c>
      <c r="E888" t="s">
        <v>3662</v>
      </c>
    </row>
    <row r="889" spans="1:5" x14ac:dyDescent="0.25">
      <c r="A889" s="9">
        <v>44706</v>
      </c>
      <c r="B889" t="s">
        <v>3663</v>
      </c>
      <c r="C889" t="s">
        <v>3664</v>
      </c>
      <c r="D889" t="s">
        <v>3665</v>
      </c>
      <c r="E889" t="s">
        <v>3666</v>
      </c>
    </row>
    <row r="890" spans="1:5" x14ac:dyDescent="0.25">
      <c r="A890" s="9">
        <v>44707</v>
      </c>
      <c r="B890" t="s">
        <v>3667</v>
      </c>
      <c r="C890" t="s">
        <v>3668</v>
      </c>
      <c r="D890" t="s">
        <v>3669</v>
      </c>
      <c r="E890" t="s">
        <v>3670</v>
      </c>
    </row>
    <row r="891" spans="1:5" x14ac:dyDescent="0.25">
      <c r="A891" s="9">
        <v>44708</v>
      </c>
      <c r="B891" t="s">
        <v>1641</v>
      </c>
      <c r="C891" t="s">
        <v>3671</v>
      </c>
      <c r="D891" t="s">
        <v>3672</v>
      </c>
      <c r="E891" t="s">
        <v>3673</v>
      </c>
    </row>
    <row r="892" spans="1:5" x14ac:dyDescent="0.25">
      <c r="A892" s="9">
        <v>44711</v>
      </c>
      <c r="B892" t="s">
        <v>3674</v>
      </c>
      <c r="C892" t="s">
        <v>3675</v>
      </c>
      <c r="D892" t="s">
        <v>3676</v>
      </c>
      <c r="E892" t="s">
        <v>3677</v>
      </c>
    </row>
    <row r="893" spans="1:5" x14ac:dyDescent="0.25">
      <c r="A893" s="9">
        <v>44712</v>
      </c>
      <c r="B893" t="s">
        <v>3678</v>
      </c>
      <c r="C893" t="s">
        <v>3679</v>
      </c>
      <c r="D893" t="s">
        <v>3680</v>
      </c>
      <c r="E893" t="s">
        <v>3681</v>
      </c>
    </row>
    <row r="894" spans="1:5" x14ac:dyDescent="0.25">
      <c r="A894" s="9">
        <v>44713</v>
      </c>
      <c r="B894" t="s">
        <v>3682</v>
      </c>
      <c r="C894" t="s">
        <v>3682</v>
      </c>
      <c r="D894" t="s">
        <v>3683</v>
      </c>
      <c r="E894" t="s">
        <v>3684</v>
      </c>
    </row>
    <row r="895" spans="1:5" x14ac:dyDescent="0.25">
      <c r="A895" s="9">
        <v>44714</v>
      </c>
      <c r="B895" t="s">
        <v>3685</v>
      </c>
      <c r="C895" t="s">
        <v>3686</v>
      </c>
      <c r="D895" t="s">
        <v>3687</v>
      </c>
      <c r="E895" t="s">
        <v>3688</v>
      </c>
    </row>
    <row r="896" spans="1:5" x14ac:dyDescent="0.25">
      <c r="A896" s="9">
        <v>44715</v>
      </c>
      <c r="B896" t="s">
        <v>3689</v>
      </c>
      <c r="C896" t="s">
        <v>3690</v>
      </c>
      <c r="D896" t="s">
        <v>3691</v>
      </c>
      <c r="E896" t="s">
        <v>3692</v>
      </c>
    </row>
    <row r="897" spans="1:5" x14ac:dyDescent="0.25">
      <c r="A897" s="9">
        <v>44718</v>
      </c>
      <c r="B897" t="s">
        <v>3693</v>
      </c>
      <c r="C897" t="s">
        <v>3694</v>
      </c>
      <c r="D897" t="s">
        <v>3695</v>
      </c>
      <c r="E897" t="s">
        <v>3696</v>
      </c>
    </row>
    <row r="898" spans="1:5" x14ac:dyDescent="0.25">
      <c r="A898" s="9">
        <v>44719</v>
      </c>
      <c r="B898" t="s">
        <v>3697</v>
      </c>
      <c r="C898" t="s">
        <v>3697</v>
      </c>
      <c r="D898" t="s">
        <v>3698</v>
      </c>
      <c r="E898" t="s">
        <v>3699</v>
      </c>
    </row>
    <row r="899" spans="1:5" x14ac:dyDescent="0.25">
      <c r="A899" s="9">
        <v>44720</v>
      </c>
      <c r="B899" t="s">
        <v>3700</v>
      </c>
      <c r="C899" t="s">
        <v>3701</v>
      </c>
      <c r="D899" t="s">
        <v>3702</v>
      </c>
      <c r="E899" t="s">
        <v>3703</v>
      </c>
    </row>
    <row r="900" spans="1:5" x14ac:dyDescent="0.25">
      <c r="A900" s="9">
        <v>44721</v>
      </c>
      <c r="B900" t="s">
        <v>3704</v>
      </c>
      <c r="C900" t="s">
        <v>3705</v>
      </c>
      <c r="D900" t="s">
        <v>3706</v>
      </c>
      <c r="E900" t="s">
        <v>3707</v>
      </c>
    </row>
    <row r="901" spans="1:5" x14ac:dyDescent="0.25">
      <c r="A901" s="9">
        <v>44722</v>
      </c>
      <c r="B901" t="s">
        <v>3708</v>
      </c>
      <c r="C901" t="s">
        <v>3708</v>
      </c>
      <c r="D901" t="s">
        <v>3709</v>
      </c>
      <c r="E901" t="s">
        <v>3710</v>
      </c>
    </row>
    <row r="902" spans="1:5" x14ac:dyDescent="0.25">
      <c r="A902" s="9">
        <v>44725</v>
      </c>
      <c r="B902" t="s">
        <v>3711</v>
      </c>
      <c r="C902" t="s">
        <v>3712</v>
      </c>
      <c r="D902" t="s">
        <v>3713</v>
      </c>
      <c r="E902" t="s">
        <v>3714</v>
      </c>
    </row>
    <row r="903" spans="1:5" x14ac:dyDescent="0.25">
      <c r="A903" s="9">
        <v>44726</v>
      </c>
      <c r="B903" t="s">
        <v>3715</v>
      </c>
      <c r="C903" t="s">
        <v>3716</v>
      </c>
      <c r="D903" t="s">
        <v>3717</v>
      </c>
      <c r="E903" t="s">
        <v>3718</v>
      </c>
    </row>
    <row r="904" spans="1:5" x14ac:dyDescent="0.25">
      <c r="A904" s="9">
        <v>44727</v>
      </c>
      <c r="B904" t="s">
        <v>3719</v>
      </c>
      <c r="C904" t="s">
        <v>3720</v>
      </c>
      <c r="D904" t="s">
        <v>3721</v>
      </c>
      <c r="E904" t="s">
        <v>3722</v>
      </c>
    </row>
    <row r="905" spans="1:5" x14ac:dyDescent="0.25">
      <c r="A905" s="9">
        <v>44729</v>
      </c>
      <c r="B905" t="s">
        <v>3723</v>
      </c>
      <c r="C905" t="s">
        <v>3724</v>
      </c>
      <c r="D905" t="s">
        <v>3725</v>
      </c>
      <c r="E905" t="s">
        <v>3726</v>
      </c>
    </row>
    <row r="906" spans="1:5" x14ac:dyDescent="0.25">
      <c r="A906" s="9">
        <v>44732</v>
      </c>
      <c r="B906" t="s">
        <v>3727</v>
      </c>
      <c r="C906" t="s">
        <v>3728</v>
      </c>
      <c r="D906" t="s">
        <v>3729</v>
      </c>
      <c r="E906" t="s">
        <v>3730</v>
      </c>
    </row>
    <row r="907" spans="1:5" x14ac:dyDescent="0.25">
      <c r="A907" s="9">
        <v>44733</v>
      </c>
      <c r="B907" t="s">
        <v>3731</v>
      </c>
      <c r="C907" t="s">
        <v>3732</v>
      </c>
      <c r="D907" t="s">
        <v>3731</v>
      </c>
      <c r="E907" t="s">
        <v>3732</v>
      </c>
    </row>
    <row r="908" spans="1:5" x14ac:dyDescent="0.25">
      <c r="A908" s="9">
        <v>44734</v>
      </c>
      <c r="B908" t="s">
        <v>3733</v>
      </c>
      <c r="C908" t="s">
        <v>3733</v>
      </c>
      <c r="D908" t="s">
        <v>3734</v>
      </c>
      <c r="E908" t="s">
        <v>3735</v>
      </c>
    </row>
    <row r="909" spans="1:5" x14ac:dyDescent="0.25">
      <c r="A909" s="9">
        <v>44735</v>
      </c>
      <c r="B909" t="s">
        <v>3736</v>
      </c>
      <c r="C909" t="s">
        <v>3737</v>
      </c>
      <c r="D909" t="s">
        <v>3738</v>
      </c>
      <c r="E909" t="s">
        <v>3739</v>
      </c>
    </row>
    <row r="910" spans="1:5" x14ac:dyDescent="0.25">
      <c r="A910" s="9">
        <v>44736</v>
      </c>
      <c r="B910" t="s">
        <v>3740</v>
      </c>
      <c r="C910" t="s">
        <v>3741</v>
      </c>
      <c r="D910" t="s">
        <v>2279</v>
      </c>
      <c r="E910" t="s">
        <v>3742</v>
      </c>
    </row>
    <row r="911" spans="1:5" x14ac:dyDescent="0.25">
      <c r="A911" s="9">
        <v>44739</v>
      </c>
      <c r="B911" t="s">
        <v>3743</v>
      </c>
      <c r="C911" t="s">
        <v>3744</v>
      </c>
      <c r="D911" t="s">
        <v>3745</v>
      </c>
      <c r="E911" t="s">
        <v>3746</v>
      </c>
    </row>
    <row r="912" spans="1:5" x14ac:dyDescent="0.25">
      <c r="A912" s="9">
        <v>44740</v>
      </c>
      <c r="B912" t="s">
        <v>3747</v>
      </c>
      <c r="C912" t="s">
        <v>3748</v>
      </c>
      <c r="D912" t="s">
        <v>3747</v>
      </c>
      <c r="E912" t="s">
        <v>3749</v>
      </c>
    </row>
    <row r="913" spans="1:5" x14ac:dyDescent="0.25">
      <c r="A913" s="9">
        <v>44741</v>
      </c>
      <c r="B913" t="s">
        <v>3750</v>
      </c>
      <c r="C913" t="s">
        <v>3751</v>
      </c>
      <c r="D913" t="s">
        <v>3752</v>
      </c>
      <c r="E913" t="s">
        <v>3753</v>
      </c>
    </row>
    <row r="914" spans="1:5" x14ac:dyDescent="0.25">
      <c r="A914" s="9">
        <v>44742</v>
      </c>
      <c r="B914" t="s">
        <v>3754</v>
      </c>
      <c r="C914" t="s">
        <v>3754</v>
      </c>
      <c r="D914" t="s">
        <v>3755</v>
      </c>
      <c r="E914" t="s">
        <v>3756</v>
      </c>
    </row>
    <row r="915" spans="1:5" x14ac:dyDescent="0.25">
      <c r="A915" s="9">
        <v>44743</v>
      </c>
      <c r="B915" t="s">
        <v>3757</v>
      </c>
      <c r="C915" t="s">
        <v>3758</v>
      </c>
      <c r="D915" t="s">
        <v>3759</v>
      </c>
      <c r="E915" t="s">
        <v>3760</v>
      </c>
    </row>
    <row r="916" spans="1:5" x14ac:dyDescent="0.25">
      <c r="A916" s="9">
        <v>44746</v>
      </c>
      <c r="B916" t="s">
        <v>3761</v>
      </c>
      <c r="C916" t="s">
        <v>3762</v>
      </c>
      <c r="D916" t="s">
        <v>3763</v>
      </c>
      <c r="E916" t="s">
        <v>3764</v>
      </c>
    </row>
    <row r="917" spans="1:5" x14ac:dyDescent="0.25">
      <c r="A917" s="9">
        <v>44747</v>
      </c>
      <c r="B917" t="s">
        <v>3765</v>
      </c>
      <c r="C917" t="s">
        <v>3766</v>
      </c>
      <c r="D917" t="s">
        <v>3767</v>
      </c>
      <c r="E917" t="s">
        <v>3768</v>
      </c>
    </row>
    <row r="918" spans="1:5" x14ac:dyDescent="0.25">
      <c r="A918" s="9">
        <v>44748</v>
      </c>
      <c r="B918" t="s">
        <v>3769</v>
      </c>
      <c r="C918" t="s">
        <v>3770</v>
      </c>
      <c r="D918" t="s">
        <v>3771</v>
      </c>
      <c r="E918" t="s">
        <v>3772</v>
      </c>
    </row>
    <row r="919" spans="1:5" x14ac:dyDescent="0.25">
      <c r="A919" s="9">
        <v>44749</v>
      </c>
      <c r="B919" t="s">
        <v>3773</v>
      </c>
      <c r="C919" t="s">
        <v>3774</v>
      </c>
      <c r="D919" t="s">
        <v>3773</v>
      </c>
      <c r="E919" t="s">
        <v>3775</v>
      </c>
    </row>
    <row r="920" spans="1:5" x14ac:dyDescent="0.25">
      <c r="A920" s="9">
        <v>44750</v>
      </c>
      <c r="B920" t="s">
        <v>3776</v>
      </c>
      <c r="C920" t="s">
        <v>3777</v>
      </c>
      <c r="D920" t="s">
        <v>3778</v>
      </c>
      <c r="E920" t="s">
        <v>3779</v>
      </c>
    </row>
    <row r="921" spans="1:5" x14ac:dyDescent="0.25">
      <c r="A921" s="9">
        <v>44753</v>
      </c>
      <c r="B921" t="s">
        <v>3780</v>
      </c>
      <c r="C921" t="s">
        <v>3781</v>
      </c>
      <c r="D921" t="s">
        <v>3782</v>
      </c>
      <c r="E921" t="s">
        <v>3783</v>
      </c>
    </row>
    <row r="922" spans="1:5" x14ac:dyDescent="0.25">
      <c r="A922" s="9">
        <v>44754</v>
      </c>
      <c r="B922" t="s">
        <v>3784</v>
      </c>
      <c r="C922" t="s">
        <v>3784</v>
      </c>
      <c r="D922" t="s">
        <v>3785</v>
      </c>
      <c r="E922" t="s">
        <v>3786</v>
      </c>
    </row>
    <row r="923" spans="1:5" x14ac:dyDescent="0.25">
      <c r="A923" s="9">
        <v>44755</v>
      </c>
      <c r="B923" t="s">
        <v>3787</v>
      </c>
      <c r="C923" t="s">
        <v>3788</v>
      </c>
      <c r="D923" t="s">
        <v>3789</v>
      </c>
      <c r="E923" t="s">
        <v>3790</v>
      </c>
    </row>
    <row r="924" spans="1:5" x14ac:dyDescent="0.25">
      <c r="A924" s="9">
        <v>44756</v>
      </c>
      <c r="B924" t="s">
        <v>3791</v>
      </c>
      <c r="C924" t="s">
        <v>3792</v>
      </c>
      <c r="D924" t="s">
        <v>3793</v>
      </c>
      <c r="E924" t="s">
        <v>3794</v>
      </c>
    </row>
    <row r="925" spans="1:5" x14ac:dyDescent="0.25">
      <c r="A925" s="9">
        <v>44757</v>
      </c>
      <c r="B925" t="s">
        <v>3795</v>
      </c>
      <c r="C925" t="s">
        <v>3796</v>
      </c>
      <c r="D925" t="s">
        <v>3797</v>
      </c>
      <c r="E925" t="s">
        <v>3798</v>
      </c>
    </row>
    <row r="926" spans="1:5" x14ac:dyDescent="0.25">
      <c r="A926" s="9">
        <v>44760</v>
      </c>
      <c r="B926" t="s">
        <v>3799</v>
      </c>
      <c r="C926" t="s">
        <v>3800</v>
      </c>
      <c r="D926" t="s">
        <v>3799</v>
      </c>
      <c r="E926" t="s">
        <v>3801</v>
      </c>
    </row>
    <row r="927" spans="1:5" x14ac:dyDescent="0.25">
      <c r="A927" s="9">
        <v>44761</v>
      </c>
      <c r="B927" t="s">
        <v>3802</v>
      </c>
      <c r="C927" t="s">
        <v>3803</v>
      </c>
      <c r="D927" t="s">
        <v>3804</v>
      </c>
      <c r="E927" t="s">
        <v>3805</v>
      </c>
    </row>
    <row r="928" spans="1:5" x14ac:dyDescent="0.25">
      <c r="A928" s="9">
        <v>44762</v>
      </c>
      <c r="B928" t="s">
        <v>3806</v>
      </c>
      <c r="C928" t="s">
        <v>3807</v>
      </c>
      <c r="D928" t="s">
        <v>3808</v>
      </c>
      <c r="E928" t="s">
        <v>3809</v>
      </c>
    </row>
    <row r="929" spans="1:5" x14ac:dyDescent="0.25">
      <c r="A929" s="9">
        <v>44763</v>
      </c>
      <c r="B929" t="s">
        <v>3810</v>
      </c>
      <c r="C929" t="s">
        <v>3762</v>
      </c>
      <c r="D929" t="s">
        <v>3811</v>
      </c>
      <c r="E929" t="s">
        <v>3812</v>
      </c>
    </row>
    <row r="930" spans="1:5" x14ac:dyDescent="0.25">
      <c r="A930" s="9">
        <v>44764</v>
      </c>
      <c r="B930" t="s">
        <v>3813</v>
      </c>
      <c r="C930" t="s">
        <v>3814</v>
      </c>
      <c r="D930" t="s">
        <v>3813</v>
      </c>
      <c r="E930" t="s">
        <v>3815</v>
      </c>
    </row>
    <row r="931" spans="1:5" x14ac:dyDescent="0.25">
      <c r="A931" s="9">
        <v>44767</v>
      </c>
      <c r="B931" t="s">
        <v>3816</v>
      </c>
      <c r="C931" t="s">
        <v>3817</v>
      </c>
      <c r="D931" t="s">
        <v>3818</v>
      </c>
      <c r="E931" t="s">
        <v>3819</v>
      </c>
    </row>
    <row r="932" spans="1:5" x14ac:dyDescent="0.25">
      <c r="A932" s="9">
        <v>44768</v>
      </c>
      <c r="B932" t="s">
        <v>3820</v>
      </c>
      <c r="C932" t="s">
        <v>3821</v>
      </c>
      <c r="D932" t="s">
        <v>3822</v>
      </c>
      <c r="E932" t="s">
        <v>3823</v>
      </c>
    </row>
    <row r="933" spans="1:5" x14ac:dyDescent="0.25">
      <c r="A933" s="9">
        <v>44769</v>
      </c>
      <c r="B933" t="s">
        <v>3824</v>
      </c>
      <c r="C933" t="s">
        <v>3825</v>
      </c>
      <c r="D933" t="s">
        <v>3826</v>
      </c>
      <c r="E933" t="s">
        <v>3827</v>
      </c>
    </row>
    <row r="934" spans="1:5" x14ac:dyDescent="0.25">
      <c r="A934" s="9">
        <v>44770</v>
      </c>
      <c r="B934" t="s">
        <v>3828</v>
      </c>
      <c r="C934" t="s">
        <v>3829</v>
      </c>
      <c r="D934" t="s">
        <v>3830</v>
      </c>
      <c r="E934" t="s">
        <v>3831</v>
      </c>
    </row>
    <row r="935" spans="1:5" x14ac:dyDescent="0.25">
      <c r="A935" s="9">
        <v>44771</v>
      </c>
      <c r="B935" t="s">
        <v>3832</v>
      </c>
      <c r="C935" t="s">
        <v>3833</v>
      </c>
      <c r="D935" t="s">
        <v>3832</v>
      </c>
      <c r="E935" t="s">
        <v>3833</v>
      </c>
    </row>
    <row r="936" spans="1:5" x14ac:dyDescent="0.25">
      <c r="A936" s="9">
        <v>44774</v>
      </c>
      <c r="B936" t="s">
        <v>3834</v>
      </c>
      <c r="C936" t="s">
        <v>3835</v>
      </c>
      <c r="D936" t="s">
        <v>3836</v>
      </c>
      <c r="E936" t="s">
        <v>3835</v>
      </c>
    </row>
    <row r="937" spans="1:5" x14ac:dyDescent="0.25">
      <c r="A937" s="9">
        <v>44775</v>
      </c>
      <c r="B937" t="s">
        <v>3837</v>
      </c>
      <c r="C937" t="s">
        <v>3838</v>
      </c>
      <c r="D937" t="s">
        <v>3839</v>
      </c>
      <c r="E937" t="s">
        <v>3840</v>
      </c>
    </row>
    <row r="938" spans="1:5" x14ac:dyDescent="0.25">
      <c r="A938" s="9">
        <v>44776</v>
      </c>
      <c r="B938" t="s">
        <v>3841</v>
      </c>
      <c r="C938" t="s">
        <v>3842</v>
      </c>
      <c r="D938" t="s">
        <v>3843</v>
      </c>
      <c r="E938" t="s">
        <v>3844</v>
      </c>
    </row>
    <row r="939" spans="1:5" x14ac:dyDescent="0.25">
      <c r="A939" s="9">
        <v>44777</v>
      </c>
      <c r="B939" t="s">
        <v>3845</v>
      </c>
      <c r="C939" t="s">
        <v>3846</v>
      </c>
      <c r="D939" t="s">
        <v>3847</v>
      </c>
      <c r="E939" t="s">
        <v>3848</v>
      </c>
    </row>
    <row r="940" spans="1:5" x14ac:dyDescent="0.25">
      <c r="A940" s="9">
        <v>44778</v>
      </c>
      <c r="B940" t="s">
        <v>3849</v>
      </c>
      <c r="C940" t="s">
        <v>3850</v>
      </c>
      <c r="D940" t="s">
        <v>3851</v>
      </c>
      <c r="E940" t="s">
        <v>3852</v>
      </c>
    </row>
    <row r="941" spans="1:5" x14ac:dyDescent="0.25">
      <c r="A941" s="9">
        <v>44781</v>
      </c>
      <c r="B941" t="s">
        <v>3853</v>
      </c>
      <c r="C941" t="s">
        <v>3854</v>
      </c>
      <c r="D941" t="s">
        <v>3855</v>
      </c>
      <c r="E941" t="s">
        <v>3854</v>
      </c>
    </row>
    <row r="942" spans="1:5" x14ac:dyDescent="0.25">
      <c r="A942" s="9">
        <v>44782</v>
      </c>
      <c r="B942" t="s">
        <v>3856</v>
      </c>
      <c r="C942" t="s">
        <v>3857</v>
      </c>
      <c r="D942" t="s">
        <v>3858</v>
      </c>
      <c r="E942" t="s">
        <v>3859</v>
      </c>
    </row>
    <row r="943" spans="1:5" x14ac:dyDescent="0.25">
      <c r="A943" s="9">
        <v>44783</v>
      </c>
      <c r="B943" t="s">
        <v>3860</v>
      </c>
      <c r="C943" t="s">
        <v>3861</v>
      </c>
      <c r="D943" t="s">
        <v>3862</v>
      </c>
      <c r="E943" t="s">
        <v>3863</v>
      </c>
    </row>
    <row r="944" spans="1:5" x14ac:dyDescent="0.25">
      <c r="A944" s="9">
        <v>44784</v>
      </c>
      <c r="B944" t="s">
        <v>3864</v>
      </c>
      <c r="C944" t="s">
        <v>3865</v>
      </c>
      <c r="D944" t="s">
        <v>3866</v>
      </c>
      <c r="E944" t="s">
        <v>3865</v>
      </c>
    </row>
    <row r="945" spans="1:5" x14ac:dyDescent="0.25">
      <c r="A945" s="9">
        <v>44785</v>
      </c>
      <c r="B945" t="s">
        <v>3867</v>
      </c>
      <c r="C945" t="s">
        <v>3868</v>
      </c>
      <c r="D945" t="s">
        <v>3869</v>
      </c>
      <c r="E945" t="s">
        <v>3870</v>
      </c>
    </row>
    <row r="946" spans="1:5" x14ac:dyDescent="0.25">
      <c r="A946" s="9">
        <v>44789</v>
      </c>
      <c r="B946" t="s">
        <v>3871</v>
      </c>
      <c r="C946" t="s">
        <v>3872</v>
      </c>
      <c r="D946" t="s">
        <v>3873</v>
      </c>
      <c r="E946" t="s">
        <v>3874</v>
      </c>
    </row>
    <row r="947" spans="1:5" x14ac:dyDescent="0.25">
      <c r="A947" s="9">
        <v>44790</v>
      </c>
      <c r="B947" t="s">
        <v>3875</v>
      </c>
      <c r="C947" t="s">
        <v>3876</v>
      </c>
      <c r="D947" t="s">
        <v>3877</v>
      </c>
      <c r="E947" t="s">
        <v>3878</v>
      </c>
    </row>
    <row r="948" spans="1:5" x14ac:dyDescent="0.25">
      <c r="A948" s="9">
        <v>44791</v>
      </c>
      <c r="B948" t="s">
        <v>3879</v>
      </c>
      <c r="C948" t="s">
        <v>3880</v>
      </c>
      <c r="D948" t="s">
        <v>3881</v>
      </c>
      <c r="E948" t="s">
        <v>3882</v>
      </c>
    </row>
    <row r="949" spans="1:5" x14ac:dyDescent="0.25">
      <c r="A949" s="9">
        <v>44792</v>
      </c>
      <c r="B949" t="s">
        <v>3883</v>
      </c>
      <c r="C949" t="s">
        <v>3884</v>
      </c>
      <c r="D949" t="s">
        <v>3885</v>
      </c>
      <c r="E949" t="s">
        <v>3886</v>
      </c>
    </row>
    <row r="950" spans="1:5" x14ac:dyDescent="0.25">
      <c r="A950" s="9">
        <v>44795</v>
      </c>
      <c r="B950" t="s">
        <v>3887</v>
      </c>
      <c r="C950" t="s">
        <v>3888</v>
      </c>
      <c r="D950" t="s">
        <v>3889</v>
      </c>
      <c r="E950" t="s">
        <v>3890</v>
      </c>
    </row>
    <row r="951" spans="1:5" x14ac:dyDescent="0.25">
      <c r="A951" s="9">
        <v>44796</v>
      </c>
      <c r="B951" t="s">
        <v>3891</v>
      </c>
      <c r="C951" t="s">
        <v>3892</v>
      </c>
      <c r="D951" t="s">
        <v>3893</v>
      </c>
      <c r="E951" t="s">
        <v>3894</v>
      </c>
    </row>
    <row r="952" spans="1:5" x14ac:dyDescent="0.25">
      <c r="A952" s="9">
        <v>44797</v>
      </c>
      <c r="B952" t="s">
        <v>3895</v>
      </c>
      <c r="C952" t="s">
        <v>3895</v>
      </c>
      <c r="D952" t="s">
        <v>3896</v>
      </c>
      <c r="E952" t="s">
        <v>3897</v>
      </c>
    </row>
    <row r="953" spans="1:5" x14ac:dyDescent="0.25">
      <c r="A953" s="9">
        <v>44798</v>
      </c>
      <c r="B953" t="s">
        <v>3898</v>
      </c>
      <c r="C953" t="s">
        <v>3899</v>
      </c>
      <c r="D953" t="s">
        <v>3900</v>
      </c>
      <c r="E953" t="s">
        <v>3901</v>
      </c>
    </row>
    <row r="954" spans="1:5" x14ac:dyDescent="0.25">
      <c r="A954" s="9">
        <v>44799</v>
      </c>
      <c r="B954" t="s">
        <v>3902</v>
      </c>
      <c r="C954" t="s">
        <v>3903</v>
      </c>
      <c r="D954" t="s">
        <v>3904</v>
      </c>
      <c r="E954" t="s">
        <v>3905</v>
      </c>
    </row>
    <row r="955" spans="1:5" x14ac:dyDescent="0.25">
      <c r="A955" s="9">
        <v>44802</v>
      </c>
      <c r="B955" t="s">
        <v>3906</v>
      </c>
      <c r="C955" t="s">
        <v>3906</v>
      </c>
      <c r="D955" t="s">
        <v>3907</v>
      </c>
      <c r="E955" t="s">
        <v>3908</v>
      </c>
    </row>
    <row r="956" spans="1:5" x14ac:dyDescent="0.25">
      <c r="A956" s="9">
        <v>44803</v>
      </c>
      <c r="B956" t="s">
        <v>3909</v>
      </c>
      <c r="C956" t="s">
        <v>3910</v>
      </c>
      <c r="D956" t="s">
        <v>3911</v>
      </c>
      <c r="E956" t="s">
        <v>3912</v>
      </c>
    </row>
    <row r="957" spans="1:5" x14ac:dyDescent="0.25">
      <c r="A957" s="9">
        <v>44804</v>
      </c>
      <c r="B957" t="s">
        <v>3913</v>
      </c>
      <c r="C957" t="s">
        <v>3914</v>
      </c>
      <c r="D957" t="s">
        <v>3915</v>
      </c>
      <c r="E957" t="s">
        <v>3916</v>
      </c>
    </row>
    <row r="958" spans="1:5" x14ac:dyDescent="0.25">
      <c r="A958" s="9">
        <v>44805</v>
      </c>
      <c r="B958" t="s">
        <v>3917</v>
      </c>
      <c r="C958" t="s">
        <v>3917</v>
      </c>
      <c r="D958" t="s">
        <v>3918</v>
      </c>
      <c r="E958" t="s">
        <v>3918</v>
      </c>
    </row>
    <row r="959" spans="1:5" x14ac:dyDescent="0.25">
      <c r="A959" s="9">
        <v>44806</v>
      </c>
      <c r="B959" t="s">
        <v>3919</v>
      </c>
      <c r="C959" t="s">
        <v>3920</v>
      </c>
      <c r="D959" t="s">
        <v>3921</v>
      </c>
      <c r="E959" t="s">
        <v>3922</v>
      </c>
    </row>
    <row r="960" spans="1:5" x14ac:dyDescent="0.25">
      <c r="A960" s="9">
        <v>44809</v>
      </c>
      <c r="B960" t="s">
        <v>3923</v>
      </c>
      <c r="C960" t="s">
        <v>3924</v>
      </c>
      <c r="D960" t="s">
        <v>3925</v>
      </c>
      <c r="E960" t="s">
        <v>3926</v>
      </c>
    </row>
    <row r="961" spans="1:5" x14ac:dyDescent="0.25">
      <c r="A961" s="9">
        <v>44810</v>
      </c>
      <c r="B961" t="s">
        <v>3927</v>
      </c>
      <c r="C961" t="s">
        <v>3928</v>
      </c>
      <c r="D961" t="s">
        <v>3929</v>
      </c>
      <c r="E961" t="s">
        <v>3930</v>
      </c>
    </row>
    <row r="962" spans="1:5" x14ac:dyDescent="0.25">
      <c r="A962" s="9">
        <v>44811</v>
      </c>
      <c r="B962" t="s">
        <v>3931</v>
      </c>
      <c r="C962" t="s">
        <v>3932</v>
      </c>
      <c r="D962" t="s">
        <v>3933</v>
      </c>
      <c r="E962" t="s">
        <v>3934</v>
      </c>
    </row>
    <row r="963" spans="1:5" x14ac:dyDescent="0.25">
      <c r="A963" s="9">
        <v>44812</v>
      </c>
      <c r="B963" t="s">
        <v>3935</v>
      </c>
      <c r="C963" t="s">
        <v>3936</v>
      </c>
      <c r="D963" t="s">
        <v>3937</v>
      </c>
      <c r="E963" t="s">
        <v>3938</v>
      </c>
    </row>
    <row r="964" spans="1:5" x14ac:dyDescent="0.25">
      <c r="A964" s="9">
        <v>44813</v>
      </c>
      <c r="B964" t="s">
        <v>3939</v>
      </c>
      <c r="C964" t="s">
        <v>3940</v>
      </c>
      <c r="D964" t="s">
        <v>3939</v>
      </c>
      <c r="E964" t="s">
        <v>3940</v>
      </c>
    </row>
    <row r="965" spans="1:5" x14ac:dyDescent="0.25">
      <c r="A965" s="9">
        <v>44816</v>
      </c>
      <c r="B965" t="s">
        <v>3941</v>
      </c>
      <c r="C965" t="s">
        <v>3942</v>
      </c>
      <c r="D965" t="s">
        <v>3943</v>
      </c>
      <c r="E965" t="s">
        <v>3944</v>
      </c>
    </row>
    <row r="966" spans="1:5" x14ac:dyDescent="0.25">
      <c r="A966" s="9">
        <v>44817</v>
      </c>
      <c r="B966" t="s">
        <v>3945</v>
      </c>
      <c r="C966" t="s">
        <v>3946</v>
      </c>
      <c r="D966" t="s">
        <v>3947</v>
      </c>
      <c r="E966" t="s">
        <v>3948</v>
      </c>
    </row>
    <row r="967" spans="1:5" x14ac:dyDescent="0.25">
      <c r="A967" s="9">
        <v>44818</v>
      </c>
      <c r="B967" t="s">
        <v>3949</v>
      </c>
      <c r="C967" t="s">
        <v>3950</v>
      </c>
      <c r="D967" t="s">
        <v>3951</v>
      </c>
      <c r="E967" t="s">
        <v>3952</v>
      </c>
    </row>
    <row r="968" spans="1:5" x14ac:dyDescent="0.25">
      <c r="A968" s="9">
        <v>44819</v>
      </c>
      <c r="B968" t="s">
        <v>3953</v>
      </c>
      <c r="C968" t="s">
        <v>3954</v>
      </c>
      <c r="D968" t="s">
        <v>3955</v>
      </c>
      <c r="E968" t="s">
        <v>3956</v>
      </c>
    </row>
    <row r="969" spans="1:5" x14ac:dyDescent="0.25">
      <c r="A969" s="9">
        <v>44820</v>
      </c>
      <c r="B969" t="s">
        <v>3957</v>
      </c>
      <c r="C969" t="s">
        <v>3958</v>
      </c>
      <c r="D969" t="s">
        <v>3959</v>
      </c>
      <c r="E969" t="s">
        <v>3960</v>
      </c>
    </row>
    <row r="970" spans="1:5" x14ac:dyDescent="0.25">
      <c r="A970" s="9">
        <v>44823</v>
      </c>
      <c r="B970" t="s">
        <v>3961</v>
      </c>
      <c r="C970" t="s">
        <v>3962</v>
      </c>
      <c r="D970" t="s">
        <v>3963</v>
      </c>
      <c r="E970" t="s">
        <v>3964</v>
      </c>
    </row>
    <row r="971" spans="1:5" x14ac:dyDescent="0.25">
      <c r="A971" s="9">
        <v>44824</v>
      </c>
      <c r="B971" t="s">
        <v>3965</v>
      </c>
      <c r="C971" t="s">
        <v>3966</v>
      </c>
      <c r="D971" t="s">
        <v>3967</v>
      </c>
      <c r="E971" t="s">
        <v>3967</v>
      </c>
    </row>
    <row r="972" spans="1:5" x14ac:dyDescent="0.25">
      <c r="A972" s="9">
        <v>44825</v>
      </c>
      <c r="B972" t="s">
        <v>3968</v>
      </c>
      <c r="C972" t="s">
        <v>3969</v>
      </c>
      <c r="D972" t="s">
        <v>3970</v>
      </c>
      <c r="E972" t="s">
        <v>3971</v>
      </c>
    </row>
    <row r="973" spans="1:5" x14ac:dyDescent="0.25">
      <c r="A973" s="9">
        <v>44826</v>
      </c>
      <c r="B973" t="s">
        <v>3972</v>
      </c>
      <c r="C973" t="s">
        <v>3973</v>
      </c>
      <c r="D973" t="s">
        <v>3974</v>
      </c>
      <c r="E973" t="s">
        <v>3975</v>
      </c>
    </row>
    <row r="974" spans="1:5" x14ac:dyDescent="0.25">
      <c r="A974" s="9">
        <v>44827</v>
      </c>
      <c r="B974" t="s">
        <v>3976</v>
      </c>
      <c r="C974" t="s">
        <v>3976</v>
      </c>
      <c r="D974" t="s">
        <v>3977</v>
      </c>
      <c r="E974" t="s">
        <v>3978</v>
      </c>
    </row>
    <row r="975" spans="1:5" x14ac:dyDescent="0.25">
      <c r="A975" s="9">
        <v>44830</v>
      </c>
      <c r="B975" t="s">
        <v>3979</v>
      </c>
      <c r="C975" t="s">
        <v>3980</v>
      </c>
      <c r="D975" t="s">
        <v>3981</v>
      </c>
      <c r="E975" t="s">
        <v>3982</v>
      </c>
    </row>
    <row r="976" spans="1:5" x14ac:dyDescent="0.25">
      <c r="A976" s="9">
        <v>44831</v>
      </c>
      <c r="B976" t="s">
        <v>3983</v>
      </c>
      <c r="C976" t="s">
        <v>3984</v>
      </c>
      <c r="D976" t="s">
        <v>3983</v>
      </c>
      <c r="E976" t="s">
        <v>3985</v>
      </c>
    </row>
    <row r="977" spans="1:5" x14ac:dyDescent="0.25">
      <c r="A977" s="9">
        <v>44832</v>
      </c>
      <c r="B977" t="s">
        <v>3986</v>
      </c>
      <c r="C977" t="s">
        <v>3987</v>
      </c>
      <c r="D977" t="s">
        <v>3988</v>
      </c>
      <c r="E977" t="s">
        <v>3989</v>
      </c>
    </row>
    <row r="978" spans="1:5" x14ac:dyDescent="0.25">
      <c r="A978" s="9">
        <v>44833</v>
      </c>
      <c r="B978" t="s">
        <v>3990</v>
      </c>
      <c r="C978" t="s">
        <v>3990</v>
      </c>
      <c r="D978" t="s">
        <v>3991</v>
      </c>
      <c r="E978" t="s">
        <v>3992</v>
      </c>
    </row>
    <row r="979" spans="1:5" x14ac:dyDescent="0.25">
      <c r="A979" s="9">
        <v>44834</v>
      </c>
      <c r="B979" t="s">
        <v>3993</v>
      </c>
      <c r="C979" t="s">
        <v>3994</v>
      </c>
      <c r="D979" t="s">
        <v>3995</v>
      </c>
      <c r="E979" t="s">
        <v>3996</v>
      </c>
    </row>
    <row r="980" spans="1:5" x14ac:dyDescent="0.25">
      <c r="A980" s="9">
        <v>44837</v>
      </c>
      <c r="B980" t="s">
        <v>3997</v>
      </c>
      <c r="C980" t="s">
        <v>3998</v>
      </c>
      <c r="D980" t="s">
        <v>3999</v>
      </c>
      <c r="E980" t="s">
        <v>4000</v>
      </c>
    </row>
    <row r="981" spans="1:5" x14ac:dyDescent="0.25">
      <c r="A981" s="9">
        <v>44838</v>
      </c>
      <c r="B981" t="s">
        <v>4001</v>
      </c>
      <c r="C981" t="s">
        <v>4002</v>
      </c>
      <c r="D981" t="s">
        <v>4001</v>
      </c>
      <c r="E981" t="s">
        <v>4002</v>
      </c>
    </row>
    <row r="982" spans="1:5" x14ac:dyDescent="0.25">
      <c r="A982" s="9">
        <v>44839</v>
      </c>
      <c r="B982" t="s">
        <v>4003</v>
      </c>
      <c r="C982" t="s">
        <v>4003</v>
      </c>
      <c r="D982" t="s">
        <v>4004</v>
      </c>
      <c r="E982" t="s">
        <v>4005</v>
      </c>
    </row>
    <row r="983" spans="1:5" x14ac:dyDescent="0.25">
      <c r="A983" s="9">
        <v>44840</v>
      </c>
      <c r="B983" t="s">
        <v>4006</v>
      </c>
      <c r="C983" t="s">
        <v>4007</v>
      </c>
      <c r="D983" t="s">
        <v>4008</v>
      </c>
      <c r="E983" t="s">
        <v>4009</v>
      </c>
    </row>
    <row r="984" spans="1:5" x14ac:dyDescent="0.25">
      <c r="A984" s="9">
        <v>44841</v>
      </c>
      <c r="B984" t="s">
        <v>4010</v>
      </c>
      <c r="C984" t="s">
        <v>4011</v>
      </c>
      <c r="D984" t="s">
        <v>4012</v>
      </c>
      <c r="E984" t="s">
        <v>4013</v>
      </c>
    </row>
    <row r="985" spans="1:5" x14ac:dyDescent="0.25">
      <c r="A985" s="9">
        <v>44844</v>
      </c>
      <c r="B985" t="s">
        <v>4014</v>
      </c>
      <c r="C985" t="s">
        <v>4015</v>
      </c>
      <c r="D985" t="s">
        <v>4016</v>
      </c>
      <c r="E985" t="s">
        <v>4017</v>
      </c>
    </row>
    <row r="986" spans="1:5" x14ac:dyDescent="0.25">
      <c r="A986" s="9">
        <v>44845</v>
      </c>
      <c r="B986" t="s">
        <v>4018</v>
      </c>
      <c r="C986" t="s">
        <v>4019</v>
      </c>
      <c r="D986" t="s">
        <v>4020</v>
      </c>
      <c r="E986" t="s">
        <v>4021</v>
      </c>
    </row>
    <row r="987" spans="1:5" x14ac:dyDescent="0.25">
      <c r="A987" s="9">
        <v>44846</v>
      </c>
      <c r="B987" t="s">
        <v>4022</v>
      </c>
      <c r="C987" t="s">
        <v>4023</v>
      </c>
      <c r="D987" t="s">
        <v>4024</v>
      </c>
      <c r="E987" t="s">
        <v>4025</v>
      </c>
    </row>
    <row r="988" spans="1:5" x14ac:dyDescent="0.25">
      <c r="A988" s="9">
        <v>44847</v>
      </c>
      <c r="B988" t="s">
        <v>4026</v>
      </c>
      <c r="C988" t="s">
        <v>4027</v>
      </c>
      <c r="D988" t="s">
        <v>4028</v>
      </c>
      <c r="E988" t="s">
        <v>4029</v>
      </c>
    </row>
    <row r="989" spans="1:5" x14ac:dyDescent="0.25">
      <c r="A989" s="9">
        <v>44848</v>
      </c>
      <c r="B989" t="s">
        <v>4030</v>
      </c>
      <c r="C989" t="s">
        <v>4031</v>
      </c>
      <c r="D989" t="s">
        <v>4032</v>
      </c>
      <c r="E989" t="s">
        <v>4033</v>
      </c>
    </row>
    <row r="990" spans="1:5" x14ac:dyDescent="0.25">
      <c r="A990" s="9">
        <v>44851</v>
      </c>
      <c r="B990" t="s">
        <v>4034</v>
      </c>
      <c r="C990" t="s">
        <v>4035</v>
      </c>
      <c r="D990" t="s">
        <v>4036</v>
      </c>
      <c r="E990" t="s">
        <v>4037</v>
      </c>
    </row>
    <row r="991" spans="1:5" x14ac:dyDescent="0.25">
      <c r="A991" s="9">
        <v>44852</v>
      </c>
      <c r="B991" t="s">
        <v>4038</v>
      </c>
      <c r="C991" t="s">
        <v>4039</v>
      </c>
      <c r="D991" t="s">
        <v>4040</v>
      </c>
      <c r="E991" t="s">
        <v>4041</v>
      </c>
    </row>
    <row r="992" spans="1:5" x14ac:dyDescent="0.25">
      <c r="A992" s="9">
        <v>44853</v>
      </c>
      <c r="B992" t="s">
        <v>4042</v>
      </c>
      <c r="C992" t="s">
        <v>4042</v>
      </c>
      <c r="D992" t="s">
        <v>4043</v>
      </c>
      <c r="E992" t="s">
        <v>4044</v>
      </c>
    </row>
    <row r="993" spans="1:5" x14ac:dyDescent="0.25">
      <c r="A993" s="9">
        <v>44854</v>
      </c>
      <c r="B993" t="s">
        <v>4045</v>
      </c>
      <c r="C993" t="s">
        <v>4046</v>
      </c>
      <c r="D993" t="s">
        <v>4047</v>
      </c>
      <c r="E993" t="s">
        <v>4048</v>
      </c>
    </row>
    <row r="994" spans="1:5" x14ac:dyDescent="0.25">
      <c r="A994" s="9">
        <v>44855</v>
      </c>
      <c r="B994" t="s">
        <v>4049</v>
      </c>
      <c r="C994" t="s">
        <v>4050</v>
      </c>
      <c r="D994" t="s">
        <v>4051</v>
      </c>
      <c r="E994" t="s">
        <v>4052</v>
      </c>
    </row>
    <row r="995" spans="1:5" x14ac:dyDescent="0.25">
      <c r="A995" s="9">
        <v>44858</v>
      </c>
      <c r="B995" t="s">
        <v>4053</v>
      </c>
      <c r="C995" t="s">
        <v>4054</v>
      </c>
      <c r="D995" t="s">
        <v>4055</v>
      </c>
      <c r="E995" t="s">
        <v>4056</v>
      </c>
    </row>
    <row r="996" spans="1:5" x14ac:dyDescent="0.25">
      <c r="A996" s="9">
        <v>44859</v>
      </c>
      <c r="B996" t="s">
        <v>4057</v>
      </c>
      <c r="C996" t="s">
        <v>4058</v>
      </c>
      <c r="D996" t="s">
        <v>4059</v>
      </c>
      <c r="E996" t="s">
        <v>4060</v>
      </c>
    </row>
    <row r="997" spans="1:5" x14ac:dyDescent="0.25">
      <c r="A997" s="9">
        <v>44860</v>
      </c>
      <c r="B997" t="s">
        <v>4061</v>
      </c>
      <c r="C997" t="s">
        <v>4062</v>
      </c>
      <c r="D997" t="s">
        <v>4063</v>
      </c>
      <c r="E997" t="s">
        <v>4062</v>
      </c>
    </row>
    <row r="998" spans="1:5" x14ac:dyDescent="0.25">
      <c r="A998" s="9">
        <v>44861</v>
      </c>
      <c r="B998" t="s">
        <v>4064</v>
      </c>
      <c r="C998" t="s">
        <v>4065</v>
      </c>
      <c r="D998" t="s">
        <v>4066</v>
      </c>
      <c r="E998" t="s">
        <v>4065</v>
      </c>
    </row>
    <row r="999" spans="1:5" x14ac:dyDescent="0.25">
      <c r="A999" s="9">
        <v>44862</v>
      </c>
      <c r="B999" t="s">
        <v>4067</v>
      </c>
      <c r="C999" t="s">
        <v>4068</v>
      </c>
      <c r="D999" t="s">
        <v>4069</v>
      </c>
      <c r="E999" t="s">
        <v>4070</v>
      </c>
    </row>
    <row r="1000" spans="1:5" x14ac:dyDescent="0.25">
      <c r="A1000" s="9">
        <v>44865</v>
      </c>
      <c r="B1000" t="s">
        <v>4071</v>
      </c>
      <c r="C1000" t="s">
        <v>4072</v>
      </c>
      <c r="D1000" t="s">
        <v>4073</v>
      </c>
      <c r="E1000" t="s">
        <v>4072</v>
      </c>
    </row>
    <row r="1001" spans="1:5" x14ac:dyDescent="0.25">
      <c r="A1001" s="9">
        <v>44867</v>
      </c>
      <c r="B1001" t="s">
        <v>4074</v>
      </c>
      <c r="C1001" t="s">
        <v>4075</v>
      </c>
      <c r="D1001" t="s">
        <v>4074</v>
      </c>
      <c r="E1001" t="s">
        <v>4075</v>
      </c>
    </row>
    <row r="1002" spans="1:5" x14ac:dyDescent="0.25">
      <c r="A1002" s="9">
        <v>44868</v>
      </c>
      <c r="B1002" t="s">
        <v>4076</v>
      </c>
      <c r="C1002" t="s">
        <v>4077</v>
      </c>
      <c r="D1002" t="s">
        <v>4078</v>
      </c>
      <c r="E1002" t="s">
        <v>4079</v>
      </c>
    </row>
    <row r="1003" spans="1:5" x14ac:dyDescent="0.25">
      <c r="A1003" s="9">
        <v>44869</v>
      </c>
      <c r="B1003" t="s">
        <v>4080</v>
      </c>
      <c r="C1003" t="s">
        <v>4081</v>
      </c>
      <c r="D1003" t="s">
        <v>4080</v>
      </c>
      <c r="E1003" t="s">
        <v>4082</v>
      </c>
    </row>
    <row r="1004" spans="1:5" x14ac:dyDescent="0.25">
      <c r="A1004" s="9">
        <v>44872</v>
      </c>
      <c r="B1004" t="s">
        <v>4083</v>
      </c>
      <c r="C1004" t="s">
        <v>4084</v>
      </c>
      <c r="D1004" t="s">
        <v>4085</v>
      </c>
      <c r="E1004" t="s">
        <v>4086</v>
      </c>
    </row>
    <row r="1005" spans="1:5" x14ac:dyDescent="0.25">
      <c r="A1005" s="9">
        <v>44873</v>
      </c>
      <c r="B1005" t="s">
        <v>4087</v>
      </c>
      <c r="C1005" t="s">
        <v>4088</v>
      </c>
      <c r="D1005" t="s">
        <v>4089</v>
      </c>
      <c r="E1005" t="s">
        <v>4088</v>
      </c>
    </row>
    <row r="1006" spans="1:5" x14ac:dyDescent="0.25">
      <c r="A1006" s="9">
        <v>44874</v>
      </c>
      <c r="B1006" t="s">
        <v>4090</v>
      </c>
      <c r="C1006" t="s">
        <v>4091</v>
      </c>
      <c r="D1006" t="s">
        <v>4092</v>
      </c>
      <c r="E1006" t="s">
        <v>4093</v>
      </c>
    </row>
    <row r="1007" spans="1:5" x14ac:dyDescent="0.25">
      <c r="A1007" s="9">
        <v>44875</v>
      </c>
      <c r="B1007" t="s">
        <v>4094</v>
      </c>
      <c r="C1007" t="s">
        <v>4095</v>
      </c>
      <c r="D1007" t="s">
        <v>4096</v>
      </c>
      <c r="E1007" t="s">
        <v>4097</v>
      </c>
    </row>
    <row r="1008" spans="1:5" x14ac:dyDescent="0.25">
      <c r="A1008" s="9">
        <v>44879</v>
      </c>
      <c r="B1008" t="s">
        <v>4098</v>
      </c>
      <c r="C1008" t="s">
        <v>4099</v>
      </c>
      <c r="D1008" t="s">
        <v>4098</v>
      </c>
      <c r="E1008" t="s">
        <v>2120</v>
      </c>
    </row>
    <row r="1009" spans="1:5" x14ac:dyDescent="0.25">
      <c r="A1009" s="9">
        <v>44880</v>
      </c>
      <c r="B1009" t="s">
        <v>4100</v>
      </c>
      <c r="C1009" t="s">
        <v>4101</v>
      </c>
      <c r="D1009" t="s">
        <v>4102</v>
      </c>
      <c r="E1009" t="s">
        <v>4103</v>
      </c>
    </row>
    <row r="1010" spans="1:5" x14ac:dyDescent="0.25">
      <c r="A1010" s="9">
        <v>44881</v>
      </c>
      <c r="B1010" t="s">
        <v>4104</v>
      </c>
      <c r="C1010" t="s">
        <v>4105</v>
      </c>
      <c r="D1010" t="s">
        <v>4106</v>
      </c>
      <c r="E1010" t="s">
        <v>4107</v>
      </c>
    </row>
    <row r="1011" spans="1:5" x14ac:dyDescent="0.25">
      <c r="A1011" s="9">
        <v>44882</v>
      </c>
      <c r="B1011" t="s">
        <v>4108</v>
      </c>
      <c r="C1011" t="s">
        <v>4109</v>
      </c>
      <c r="D1011" t="s">
        <v>4110</v>
      </c>
      <c r="E1011" t="s">
        <v>4111</v>
      </c>
    </row>
    <row r="1012" spans="1:5" x14ac:dyDescent="0.25">
      <c r="A1012" s="9">
        <v>44883</v>
      </c>
      <c r="B1012" t="s">
        <v>4112</v>
      </c>
      <c r="C1012" t="s">
        <v>4113</v>
      </c>
      <c r="D1012" t="s">
        <v>4114</v>
      </c>
      <c r="E1012" t="s">
        <v>4115</v>
      </c>
    </row>
    <row r="1013" spans="1:5" x14ac:dyDescent="0.25">
      <c r="A1013" s="9">
        <v>44886</v>
      </c>
      <c r="B1013" t="s">
        <v>4116</v>
      </c>
      <c r="C1013" t="s">
        <v>4117</v>
      </c>
      <c r="D1013" t="s">
        <v>4118</v>
      </c>
      <c r="E1013" t="s">
        <v>4119</v>
      </c>
    </row>
    <row r="1014" spans="1:5" x14ac:dyDescent="0.25">
      <c r="A1014" s="9">
        <v>44887</v>
      </c>
      <c r="B1014" t="s">
        <v>4120</v>
      </c>
      <c r="C1014" t="s">
        <v>4121</v>
      </c>
      <c r="D1014" t="s">
        <v>4122</v>
      </c>
      <c r="E1014" t="s">
        <v>4123</v>
      </c>
    </row>
    <row r="1015" spans="1:5" x14ac:dyDescent="0.25">
      <c r="A1015" s="9">
        <v>44888</v>
      </c>
      <c r="B1015" t="s">
        <v>4124</v>
      </c>
      <c r="C1015" t="s">
        <v>4125</v>
      </c>
      <c r="D1015" t="s">
        <v>4126</v>
      </c>
      <c r="E1015" t="s">
        <v>3840</v>
      </c>
    </row>
    <row r="1016" spans="1:5" x14ac:dyDescent="0.25">
      <c r="A1016" s="9">
        <v>44889</v>
      </c>
      <c r="B1016" t="s">
        <v>4127</v>
      </c>
      <c r="C1016" t="s">
        <v>4128</v>
      </c>
      <c r="D1016" t="s">
        <v>4129</v>
      </c>
      <c r="E1016" t="s">
        <v>4128</v>
      </c>
    </row>
    <row r="1017" spans="1:5" x14ac:dyDescent="0.25">
      <c r="A1017" s="9">
        <v>44890</v>
      </c>
      <c r="B1017" t="s">
        <v>4130</v>
      </c>
      <c r="C1017" t="s">
        <v>4131</v>
      </c>
      <c r="D1017" t="s">
        <v>4132</v>
      </c>
      <c r="E1017" t="s">
        <v>4133</v>
      </c>
    </row>
    <row r="1018" spans="1:5" x14ac:dyDescent="0.25">
      <c r="A1018" s="9">
        <v>44893</v>
      </c>
      <c r="B1018" t="s">
        <v>4134</v>
      </c>
      <c r="C1018" t="s">
        <v>4135</v>
      </c>
      <c r="D1018" t="s">
        <v>4136</v>
      </c>
      <c r="E1018" t="s">
        <v>4136</v>
      </c>
    </row>
    <row r="1019" spans="1:5" x14ac:dyDescent="0.25">
      <c r="A1019" s="9">
        <v>44894</v>
      </c>
      <c r="B1019" t="s">
        <v>4137</v>
      </c>
      <c r="C1019" t="s">
        <v>4138</v>
      </c>
      <c r="D1019" t="s">
        <v>4139</v>
      </c>
      <c r="E1019" t="s">
        <v>4140</v>
      </c>
    </row>
    <row r="1020" spans="1:5" x14ac:dyDescent="0.25">
      <c r="A1020" s="9">
        <v>44895</v>
      </c>
      <c r="B1020" t="s">
        <v>4141</v>
      </c>
      <c r="C1020" t="s">
        <v>4142</v>
      </c>
      <c r="D1020" t="s">
        <v>4143</v>
      </c>
      <c r="E1020" t="s">
        <v>4144</v>
      </c>
    </row>
    <row r="1021" spans="1:5" x14ac:dyDescent="0.25">
      <c r="A1021" s="9">
        <v>44896</v>
      </c>
      <c r="B1021" t="s">
        <v>4145</v>
      </c>
      <c r="C1021" t="s">
        <v>4146</v>
      </c>
      <c r="D1021" t="s">
        <v>4147</v>
      </c>
      <c r="E1021" t="s">
        <v>4146</v>
      </c>
    </row>
    <row r="1022" spans="1:5" x14ac:dyDescent="0.25">
      <c r="A1022" s="9">
        <v>44897</v>
      </c>
      <c r="B1022" t="s">
        <v>4148</v>
      </c>
      <c r="C1022" t="s">
        <v>4148</v>
      </c>
      <c r="D1022" t="s">
        <v>4149</v>
      </c>
      <c r="E1022" t="s">
        <v>4150</v>
      </c>
    </row>
    <row r="1023" spans="1:5" x14ac:dyDescent="0.25">
      <c r="A1023" s="9">
        <v>44900</v>
      </c>
      <c r="B1023" t="s">
        <v>4151</v>
      </c>
      <c r="C1023" t="s">
        <v>4152</v>
      </c>
      <c r="D1023" t="s">
        <v>4151</v>
      </c>
      <c r="E1023" t="s">
        <v>4153</v>
      </c>
    </row>
    <row r="1024" spans="1:5" x14ac:dyDescent="0.25">
      <c r="A1024" s="9">
        <v>44901</v>
      </c>
      <c r="B1024" t="s">
        <v>4154</v>
      </c>
      <c r="C1024" t="s">
        <v>4154</v>
      </c>
      <c r="D1024" t="s">
        <v>4155</v>
      </c>
      <c r="E1024" t="s">
        <v>4156</v>
      </c>
    </row>
    <row r="1025" spans="1:5" x14ac:dyDescent="0.25">
      <c r="A1025" s="9">
        <v>44902</v>
      </c>
      <c r="B1025" t="s">
        <v>4157</v>
      </c>
      <c r="C1025" t="s">
        <v>4158</v>
      </c>
      <c r="D1025" t="s">
        <v>4159</v>
      </c>
      <c r="E1025" t="s">
        <v>4160</v>
      </c>
    </row>
    <row r="1026" spans="1:5" x14ac:dyDescent="0.25">
      <c r="A1026" s="9">
        <v>44903</v>
      </c>
      <c r="B1026" t="s">
        <v>4161</v>
      </c>
      <c r="C1026" t="s">
        <v>4162</v>
      </c>
      <c r="D1026" t="s">
        <v>4163</v>
      </c>
      <c r="E1026" t="s">
        <v>3781</v>
      </c>
    </row>
    <row r="1027" spans="1:5" x14ac:dyDescent="0.25">
      <c r="A1027" s="9">
        <v>44904</v>
      </c>
      <c r="B1027" t="s">
        <v>4164</v>
      </c>
      <c r="C1027" t="s">
        <v>4165</v>
      </c>
      <c r="D1027" t="s">
        <v>4166</v>
      </c>
      <c r="E1027" t="s">
        <v>4167</v>
      </c>
    </row>
    <row r="1028" spans="1:5" x14ac:dyDescent="0.25">
      <c r="A1028" s="9">
        <v>44907</v>
      </c>
      <c r="B1028" t="s">
        <v>4168</v>
      </c>
      <c r="C1028" t="s">
        <v>4169</v>
      </c>
      <c r="D1028" t="s">
        <v>4170</v>
      </c>
      <c r="E1028" t="s">
        <v>4171</v>
      </c>
    </row>
    <row r="1029" spans="1:5" x14ac:dyDescent="0.25">
      <c r="A1029" s="9">
        <v>44908</v>
      </c>
      <c r="B1029" t="s">
        <v>4172</v>
      </c>
      <c r="C1029" t="s">
        <v>4173</v>
      </c>
      <c r="D1029" t="s">
        <v>4174</v>
      </c>
      <c r="E1029" t="s">
        <v>4175</v>
      </c>
    </row>
    <row r="1030" spans="1:5" x14ac:dyDescent="0.25">
      <c r="A1030" s="9">
        <v>44909</v>
      </c>
      <c r="B1030" t="s">
        <v>4176</v>
      </c>
      <c r="C1030" t="s">
        <v>4177</v>
      </c>
      <c r="D1030" t="s">
        <v>4178</v>
      </c>
      <c r="E1030" t="s">
        <v>4179</v>
      </c>
    </row>
    <row r="1031" spans="1:5" x14ac:dyDescent="0.25">
      <c r="A1031" s="9">
        <v>44910</v>
      </c>
      <c r="B1031" t="s">
        <v>4180</v>
      </c>
      <c r="C1031" t="s">
        <v>4180</v>
      </c>
      <c r="D1031" t="s">
        <v>4181</v>
      </c>
      <c r="E1031" t="s">
        <v>4182</v>
      </c>
    </row>
    <row r="1032" spans="1:5" x14ac:dyDescent="0.25">
      <c r="A1032" s="9">
        <v>44911</v>
      </c>
      <c r="B1032" t="s">
        <v>4153</v>
      </c>
      <c r="C1032" t="s">
        <v>4183</v>
      </c>
      <c r="D1032" t="s">
        <v>4184</v>
      </c>
      <c r="E1032" t="s">
        <v>4185</v>
      </c>
    </row>
    <row r="1033" spans="1:5" x14ac:dyDescent="0.25">
      <c r="A1033" s="9">
        <v>44914</v>
      </c>
      <c r="B1033" t="s">
        <v>4186</v>
      </c>
      <c r="C1033" t="s">
        <v>4187</v>
      </c>
      <c r="D1033" t="s">
        <v>4188</v>
      </c>
      <c r="E1033" t="s">
        <v>4189</v>
      </c>
    </row>
    <row r="1034" spans="1:5" x14ac:dyDescent="0.25">
      <c r="A1034" s="9">
        <v>44915</v>
      </c>
      <c r="B1034" t="s">
        <v>4190</v>
      </c>
      <c r="C1034" t="s">
        <v>4191</v>
      </c>
      <c r="D1034" t="s">
        <v>4192</v>
      </c>
      <c r="E1034" t="s">
        <v>4191</v>
      </c>
    </row>
    <row r="1035" spans="1:5" x14ac:dyDescent="0.25">
      <c r="A1035" s="9">
        <v>44916</v>
      </c>
      <c r="B1035" t="s">
        <v>4193</v>
      </c>
      <c r="C1035" t="s">
        <v>4194</v>
      </c>
      <c r="D1035" t="s">
        <v>4195</v>
      </c>
      <c r="E1035" t="s">
        <v>4196</v>
      </c>
    </row>
    <row r="1036" spans="1:5" x14ac:dyDescent="0.25">
      <c r="A1036" s="9">
        <v>44917</v>
      </c>
      <c r="B1036" t="s">
        <v>4197</v>
      </c>
      <c r="C1036" t="s">
        <v>4198</v>
      </c>
      <c r="D1036" t="s">
        <v>4199</v>
      </c>
      <c r="E1036" t="s">
        <v>4200</v>
      </c>
    </row>
    <row r="1037" spans="1:5" x14ac:dyDescent="0.25">
      <c r="A1037" s="9">
        <v>44918</v>
      </c>
      <c r="B1037" t="s">
        <v>4201</v>
      </c>
      <c r="C1037" t="s">
        <v>4202</v>
      </c>
      <c r="D1037" t="s">
        <v>4203</v>
      </c>
      <c r="E1037" t="s">
        <v>4204</v>
      </c>
    </row>
    <row r="1038" spans="1:5" x14ac:dyDescent="0.25">
      <c r="A1038" s="9">
        <v>44922</v>
      </c>
      <c r="B1038" t="s">
        <v>4205</v>
      </c>
      <c r="C1038" t="s">
        <v>4206</v>
      </c>
      <c r="D1038" t="s">
        <v>4207</v>
      </c>
      <c r="E1038" t="s">
        <v>4208</v>
      </c>
    </row>
    <row r="1039" spans="1:5" x14ac:dyDescent="0.25">
      <c r="A1039" s="9">
        <v>44923</v>
      </c>
      <c r="B1039" t="s">
        <v>4209</v>
      </c>
      <c r="C1039" t="s">
        <v>4210</v>
      </c>
      <c r="D1039" t="s">
        <v>4211</v>
      </c>
      <c r="E1039" t="s">
        <v>4212</v>
      </c>
    </row>
    <row r="1040" spans="1:5" x14ac:dyDescent="0.25">
      <c r="A1040" s="9">
        <v>44924</v>
      </c>
      <c r="B1040" t="s">
        <v>4213</v>
      </c>
      <c r="C1040" t="s">
        <v>4214</v>
      </c>
      <c r="D1040" t="s">
        <v>4215</v>
      </c>
      <c r="E1040" t="s">
        <v>4214</v>
      </c>
    </row>
    <row r="1041" spans="1:5" x14ac:dyDescent="0.25">
      <c r="A1041" s="9">
        <v>44925</v>
      </c>
      <c r="B1041" t="s">
        <v>4216</v>
      </c>
      <c r="C1041" t="s">
        <v>4217</v>
      </c>
      <c r="D1041" t="s">
        <v>4194</v>
      </c>
      <c r="E1041" t="s">
        <v>4218</v>
      </c>
    </row>
    <row r="1042" spans="1:5" x14ac:dyDescent="0.25">
      <c r="A1042" s="9">
        <v>44928</v>
      </c>
      <c r="B1042" t="s">
        <v>4219</v>
      </c>
      <c r="C1042" t="s">
        <v>4220</v>
      </c>
      <c r="D1042" t="s">
        <v>4221</v>
      </c>
      <c r="E1042" t="s">
        <v>4222</v>
      </c>
    </row>
    <row r="1043" spans="1:5" x14ac:dyDescent="0.25">
      <c r="A1043" s="9">
        <v>44929</v>
      </c>
      <c r="B1043" t="s">
        <v>4223</v>
      </c>
      <c r="C1043" t="s">
        <v>4224</v>
      </c>
      <c r="D1043" t="s">
        <v>4225</v>
      </c>
      <c r="E1043" t="s">
        <v>4226</v>
      </c>
    </row>
    <row r="1044" spans="1:5" x14ac:dyDescent="0.25">
      <c r="A1044" s="9">
        <v>44930</v>
      </c>
      <c r="B1044" t="s">
        <v>4227</v>
      </c>
      <c r="C1044" t="s">
        <v>4228</v>
      </c>
      <c r="D1044" t="s">
        <v>4229</v>
      </c>
      <c r="E1044" t="s">
        <v>4230</v>
      </c>
    </row>
    <row r="1045" spans="1:5" x14ac:dyDescent="0.25">
      <c r="A1045" s="9">
        <v>44931</v>
      </c>
      <c r="B1045" t="s">
        <v>4231</v>
      </c>
      <c r="C1045" t="s">
        <v>4232</v>
      </c>
      <c r="D1045" t="s">
        <v>4233</v>
      </c>
      <c r="E1045" t="s">
        <v>4234</v>
      </c>
    </row>
    <row r="1046" spans="1:5" x14ac:dyDescent="0.25">
      <c r="A1046" s="9">
        <v>44935</v>
      </c>
      <c r="B1046" t="s">
        <v>4235</v>
      </c>
      <c r="C1046" t="s">
        <v>4236</v>
      </c>
      <c r="D1046" t="s">
        <v>4235</v>
      </c>
      <c r="E1046" t="s">
        <v>4237</v>
      </c>
    </row>
    <row r="1047" spans="1:5" x14ac:dyDescent="0.25">
      <c r="A1047" s="9">
        <v>44936</v>
      </c>
      <c r="B1047" t="s">
        <v>4238</v>
      </c>
      <c r="C1047" t="s">
        <v>4239</v>
      </c>
      <c r="D1047" t="s">
        <v>4240</v>
      </c>
      <c r="E1047" t="s">
        <v>4241</v>
      </c>
    </row>
    <row r="1048" spans="1:5" x14ac:dyDescent="0.25">
      <c r="A1048" s="9">
        <v>44937</v>
      </c>
      <c r="B1048" t="s">
        <v>4242</v>
      </c>
      <c r="C1048" t="s">
        <v>4243</v>
      </c>
      <c r="D1048" t="s">
        <v>4244</v>
      </c>
      <c r="E1048" t="s">
        <v>4245</v>
      </c>
    </row>
    <row r="1049" spans="1:5" x14ac:dyDescent="0.25">
      <c r="A1049" s="9">
        <v>44938</v>
      </c>
      <c r="B1049" t="s">
        <v>4246</v>
      </c>
      <c r="C1049" t="s">
        <v>4247</v>
      </c>
      <c r="D1049" t="s">
        <v>4246</v>
      </c>
      <c r="E1049" t="s">
        <v>4248</v>
      </c>
    </row>
    <row r="1050" spans="1:5" x14ac:dyDescent="0.25">
      <c r="A1050" s="9">
        <v>44939</v>
      </c>
      <c r="B1050" t="s">
        <v>4249</v>
      </c>
      <c r="C1050" t="s">
        <v>4250</v>
      </c>
      <c r="D1050" t="s">
        <v>4251</v>
      </c>
      <c r="E1050" t="s">
        <v>4252</v>
      </c>
    </row>
    <row r="1051" spans="1:5" x14ac:dyDescent="0.25">
      <c r="A1051" s="9">
        <v>44942</v>
      </c>
      <c r="B1051" t="s">
        <v>4253</v>
      </c>
      <c r="C1051" t="s">
        <v>4254</v>
      </c>
      <c r="D1051" t="s">
        <v>4255</v>
      </c>
      <c r="E1051" t="s">
        <v>4256</v>
      </c>
    </row>
    <row r="1052" spans="1:5" x14ac:dyDescent="0.25">
      <c r="A1052" s="9">
        <v>44943</v>
      </c>
      <c r="B1052" t="s">
        <v>4257</v>
      </c>
      <c r="C1052" t="s">
        <v>4258</v>
      </c>
      <c r="D1052" t="s">
        <v>4259</v>
      </c>
      <c r="E1052" t="s">
        <v>4260</v>
      </c>
    </row>
    <row r="1053" spans="1:5" x14ac:dyDescent="0.25">
      <c r="A1053" s="9">
        <v>44944</v>
      </c>
      <c r="B1053" t="s">
        <v>4261</v>
      </c>
      <c r="C1053" t="s">
        <v>4262</v>
      </c>
      <c r="D1053" t="s">
        <v>4263</v>
      </c>
      <c r="E1053" t="s">
        <v>4264</v>
      </c>
    </row>
    <row r="1054" spans="1:5" x14ac:dyDescent="0.25">
      <c r="A1054" s="9">
        <v>44945</v>
      </c>
      <c r="B1054" t="s">
        <v>4265</v>
      </c>
      <c r="C1054" t="s">
        <v>4266</v>
      </c>
      <c r="D1054" t="s">
        <v>4267</v>
      </c>
      <c r="E1054" t="s">
        <v>4268</v>
      </c>
    </row>
    <row r="1055" spans="1:5" x14ac:dyDescent="0.25">
      <c r="A1055" s="9">
        <v>44946</v>
      </c>
      <c r="B1055" t="s">
        <v>4269</v>
      </c>
      <c r="C1055" t="s">
        <v>4270</v>
      </c>
      <c r="D1055" t="s">
        <v>4271</v>
      </c>
      <c r="E1055" t="s">
        <v>4272</v>
      </c>
    </row>
    <row r="1056" spans="1:5" x14ac:dyDescent="0.25">
      <c r="A1056" s="9">
        <v>44949</v>
      </c>
      <c r="B1056" t="s">
        <v>4273</v>
      </c>
      <c r="C1056" t="s">
        <v>4274</v>
      </c>
      <c r="D1056" t="s">
        <v>4273</v>
      </c>
      <c r="E1056" t="s">
        <v>4275</v>
      </c>
    </row>
    <row r="1057" spans="1:5" x14ac:dyDescent="0.25">
      <c r="A1057" s="9">
        <v>44950</v>
      </c>
      <c r="B1057" t="s">
        <v>4276</v>
      </c>
      <c r="C1057" t="s">
        <v>2474</v>
      </c>
      <c r="D1057" t="s">
        <v>4277</v>
      </c>
      <c r="E1057" t="s">
        <v>4278</v>
      </c>
    </row>
    <row r="1058" spans="1:5" x14ac:dyDescent="0.25">
      <c r="A1058" s="9">
        <v>44951</v>
      </c>
      <c r="B1058" t="s">
        <v>4279</v>
      </c>
      <c r="C1058" t="s">
        <v>4279</v>
      </c>
      <c r="D1058" t="s">
        <v>4280</v>
      </c>
      <c r="E1058" t="s">
        <v>4281</v>
      </c>
    </row>
    <row r="1059" spans="1:5" x14ac:dyDescent="0.25">
      <c r="A1059" s="9">
        <v>44952</v>
      </c>
      <c r="B1059" t="s">
        <v>4282</v>
      </c>
      <c r="C1059" t="s">
        <v>4283</v>
      </c>
      <c r="D1059" t="s">
        <v>4284</v>
      </c>
      <c r="E1059" t="s">
        <v>4285</v>
      </c>
    </row>
    <row r="1060" spans="1:5" x14ac:dyDescent="0.25">
      <c r="A1060" s="9">
        <v>44953</v>
      </c>
      <c r="B1060" t="s">
        <v>4286</v>
      </c>
      <c r="C1060" t="s">
        <v>2566</v>
      </c>
      <c r="D1060" t="s">
        <v>4287</v>
      </c>
      <c r="E1060" t="s">
        <v>4288</v>
      </c>
    </row>
    <row r="1061" spans="1:5" x14ac:dyDescent="0.25">
      <c r="A1061" s="9">
        <v>44956</v>
      </c>
      <c r="B1061" t="s">
        <v>4289</v>
      </c>
      <c r="C1061" t="s">
        <v>4289</v>
      </c>
      <c r="D1061" t="s">
        <v>4290</v>
      </c>
      <c r="E1061" t="s">
        <v>4291</v>
      </c>
    </row>
    <row r="1062" spans="1:5" x14ac:dyDescent="0.25">
      <c r="A1062" s="9">
        <v>44957</v>
      </c>
      <c r="B1062" t="s">
        <v>4292</v>
      </c>
      <c r="C1062" t="s">
        <v>4293</v>
      </c>
      <c r="D1062" t="s">
        <v>4294</v>
      </c>
      <c r="E1062" t="s">
        <v>4295</v>
      </c>
    </row>
    <row r="1063" spans="1:5" x14ac:dyDescent="0.25">
      <c r="A1063" s="9">
        <v>44958</v>
      </c>
      <c r="B1063" t="s">
        <v>4296</v>
      </c>
      <c r="C1063" t="s">
        <v>4297</v>
      </c>
      <c r="D1063" t="s">
        <v>4298</v>
      </c>
      <c r="E1063" t="s">
        <v>4298</v>
      </c>
    </row>
    <row r="1064" spans="1:5" x14ac:dyDescent="0.25">
      <c r="A1064" s="9">
        <v>44959</v>
      </c>
      <c r="B1064" t="s">
        <v>4299</v>
      </c>
      <c r="C1064" t="s">
        <v>4300</v>
      </c>
      <c r="D1064" t="s">
        <v>4301</v>
      </c>
      <c r="E1064" t="s">
        <v>4302</v>
      </c>
    </row>
    <row r="1065" spans="1:5" x14ac:dyDescent="0.25">
      <c r="A1065" s="9">
        <v>44960</v>
      </c>
      <c r="B1065" t="s">
        <v>4303</v>
      </c>
      <c r="C1065" t="s">
        <v>4304</v>
      </c>
      <c r="D1065" t="s">
        <v>4305</v>
      </c>
      <c r="E1065" t="s">
        <v>4306</v>
      </c>
    </row>
    <row r="1066" spans="1:5" x14ac:dyDescent="0.25">
      <c r="A1066" s="9">
        <v>44963</v>
      </c>
      <c r="B1066" t="s">
        <v>4307</v>
      </c>
      <c r="C1066" t="s">
        <v>4307</v>
      </c>
      <c r="D1066" t="s">
        <v>4308</v>
      </c>
      <c r="E1066" t="s">
        <v>4309</v>
      </c>
    </row>
    <row r="1067" spans="1:5" x14ac:dyDescent="0.25">
      <c r="A1067" s="9">
        <v>44964</v>
      </c>
      <c r="B1067" t="s">
        <v>4310</v>
      </c>
      <c r="C1067" t="s">
        <v>4311</v>
      </c>
      <c r="D1067" t="s">
        <v>4312</v>
      </c>
      <c r="E1067" t="s">
        <v>4313</v>
      </c>
    </row>
    <row r="1068" spans="1:5" x14ac:dyDescent="0.25">
      <c r="A1068" s="9">
        <v>44965</v>
      </c>
      <c r="B1068" t="s">
        <v>4314</v>
      </c>
      <c r="C1068" t="s">
        <v>4315</v>
      </c>
      <c r="D1068" t="s">
        <v>4314</v>
      </c>
      <c r="E1068" t="s">
        <v>4316</v>
      </c>
    </row>
    <row r="1069" spans="1:5" x14ac:dyDescent="0.25">
      <c r="A1069" s="9">
        <v>44966</v>
      </c>
      <c r="B1069" t="s">
        <v>4317</v>
      </c>
      <c r="C1069" t="s">
        <v>4318</v>
      </c>
      <c r="D1069" t="s">
        <v>4319</v>
      </c>
      <c r="E1069" t="s">
        <v>4320</v>
      </c>
    </row>
    <row r="1070" spans="1:5" x14ac:dyDescent="0.25">
      <c r="A1070" s="9">
        <v>44967</v>
      </c>
      <c r="B1070" t="s">
        <v>4321</v>
      </c>
      <c r="C1070" t="s">
        <v>4321</v>
      </c>
      <c r="D1070" t="s">
        <v>4322</v>
      </c>
      <c r="E1070" t="s">
        <v>4323</v>
      </c>
    </row>
    <row r="1071" spans="1:5" x14ac:dyDescent="0.25">
      <c r="A1071" s="9">
        <v>44970</v>
      </c>
      <c r="B1071" t="s">
        <v>4324</v>
      </c>
      <c r="C1071" t="s">
        <v>4325</v>
      </c>
      <c r="D1071" t="s">
        <v>4326</v>
      </c>
      <c r="E1071" t="s">
        <v>4327</v>
      </c>
    </row>
    <row r="1072" spans="1:5" x14ac:dyDescent="0.25">
      <c r="A1072" s="9">
        <v>44971</v>
      </c>
      <c r="B1072" t="s">
        <v>4328</v>
      </c>
      <c r="C1072" t="s">
        <v>4329</v>
      </c>
      <c r="D1072" t="s">
        <v>4330</v>
      </c>
      <c r="E1072" t="s">
        <v>4331</v>
      </c>
    </row>
    <row r="1073" spans="1:5" x14ac:dyDescent="0.25">
      <c r="A1073" s="9">
        <v>44972</v>
      </c>
      <c r="B1073" t="s">
        <v>4332</v>
      </c>
      <c r="C1073" t="s">
        <v>4333</v>
      </c>
      <c r="D1073" t="s">
        <v>4334</v>
      </c>
      <c r="E1073" t="s">
        <v>4335</v>
      </c>
    </row>
    <row r="1074" spans="1:5" x14ac:dyDescent="0.25">
      <c r="A1074" s="9">
        <v>44973</v>
      </c>
      <c r="B1074" t="s">
        <v>4336</v>
      </c>
      <c r="C1074" t="s">
        <v>4337</v>
      </c>
      <c r="D1074" t="s">
        <v>4338</v>
      </c>
      <c r="E1074" t="s">
        <v>4339</v>
      </c>
    </row>
    <row r="1075" spans="1:5" x14ac:dyDescent="0.25">
      <c r="A1075" s="9">
        <v>44974</v>
      </c>
      <c r="B1075" t="s">
        <v>4340</v>
      </c>
      <c r="C1075" t="s">
        <v>4341</v>
      </c>
      <c r="D1075" t="s">
        <v>4342</v>
      </c>
      <c r="E1075" t="s">
        <v>4343</v>
      </c>
    </row>
    <row r="1076" spans="1:5" x14ac:dyDescent="0.25">
      <c r="A1076" s="9">
        <v>44977</v>
      </c>
      <c r="B1076" t="s">
        <v>4344</v>
      </c>
      <c r="C1076" t="s">
        <v>4345</v>
      </c>
      <c r="D1076" t="s">
        <v>4346</v>
      </c>
      <c r="E1076" t="s">
        <v>4347</v>
      </c>
    </row>
    <row r="1077" spans="1:5" x14ac:dyDescent="0.25">
      <c r="A1077" s="9">
        <v>44978</v>
      </c>
      <c r="B1077" t="s">
        <v>4348</v>
      </c>
      <c r="C1077" t="s">
        <v>4348</v>
      </c>
      <c r="D1077" t="s">
        <v>4349</v>
      </c>
      <c r="E1077" t="s">
        <v>4350</v>
      </c>
    </row>
    <row r="1078" spans="1:5" x14ac:dyDescent="0.25">
      <c r="A1078" s="9">
        <v>44979</v>
      </c>
      <c r="B1078" t="s">
        <v>4351</v>
      </c>
      <c r="C1078" t="s">
        <v>4352</v>
      </c>
      <c r="D1078" t="s">
        <v>4353</v>
      </c>
      <c r="E1078" t="s">
        <v>4354</v>
      </c>
    </row>
    <row r="1079" spans="1:5" x14ac:dyDescent="0.25">
      <c r="A1079" s="9">
        <v>44980</v>
      </c>
      <c r="B1079" t="s">
        <v>4355</v>
      </c>
      <c r="C1079" t="s">
        <v>4356</v>
      </c>
      <c r="D1079" t="s">
        <v>4355</v>
      </c>
      <c r="E1079" t="s">
        <v>4357</v>
      </c>
    </row>
    <row r="1080" spans="1:5" x14ac:dyDescent="0.25">
      <c r="A1080" s="9">
        <v>44981</v>
      </c>
      <c r="B1080" t="s">
        <v>4358</v>
      </c>
      <c r="C1080" t="s">
        <v>4359</v>
      </c>
      <c r="D1080" t="s">
        <v>4360</v>
      </c>
      <c r="E1080" t="s">
        <v>4361</v>
      </c>
    </row>
    <row r="1081" spans="1:5" x14ac:dyDescent="0.25">
      <c r="A1081" s="9">
        <v>44984</v>
      </c>
      <c r="B1081" t="s">
        <v>4362</v>
      </c>
      <c r="C1081" t="s">
        <v>4363</v>
      </c>
      <c r="D1081" t="s">
        <v>4364</v>
      </c>
      <c r="E1081" t="s">
        <v>4365</v>
      </c>
    </row>
    <row r="1082" spans="1:5" x14ac:dyDescent="0.25">
      <c r="A1082" s="9">
        <v>44985</v>
      </c>
      <c r="B1082" t="s">
        <v>2319</v>
      </c>
      <c r="C1082" t="s">
        <v>4366</v>
      </c>
      <c r="D1082" t="s">
        <v>3662</v>
      </c>
      <c r="E1082" t="s">
        <v>4366</v>
      </c>
    </row>
    <row r="1083" spans="1:5" x14ac:dyDescent="0.25">
      <c r="A1083" s="9">
        <v>44986</v>
      </c>
      <c r="B1083" t="s">
        <v>4367</v>
      </c>
      <c r="C1083" t="s">
        <v>4368</v>
      </c>
      <c r="D1083" t="s">
        <v>4369</v>
      </c>
      <c r="E1083" t="s">
        <v>4370</v>
      </c>
    </row>
    <row r="1084" spans="1:5" x14ac:dyDescent="0.25">
      <c r="A1084" s="9">
        <v>44987</v>
      </c>
      <c r="B1084" t="s">
        <v>3456</v>
      </c>
      <c r="C1084" t="s">
        <v>3456</v>
      </c>
      <c r="D1084" t="s">
        <v>4371</v>
      </c>
      <c r="E1084" t="s">
        <v>4372</v>
      </c>
    </row>
    <row r="1085" spans="1:5" x14ac:dyDescent="0.25">
      <c r="A1085" s="9">
        <v>44988</v>
      </c>
      <c r="B1085" t="s">
        <v>4373</v>
      </c>
      <c r="C1085" t="s">
        <v>4338</v>
      </c>
      <c r="D1085" t="s">
        <v>4374</v>
      </c>
      <c r="E1085" t="s">
        <v>4338</v>
      </c>
    </row>
    <row r="1086" spans="1:5" x14ac:dyDescent="0.25">
      <c r="A1086" s="9">
        <v>44991</v>
      </c>
      <c r="B1086" t="s">
        <v>4375</v>
      </c>
      <c r="C1086" t="s">
        <v>4376</v>
      </c>
      <c r="D1086" t="s">
        <v>4375</v>
      </c>
      <c r="E1086" t="s">
        <v>4377</v>
      </c>
    </row>
    <row r="1087" spans="1:5" x14ac:dyDescent="0.25">
      <c r="A1087" s="9">
        <v>44992</v>
      </c>
      <c r="B1087" t="s">
        <v>4378</v>
      </c>
      <c r="C1087" t="s">
        <v>4379</v>
      </c>
      <c r="D1087" t="s">
        <v>4380</v>
      </c>
      <c r="E1087" t="s">
        <v>4380</v>
      </c>
    </row>
    <row r="1088" spans="1:5" x14ac:dyDescent="0.25">
      <c r="A1088" s="9">
        <v>44993</v>
      </c>
      <c r="B1088" t="s">
        <v>4381</v>
      </c>
      <c r="C1088" t="s">
        <v>4382</v>
      </c>
      <c r="D1088" t="s">
        <v>4383</v>
      </c>
      <c r="E1088" t="s">
        <v>4384</v>
      </c>
    </row>
    <row r="1089" spans="1:5" x14ac:dyDescent="0.25">
      <c r="A1089" s="9">
        <v>44994</v>
      </c>
      <c r="B1089" t="s">
        <v>4385</v>
      </c>
      <c r="C1089" t="s">
        <v>4385</v>
      </c>
      <c r="D1089" t="s">
        <v>4386</v>
      </c>
      <c r="E1089" t="s">
        <v>4386</v>
      </c>
    </row>
    <row r="1090" spans="1:5" x14ac:dyDescent="0.25">
      <c r="A1090" s="9">
        <v>44995</v>
      </c>
      <c r="B1090" t="s">
        <v>4387</v>
      </c>
      <c r="C1090" t="s">
        <v>4387</v>
      </c>
      <c r="D1090" t="s">
        <v>4388</v>
      </c>
      <c r="E1090" t="s">
        <v>4389</v>
      </c>
    </row>
    <row r="1091" spans="1:5" x14ac:dyDescent="0.25">
      <c r="A1091" s="9">
        <v>44998</v>
      </c>
      <c r="B1091" t="s">
        <v>4390</v>
      </c>
      <c r="C1091" t="s">
        <v>4391</v>
      </c>
      <c r="D1091" t="s">
        <v>4392</v>
      </c>
      <c r="E1091" t="s">
        <v>4393</v>
      </c>
    </row>
    <row r="1092" spans="1:5" x14ac:dyDescent="0.25">
      <c r="A1092" s="9">
        <v>44999</v>
      </c>
      <c r="B1092" t="s">
        <v>4394</v>
      </c>
      <c r="C1092" t="s">
        <v>4395</v>
      </c>
      <c r="D1092" t="s">
        <v>4396</v>
      </c>
      <c r="E1092" t="s">
        <v>4397</v>
      </c>
    </row>
    <row r="1093" spans="1:5" x14ac:dyDescent="0.25">
      <c r="A1093" s="9">
        <v>45000</v>
      </c>
      <c r="B1093" t="s">
        <v>4398</v>
      </c>
      <c r="C1093" t="s">
        <v>4399</v>
      </c>
      <c r="D1093" t="s">
        <v>4400</v>
      </c>
      <c r="E1093" t="s">
        <v>4401</v>
      </c>
    </row>
    <row r="1094" spans="1:5" x14ac:dyDescent="0.25">
      <c r="A1094" s="9">
        <v>45001</v>
      </c>
      <c r="B1094" t="s">
        <v>4402</v>
      </c>
      <c r="C1094" t="s">
        <v>4403</v>
      </c>
      <c r="D1094" t="s">
        <v>4404</v>
      </c>
      <c r="E1094" t="s">
        <v>4405</v>
      </c>
    </row>
    <row r="1095" spans="1:5" x14ac:dyDescent="0.25">
      <c r="A1095" s="9">
        <v>45002</v>
      </c>
      <c r="B1095" t="s">
        <v>4406</v>
      </c>
      <c r="C1095" t="s">
        <v>4407</v>
      </c>
      <c r="D1095" t="s">
        <v>4408</v>
      </c>
      <c r="E1095" t="s">
        <v>4409</v>
      </c>
    </row>
    <row r="1096" spans="1:5" x14ac:dyDescent="0.25">
      <c r="A1096" s="9">
        <v>45005</v>
      </c>
      <c r="B1096" t="s">
        <v>4410</v>
      </c>
      <c r="C1096" t="s">
        <v>4411</v>
      </c>
      <c r="D1096" t="s">
        <v>4412</v>
      </c>
      <c r="E1096" t="s">
        <v>4413</v>
      </c>
    </row>
    <row r="1097" spans="1:5" x14ac:dyDescent="0.25">
      <c r="A1097" s="9">
        <v>45006</v>
      </c>
      <c r="B1097" t="s">
        <v>4414</v>
      </c>
      <c r="C1097" t="s">
        <v>4415</v>
      </c>
      <c r="D1097" t="s">
        <v>4414</v>
      </c>
      <c r="E1097" t="s">
        <v>4416</v>
      </c>
    </row>
    <row r="1098" spans="1:5" x14ac:dyDescent="0.25">
      <c r="A1098" s="9">
        <v>45007</v>
      </c>
      <c r="B1098" t="s">
        <v>4417</v>
      </c>
      <c r="C1098" t="s">
        <v>4418</v>
      </c>
      <c r="D1098" t="s">
        <v>4419</v>
      </c>
      <c r="E1098" t="s">
        <v>4420</v>
      </c>
    </row>
    <row r="1099" spans="1:5" x14ac:dyDescent="0.25">
      <c r="A1099" s="9">
        <v>45008</v>
      </c>
      <c r="B1099" t="s">
        <v>4421</v>
      </c>
      <c r="C1099" t="s">
        <v>4422</v>
      </c>
      <c r="D1099" t="s">
        <v>4423</v>
      </c>
      <c r="E1099" t="s">
        <v>4424</v>
      </c>
    </row>
    <row r="1100" spans="1:5" x14ac:dyDescent="0.25">
      <c r="A1100" s="9">
        <v>45009</v>
      </c>
      <c r="B1100" t="s">
        <v>4425</v>
      </c>
      <c r="C1100" t="s">
        <v>4425</v>
      </c>
      <c r="D1100" t="s">
        <v>4426</v>
      </c>
      <c r="E1100" t="s">
        <v>4427</v>
      </c>
    </row>
    <row r="1101" spans="1:5" x14ac:dyDescent="0.25">
      <c r="A1101" s="9">
        <v>45012</v>
      </c>
      <c r="B1101" t="s">
        <v>4428</v>
      </c>
      <c r="C1101" t="s">
        <v>4429</v>
      </c>
      <c r="D1101" t="s">
        <v>4430</v>
      </c>
      <c r="E1101" t="s">
        <v>4431</v>
      </c>
    </row>
    <row r="1102" spans="1:5" x14ac:dyDescent="0.25">
      <c r="A1102" s="9">
        <v>45013</v>
      </c>
      <c r="B1102" t="s">
        <v>4432</v>
      </c>
      <c r="C1102" t="s">
        <v>4433</v>
      </c>
      <c r="D1102" t="s">
        <v>4434</v>
      </c>
      <c r="E1102" t="s">
        <v>4435</v>
      </c>
    </row>
    <row r="1103" spans="1:5" x14ac:dyDescent="0.25">
      <c r="A1103" s="9">
        <v>45014</v>
      </c>
      <c r="B1103" t="s">
        <v>4436</v>
      </c>
      <c r="C1103" t="s">
        <v>4437</v>
      </c>
      <c r="D1103" t="s">
        <v>4438</v>
      </c>
      <c r="E1103" t="s">
        <v>4439</v>
      </c>
    </row>
    <row r="1104" spans="1:5" x14ac:dyDescent="0.25">
      <c r="A1104" s="9">
        <v>45015</v>
      </c>
      <c r="B1104" t="s">
        <v>4440</v>
      </c>
      <c r="C1104" t="s">
        <v>4441</v>
      </c>
      <c r="D1104" t="s">
        <v>4440</v>
      </c>
      <c r="E1104" t="s">
        <v>4442</v>
      </c>
    </row>
    <row r="1105" spans="1:5" x14ac:dyDescent="0.25">
      <c r="A1105" s="9">
        <v>45016</v>
      </c>
      <c r="B1105" t="s">
        <v>4443</v>
      </c>
      <c r="C1105" t="s">
        <v>4444</v>
      </c>
      <c r="D1105" t="s">
        <v>4445</v>
      </c>
      <c r="E1105" t="s">
        <v>4446</v>
      </c>
    </row>
    <row r="1106" spans="1:5" x14ac:dyDescent="0.25">
      <c r="A1106" s="9">
        <v>45019</v>
      </c>
      <c r="B1106" t="s">
        <v>4447</v>
      </c>
      <c r="C1106" t="s">
        <v>4448</v>
      </c>
      <c r="D1106" t="s">
        <v>4447</v>
      </c>
      <c r="E1106" t="s">
        <v>4449</v>
      </c>
    </row>
    <row r="1107" spans="1:5" x14ac:dyDescent="0.25">
      <c r="A1107" s="9">
        <v>45020</v>
      </c>
      <c r="B1107" t="s">
        <v>4450</v>
      </c>
      <c r="C1107" t="s">
        <v>4451</v>
      </c>
      <c r="D1107" t="s">
        <v>4452</v>
      </c>
      <c r="E1107" t="s">
        <v>4453</v>
      </c>
    </row>
    <row r="1108" spans="1:5" x14ac:dyDescent="0.25">
      <c r="A1108" s="9">
        <v>45021</v>
      </c>
      <c r="B1108" t="s">
        <v>4454</v>
      </c>
      <c r="C1108" t="s">
        <v>4455</v>
      </c>
      <c r="D1108" t="s">
        <v>4456</v>
      </c>
      <c r="E1108" t="s">
        <v>4142</v>
      </c>
    </row>
    <row r="1109" spans="1:5" x14ac:dyDescent="0.25">
      <c r="A1109" s="9">
        <v>45022</v>
      </c>
      <c r="B1109" t="s">
        <v>4457</v>
      </c>
      <c r="C1109" t="s">
        <v>4458</v>
      </c>
      <c r="D1109" t="s">
        <v>4459</v>
      </c>
      <c r="E1109" t="s">
        <v>4460</v>
      </c>
    </row>
    <row r="1110" spans="1:5" x14ac:dyDescent="0.25">
      <c r="A1110" s="9">
        <v>45027</v>
      </c>
      <c r="B1110" t="s">
        <v>4461</v>
      </c>
      <c r="C1110" t="s">
        <v>4462</v>
      </c>
      <c r="D1110" t="s">
        <v>4463</v>
      </c>
      <c r="E1110" t="s">
        <v>4464</v>
      </c>
    </row>
    <row r="1111" spans="1:5" x14ac:dyDescent="0.25">
      <c r="A1111" s="9">
        <v>45028</v>
      </c>
      <c r="B1111" t="s">
        <v>4465</v>
      </c>
      <c r="C1111" t="s">
        <v>4466</v>
      </c>
      <c r="D1111" t="s">
        <v>4467</v>
      </c>
      <c r="E1111" t="s">
        <v>4468</v>
      </c>
    </row>
    <row r="1112" spans="1:5" x14ac:dyDescent="0.25">
      <c r="A1112" s="9">
        <v>45029</v>
      </c>
      <c r="B1112" t="s">
        <v>4469</v>
      </c>
      <c r="C1112" t="s">
        <v>4470</v>
      </c>
      <c r="D1112" t="s">
        <v>4471</v>
      </c>
      <c r="E1112" t="s">
        <v>2065</v>
      </c>
    </row>
    <row r="1113" spans="1:5" x14ac:dyDescent="0.25">
      <c r="A1113" s="9">
        <v>45030</v>
      </c>
      <c r="B1113" t="s">
        <v>4342</v>
      </c>
      <c r="C1113" t="s">
        <v>4472</v>
      </c>
      <c r="D1113" t="s">
        <v>4473</v>
      </c>
      <c r="E1113" t="s">
        <v>4474</v>
      </c>
    </row>
    <row r="1114" spans="1:5" x14ac:dyDescent="0.25">
      <c r="A1114" s="9">
        <v>45033</v>
      </c>
      <c r="B1114" t="s">
        <v>4475</v>
      </c>
      <c r="C1114" t="s">
        <v>4476</v>
      </c>
      <c r="D1114" t="s">
        <v>4477</v>
      </c>
      <c r="E1114" t="s">
        <v>4478</v>
      </c>
    </row>
    <row r="1115" spans="1:5" x14ac:dyDescent="0.25">
      <c r="A1115" s="9">
        <v>45034</v>
      </c>
      <c r="B1115" t="s">
        <v>4479</v>
      </c>
      <c r="C1115" t="s">
        <v>4480</v>
      </c>
      <c r="D1115" t="s">
        <v>4481</v>
      </c>
      <c r="E1115" t="s">
        <v>4482</v>
      </c>
    </row>
    <row r="1116" spans="1:5" x14ac:dyDescent="0.25">
      <c r="A1116" s="9">
        <v>45035</v>
      </c>
      <c r="B1116" t="s">
        <v>4483</v>
      </c>
      <c r="C1116" t="s">
        <v>4484</v>
      </c>
      <c r="D1116" t="s">
        <v>4485</v>
      </c>
      <c r="E1116" t="s">
        <v>4486</v>
      </c>
    </row>
    <row r="1117" spans="1:5" x14ac:dyDescent="0.25">
      <c r="A1117" s="9">
        <v>45036</v>
      </c>
      <c r="B1117" t="s">
        <v>4487</v>
      </c>
      <c r="C1117" t="s">
        <v>4488</v>
      </c>
      <c r="D1117" t="s">
        <v>4489</v>
      </c>
      <c r="E1117" t="s">
        <v>4490</v>
      </c>
    </row>
    <row r="1118" spans="1:5" x14ac:dyDescent="0.25">
      <c r="A1118" s="9">
        <v>45037</v>
      </c>
      <c r="B1118" t="s">
        <v>4491</v>
      </c>
      <c r="C1118" t="s">
        <v>4491</v>
      </c>
      <c r="D1118" t="s">
        <v>4492</v>
      </c>
      <c r="E1118" t="s">
        <v>4493</v>
      </c>
    </row>
    <row r="1119" spans="1:5" x14ac:dyDescent="0.25">
      <c r="A1119" s="9">
        <v>45040</v>
      </c>
      <c r="B1119" t="s">
        <v>4494</v>
      </c>
      <c r="C1119" t="s">
        <v>4278</v>
      </c>
      <c r="D1119" t="s">
        <v>4495</v>
      </c>
      <c r="E1119" t="s">
        <v>4496</v>
      </c>
    </row>
    <row r="1120" spans="1:5" x14ac:dyDescent="0.25">
      <c r="A1120" s="9">
        <v>45041</v>
      </c>
      <c r="B1120" t="s">
        <v>4497</v>
      </c>
      <c r="C1120" t="s">
        <v>4498</v>
      </c>
      <c r="D1120" t="s">
        <v>4499</v>
      </c>
      <c r="E1120" t="s">
        <v>4500</v>
      </c>
    </row>
    <row r="1121" spans="1:5" x14ac:dyDescent="0.25">
      <c r="A1121" s="9">
        <v>45042</v>
      </c>
      <c r="B1121" t="s">
        <v>4501</v>
      </c>
      <c r="C1121" t="s">
        <v>4502</v>
      </c>
      <c r="D1121" t="s">
        <v>4503</v>
      </c>
      <c r="E1121" t="s">
        <v>4504</v>
      </c>
    </row>
    <row r="1122" spans="1:5" x14ac:dyDescent="0.25">
      <c r="A1122" s="9">
        <v>45043</v>
      </c>
      <c r="B1122" t="s">
        <v>4505</v>
      </c>
      <c r="C1122" t="s">
        <v>4506</v>
      </c>
      <c r="D1122" t="s">
        <v>4505</v>
      </c>
      <c r="E1122" t="s">
        <v>4507</v>
      </c>
    </row>
    <row r="1123" spans="1:5" x14ac:dyDescent="0.25">
      <c r="A1123" s="9">
        <v>45044</v>
      </c>
      <c r="B1123" t="s">
        <v>4508</v>
      </c>
      <c r="C1123" t="s">
        <v>4509</v>
      </c>
      <c r="D1123" t="s">
        <v>4510</v>
      </c>
      <c r="E1123" t="s">
        <v>4511</v>
      </c>
    </row>
    <row r="1124" spans="1:5" x14ac:dyDescent="0.25">
      <c r="A1124" s="9">
        <v>45048</v>
      </c>
      <c r="B1124" t="s">
        <v>4512</v>
      </c>
      <c r="C1124" t="s">
        <v>4513</v>
      </c>
      <c r="D1124" t="s">
        <v>4514</v>
      </c>
      <c r="E1124" t="s">
        <v>4515</v>
      </c>
    </row>
    <row r="1125" spans="1:5" x14ac:dyDescent="0.25">
      <c r="A1125" s="9">
        <v>45050</v>
      </c>
      <c r="B1125" t="s">
        <v>4516</v>
      </c>
      <c r="C1125" t="s">
        <v>4517</v>
      </c>
      <c r="D1125" t="s">
        <v>4518</v>
      </c>
      <c r="E1125" t="s">
        <v>4519</v>
      </c>
    </row>
    <row r="1126" spans="1:5" x14ac:dyDescent="0.25">
      <c r="A1126" s="9">
        <v>45051</v>
      </c>
      <c r="B1126" t="s">
        <v>4520</v>
      </c>
      <c r="C1126" t="s">
        <v>4521</v>
      </c>
      <c r="D1126" t="s">
        <v>4522</v>
      </c>
      <c r="E1126" t="s">
        <v>4523</v>
      </c>
    </row>
    <row r="1127" spans="1:5" x14ac:dyDescent="0.25">
      <c r="A1127" s="9">
        <v>45054</v>
      </c>
      <c r="B1127" t="s">
        <v>4524</v>
      </c>
      <c r="C1127" t="s">
        <v>4525</v>
      </c>
      <c r="D1127" t="s">
        <v>4526</v>
      </c>
      <c r="E1127" t="s">
        <v>4527</v>
      </c>
    </row>
    <row r="1128" spans="1:5" x14ac:dyDescent="0.25">
      <c r="A1128" s="9">
        <v>45055</v>
      </c>
      <c r="B1128" t="s">
        <v>4528</v>
      </c>
      <c r="C1128" t="s">
        <v>4529</v>
      </c>
      <c r="D1128" t="s">
        <v>4530</v>
      </c>
      <c r="E1128" t="s">
        <v>4531</v>
      </c>
    </row>
    <row r="1129" spans="1:5" x14ac:dyDescent="0.25">
      <c r="A1129" s="9">
        <v>45056</v>
      </c>
      <c r="B1129" t="s">
        <v>4532</v>
      </c>
      <c r="C1129" t="s">
        <v>4533</v>
      </c>
      <c r="D1129" t="s">
        <v>4318</v>
      </c>
      <c r="E1129" t="s">
        <v>4534</v>
      </c>
    </row>
    <row r="1130" spans="1:5" x14ac:dyDescent="0.25">
      <c r="A1130" s="9">
        <v>45057</v>
      </c>
      <c r="B1130" t="s">
        <v>4535</v>
      </c>
      <c r="C1130" t="s">
        <v>4536</v>
      </c>
      <c r="D1130" t="s">
        <v>4537</v>
      </c>
      <c r="E1130" t="s">
        <v>2641</v>
      </c>
    </row>
    <row r="1131" spans="1:5" x14ac:dyDescent="0.25">
      <c r="A1131" s="9">
        <v>45058</v>
      </c>
      <c r="B1131" t="s">
        <v>4538</v>
      </c>
      <c r="C1131" t="s">
        <v>4539</v>
      </c>
      <c r="D1131" t="s">
        <v>4540</v>
      </c>
      <c r="E1131" t="s">
        <v>4541</v>
      </c>
    </row>
    <row r="1132" spans="1:5" x14ac:dyDescent="0.25">
      <c r="A1132" s="9">
        <v>45061</v>
      </c>
      <c r="B1132" t="s">
        <v>4542</v>
      </c>
      <c r="C1132" t="s">
        <v>4543</v>
      </c>
      <c r="D1132" t="s">
        <v>4544</v>
      </c>
      <c r="E1132" t="s">
        <v>4545</v>
      </c>
    </row>
    <row r="1133" spans="1:5" x14ac:dyDescent="0.25">
      <c r="A1133" s="9">
        <v>45062</v>
      </c>
      <c r="B1133" t="s">
        <v>4546</v>
      </c>
      <c r="C1133" t="s">
        <v>4547</v>
      </c>
      <c r="D1133" t="s">
        <v>4548</v>
      </c>
      <c r="E1133" t="s">
        <v>4549</v>
      </c>
    </row>
    <row r="1134" spans="1:5" x14ac:dyDescent="0.25">
      <c r="A1134" s="9">
        <v>45063</v>
      </c>
      <c r="B1134" t="s">
        <v>4550</v>
      </c>
      <c r="C1134" t="s">
        <v>4551</v>
      </c>
      <c r="D1134" t="s">
        <v>4552</v>
      </c>
      <c r="E1134" t="s">
        <v>4256</v>
      </c>
    </row>
    <row r="1135" spans="1:5" x14ac:dyDescent="0.25">
      <c r="A1135" s="9">
        <v>45064</v>
      </c>
      <c r="B1135" t="s">
        <v>4553</v>
      </c>
      <c r="C1135" t="s">
        <v>4554</v>
      </c>
      <c r="D1135" t="s">
        <v>4555</v>
      </c>
      <c r="E1135" t="s">
        <v>4556</v>
      </c>
    </row>
    <row r="1136" spans="1:5" x14ac:dyDescent="0.25">
      <c r="A1136" s="9">
        <v>45065</v>
      </c>
      <c r="B1136" t="s">
        <v>4557</v>
      </c>
      <c r="C1136" t="s">
        <v>4558</v>
      </c>
      <c r="D1136" t="s">
        <v>4557</v>
      </c>
      <c r="E1136" t="s">
        <v>4559</v>
      </c>
    </row>
    <row r="1137" spans="1:5" x14ac:dyDescent="0.25">
      <c r="A1137" s="9">
        <v>45068</v>
      </c>
      <c r="B1137" t="s">
        <v>4560</v>
      </c>
      <c r="C1137" t="s">
        <v>4561</v>
      </c>
      <c r="D1137" t="s">
        <v>4562</v>
      </c>
      <c r="E1137" t="s">
        <v>4563</v>
      </c>
    </row>
    <row r="1138" spans="1:5" x14ac:dyDescent="0.25">
      <c r="A1138" s="9">
        <v>45069</v>
      </c>
      <c r="B1138" t="s">
        <v>4564</v>
      </c>
      <c r="C1138" t="s">
        <v>4565</v>
      </c>
      <c r="D1138" t="s">
        <v>4566</v>
      </c>
      <c r="E1138" t="s">
        <v>4567</v>
      </c>
    </row>
    <row r="1139" spans="1:5" x14ac:dyDescent="0.25">
      <c r="A1139" s="9">
        <v>45070</v>
      </c>
      <c r="B1139" t="s">
        <v>4568</v>
      </c>
      <c r="C1139" t="s">
        <v>4568</v>
      </c>
      <c r="D1139" t="s">
        <v>4569</v>
      </c>
      <c r="E1139" t="s">
        <v>4570</v>
      </c>
    </row>
    <row r="1140" spans="1:5" x14ac:dyDescent="0.25">
      <c r="A1140" s="9">
        <v>45071</v>
      </c>
      <c r="B1140" t="s">
        <v>4571</v>
      </c>
      <c r="C1140" t="s">
        <v>4572</v>
      </c>
      <c r="D1140" t="s">
        <v>4573</v>
      </c>
      <c r="E1140" t="s">
        <v>4574</v>
      </c>
    </row>
    <row r="1141" spans="1:5" x14ac:dyDescent="0.25">
      <c r="A1141" s="9">
        <v>45072</v>
      </c>
      <c r="B1141" t="s">
        <v>4575</v>
      </c>
      <c r="C1141" t="s">
        <v>4576</v>
      </c>
      <c r="D1141" t="s">
        <v>4577</v>
      </c>
      <c r="E1141" t="s">
        <v>4578</v>
      </c>
    </row>
    <row r="1142" spans="1:5" x14ac:dyDescent="0.25">
      <c r="A1142" s="9">
        <v>45075</v>
      </c>
      <c r="B1142" t="s">
        <v>4579</v>
      </c>
      <c r="C1142" t="s">
        <v>4580</v>
      </c>
      <c r="D1142" t="s">
        <v>4581</v>
      </c>
      <c r="E1142" t="s">
        <v>4582</v>
      </c>
    </row>
    <row r="1143" spans="1:5" x14ac:dyDescent="0.25">
      <c r="A1143" s="9">
        <v>45076</v>
      </c>
      <c r="B1143" t="s">
        <v>4583</v>
      </c>
      <c r="C1143" t="s">
        <v>4583</v>
      </c>
      <c r="D1143" t="s">
        <v>4584</v>
      </c>
      <c r="E1143" t="s">
        <v>4585</v>
      </c>
    </row>
    <row r="1144" spans="1:5" x14ac:dyDescent="0.25">
      <c r="A1144" s="9">
        <v>45077</v>
      </c>
      <c r="B1144" t="s">
        <v>4586</v>
      </c>
      <c r="C1144" t="s">
        <v>4586</v>
      </c>
      <c r="D1144" t="s">
        <v>4587</v>
      </c>
      <c r="E1144" t="s">
        <v>4588</v>
      </c>
    </row>
    <row r="1145" spans="1:5" x14ac:dyDescent="0.25">
      <c r="A1145" s="9">
        <v>45078</v>
      </c>
      <c r="B1145" t="s">
        <v>4589</v>
      </c>
      <c r="C1145" t="s">
        <v>4590</v>
      </c>
      <c r="D1145" t="s">
        <v>4589</v>
      </c>
      <c r="E1145" t="s">
        <v>4591</v>
      </c>
    </row>
    <row r="1146" spans="1:5" x14ac:dyDescent="0.25">
      <c r="A1146" s="9">
        <v>45079</v>
      </c>
      <c r="B1146" t="s">
        <v>4592</v>
      </c>
      <c r="C1146" t="s">
        <v>4593</v>
      </c>
      <c r="D1146" t="s">
        <v>4592</v>
      </c>
      <c r="E1146" t="s">
        <v>4593</v>
      </c>
    </row>
    <row r="1147" spans="1:5" x14ac:dyDescent="0.25">
      <c r="A1147" s="9">
        <v>45082</v>
      </c>
      <c r="B1147" t="s">
        <v>4594</v>
      </c>
      <c r="C1147" t="s">
        <v>4595</v>
      </c>
      <c r="D1147" t="s">
        <v>4596</v>
      </c>
      <c r="E1147" t="s">
        <v>4597</v>
      </c>
    </row>
    <row r="1148" spans="1:5" x14ac:dyDescent="0.25">
      <c r="A1148" s="9">
        <v>45083</v>
      </c>
      <c r="B1148" t="s">
        <v>4598</v>
      </c>
      <c r="C1148" t="s">
        <v>4599</v>
      </c>
      <c r="D1148" t="s">
        <v>4600</v>
      </c>
      <c r="E1148" t="s">
        <v>4601</v>
      </c>
    </row>
    <row r="1149" spans="1:5" x14ac:dyDescent="0.25">
      <c r="A1149" s="9">
        <v>45084</v>
      </c>
      <c r="B1149" t="s">
        <v>4602</v>
      </c>
      <c r="C1149" t="s">
        <v>4603</v>
      </c>
      <c r="D1149" t="s">
        <v>4604</v>
      </c>
      <c r="E1149" t="s">
        <v>4605</v>
      </c>
    </row>
    <row r="1150" spans="1:5" x14ac:dyDescent="0.25">
      <c r="A1150" s="9">
        <v>45086</v>
      </c>
      <c r="B1150" t="s">
        <v>4606</v>
      </c>
      <c r="C1150" t="s">
        <v>4607</v>
      </c>
      <c r="D1150" t="s">
        <v>4608</v>
      </c>
      <c r="E1150" t="s">
        <v>4609</v>
      </c>
    </row>
    <row r="1151" spans="1:5" x14ac:dyDescent="0.25">
      <c r="A1151" s="9">
        <v>45089</v>
      </c>
      <c r="B1151" t="s">
        <v>4610</v>
      </c>
      <c r="C1151" t="s">
        <v>4611</v>
      </c>
      <c r="D1151" t="s">
        <v>4612</v>
      </c>
      <c r="E1151" t="s">
        <v>4613</v>
      </c>
    </row>
    <row r="1152" spans="1:5" x14ac:dyDescent="0.25">
      <c r="A1152" s="9">
        <v>45090</v>
      </c>
      <c r="B1152" t="s">
        <v>4614</v>
      </c>
      <c r="C1152" t="s">
        <v>4615</v>
      </c>
      <c r="D1152" t="s">
        <v>4616</v>
      </c>
      <c r="E1152" t="s">
        <v>4617</v>
      </c>
    </row>
    <row r="1153" spans="1:5" x14ac:dyDescent="0.25">
      <c r="A1153" s="9">
        <v>45091</v>
      </c>
      <c r="B1153" t="s">
        <v>4618</v>
      </c>
      <c r="C1153" t="s">
        <v>4619</v>
      </c>
      <c r="D1153" t="s">
        <v>4620</v>
      </c>
      <c r="E1153" t="s">
        <v>4621</v>
      </c>
    </row>
    <row r="1154" spans="1:5" x14ac:dyDescent="0.25">
      <c r="A1154" s="9">
        <v>45092</v>
      </c>
      <c r="B1154" t="s">
        <v>4622</v>
      </c>
      <c r="C1154" t="s">
        <v>4623</v>
      </c>
      <c r="D1154" t="s">
        <v>4624</v>
      </c>
      <c r="E1154" t="s">
        <v>4625</v>
      </c>
    </row>
    <row r="1155" spans="1:5" x14ac:dyDescent="0.25">
      <c r="A1155" s="9">
        <v>45093</v>
      </c>
      <c r="B1155" t="s">
        <v>4626</v>
      </c>
      <c r="C1155" t="s">
        <v>4627</v>
      </c>
      <c r="D1155" t="s">
        <v>4626</v>
      </c>
      <c r="E1155" t="s">
        <v>1173</v>
      </c>
    </row>
    <row r="1156" spans="1:5" x14ac:dyDescent="0.25">
      <c r="A1156" s="9">
        <v>45096</v>
      </c>
      <c r="B1156" t="s">
        <v>4628</v>
      </c>
      <c r="C1156" t="s">
        <v>4629</v>
      </c>
      <c r="D1156" t="s">
        <v>4630</v>
      </c>
      <c r="E1156" t="s">
        <v>4631</v>
      </c>
    </row>
    <row r="1157" spans="1:5" x14ac:dyDescent="0.25">
      <c r="A1157" s="9">
        <v>45097</v>
      </c>
      <c r="B1157" t="s">
        <v>4632</v>
      </c>
      <c r="C1157" t="s">
        <v>4633</v>
      </c>
      <c r="D1157" t="s">
        <v>4634</v>
      </c>
      <c r="E1157" t="s">
        <v>4635</v>
      </c>
    </row>
    <row r="1158" spans="1:5" x14ac:dyDescent="0.25">
      <c r="A1158" s="9">
        <v>45098</v>
      </c>
      <c r="B1158" t="s">
        <v>4636</v>
      </c>
      <c r="C1158" t="s">
        <v>4637</v>
      </c>
      <c r="D1158" t="s">
        <v>4638</v>
      </c>
      <c r="E1158" t="s">
        <v>4639</v>
      </c>
    </row>
    <row r="1159" spans="1:5" x14ac:dyDescent="0.25">
      <c r="A1159" s="9">
        <v>45099</v>
      </c>
      <c r="B1159" t="s">
        <v>4640</v>
      </c>
      <c r="C1159" t="s">
        <v>4641</v>
      </c>
      <c r="D1159" t="s">
        <v>4642</v>
      </c>
      <c r="E1159" t="s">
        <v>4643</v>
      </c>
    </row>
    <row r="1160" spans="1:5" x14ac:dyDescent="0.25">
      <c r="A1160" s="9">
        <v>45100</v>
      </c>
      <c r="B1160" t="s">
        <v>4644</v>
      </c>
      <c r="C1160" t="s">
        <v>4645</v>
      </c>
      <c r="D1160" t="s">
        <v>4646</v>
      </c>
      <c r="E1160" t="s">
        <v>4647</v>
      </c>
    </row>
    <row r="1161" spans="1:5" x14ac:dyDescent="0.25">
      <c r="A1161" s="9">
        <v>45103</v>
      </c>
      <c r="B1161" t="s">
        <v>4648</v>
      </c>
      <c r="C1161" t="s">
        <v>4649</v>
      </c>
      <c r="D1161" t="s">
        <v>4650</v>
      </c>
      <c r="E1161" t="s">
        <v>4651</v>
      </c>
    </row>
    <row r="1162" spans="1:5" x14ac:dyDescent="0.25">
      <c r="A1162" s="9">
        <v>45104</v>
      </c>
      <c r="B1162" t="s">
        <v>4652</v>
      </c>
      <c r="C1162" t="s">
        <v>4653</v>
      </c>
      <c r="D1162" t="s">
        <v>4654</v>
      </c>
      <c r="E1162" t="s">
        <v>4655</v>
      </c>
    </row>
    <row r="1163" spans="1:5" x14ac:dyDescent="0.25">
      <c r="A1163" s="9">
        <v>45105</v>
      </c>
      <c r="B1163" t="s">
        <v>4656</v>
      </c>
      <c r="C1163" t="s">
        <v>4657</v>
      </c>
      <c r="D1163" t="s">
        <v>4658</v>
      </c>
      <c r="E1163" t="s">
        <v>3493</v>
      </c>
    </row>
    <row r="1164" spans="1:5" x14ac:dyDescent="0.25">
      <c r="A1164" s="9">
        <v>45106</v>
      </c>
      <c r="B1164" t="s">
        <v>4659</v>
      </c>
      <c r="C1164" t="s">
        <v>4660</v>
      </c>
      <c r="D1164" t="s">
        <v>4661</v>
      </c>
      <c r="E1164" t="s">
        <v>4662</v>
      </c>
    </row>
    <row r="1165" spans="1:5" x14ac:dyDescent="0.25">
      <c r="A1165" s="9">
        <v>45107</v>
      </c>
      <c r="B1165" t="s">
        <v>4663</v>
      </c>
      <c r="C1165" t="s">
        <v>4664</v>
      </c>
      <c r="D1165" t="s">
        <v>4665</v>
      </c>
      <c r="E1165" t="s">
        <v>4666</v>
      </c>
    </row>
    <row r="1166" spans="1:5" x14ac:dyDescent="0.25">
      <c r="A1166" s="9">
        <v>45110</v>
      </c>
      <c r="B1166" t="s">
        <v>4667</v>
      </c>
      <c r="C1166" t="s">
        <v>4668</v>
      </c>
      <c r="D1166" t="s">
        <v>4669</v>
      </c>
      <c r="E1166" t="s">
        <v>4670</v>
      </c>
    </row>
    <row r="1167" spans="1:5" x14ac:dyDescent="0.25">
      <c r="A1167" s="9">
        <v>45111</v>
      </c>
      <c r="B1167" t="s">
        <v>4671</v>
      </c>
      <c r="C1167" t="s">
        <v>4671</v>
      </c>
      <c r="D1167" t="s">
        <v>4672</v>
      </c>
      <c r="E1167" t="s">
        <v>4673</v>
      </c>
    </row>
    <row r="1168" spans="1:5" x14ac:dyDescent="0.25">
      <c r="A1168" s="9">
        <v>45112</v>
      </c>
      <c r="B1168" t="s">
        <v>4674</v>
      </c>
      <c r="C1168" t="s">
        <v>4674</v>
      </c>
      <c r="D1168" t="s">
        <v>4675</v>
      </c>
      <c r="E1168" t="s">
        <v>2680</v>
      </c>
    </row>
    <row r="1169" spans="1:5" x14ac:dyDescent="0.25">
      <c r="A1169" s="9">
        <v>45113</v>
      </c>
      <c r="B1169" t="s">
        <v>4676</v>
      </c>
      <c r="C1169" t="s">
        <v>4677</v>
      </c>
      <c r="D1169" t="s">
        <v>4678</v>
      </c>
      <c r="E1169" t="s">
        <v>4679</v>
      </c>
    </row>
    <row r="1170" spans="1:5" x14ac:dyDescent="0.25">
      <c r="A1170" s="9">
        <v>45114</v>
      </c>
      <c r="B1170" t="s">
        <v>4680</v>
      </c>
      <c r="C1170" t="s">
        <v>4681</v>
      </c>
      <c r="D1170" t="s">
        <v>4682</v>
      </c>
      <c r="E1170" t="s">
        <v>4683</v>
      </c>
    </row>
    <row r="1171" spans="1:5" x14ac:dyDescent="0.25">
      <c r="A1171" s="9">
        <v>45117</v>
      </c>
      <c r="B1171" t="s">
        <v>4684</v>
      </c>
      <c r="C1171" t="s">
        <v>4685</v>
      </c>
      <c r="D1171" t="s">
        <v>4686</v>
      </c>
      <c r="E1171" t="s">
        <v>4687</v>
      </c>
    </row>
    <row r="1172" spans="1:5" x14ac:dyDescent="0.25">
      <c r="A1172" s="9">
        <v>45118</v>
      </c>
      <c r="B1172" t="s">
        <v>4688</v>
      </c>
      <c r="C1172" t="s">
        <v>4689</v>
      </c>
      <c r="D1172" t="s">
        <v>4690</v>
      </c>
      <c r="E1172" t="s">
        <v>4691</v>
      </c>
    </row>
    <row r="1173" spans="1:5" x14ac:dyDescent="0.25">
      <c r="A1173" s="9">
        <v>45119</v>
      </c>
      <c r="B1173" t="s">
        <v>4599</v>
      </c>
      <c r="C1173" t="s">
        <v>4692</v>
      </c>
      <c r="D1173" t="s">
        <v>4599</v>
      </c>
      <c r="E1173" t="s">
        <v>4692</v>
      </c>
    </row>
    <row r="1174" spans="1:5" x14ac:dyDescent="0.25">
      <c r="A1174" s="9">
        <v>45120</v>
      </c>
      <c r="B1174" t="s">
        <v>4693</v>
      </c>
      <c r="C1174" t="s">
        <v>4694</v>
      </c>
      <c r="D1174" t="s">
        <v>4695</v>
      </c>
      <c r="E1174" t="s">
        <v>4696</v>
      </c>
    </row>
    <row r="1175" spans="1:5" x14ac:dyDescent="0.25">
      <c r="A1175" s="9">
        <v>45121</v>
      </c>
      <c r="B1175" t="s">
        <v>4697</v>
      </c>
      <c r="C1175" t="s">
        <v>4698</v>
      </c>
      <c r="D1175" t="s">
        <v>4699</v>
      </c>
      <c r="E1175" t="s">
        <v>4700</v>
      </c>
    </row>
    <row r="1176" spans="1:5" x14ac:dyDescent="0.25">
      <c r="A1176" s="9">
        <v>45124</v>
      </c>
      <c r="B1176" t="s">
        <v>4701</v>
      </c>
      <c r="C1176" t="s">
        <v>4702</v>
      </c>
      <c r="D1176" t="s">
        <v>4703</v>
      </c>
      <c r="E1176" t="s">
        <v>4704</v>
      </c>
    </row>
    <row r="1177" spans="1:5" x14ac:dyDescent="0.25">
      <c r="A1177" s="9">
        <v>45125</v>
      </c>
      <c r="B1177" t="s">
        <v>4705</v>
      </c>
      <c r="C1177" t="s">
        <v>4706</v>
      </c>
      <c r="D1177" t="s">
        <v>4707</v>
      </c>
      <c r="E1177" t="s">
        <v>4706</v>
      </c>
    </row>
    <row r="1178" spans="1:5" x14ac:dyDescent="0.25">
      <c r="A1178" s="9">
        <v>45126</v>
      </c>
      <c r="B1178" t="s">
        <v>4708</v>
      </c>
      <c r="C1178" t="s">
        <v>4709</v>
      </c>
      <c r="D1178" t="s">
        <v>4710</v>
      </c>
      <c r="E1178" t="s">
        <v>4711</v>
      </c>
    </row>
    <row r="1179" spans="1:5" x14ac:dyDescent="0.25">
      <c r="A1179" s="9">
        <v>45127</v>
      </c>
      <c r="B1179" t="s">
        <v>4712</v>
      </c>
      <c r="C1179" t="s">
        <v>4713</v>
      </c>
      <c r="D1179" t="s">
        <v>4714</v>
      </c>
      <c r="E1179" t="s">
        <v>4715</v>
      </c>
    </row>
    <row r="1180" spans="1:5" x14ac:dyDescent="0.25">
      <c r="A1180" s="9">
        <v>45128</v>
      </c>
      <c r="B1180" t="s">
        <v>4716</v>
      </c>
      <c r="C1180" t="s">
        <v>4717</v>
      </c>
      <c r="D1180" t="s">
        <v>4718</v>
      </c>
      <c r="E1180" t="s">
        <v>4719</v>
      </c>
    </row>
    <row r="1181" spans="1:5" x14ac:dyDescent="0.25">
      <c r="A1181" s="9">
        <v>45131</v>
      </c>
      <c r="B1181" t="s">
        <v>4720</v>
      </c>
      <c r="C1181" t="s">
        <v>4721</v>
      </c>
      <c r="D1181" t="s">
        <v>4720</v>
      </c>
      <c r="E1181" t="s">
        <v>4722</v>
      </c>
    </row>
    <row r="1182" spans="1:5" x14ac:dyDescent="0.25">
      <c r="A1182" s="9">
        <v>45132</v>
      </c>
      <c r="B1182" t="s">
        <v>4723</v>
      </c>
      <c r="C1182" t="s">
        <v>4724</v>
      </c>
      <c r="D1182" t="s">
        <v>4725</v>
      </c>
      <c r="E1182" t="s">
        <v>4726</v>
      </c>
    </row>
    <row r="1183" spans="1:5" x14ac:dyDescent="0.25">
      <c r="A1183" s="9">
        <v>45133</v>
      </c>
      <c r="B1183" t="s">
        <v>4727</v>
      </c>
      <c r="C1183" t="s">
        <v>4728</v>
      </c>
      <c r="D1183" t="s">
        <v>4729</v>
      </c>
      <c r="E1183" t="s">
        <v>4730</v>
      </c>
    </row>
    <row r="1184" spans="1:5" x14ac:dyDescent="0.25">
      <c r="A1184" s="9">
        <v>45134</v>
      </c>
      <c r="B1184" t="s">
        <v>4731</v>
      </c>
      <c r="C1184" t="s">
        <v>4732</v>
      </c>
      <c r="D1184" t="s">
        <v>4731</v>
      </c>
      <c r="E1184" t="s">
        <v>4733</v>
      </c>
    </row>
    <row r="1185" spans="1:5" x14ac:dyDescent="0.25">
      <c r="A1185" s="9">
        <v>45135</v>
      </c>
      <c r="B1185" t="s">
        <v>4734</v>
      </c>
      <c r="C1185" t="s">
        <v>4735</v>
      </c>
      <c r="D1185" t="s">
        <v>4736</v>
      </c>
      <c r="E1185" t="s">
        <v>2849</v>
      </c>
    </row>
    <row r="1186" spans="1:5" x14ac:dyDescent="0.25">
      <c r="A1186" s="9">
        <v>45138</v>
      </c>
      <c r="B1186" t="s">
        <v>4737</v>
      </c>
      <c r="C1186" t="s">
        <v>4738</v>
      </c>
      <c r="D1186" t="s">
        <v>4739</v>
      </c>
      <c r="E1186" t="s">
        <v>4740</v>
      </c>
    </row>
    <row r="1187" spans="1:5" x14ac:dyDescent="0.25">
      <c r="A1187" s="9">
        <v>45139</v>
      </c>
      <c r="B1187" t="s">
        <v>4741</v>
      </c>
      <c r="C1187" t="s">
        <v>4742</v>
      </c>
      <c r="D1187" t="s">
        <v>4743</v>
      </c>
      <c r="E1187" t="s">
        <v>1272</v>
      </c>
    </row>
    <row r="1188" spans="1:5" x14ac:dyDescent="0.25">
      <c r="A1188" s="9">
        <v>45140</v>
      </c>
      <c r="B1188" t="s">
        <v>4744</v>
      </c>
      <c r="C1188" t="s">
        <v>4744</v>
      </c>
      <c r="D1188" t="s">
        <v>4745</v>
      </c>
      <c r="E1188" t="s">
        <v>4745</v>
      </c>
    </row>
    <row r="1189" spans="1:5" x14ac:dyDescent="0.25">
      <c r="A1189" s="9">
        <v>45141</v>
      </c>
      <c r="B1189" t="s">
        <v>4746</v>
      </c>
      <c r="C1189" t="s">
        <v>1500</v>
      </c>
      <c r="D1189" t="s">
        <v>4747</v>
      </c>
      <c r="E1189" t="s">
        <v>4748</v>
      </c>
    </row>
    <row r="1190" spans="1:5" x14ac:dyDescent="0.25">
      <c r="A1190" s="9">
        <v>45142</v>
      </c>
      <c r="B1190" t="s">
        <v>4749</v>
      </c>
      <c r="C1190" t="s">
        <v>4750</v>
      </c>
      <c r="D1190" t="s">
        <v>4749</v>
      </c>
      <c r="E1190" t="s">
        <v>4751</v>
      </c>
    </row>
    <row r="1191" spans="1:5" x14ac:dyDescent="0.25">
      <c r="A1191" s="9">
        <v>45145</v>
      </c>
      <c r="B1191" t="s">
        <v>4752</v>
      </c>
      <c r="C1191" t="s">
        <v>3293</v>
      </c>
      <c r="D1191" t="s">
        <v>4753</v>
      </c>
      <c r="E1191" t="s">
        <v>4754</v>
      </c>
    </row>
    <row r="1192" spans="1:5" x14ac:dyDescent="0.25">
      <c r="A1192" s="9">
        <v>45146</v>
      </c>
      <c r="B1192" t="s">
        <v>4755</v>
      </c>
      <c r="C1192" t="s">
        <v>4755</v>
      </c>
      <c r="D1192" t="s">
        <v>4756</v>
      </c>
      <c r="E1192" t="s">
        <v>4757</v>
      </c>
    </row>
    <row r="1193" spans="1:5" x14ac:dyDescent="0.25">
      <c r="A1193" s="9">
        <v>45147</v>
      </c>
      <c r="B1193" t="s">
        <v>4758</v>
      </c>
      <c r="C1193" t="s">
        <v>4759</v>
      </c>
      <c r="D1193" t="s">
        <v>4760</v>
      </c>
      <c r="E1193" t="s">
        <v>4761</v>
      </c>
    </row>
    <row r="1194" spans="1:5" x14ac:dyDescent="0.25">
      <c r="A1194" s="9">
        <v>45148</v>
      </c>
      <c r="B1194" t="s">
        <v>4762</v>
      </c>
      <c r="C1194" t="s">
        <v>4763</v>
      </c>
      <c r="D1194" t="s">
        <v>4762</v>
      </c>
      <c r="E1194" t="s">
        <v>4764</v>
      </c>
    </row>
    <row r="1195" spans="1:5" x14ac:dyDescent="0.25">
      <c r="A1195" s="9">
        <v>45149</v>
      </c>
      <c r="B1195" t="s">
        <v>4765</v>
      </c>
      <c r="C1195" t="s">
        <v>4765</v>
      </c>
      <c r="D1195" t="s">
        <v>4766</v>
      </c>
      <c r="E1195" t="s">
        <v>4767</v>
      </c>
    </row>
    <row r="1196" spans="1:5" x14ac:dyDescent="0.25">
      <c r="A1196" s="9">
        <v>45152</v>
      </c>
      <c r="B1196" t="s">
        <v>4768</v>
      </c>
      <c r="C1196" t="s">
        <v>4769</v>
      </c>
      <c r="D1196" t="s">
        <v>4770</v>
      </c>
      <c r="E1196" t="s">
        <v>4771</v>
      </c>
    </row>
    <row r="1197" spans="1:5" x14ac:dyDescent="0.25">
      <c r="A1197" s="9">
        <v>45154</v>
      </c>
      <c r="B1197" t="s">
        <v>4772</v>
      </c>
      <c r="C1197" t="s">
        <v>4773</v>
      </c>
      <c r="D1197" t="s">
        <v>4774</v>
      </c>
      <c r="E1197" t="s">
        <v>4775</v>
      </c>
    </row>
    <row r="1198" spans="1:5" x14ac:dyDescent="0.25">
      <c r="A1198" s="9">
        <v>45155</v>
      </c>
      <c r="B1198" t="s">
        <v>4776</v>
      </c>
      <c r="C1198" t="s">
        <v>4777</v>
      </c>
      <c r="D1198" t="s">
        <v>4778</v>
      </c>
      <c r="E1198" t="s">
        <v>4779</v>
      </c>
    </row>
    <row r="1199" spans="1:5" x14ac:dyDescent="0.25">
      <c r="A1199" s="9">
        <v>45156</v>
      </c>
      <c r="B1199" t="s">
        <v>4780</v>
      </c>
      <c r="C1199" t="s">
        <v>4781</v>
      </c>
      <c r="D1199" t="s">
        <v>4782</v>
      </c>
      <c r="E1199" t="s">
        <v>4783</v>
      </c>
    </row>
    <row r="1200" spans="1:5" x14ac:dyDescent="0.25">
      <c r="A1200" s="9">
        <v>45159</v>
      </c>
      <c r="B1200" t="s">
        <v>4784</v>
      </c>
      <c r="C1200" t="s">
        <v>4785</v>
      </c>
      <c r="D1200" t="s">
        <v>4786</v>
      </c>
      <c r="E1200" t="s">
        <v>4787</v>
      </c>
    </row>
    <row r="1201" spans="1:5" x14ac:dyDescent="0.25">
      <c r="A1201" s="9">
        <v>45160</v>
      </c>
      <c r="B1201" t="s">
        <v>4788</v>
      </c>
      <c r="C1201" t="s">
        <v>4789</v>
      </c>
      <c r="D1201" t="s">
        <v>4790</v>
      </c>
      <c r="E1201" t="s">
        <v>4791</v>
      </c>
    </row>
    <row r="1202" spans="1:5" x14ac:dyDescent="0.25">
      <c r="A1202" s="9">
        <v>45161</v>
      </c>
      <c r="B1202" t="s">
        <v>4792</v>
      </c>
      <c r="C1202" t="s">
        <v>4793</v>
      </c>
      <c r="D1202" t="s">
        <v>4794</v>
      </c>
      <c r="E1202" t="s">
        <v>4795</v>
      </c>
    </row>
    <row r="1203" spans="1:5" x14ac:dyDescent="0.25">
      <c r="A1203" s="9">
        <v>45162</v>
      </c>
      <c r="B1203" t="s">
        <v>4796</v>
      </c>
      <c r="C1203" t="s">
        <v>4797</v>
      </c>
      <c r="D1203" t="s">
        <v>4798</v>
      </c>
      <c r="E1203" t="s">
        <v>4799</v>
      </c>
    </row>
    <row r="1204" spans="1:5" x14ac:dyDescent="0.25">
      <c r="A1204" s="9">
        <v>45163</v>
      </c>
      <c r="B1204" t="s">
        <v>4800</v>
      </c>
      <c r="C1204" t="s">
        <v>4801</v>
      </c>
      <c r="D1204" t="s">
        <v>4802</v>
      </c>
      <c r="E1204" t="s">
        <v>4803</v>
      </c>
    </row>
    <row r="1205" spans="1:5" x14ac:dyDescent="0.25">
      <c r="A1205" s="9">
        <v>45166</v>
      </c>
      <c r="B1205" t="s">
        <v>4804</v>
      </c>
      <c r="C1205" t="s">
        <v>4805</v>
      </c>
      <c r="D1205" t="s">
        <v>4806</v>
      </c>
      <c r="E1205" t="s">
        <v>4807</v>
      </c>
    </row>
    <row r="1206" spans="1:5" x14ac:dyDescent="0.25">
      <c r="A1206" s="9">
        <v>45167</v>
      </c>
      <c r="B1206" t="s">
        <v>4808</v>
      </c>
      <c r="C1206" t="s">
        <v>4809</v>
      </c>
      <c r="D1206" t="s">
        <v>4810</v>
      </c>
      <c r="E1206" t="s">
        <v>4811</v>
      </c>
    </row>
    <row r="1207" spans="1:5" x14ac:dyDescent="0.25">
      <c r="A1207" s="9">
        <v>45168</v>
      </c>
      <c r="B1207" t="s">
        <v>4812</v>
      </c>
      <c r="C1207" t="s">
        <v>4813</v>
      </c>
      <c r="D1207" t="s">
        <v>4814</v>
      </c>
      <c r="E1207" t="s">
        <v>4815</v>
      </c>
    </row>
    <row r="1208" spans="1:5" x14ac:dyDescent="0.25">
      <c r="A1208" s="9">
        <v>45169</v>
      </c>
      <c r="B1208" t="s">
        <v>4816</v>
      </c>
      <c r="C1208" t="s">
        <v>4817</v>
      </c>
      <c r="D1208" t="s">
        <v>4818</v>
      </c>
      <c r="E1208" t="s">
        <v>4819</v>
      </c>
    </row>
    <row r="1209" spans="1:5" x14ac:dyDescent="0.25">
      <c r="A1209" s="9">
        <v>45170</v>
      </c>
      <c r="B1209" t="s">
        <v>4820</v>
      </c>
      <c r="C1209" t="s">
        <v>4821</v>
      </c>
      <c r="D1209" t="s">
        <v>4822</v>
      </c>
      <c r="E1209" t="s">
        <v>4823</v>
      </c>
    </row>
    <row r="1210" spans="1:5" x14ac:dyDescent="0.25">
      <c r="A1210" s="9">
        <v>45173</v>
      </c>
      <c r="B1210" t="s">
        <v>4824</v>
      </c>
      <c r="C1210" t="s">
        <v>4825</v>
      </c>
      <c r="D1210" t="s">
        <v>2454</v>
      </c>
      <c r="E1210" t="s">
        <v>4826</v>
      </c>
    </row>
    <row r="1211" spans="1:5" x14ac:dyDescent="0.25">
      <c r="A1211" s="9">
        <v>45174</v>
      </c>
      <c r="B1211" t="s">
        <v>4827</v>
      </c>
      <c r="C1211" t="s">
        <v>4828</v>
      </c>
      <c r="D1211" t="s">
        <v>4829</v>
      </c>
      <c r="E1211" t="s">
        <v>4830</v>
      </c>
    </row>
    <row r="1212" spans="1:5" x14ac:dyDescent="0.25">
      <c r="A1212" s="9">
        <v>45175</v>
      </c>
      <c r="B1212" t="s">
        <v>4831</v>
      </c>
      <c r="C1212" t="s">
        <v>4832</v>
      </c>
      <c r="D1212" t="s">
        <v>4833</v>
      </c>
      <c r="E1212" t="s">
        <v>4834</v>
      </c>
    </row>
    <row r="1213" spans="1:5" x14ac:dyDescent="0.25">
      <c r="A1213" s="9">
        <v>45176</v>
      </c>
      <c r="B1213" t="s">
        <v>4835</v>
      </c>
      <c r="C1213" t="s">
        <v>4836</v>
      </c>
      <c r="D1213" t="s">
        <v>4837</v>
      </c>
      <c r="E1213" t="s">
        <v>4838</v>
      </c>
    </row>
    <row r="1214" spans="1:5" x14ac:dyDescent="0.25">
      <c r="A1214" s="9">
        <v>45177</v>
      </c>
      <c r="B1214" t="s">
        <v>4839</v>
      </c>
      <c r="C1214" t="s">
        <v>4840</v>
      </c>
      <c r="D1214" t="s">
        <v>4841</v>
      </c>
      <c r="E1214" t="s">
        <v>4584</v>
      </c>
    </row>
    <row r="1215" spans="1:5" x14ac:dyDescent="0.25">
      <c r="A1215" s="9">
        <v>45180</v>
      </c>
      <c r="B1215" t="s">
        <v>4842</v>
      </c>
      <c r="C1215" t="s">
        <v>4843</v>
      </c>
      <c r="D1215" t="s">
        <v>4844</v>
      </c>
      <c r="E1215" t="s">
        <v>4845</v>
      </c>
    </row>
    <row r="1216" spans="1:5" x14ac:dyDescent="0.25">
      <c r="A1216" s="9">
        <v>45181</v>
      </c>
      <c r="B1216" t="s">
        <v>4846</v>
      </c>
      <c r="C1216" t="s">
        <v>4847</v>
      </c>
      <c r="D1216" t="s">
        <v>2404</v>
      </c>
      <c r="E1216" t="s">
        <v>2569</v>
      </c>
    </row>
    <row r="1217" spans="1:5" x14ac:dyDescent="0.25">
      <c r="A1217" s="9">
        <v>45182</v>
      </c>
      <c r="B1217" t="s">
        <v>4848</v>
      </c>
      <c r="C1217" t="s">
        <v>4849</v>
      </c>
      <c r="D1217" t="s">
        <v>4850</v>
      </c>
      <c r="E1217" t="s">
        <v>4851</v>
      </c>
    </row>
    <row r="1218" spans="1:5" x14ac:dyDescent="0.25">
      <c r="A1218" s="9">
        <v>45183</v>
      </c>
      <c r="B1218" t="s">
        <v>4852</v>
      </c>
      <c r="C1218" t="s">
        <v>4853</v>
      </c>
      <c r="D1218" t="s">
        <v>4854</v>
      </c>
      <c r="E1218" t="s">
        <v>4853</v>
      </c>
    </row>
    <row r="1219" spans="1:5" x14ac:dyDescent="0.25">
      <c r="A1219" s="9">
        <v>45184</v>
      </c>
      <c r="B1219" t="s">
        <v>4855</v>
      </c>
      <c r="C1219" t="s">
        <v>4856</v>
      </c>
      <c r="D1219" t="s">
        <v>4857</v>
      </c>
      <c r="E1219" t="s">
        <v>2670</v>
      </c>
    </row>
    <row r="1220" spans="1:5" x14ac:dyDescent="0.25">
      <c r="A1220" s="9">
        <v>45187</v>
      </c>
      <c r="B1220" t="s">
        <v>4858</v>
      </c>
      <c r="C1220" t="s">
        <v>4859</v>
      </c>
      <c r="D1220" t="s">
        <v>4860</v>
      </c>
      <c r="E1220" t="s">
        <v>4861</v>
      </c>
    </row>
    <row r="1221" spans="1:5" x14ac:dyDescent="0.25">
      <c r="A1221" s="9">
        <v>45188</v>
      </c>
      <c r="B1221" t="s">
        <v>4862</v>
      </c>
      <c r="C1221" t="s">
        <v>4863</v>
      </c>
      <c r="D1221" t="s">
        <v>4864</v>
      </c>
      <c r="E1221" t="s">
        <v>4865</v>
      </c>
    </row>
    <row r="1222" spans="1:5" x14ac:dyDescent="0.25">
      <c r="A1222" s="9">
        <v>45189</v>
      </c>
      <c r="B1222" t="s">
        <v>4866</v>
      </c>
      <c r="C1222" t="s">
        <v>4867</v>
      </c>
      <c r="D1222" t="s">
        <v>4866</v>
      </c>
      <c r="E1222" t="s">
        <v>4868</v>
      </c>
    </row>
    <row r="1223" spans="1:5" x14ac:dyDescent="0.25">
      <c r="A1223" s="9">
        <v>45190</v>
      </c>
      <c r="B1223" t="s">
        <v>4869</v>
      </c>
      <c r="C1223" t="s">
        <v>4869</v>
      </c>
      <c r="D1223" t="s">
        <v>4870</v>
      </c>
      <c r="E1223" t="s">
        <v>4871</v>
      </c>
    </row>
    <row r="1224" spans="1:5" x14ac:dyDescent="0.25">
      <c r="A1224" s="9">
        <v>45191</v>
      </c>
      <c r="B1224" t="s">
        <v>4872</v>
      </c>
      <c r="C1224" t="s">
        <v>4873</v>
      </c>
      <c r="D1224" t="s">
        <v>4874</v>
      </c>
      <c r="E1224" t="s">
        <v>4875</v>
      </c>
    </row>
    <row r="1225" spans="1:5" x14ac:dyDescent="0.25">
      <c r="A1225" s="9">
        <v>45194</v>
      </c>
      <c r="B1225" t="s">
        <v>4876</v>
      </c>
      <c r="C1225" t="s">
        <v>4877</v>
      </c>
      <c r="D1225" t="s">
        <v>4878</v>
      </c>
      <c r="E1225" t="s">
        <v>4879</v>
      </c>
    </row>
    <row r="1226" spans="1:5" x14ac:dyDescent="0.25">
      <c r="A1226" s="9">
        <v>45195</v>
      </c>
      <c r="B1226" t="s">
        <v>4880</v>
      </c>
      <c r="C1226" t="s">
        <v>4881</v>
      </c>
      <c r="D1226" t="s">
        <v>4882</v>
      </c>
      <c r="E1226" t="s">
        <v>4883</v>
      </c>
    </row>
    <row r="1227" spans="1:5" x14ac:dyDescent="0.25">
      <c r="A1227" s="9">
        <v>45196</v>
      </c>
      <c r="B1227" t="s">
        <v>4884</v>
      </c>
      <c r="C1227" t="s">
        <v>4885</v>
      </c>
      <c r="D1227" t="s">
        <v>4886</v>
      </c>
      <c r="E1227" t="s">
        <v>4886</v>
      </c>
    </row>
    <row r="1228" spans="1:5" x14ac:dyDescent="0.25">
      <c r="A1228" s="9">
        <v>45197</v>
      </c>
      <c r="B1228" t="s">
        <v>4887</v>
      </c>
      <c r="C1228" t="s">
        <v>4888</v>
      </c>
      <c r="D1228" t="s">
        <v>4889</v>
      </c>
      <c r="E1228" t="s">
        <v>4890</v>
      </c>
    </row>
    <row r="1229" spans="1:5" x14ac:dyDescent="0.25">
      <c r="A1229" s="9">
        <v>45198</v>
      </c>
      <c r="B1229" t="s">
        <v>4891</v>
      </c>
      <c r="C1229" t="s">
        <v>4892</v>
      </c>
      <c r="D1229" t="s">
        <v>4891</v>
      </c>
      <c r="E1229" t="s">
        <v>4893</v>
      </c>
    </row>
    <row r="1230" spans="1:5" x14ac:dyDescent="0.25">
      <c r="A1230" s="9">
        <v>45201</v>
      </c>
      <c r="B1230" t="s">
        <v>4894</v>
      </c>
      <c r="C1230" t="s">
        <v>4894</v>
      </c>
      <c r="D1230" t="s">
        <v>4895</v>
      </c>
      <c r="E1230" t="s">
        <v>4895</v>
      </c>
    </row>
    <row r="1231" spans="1:5" x14ac:dyDescent="0.25">
      <c r="A1231" s="9">
        <v>45202</v>
      </c>
      <c r="B1231" t="s">
        <v>4896</v>
      </c>
      <c r="C1231" t="s">
        <v>4897</v>
      </c>
      <c r="D1231" t="s">
        <v>4898</v>
      </c>
      <c r="E1231" t="s">
        <v>4899</v>
      </c>
    </row>
    <row r="1232" spans="1:5" x14ac:dyDescent="0.25">
      <c r="A1232" s="9">
        <v>45203</v>
      </c>
      <c r="B1232" t="s">
        <v>4900</v>
      </c>
      <c r="C1232" t="s">
        <v>4901</v>
      </c>
      <c r="D1232" t="s">
        <v>4902</v>
      </c>
      <c r="E1232" t="s">
        <v>4903</v>
      </c>
    </row>
    <row r="1233" spans="1:5" x14ac:dyDescent="0.25">
      <c r="A1233" s="9">
        <v>45204</v>
      </c>
      <c r="B1233" t="s">
        <v>4904</v>
      </c>
      <c r="C1233" t="s">
        <v>4905</v>
      </c>
      <c r="D1233" t="s">
        <v>4906</v>
      </c>
      <c r="E1233" t="s">
        <v>4906</v>
      </c>
    </row>
    <row r="1234" spans="1:5" x14ac:dyDescent="0.25">
      <c r="A1234" s="9">
        <v>45205</v>
      </c>
      <c r="B1234" t="s">
        <v>4907</v>
      </c>
      <c r="C1234" t="s">
        <v>4908</v>
      </c>
      <c r="D1234" t="s">
        <v>4909</v>
      </c>
      <c r="E1234" t="s">
        <v>4910</v>
      </c>
    </row>
    <row r="1235" spans="1:5" x14ac:dyDescent="0.25">
      <c r="A1235" s="9">
        <v>45208</v>
      </c>
      <c r="B1235" t="s">
        <v>4911</v>
      </c>
      <c r="C1235" t="s">
        <v>4912</v>
      </c>
      <c r="D1235" t="s">
        <v>4913</v>
      </c>
      <c r="E1235" t="s">
        <v>4914</v>
      </c>
    </row>
    <row r="1236" spans="1:5" x14ac:dyDescent="0.25">
      <c r="A1236" s="9">
        <v>45209</v>
      </c>
      <c r="B1236" t="s">
        <v>4915</v>
      </c>
      <c r="C1236" t="s">
        <v>4916</v>
      </c>
      <c r="D1236" t="s">
        <v>4915</v>
      </c>
      <c r="E1236" t="s">
        <v>4917</v>
      </c>
    </row>
    <row r="1237" spans="1:5" x14ac:dyDescent="0.25">
      <c r="A1237" s="9">
        <v>45210</v>
      </c>
      <c r="B1237" t="s">
        <v>4918</v>
      </c>
      <c r="C1237" t="s">
        <v>4919</v>
      </c>
      <c r="D1237" t="s">
        <v>4569</v>
      </c>
      <c r="E1237" t="s">
        <v>4920</v>
      </c>
    </row>
    <row r="1238" spans="1:5" x14ac:dyDescent="0.25">
      <c r="A1238" s="9">
        <v>45211</v>
      </c>
      <c r="B1238" t="s">
        <v>4921</v>
      </c>
      <c r="C1238" t="s">
        <v>4922</v>
      </c>
      <c r="D1238" t="s">
        <v>4923</v>
      </c>
      <c r="E1238" t="s">
        <v>4924</v>
      </c>
    </row>
    <row r="1239" spans="1:5" x14ac:dyDescent="0.25">
      <c r="A1239" s="9">
        <v>45212</v>
      </c>
      <c r="B1239" t="s">
        <v>4925</v>
      </c>
      <c r="C1239" t="s">
        <v>4926</v>
      </c>
      <c r="D1239" t="s">
        <v>4927</v>
      </c>
      <c r="E1239" t="s">
        <v>4928</v>
      </c>
    </row>
    <row r="1240" spans="1:5" x14ac:dyDescent="0.25">
      <c r="A1240" s="9">
        <v>45215</v>
      </c>
      <c r="B1240" t="s">
        <v>4929</v>
      </c>
      <c r="C1240" t="s">
        <v>1283</v>
      </c>
      <c r="D1240" t="s">
        <v>4929</v>
      </c>
      <c r="E1240" t="s">
        <v>4930</v>
      </c>
    </row>
    <row r="1241" spans="1:5" x14ac:dyDescent="0.25">
      <c r="A1241" s="9">
        <v>45216</v>
      </c>
      <c r="B1241" t="s">
        <v>4640</v>
      </c>
      <c r="C1241" t="s">
        <v>4931</v>
      </c>
      <c r="D1241" t="s">
        <v>4932</v>
      </c>
      <c r="E1241" t="s">
        <v>4933</v>
      </c>
    </row>
    <row r="1242" spans="1:5" x14ac:dyDescent="0.25">
      <c r="A1242" s="9">
        <v>45217</v>
      </c>
      <c r="B1242" t="s">
        <v>4934</v>
      </c>
      <c r="C1242" t="s">
        <v>4935</v>
      </c>
      <c r="D1242" t="s">
        <v>4936</v>
      </c>
      <c r="E1242" t="s">
        <v>4937</v>
      </c>
    </row>
    <row r="1243" spans="1:5" x14ac:dyDescent="0.25">
      <c r="A1243" s="9">
        <v>45218</v>
      </c>
      <c r="B1243" t="s">
        <v>4938</v>
      </c>
      <c r="C1243" t="s">
        <v>4938</v>
      </c>
      <c r="D1243" t="s">
        <v>4939</v>
      </c>
      <c r="E1243" t="s">
        <v>4940</v>
      </c>
    </row>
    <row r="1244" spans="1:5" x14ac:dyDescent="0.25">
      <c r="A1244" s="9">
        <v>45219</v>
      </c>
      <c r="B1244" t="s">
        <v>4941</v>
      </c>
      <c r="C1244" t="s">
        <v>4942</v>
      </c>
      <c r="D1244" t="s">
        <v>4943</v>
      </c>
      <c r="E1244" t="s">
        <v>4944</v>
      </c>
    </row>
    <row r="1245" spans="1:5" x14ac:dyDescent="0.25">
      <c r="A1245" s="9">
        <v>45222</v>
      </c>
      <c r="B1245" t="s">
        <v>4945</v>
      </c>
      <c r="C1245" t="s">
        <v>4946</v>
      </c>
      <c r="D1245" t="s">
        <v>4947</v>
      </c>
      <c r="E1245" t="s">
        <v>4948</v>
      </c>
    </row>
    <row r="1246" spans="1:5" x14ac:dyDescent="0.25">
      <c r="A1246" s="9">
        <v>45223</v>
      </c>
      <c r="B1246" t="s">
        <v>4949</v>
      </c>
      <c r="C1246" t="s">
        <v>4950</v>
      </c>
      <c r="D1246" t="s">
        <v>4949</v>
      </c>
      <c r="E1246" t="s">
        <v>4951</v>
      </c>
    </row>
    <row r="1247" spans="1:5" x14ac:dyDescent="0.25">
      <c r="A1247" s="9">
        <v>45224</v>
      </c>
      <c r="B1247" t="s">
        <v>4952</v>
      </c>
      <c r="C1247" t="s">
        <v>4953</v>
      </c>
      <c r="D1247" t="s">
        <v>4954</v>
      </c>
      <c r="E1247" t="s">
        <v>4955</v>
      </c>
    </row>
    <row r="1248" spans="1:5" x14ac:dyDescent="0.25">
      <c r="A1248" s="9">
        <v>45225</v>
      </c>
      <c r="B1248" t="s">
        <v>4956</v>
      </c>
      <c r="C1248" t="s">
        <v>4957</v>
      </c>
      <c r="D1248" t="s">
        <v>4958</v>
      </c>
      <c r="E1248" t="s">
        <v>4959</v>
      </c>
    </row>
    <row r="1249" spans="1:5" x14ac:dyDescent="0.25">
      <c r="A1249" s="9">
        <v>45226</v>
      </c>
      <c r="B1249" t="s">
        <v>4960</v>
      </c>
      <c r="C1249" t="s">
        <v>4961</v>
      </c>
      <c r="D1249" t="s">
        <v>4962</v>
      </c>
      <c r="E1249" t="s">
        <v>4963</v>
      </c>
    </row>
    <row r="1250" spans="1:5" x14ac:dyDescent="0.25">
      <c r="A1250" s="9">
        <v>45229</v>
      </c>
      <c r="B1250" t="s">
        <v>4964</v>
      </c>
      <c r="C1250" t="s">
        <v>4965</v>
      </c>
      <c r="D1250" t="s">
        <v>4964</v>
      </c>
      <c r="E1250" t="s">
        <v>4966</v>
      </c>
    </row>
    <row r="1251" spans="1:5" x14ac:dyDescent="0.25">
      <c r="A1251" s="9">
        <v>45230</v>
      </c>
      <c r="B1251" t="s">
        <v>4967</v>
      </c>
      <c r="C1251" t="s">
        <v>1128</v>
      </c>
      <c r="D1251" t="s">
        <v>4968</v>
      </c>
      <c r="E1251" t="s">
        <v>4969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D19FC-642C-44D9-B35C-D5DC41205B92}">
  <sheetPr>
    <tabColor theme="7" tint="-0.249977111117893"/>
  </sheetPr>
  <dimension ref="A1:AS62"/>
  <sheetViews>
    <sheetView zoomScale="115" zoomScaleNormal="115" workbookViewId="0">
      <pane xSplit="2" ySplit="1" topLeftCell="K4" activePane="bottomRight" state="frozen"/>
      <selection pane="topRight" activeCell="C1" sqref="C1"/>
      <selection pane="bottomLeft" activeCell="A2" sqref="A2"/>
      <selection pane="bottomRight" activeCell="AN12" sqref="AN12"/>
    </sheetView>
  </sheetViews>
  <sheetFormatPr defaultColWidth="1.7109375" defaultRowHeight="15" zeroHeight="1" outlineLevelCol="1" x14ac:dyDescent="0.25"/>
  <cols>
    <col min="1" max="1" width="50.7109375" customWidth="1"/>
    <col min="2" max="2" width="44" customWidth="1"/>
    <col min="3" max="7" width="12.7109375" customWidth="1"/>
    <col min="8" max="8" width="12.140625" bestFit="1" customWidth="1"/>
    <col min="9" max="9" width="12.140625" customWidth="1"/>
    <col min="10" max="11" width="14.28515625" customWidth="1"/>
    <col min="12" max="12" width="2.42578125" customWidth="1"/>
    <col min="13" max="21" width="13" hidden="1" customWidth="1" outlineLevel="1"/>
    <col min="22" max="24" width="12" hidden="1" customWidth="1" outlineLevel="1"/>
    <col min="25" max="26" width="12.28515625" hidden="1" customWidth="1" outlineLevel="1"/>
    <col min="27" max="28" width="12.140625" hidden="1" customWidth="1" outlineLevel="1"/>
    <col min="29" max="29" width="12.85546875" hidden="1" customWidth="1" outlineLevel="1"/>
    <col min="30" max="30" width="11.85546875" hidden="1" customWidth="1" outlineLevel="1"/>
    <col min="31" max="32" width="13" hidden="1" customWidth="1" outlineLevel="1"/>
    <col min="33" max="36" width="14.28515625" hidden="1" customWidth="1" outlineLevel="1"/>
    <col min="37" max="37" width="14.28515625" customWidth="1" collapsed="1"/>
    <col min="38" max="81" width="14.28515625" customWidth="1"/>
  </cols>
  <sheetData>
    <row r="1" spans="1:44" ht="24" customHeight="1" thickBot="1" x14ac:dyDescent="0.3">
      <c r="A1" s="28" t="s">
        <v>107</v>
      </c>
      <c r="B1" s="28" t="s">
        <v>106</v>
      </c>
      <c r="C1" s="45">
        <v>42004</v>
      </c>
      <c r="D1" s="45">
        <v>42369</v>
      </c>
      <c r="E1" s="45">
        <v>42735</v>
      </c>
      <c r="F1" s="45">
        <v>43100</v>
      </c>
      <c r="G1" s="45">
        <v>43465</v>
      </c>
      <c r="H1" s="45">
        <v>43830</v>
      </c>
      <c r="I1" s="45">
        <v>44196</v>
      </c>
      <c r="J1" s="45">
        <v>44561</v>
      </c>
      <c r="K1" s="45">
        <v>44926</v>
      </c>
      <c r="L1" s="46"/>
      <c r="M1" s="45">
        <v>42460</v>
      </c>
      <c r="N1" s="45">
        <v>42551</v>
      </c>
      <c r="O1" s="45">
        <v>42643</v>
      </c>
      <c r="P1" s="45">
        <v>42735</v>
      </c>
      <c r="Q1" s="45">
        <v>42825</v>
      </c>
      <c r="R1" s="45">
        <v>42916</v>
      </c>
      <c r="S1" s="45">
        <v>43008</v>
      </c>
      <c r="T1" s="45">
        <v>43100</v>
      </c>
      <c r="U1" s="45">
        <v>43190</v>
      </c>
      <c r="V1" s="45">
        <v>43281</v>
      </c>
      <c r="W1" s="45">
        <v>43373</v>
      </c>
      <c r="X1" s="45">
        <v>43465</v>
      </c>
      <c r="Y1" s="45">
        <v>43190</v>
      </c>
      <c r="Z1" s="45">
        <v>43281</v>
      </c>
      <c r="AA1" s="45">
        <v>43738</v>
      </c>
      <c r="AB1" s="45">
        <v>43830</v>
      </c>
      <c r="AC1" s="45">
        <v>43921</v>
      </c>
      <c r="AD1" s="45">
        <v>44012</v>
      </c>
      <c r="AE1" s="45">
        <v>44104</v>
      </c>
      <c r="AF1" s="45">
        <v>44196</v>
      </c>
      <c r="AG1" s="45">
        <v>44286</v>
      </c>
      <c r="AH1" s="45">
        <v>44377</v>
      </c>
      <c r="AI1" s="45">
        <v>44469</v>
      </c>
      <c r="AJ1" s="45">
        <v>44561</v>
      </c>
      <c r="AK1" s="45">
        <v>44651</v>
      </c>
      <c r="AL1" s="45">
        <v>44742</v>
      </c>
      <c r="AM1" s="45">
        <v>44834</v>
      </c>
      <c r="AN1" s="45">
        <v>44926</v>
      </c>
      <c r="AO1" s="45">
        <v>45016</v>
      </c>
      <c r="AP1" s="45">
        <v>45107</v>
      </c>
      <c r="AQ1" s="45">
        <v>45199</v>
      </c>
    </row>
    <row r="2" spans="1:44" ht="15.75" thickTop="1" x14ac:dyDescent="0.25">
      <c r="A2" s="38" t="s">
        <v>244</v>
      </c>
      <c r="B2" s="38" t="s">
        <v>243</v>
      </c>
      <c r="C2" s="44"/>
      <c r="D2" s="44"/>
      <c r="E2" s="44"/>
      <c r="F2" s="44"/>
      <c r="G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</row>
    <row r="3" spans="1:44" x14ac:dyDescent="0.25">
      <c r="A3" s="29" t="s">
        <v>242</v>
      </c>
      <c r="B3" s="29" t="s">
        <v>241</v>
      </c>
      <c r="C3" s="14">
        <v>798948</v>
      </c>
      <c r="D3" s="14">
        <v>1024199</v>
      </c>
      <c r="E3" s="14">
        <v>1337207</v>
      </c>
      <c r="F3" s="14">
        <v>1697600</v>
      </c>
      <c r="G3" s="14">
        <v>2347025.3506100001</v>
      </c>
      <c r="H3" s="14">
        <v>2846818.0840000003</v>
      </c>
      <c r="I3" s="14">
        <v>3749480</v>
      </c>
      <c r="J3" s="14">
        <v>4911353</v>
      </c>
      <c r="K3" s="14">
        <v>6070032</v>
      </c>
      <c r="L3" s="41"/>
      <c r="M3" s="14">
        <v>1090826</v>
      </c>
      <c r="N3" s="14">
        <v>1180504</v>
      </c>
      <c r="O3" s="14">
        <v>1260513</v>
      </c>
      <c r="P3" s="14">
        <v>1337207</v>
      </c>
      <c r="Q3" s="14">
        <v>1386389</v>
      </c>
      <c r="R3" s="14">
        <v>1496962</v>
      </c>
      <c r="S3" s="14">
        <v>1593249</v>
      </c>
      <c r="T3" s="14">
        <v>1697600</v>
      </c>
      <c r="U3" s="14">
        <v>1787708</v>
      </c>
      <c r="V3" s="14">
        <v>1931438</v>
      </c>
      <c r="W3" s="14">
        <v>2090369</v>
      </c>
      <c r="X3" s="14">
        <v>2347025</v>
      </c>
      <c r="Y3" s="14">
        <v>2335989</v>
      </c>
      <c r="Z3" s="14">
        <v>2487966</v>
      </c>
      <c r="AA3" s="14">
        <v>2670379</v>
      </c>
      <c r="AB3" s="14">
        <v>2846818</v>
      </c>
      <c r="AC3" s="14">
        <v>2950860</v>
      </c>
      <c r="AD3" s="14">
        <v>3170229</v>
      </c>
      <c r="AE3" s="14">
        <v>3359690</v>
      </c>
      <c r="AF3" s="14">
        <v>3749480</v>
      </c>
      <c r="AG3" s="14">
        <v>4004232</v>
      </c>
      <c r="AH3" s="14">
        <v>4345648</v>
      </c>
      <c r="AI3" s="14">
        <v>4583239</v>
      </c>
      <c r="AJ3" s="14">
        <v>4911353</v>
      </c>
      <c r="AK3" s="14">
        <v>5171712</v>
      </c>
      <c r="AL3" s="14">
        <v>5515433</v>
      </c>
      <c r="AM3" s="14">
        <v>5791292</v>
      </c>
      <c r="AN3" s="14">
        <v>6070032</v>
      </c>
      <c r="AO3" s="14">
        <v>6235892</v>
      </c>
      <c r="AP3" s="14">
        <v>6417838</v>
      </c>
      <c r="AQ3" s="14">
        <v>6638146</v>
      </c>
    </row>
    <row r="4" spans="1:44" x14ac:dyDescent="0.25">
      <c r="A4" s="29" t="s">
        <v>240</v>
      </c>
      <c r="B4" s="29" t="s">
        <v>239</v>
      </c>
      <c r="C4" s="14"/>
      <c r="D4" s="14"/>
      <c r="E4" s="14"/>
      <c r="F4" s="14"/>
      <c r="G4" s="14"/>
      <c r="H4" s="14">
        <v>251743.95152000003</v>
      </c>
      <c r="I4" s="14">
        <v>184538</v>
      </c>
      <c r="J4" s="14">
        <v>139931</v>
      </c>
      <c r="K4" s="14">
        <v>105116</v>
      </c>
      <c r="L4" s="41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>
        <v>234505</v>
      </c>
      <c r="Z4" s="14">
        <v>250672</v>
      </c>
      <c r="AA4" s="14">
        <v>223258</v>
      </c>
      <c r="AB4" s="14">
        <v>251744</v>
      </c>
      <c r="AC4" s="14">
        <v>242531</v>
      </c>
      <c r="AD4" s="14">
        <v>234081</v>
      </c>
      <c r="AE4" s="14">
        <v>221099</v>
      </c>
      <c r="AF4" s="14">
        <v>184538</v>
      </c>
      <c r="AG4" s="14">
        <v>178168</v>
      </c>
      <c r="AH4" s="14">
        <v>164183</v>
      </c>
      <c r="AI4" s="14">
        <v>160735</v>
      </c>
      <c r="AJ4" s="14">
        <v>139931</v>
      </c>
      <c r="AK4" s="14">
        <v>135944</v>
      </c>
      <c r="AL4" s="14">
        <v>131559</v>
      </c>
      <c r="AM4" s="14">
        <v>124850</v>
      </c>
      <c r="AN4" s="14">
        <v>105116</v>
      </c>
      <c r="AO4" s="14">
        <v>99886</v>
      </c>
      <c r="AP4" s="14">
        <v>108249</v>
      </c>
      <c r="AQ4" s="14">
        <v>100417</v>
      </c>
    </row>
    <row r="5" spans="1:44" x14ac:dyDescent="0.25">
      <c r="A5" s="29" t="s">
        <v>238</v>
      </c>
      <c r="B5" s="29" t="s">
        <v>237</v>
      </c>
      <c r="C5" s="14">
        <v>90700</v>
      </c>
      <c r="D5" s="14">
        <v>92253</v>
      </c>
      <c r="E5" s="14">
        <v>93072</v>
      </c>
      <c r="F5" s="14">
        <v>92774</v>
      </c>
      <c r="G5" s="14">
        <v>95023.550270000007</v>
      </c>
      <c r="H5" s="14">
        <v>99048.086570000014</v>
      </c>
      <c r="I5" s="14">
        <v>99050</v>
      </c>
      <c r="J5" s="14">
        <v>96947</v>
      </c>
      <c r="K5" s="14">
        <v>94737</v>
      </c>
      <c r="L5" s="41"/>
      <c r="M5" s="14">
        <v>91952</v>
      </c>
      <c r="N5" s="14">
        <v>91465</v>
      </c>
      <c r="O5" s="14">
        <v>92145</v>
      </c>
      <c r="P5" s="14">
        <v>93072</v>
      </c>
      <c r="Q5" s="14">
        <v>92510</v>
      </c>
      <c r="R5" s="14">
        <v>92200</v>
      </c>
      <c r="S5" s="14">
        <v>91677</v>
      </c>
      <c r="T5" s="14">
        <v>92774</v>
      </c>
      <c r="U5" s="14">
        <v>92771</v>
      </c>
      <c r="V5" s="14">
        <v>93509</v>
      </c>
      <c r="W5" s="14">
        <v>93653</v>
      </c>
      <c r="X5" s="14">
        <v>95024</v>
      </c>
      <c r="Y5" s="14">
        <v>98568</v>
      </c>
      <c r="Z5" s="14">
        <v>98457</v>
      </c>
      <c r="AA5" s="14">
        <v>98354</v>
      </c>
      <c r="AB5" s="14">
        <v>99048</v>
      </c>
      <c r="AC5" s="14">
        <v>99895</v>
      </c>
      <c r="AD5" s="14">
        <v>99824</v>
      </c>
      <c r="AE5" s="14">
        <v>99449</v>
      </c>
      <c r="AF5" s="14">
        <v>99050</v>
      </c>
      <c r="AG5" s="14">
        <v>98460</v>
      </c>
      <c r="AH5" s="14">
        <v>97902</v>
      </c>
      <c r="AI5" s="14">
        <v>98029</v>
      </c>
      <c r="AJ5" s="14">
        <v>96947</v>
      </c>
      <c r="AK5" s="14">
        <v>97071</v>
      </c>
      <c r="AL5" s="14">
        <v>96119</v>
      </c>
      <c r="AM5" s="14">
        <v>95872</v>
      </c>
      <c r="AN5" s="14">
        <v>94737</v>
      </c>
      <c r="AO5" s="14">
        <v>94562</v>
      </c>
      <c r="AP5" s="14">
        <v>93767</v>
      </c>
      <c r="AQ5" s="14">
        <v>92409</v>
      </c>
    </row>
    <row r="6" spans="1:44" hidden="1" x14ac:dyDescent="0.25">
      <c r="A6" s="29" t="s">
        <v>236</v>
      </c>
      <c r="B6" s="29" t="s">
        <v>235</v>
      </c>
      <c r="C6" s="14">
        <v>1885</v>
      </c>
      <c r="D6" s="14">
        <v>0</v>
      </c>
      <c r="E6" s="14">
        <v>0</v>
      </c>
      <c r="F6" s="14">
        <v>30</v>
      </c>
      <c r="G6" s="14">
        <v>21.807459999999999</v>
      </c>
      <c r="H6" s="14">
        <v>13.877379999999999</v>
      </c>
      <c r="I6" s="14">
        <v>6</v>
      </c>
      <c r="J6" s="14">
        <v>0</v>
      </c>
      <c r="K6" s="14">
        <v>0</v>
      </c>
      <c r="L6" s="41"/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32</v>
      </c>
      <c r="T6" s="14">
        <v>30</v>
      </c>
      <c r="U6" s="14">
        <v>28</v>
      </c>
      <c r="V6" s="14">
        <v>26</v>
      </c>
      <c r="W6" s="14">
        <v>24</v>
      </c>
      <c r="X6" s="14">
        <v>22</v>
      </c>
      <c r="Y6" s="14">
        <v>20</v>
      </c>
      <c r="Z6" s="14">
        <v>18</v>
      </c>
      <c r="AA6" s="14">
        <v>16</v>
      </c>
      <c r="AB6" s="14">
        <v>14</v>
      </c>
      <c r="AC6" s="14">
        <v>12</v>
      </c>
      <c r="AD6" s="14">
        <v>10</v>
      </c>
      <c r="AE6" s="14">
        <v>8</v>
      </c>
      <c r="AF6" s="14">
        <v>6</v>
      </c>
      <c r="AG6" s="14">
        <v>4</v>
      </c>
      <c r="AH6" s="14">
        <v>2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</row>
    <row r="7" spans="1:44" x14ac:dyDescent="0.25">
      <c r="A7" s="29" t="s">
        <v>234</v>
      </c>
      <c r="B7" s="29" t="s">
        <v>233</v>
      </c>
      <c r="C7" s="14">
        <v>37049</v>
      </c>
      <c r="D7" s="14">
        <v>34311</v>
      </c>
      <c r="E7" s="14">
        <v>26867</v>
      </c>
      <c r="F7" s="14">
        <v>17560</v>
      </c>
      <c r="G7" s="14">
        <v>16307.474370613516</v>
      </c>
      <c r="H7" s="14">
        <v>18139.358155615999</v>
      </c>
      <c r="I7" s="14">
        <v>20738</v>
      </c>
      <c r="J7" s="14">
        <v>35116</v>
      </c>
      <c r="K7" s="14">
        <v>26468</v>
      </c>
      <c r="L7" s="41"/>
      <c r="M7" s="14">
        <v>30352</v>
      </c>
      <c r="N7" s="14">
        <v>32755</v>
      </c>
      <c r="O7" s="14">
        <v>34353</v>
      </c>
      <c r="P7" s="14">
        <v>26867</v>
      </c>
      <c r="Q7" s="14">
        <v>21919</v>
      </c>
      <c r="R7" s="14">
        <v>23158</v>
      </c>
      <c r="S7" s="14">
        <v>22275</v>
      </c>
      <c r="T7" s="14">
        <v>17560</v>
      </c>
      <c r="U7" s="14">
        <v>14600</v>
      </c>
      <c r="V7" s="14">
        <v>12206</v>
      </c>
      <c r="W7" s="14">
        <v>14141</v>
      </c>
      <c r="X7" s="14">
        <v>16307</v>
      </c>
      <c r="Y7" s="14">
        <v>16638</v>
      </c>
      <c r="Z7" s="14">
        <v>17688</v>
      </c>
      <c r="AA7" s="14">
        <v>17788</v>
      </c>
      <c r="AB7" s="14">
        <v>18139</v>
      </c>
      <c r="AC7" s="14">
        <v>18648</v>
      </c>
      <c r="AD7" s="14">
        <v>19156</v>
      </c>
      <c r="AE7" s="14">
        <v>19438</v>
      </c>
      <c r="AF7" s="14">
        <v>20738</v>
      </c>
      <c r="AG7" s="14">
        <v>20546</v>
      </c>
      <c r="AH7" s="14">
        <v>21232</v>
      </c>
      <c r="AI7" s="14">
        <v>21197</v>
      </c>
      <c r="AJ7" s="14">
        <v>35116</v>
      </c>
      <c r="AK7" s="14">
        <v>28870</v>
      </c>
      <c r="AL7" s="14">
        <v>26407</v>
      </c>
      <c r="AM7" s="14">
        <v>26939</v>
      </c>
      <c r="AN7" s="14">
        <v>26468</v>
      </c>
      <c r="AO7" s="14">
        <v>24997</v>
      </c>
      <c r="AP7" s="14">
        <v>25227</v>
      </c>
      <c r="AQ7" s="14">
        <v>25473</v>
      </c>
    </row>
    <row r="8" spans="1:44" x14ac:dyDescent="0.25">
      <c r="A8" s="30" t="s">
        <v>232</v>
      </c>
      <c r="B8" s="30" t="s">
        <v>231</v>
      </c>
      <c r="C8" s="15">
        <v>928582</v>
      </c>
      <c r="D8" s="15">
        <v>1150763</v>
      </c>
      <c r="E8" s="15">
        <v>1457146</v>
      </c>
      <c r="F8" s="15">
        <v>1807964</v>
      </c>
      <c r="G8" s="15">
        <v>2458378.1827106136</v>
      </c>
      <c r="H8" s="15">
        <v>3215763.3576256167</v>
      </c>
      <c r="I8" s="15">
        <v>4053812</v>
      </c>
      <c r="J8" s="15">
        <v>5183347</v>
      </c>
      <c r="K8" s="15">
        <v>6296353</v>
      </c>
      <c r="L8" s="40"/>
      <c r="M8" s="15">
        <v>1213130</v>
      </c>
      <c r="N8" s="15">
        <v>1304724</v>
      </c>
      <c r="O8" s="15">
        <v>1387011</v>
      </c>
      <c r="P8" s="15">
        <v>1457146</v>
      </c>
      <c r="Q8" s="15">
        <v>1500818</v>
      </c>
      <c r="R8" s="15">
        <v>1612320</v>
      </c>
      <c r="S8" s="15">
        <v>1707233</v>
      </c>
      <c r="T8" s="15">
        <v>1807964</v>
      </c>
      <c r="U8" s="15">
        <v>1895107</v>
      </c>
      <c r="V8" s="15">
        <v>2037179</v>
      </c>
      <c r="W8" s="15">
        <v>2198187</v>
      </c>
      <c r="X8" s="15">
        <v>2458378</v>
      </c>
      <c r="Y8" s="15">
        <v>2685720</v>
      </c>
      <c r="Z8" s="15">
        <v>2854801</v>
      </c>
      <c r="AA8" s="15">
        <v>3009795</v>
      </c>
      <c r="AB8" s="15">
        <v>3215763</v>
      </c>
      <c r="AC8" s="15">
        <v>3311947</v>
      </c>
      <c r="AD8" s="15">
        <v>3523300</v>
      </c>
      <c r="AE8" s="15">
        <v>3699684</v>
      </c>
      <c r="AF8" s="15">
        <v>4053812</v>
      </c>
      <c r="AG8" s="15">
        <v>4301410</v>
      </c>
      <c r="AH8" s="15">
        <v>4628967</v>
      </c>
      <c r="AI8" s="15">
        <v>4863200</v>
      </c>
      <c r="AJ8" s="15">
        <v>5183347</v>
      </c>
      <c r="AK8" s="15">
        <v>5433597</v>
      </c>
      <c r="AL8" s="15">
        <v>5769518</v>
      </c>
      <c r="AM8" s="15">
        <v>6038953</v>
      </c>
      <c r="AN8" s="15">
        <v>6296353</v>
      </c>
      <c r="AO8" s="15">
        <v>6455337</v>
      </c>
      <c r="AP8" s="15">
        <v>6645081</v>
      </c>
      <c r="AQ8" s="15">
        <v>6856445</v>
      </c>
    </row>
    <row r="9" spans="1:44" x14ac:dyDescent="0.25">
      <c r="A9" s="29" t="s">
        <v>30</v>
      </c>
      <c r="B9" s="29" t="s">
        <v>230</v>
      </c>
      <c r="C9" s="14">
        <v>182286</v>
      </c>
      <c r="D9" s="14">
        <v>212146</v>
      </c>
      <c r="E9" s="14">
        <v>276541</v>
      </c>
      <c r="F9" s="14">
        <v>368262</v>
      </c>
      <c r="G9" s="14">
        <v>445357.34181000001</v>
      </c>
      <c r="H9" s="14">
        <v>623994.79008000006</v>
      </c>
      <c r="I9" s="14">
        <v>875147</v>
      </c>
      <c r="J9" s="14">
        <v>1373463</v>
      </c>
      <c r="K9" s="14">
        <v>1978778</v>
      </c>
      <c r="L9" s="41"/>
      <c r="M9" s="14">
        <v>221320</v>
      </c>
      <c r="N9" s="14">
        <v>221273</v>
      </c>
      <c r="O9" s="14">
        <v>234936</v>
      </c>
      <c r="P9" s="14">
        <v>276541</v>
      </c>
      <c r="Q9" s="14">
        <v>290707</v>
      </c>
      <c r="R9" s="14">
        <v>306906</v>
      </c>
      <c r="S9" s="14">
        <v>294521</v>
      </c>
      <c r="T9" s="14">
        <v>368262</v>
      </c>
      <c r="U9" s="14">
        <v>351510</v>
      </c>
      <c r="V9" s="14">
        <v>376425</v>
      </c>
      <c r="W9" s="14">
        <v>376507</v>
      </c>
      <c r="X9" s="14">
        <v>445357</v>
      </c>
      <c r="Y9" s="14">
        <v>451458</v>
      </c>
      <c r="Z9" s="14">
        <v>489075</v>
      </c>
      <c r="AA9" s="14">
        <v>523290</v>
      </c>
      <c r="AB9" s="14">
        <v>623995</v>
      </c>
      <c r="AC9" s="14">
        <v>730058</v>
      </c>
      <c r="AD9" s="14">
        <v>714163</v>
      </c>
      <c r="AE9" s="14">
        <v>726262</v>
      </c>
      <c r="AF9" s="14">
        <v>875147</v>
      </c>
      <c r="AG9" s="14">
        <v>920601</v>
      </c>
      <c r="AH9" s="14">
        <v>889653</v>
      </c>
      <c r="AI9" s="14">
        <v>971820</v>
      </c>
      <c r="AJ9" s="14">
        <v>1373463</v>
      </c>
      <c r="AK9" s="14">
        <v>1477535</v>
      </c>
      <c r="AL9" s="14">
        <v>1532394</v>
      </c>
      <c r="AM9" s="14">
        <v>1558025</v>
      </c>
      <c r="AN9" s="14">
        <v>1978778</v>
      </c>
      <c r="AO9" s="14">
        <v>2018844</v>
      </c>
      <c r="AP9" s="14">
        <v>1957737</v>
      </c>
      <c r="AQ9" s="14">
        <v>1973446</v>
      </c>
    </row>
    <row r="10" spans="1:44" x14ac:dyDescent="0.25">
      <c r="A10" s="29" t="s">
        <v>229</v>
      </c>
      <c r="B10" s="29" t="s">
        <v>228</v>
      </c>
      <c r="C10" s="14">
        <v>18844</v>
      </c>
      <c r="D10" s="14">
        <v>21792</v>
      </c>
      <c r="E10" s="14">
        <v>34278</v>
      </c>
      <c r="F10" s="14">
        <v>38068</v>
      </c>
      <c r="G10" s="14">
        <v>38530</v>
      </c>
      <c r="H10" s="14">
        <v>78246.403489999997</v>
      </c>
      <c r="I10" s="14">
        <v>86824</v>
      </c>
      <c r="J10" s="14">
        <v>144067</v>
      </c>
      <c r="K10" s="14">
        <v>274872</v>
      </c>
      <c r="L10" s="41"/>
      <c r="M10" s="14">
        <v>9495</v>
      </c>
      <c r="N10" s="14">
        <v>11033</v>
      </c>
      <c r="O10" s="14">
        <v>17632</v>
      </c>
      <c r="P10" s="14">
        <v>34278</v>
      </c>
      <c r="Q10" s="14">
        <v>19758</v>
      </c>
      <c r="R10" s="14">
        <v>29283</v>
      </c>
      <c r="S10" s="14">
        <v>17989</v>
      </c>
      <c r="T10" s="14">
        <v>38068</v>
      </c>
      <c r="U10" s="14">
        <v>40991</v>
      </c>
      <c r="V10" s="14">
        <v>38115</v>
      </c>
      <c r="W10" s="14">
        <v>52796</v>
      </c>
      <c r="X10" s="14">
        <v>38530</v>
      </c>
      <c r="Y10" s="14">
        <v>47781</v>
      </c>
      <c r="Z10" s="14">
        <v>58671</v>
      </c>
      <c r="AA10" s="14">
        <v>25811</v>
      </c>
      <c r="AB10" s="14">
        <v>78246</v>
      </c>
      <c r="AC10" s="14">
        <v>40310</v>
      </c>
      <c r="AD10" s="14">
        <v>44570</v>
      </c>
      <c r="AE10" s="14">
        <v>50531</v>
      </c>
      <c r="AF10" s="14">
        <v>86824</v>
      </c>
      <c r="AG10" s="14">
        <v>60709</v>
      </c>
      <c r="AH10" s="14">
        <v>54355</v>
      </c>
      <c r="AI10" s="14">
        <v>62981</v>
      </c>
      <c r="AJ10" s="14">
        <v>144067</v>
      </c>
      <c r="AK10" s="14">
        <v>120984</v>
      </c>
      <c r="AL10" s="14">
        <v>135328</v>
      </c>
      <c r="AM10" s="14">
        <v>135170</v>
      </c>
      <c r="AN10" s="14">
        <v>274872</v>
      </c>
      <c r="AO10" s="14">
        <v>156882</v>
      </c>
      <c r="AP10" s="14">
        <v>220004</v>
      </c>
      <c r="AQ10" s="14">
        <v>197293</v>
      </c>
      <c r="AR10" s="13"/>
    </row>
    <row r="11" spans="1:44" x14ac:dyDescent="0.25">
      <c r="A11" s="29" t="s">
        <v>227</v>
      </c>
      <c r="B11" s="29" t="s">
        <v>226</v>
      </c>
      <c r="C11" s="14">
        <v>13515</v>
      </c>
      <c r="D11" s="14">
        <v>20742</v>
      </c>
      <c r="E11" s="14">
        <v>22447</v>
      </c>
      <c r="F11" s="14">
        <v>34409</v>
      </c>
      <c r="G11" s="14">
        <v>76483.450959999987</v>
      </c>
      <c r="H11" s="14">
        <v>37729.48115</v>
      </c>
      <c r="I11" s="14">
        <v>73367</v>
      </c>
      <c r="J11" s="42">
        <v>47712</v>
      </c>
      <c r="K11" s="14">
        <v>69096</v>
      </c>
      <c r="L11" s="43"/>
      <c r="M11" s="14">
        <v>28618</v>
      </c>
      <c r="N11" s="14">
        <v>28982</v>
      </c>
      <c r="O11" s="14">
        <v>26318</v>
      </c>
      <c r="P11" s="14">
        <v>22447</v>
      </c>
      <c r="Q11" s="14">
        <v>32395</v>
      </c>
      <c r="R11" s="14">
        <v>36856</v>
      </c>
      <c r="S11" s="14">
        <v>27906</v>
      </c>
      <c r="T11" s="14">
        <v>34409</v>
      </c>
      <c r="U11" s="14">
        <v>44363</v>
      </c>
      <c r="V11" s="14">
        <v>45940</v>
      </c>
      <c r="W11" s="14">
        <v>57659</v>
      </c>
      <c r="X11" s="14">
        <v>76483</v>
      </c>
      <c r="Y11" s="14">
        <v>98430</v>
      </c>
      <c r="Z11" s="14">
        <v>40546</v>
      </c>
      <c r="AA11" s="14">
        <v>47271</v>
      </c>
      <c r="AB11" s="14">
        <v>37729</v>
      </c>
      <c r="AC11" s="14">
        <v>60089</v>
      </c>
      <c r="AD11" s="14">
        <v>52647</v>
      </c>
      <c r="AE11" s="14">
        <v>50000</v>
      </c>
      <c r="AF11" s="14">
        <v>73367</v>
      </c>
      <c r="AG11" s="42">
        <v>74237</v>
      </c>
      <c r="AH11" s="42">
        <v>54624</v>
      </c>
      <c r="AI11" s="42">
        <v>62595</v>
      </c>
      <c r="AJ11" s="42">
        <v>47712</v>
      </c>
      <c r="AK11" s="42">
        <v>98401</v>
      </c>
      <c r="AL11" s="42">
        <v>64218</v>
      </c>
      <c r="AM11" s="42">
        <v>68946</v>
      </c>
      <c r="AN11" s="14">
        <v>69096</v>
      </c>
      <c r="AO11" s="14">
        <v>104031</v>
      </c>
      <c r="AP11" s="14">
        <v>103928</v>
      </c>
      <c r="AQ11" s="14">
        <v>90670</v>
      </c>
    </row>
    <row r="12" spans="1:44" x14ac:dyDescent="0.25">
      <c r="A12" s="29" t="s">
        <v>225</v>
      </c>
      <c r="B12" s="29" t="s">
        <v>224</v>
      </c>
      <c r="C12" s="14"/>
      <c r="D12" s="14"/>
      <c r="E12" s="14"/>
      <c r="F12" s="14"/>
      <c r="G12" s="14"/>
      <c r="H12" s="14"/>
      <c r="I12" s="34">
        <v>942</v>
      </c>
      <c r="J12" s="14">
        <v>1327</v>
      </c>
      <c r="K12" s="42">
        <v>1242</v>
      </c>
      <c r="L12" s="41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34">
        <v>296.75700000000001</v>
      </c>
      <c r="AC12" s="34">
        <v>447.99799999999999</v>
      </c>
      <c r="AD12" s="34">
        <v>436.84399999999999</v>
      </c>
      <c r="AE12" s="34">
        <v>634</v>
      </c>
      <c r="AF12" s="34">
        <v>942</v>
      </c>
      <c r="AG12" s="14">
        <v>985</v>
      </c>
      <c r="AH12" s="14">
        <v>1053</v>
      </c>
      <c r="AI12" s="14">
        <v>1219</v>
      </c>
      <c r="AJ12" s="14">
        <v>1327</v>
      </c>
      <c r="AK12" s="14">
        <v>1330</v>
      </c>
      <c r="AL12" s="14">
        <v>1476</v>
      </c>
      <c r="AM12" s="14">
        <v>1332</v>
      </c>
      <c r="AN12" s="42">
        <v>1242</v>
      </c>
      <c r="AO12" s="42">
        <v>1370</v>
      </c>
      <c r="AP12" s="42">
        <v>1162</v>
      </c>
      <c r="AQ12" s="42">
        <v>1251</v>
      </c>
    </row>
    <row r="13" spans="1:44" x14ac:dyDescent="0.25">
      <c r="A13" s="29" t="s">
        <v>223</v>
      </c>
      <c r="B13" s="29" t="s">
        <v>222</v>
      </c>
      <c r="C13" s="14">
        <v>23739</v>
      </c>
      <c r="D13" s="14">
        <v>33920</v>
      </c>
      <c r="E13" s="14">
        <v>66428</v>
      </c>
      <c r="F13" s="14">
        <v>202626</v>
      </c>
      <c r="G13" s="14">
        <v>268942</v>
      </c>
      <c r="H13" s="14">
        <v>394719.84710000001</v>
      </c>
      <c r="I13" s="14">
        <v>480418</v>
      </c>
      <c r="J13" s="14">
        <v>418615</v>
      </c>
      <c r="K13" s="14">
        <v>382718</v>
      </c>
      <c r="L13" s="41"/>
      <c r="M13" s="14">
        <v>13818</v>
      </c>
      <c r="N13" s="14">
        <v>24495</v>
      </c>
      <c r="O13" s="14">
        <v>42965</v>
      </c>
      <c r="P13" s="14">
        <v>66428</v>
      </c>
      <c r="Q13" s="14">
        <v>36425</v>
      </c>
      <c r="R13" s="14">
        <v>43050</v>
      </c>
      <c r="S13" s="14">
        <v>60207</v>
      </c>
      <c r="T13" s="14">
        <v>202626</v>
      </c>
      <c r="U13" s="14">
        <v>157809</v>
      </c>
      <c r="V13" s="14">
        <v>171656</v>
      </c>
      <c r="W13" s="14">
        <v>91213</v>
      </c>
      <c r="X13" s="14">
        <v>268942</v>
      </c>
      <c r="Y13" s="14">
        <v>164192</v>
      </c>
      <c r="Z13" s="14">
        <v>348177</v>
      </c>
      <c r="AA13" s="14">
        <v>161657</v>
      </c>
      <c r="AB13" s="14">
        <v>394720</v>
      </c>
      <c r="AC13" s="14">
        <v>355740</v>
      </c>
      <c r="AD13" s="14">
        <v>301575</v>
      </c>
      <c r="AE13" s="14">
        <v>332500</v>
      </c>
      <c r="AF13" s="14">
        <v>480418</v>
      </c>
      <c r="AG13" s="14">
        <v>283124</v>
      </c>
      <c r="AH13" s="14">
        <v>203789</v>
      </c>
      <c r="AI13" s="14">
        <v>88621</v>
      </c>
      <c r="AJ13" s="14">
        <v>418615</v>
      </c>
      <c r="AK13" s="14">
        <v>277421</v>
      </c>
      <c r="AL13" s="14">
        <v>153160</v>
      </c>
      <c r="AM13" s="14">
        <v>465446</v>
      </c>
      <c r="AN13" s="14">
        <v>382718</v>
      </c>
      <c r="AO13" s="14">
        <v>227807</v>
      </c>
      <c r="AP13" s="14">
        <v>479168</v>
      </c>
      <c r="AQ13" s="14">
        <v>638571</v>
      </c>
    </row>
    <row r="14" spans="1:44" x14ac:dyDescent="0.25">
      <c r="A14" s="30" t="s">
        <v>221</v>
      </c>
      <c r="B14" s="30" t="s">
        <v>220</v>
      </c>
      <c r="C14" s="15">
        <v>238384</v>
      </c>
      <c r="D14" s="15">
        <v>288600</v>
      </c>
      <c r="E14" s="15">
        <v>399694</v>
      </c>
      <c r="F14" s="15">
        <v>643365</v>
      </c>
      <c r="G14" s="15">
        <v>829312.21186000004</v>
      </c>
      <c r="H14" s="15">
        <v>1134987.2788200001</v>
      </c>
      <c r="I14" s="15">
        <v>1516698</v>
      </c>
      <c r="J14" s="15">
        <v>1985184</v>
      </c>
      <c r="K14" s="15">
        <v>2706706</v>
      </c>
      <c r="L14" s="40"/>
      <c r="M14" s="15">
        <v>273251</v>
      </c>
      <c r="N14" s="15">
        <v>285783</v>
      </c>
      <c r="O14" s="15">
        <v>321851</v>
      </c>
      <c r="P14" s="15">
        <v>399694</v>
      </c>
      <c r="Q14" s="15">
        <v>379285</v>
      </c>
      <c r="R14" s="15">
        <v>416095</v>
      </c>
      <c r="S14" s="15">
        <v>400623</v>
      </c>
      <c r="T14" s="15">
        <v>643365</v>
      </c>
      <c r="U14" s="15">
        <v>594673</v>
      </c>
      <c r="V14" s="15">
        <v>632136</v>
      </c>
      <c r="W14" s="15">
        <v>578175</v>
      </c>
      <c r="X14" s="15">
        <v>829312</v>
      </c>
      <c r="Y14" s="15">
        <v>761861</v>
      </c>
      <c r="Z14" s="15">
        <v>936470</v>
      </c>
      <c r="AA14" s="15">
        <v>758029</v>
      </c>
      <c r="AB14" s="15">
        <v>1134987</v>
      </c>
      <c r="AC14" s="15">
        <v>1186645</v>
      </c>
      <c r="AD14" s="15">
        <v>1113392</v>
      </c>
      <c r="AE14" s="15">
        <v>1159927</v>
      </c>
      <c r="AF14" s="15">
        <v>1516698</v>
      </c>
      <c r="AG14" s="15">
        <v>1339656</v>
      </c>
      <c r="AH14" s="15">
        <v>1203474</v>
      </c>
      <c r="AI14" s="15">
        <v>1187236</v>
      </c>
      <c r="AJ14" s="15">
        <v>1985184</v>
      </c>
      <c r="AK14" s="15">
        <v>1975671</v>
      </c>
      <c r="AL14" s="15">
        <v>1886576</v>
      </c>
      <c r="AM14" s="15">
        <v>2228919</v>
      </c>
      <c r="AN14" s="15">
        <v>2706706</v>
      </c>
      <c r="AO14" s="15">
        <v>2508934</v>
      </c>
      <c r="AP14" s="15">
        <v>2761999</v>
      </c>
      <c r="AQ14" s="15">
        <v>2901231</v>
      </c>
    </row>
    <row r="15" spans="1:44" x14ac:dyDescent="0.25">
      <c r="A15" s="30" t="s">
        <v>219</v>
      </c>
      <c r="B15" s="30" t="s">
        <v>218</v>
      </c>
      <c r="C15" s="15">
        <v>1166966</v>
      </c>
      <c r="D15" s="15">
        <v>1439363</v>
      </c>
      <c r="E15" s="15">
        <v>1856840</v>
      </c>
      <c r="F15" s="15">
        <v>2451329</v>
      </c>
      <c r="G15" s="15">
        <v>3287690.3945706137</v>
      </c>
      <c r="H15" s="15">
        <v>4350750</v>
      </c>
      <c r="I15" s="15">
        <v>5570510</v>
      </c>
      <c r="J15" s="15">
        <v>7168531</v>
      </c>
      <c r="K15" s="15">
        <v>9003059</v>
      </c>
      <c r="L15" s="40"/>
      <c r="M15" s="15">
        <v>1486381</v>
      </c>
      <c r="N15" s="15">
        <v>1590507</v>
      </c>
      <c r="O15" s="15">
        <v>1708862</v>
      </c>
      <c r="P15" s="15">
        <v>1856840</v>
      </c>
      <c r="Q15" s="15">
        <v>1880103</v>
      </c>
      <c r="R15" s="15">
        <v>2028415</v>
      </c>
      <c r="S15" s="15">
        <v>2107856</v>
      </c>
      <c r="T15" s="15">
        <v>2451329</v>
      </c>
      <c r="U15" s="15">
        <v>2489780</v>
      </c>
      <c r="V15" s="15">
        <v>2669315</v>
      </c>
      <c r="W15" s="15">
        <v>2776362</v>
      </c>
      <c r="X15" s="15">
        <v>3287690</v>
      </c>
      <c r="Y15" s="15">
        <v>3447581</v>
      </c>
      <c r="Z15" s="15">
        <v>3791271</v>
      </c>
      <c r="AA15" s="15">
        <v>3767824</v>
      </c>
      <c r="AB15" s="15">
        <v>4350750</v>
      </c>
      <c r="AC15" s="15">
        <v>4498592</v>
      </c>
      <c r="AD15" s="15">
        <v>4636692</v>
      </c>
      <c r="AE15" s="15">
        <v>4859611</v>
      </c>
      <c r="AF15" s="15">
        <v>5570510</v>
      </c>
      <c r="AG15" s="15">
        <v>5641066</v>
      </c>
      <c r="AH15" s="15">
        <v>5832441</v>
      </c>
      <c r="AI15" s="15">
        <v>6050436</v>
      </c>
      <c r="AJ15" s="15">
        <v>7168531</v>
      </c>
      <c r="AK15" s="15">
        <v>7409268</v>
      </c>
      <c r="AL15" s="15">
        <v>7656094</v>
      </c>
      <c r="AM15" s="15">
        <v>8267872</v>
      </c>
      <c r="AN15" s="15">
        <v>9003059</v>
      </c>
      <c r="AO15" s="15">
        <v>8964271</v>
      </c>
      <c r="AP15" s="15">
        <v>9407080</v>
      </c>
      <c r="AQ15" s="15">
        <v>9757676</v>
      </c>
    </row>
    <row r="16" spans="1:44" x14ac:dyDescent="0.25">
      <c r="A16" s="30" t="s">
        <v>217</v>
      </c>
      <c r="B16" s="30" t="s">
        <v>216</v>
      </c>
      <c r="C16" s="14"/>
      <c r="D16" s="14"/>
      <c r="E16" s="14"/>
      <c r="F16" s="14"/>
      <c r="G16" s="14"/>
      <c r="H16" s="14"/>
      <c r="I16" s="14"/>
      <c r="J16" s="14"/>
      <c r="K16" s="14"/>
      <c r="L16" s="41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</row>
    <row r="17" spans="1:45" ht="14.45" customHeight="1" x14ac:dyDescent="0.25">
      <c r="A17" s="29" t="s">
        <v>215</v>
      </c>
      <c r="B17" s="29" t="s">
        <v>214</v>
      </c>
      <c r="C17" s="14">
        <v>410073</v>
      </c>
      <c r="D17" s="14">
        <v>532235</v>
      </c>
      <c r="E17" s="14">
        <v>683476</v>
      </c>
      <c r="F17" s="14">
        <v>904493</v>
      </c>
      <c r="G17" s="14">
        <v>1211872.8789080877</v>
      </c>
      <c r="H17" s="14">
        <v>1622353.3871242646</v>
      </c>
      <c r="I17" s="14">
        <v>2266563</v>
      </c>
      <c r="J17" s="41">
        <v>3070190</v>
      </c>
      <c r="K17" s="14">
        <v>4203783</v>
      </c>
      <c r="L17" s="41"/>
      <c r="M17" s="14">
        <v>555653</v>
      </c>
      <c r="N17" s="14">
        <v>593549</v>
      </c>
      <c r="O17" s="14">
        <v>645506</v>
      </c>
      <c r="P17" s="14">
        <v>683476.38</v>
      </c>
      <c r="Q17" s="14">
        <v>713962</v>
      </c>
      <c r="R17" s="14">
        <v>768118</v>
      </c>
      <c r="S17" s="14">
        <v>831660</v>
      </c>
      <c r="T17" s="14">
        <v>904493</v>
      </c>
      <c r="U17" s="14">
        <v>960441</v>
      </c>
      <c r="V17" s="14">
        <v>1030948</v>
      </c>
      <c r="W17" s="14">
        <v>1113223</v>
      </c>
      <c r="X17" s="14">
        <v>1211873</v>
      </c>
      <c r="Y17" s="14">
        <v>1278838</v>
      </c>
      <c r="Z17" s="14">
        <v>1384330</v>
      </c>
      <c r="AA17" s="14">
        <v>1493779</v>
      </c>
      <c r="AB17" s="14">
        <v>1622353</v>
      </c>
      <c r="AC17" s="14">
        <v>1726267</v>
      </c>
      <c r="AD17" s="14">
        <v>1874268</v>
      </c>
      <c r="AE17" s="14">
        <v>2062731</v>
      </c>
      <c r="AF17" s="14">
        <v>2266563</v>
      </c>
      <c r="AG17" s="41">
        <v>2411398</v>
      </c>
      <c r="AH17" s="41">
        <v>2607572</v>
      </c>
      <c r="AI17" s="41">
        <v>2836332</v>
      </c>
      <c r="AJ17" s="41">
        <v>3070190</v>
      </c>
      <c r="AK17" s="41">
        <v>3261565</v>
      </c>
      <c r="AL17" s="41">
        <v>3534703</v>
      </c>
      <c r="AM17" s="41">
        <v>3874073</v>
      </c>
      <c r="AN17" s="14">
        <v>4203783</v>
      </c>
      <c r="AO17" s="14">
        <v>4474437</v>
      </c>
      <c r="AP17" s="14">
        <v>4836630</v>
      </c>
      <c r="AQ17" s="14">
        <v>5260665</v>
      </c>
    </row>
    <row r="18" spans="1:45" x14ac:dyDescent="0.25">
      <c r="A18" s="29" t="s">
        <v>213</v>
      </c>
      <c r="B18" s="29" t="s">
        <v>212</v>
      </c>
      <c r="C18" s="14">
        <v>9804</v>
      </c>
      <c r="D18" s="14">
        <v>9804</v>
      </c>
      <c r="E18" s="14">
        <v>9804</v>
      </c>
      <c r="F18" s="14">
        <v>9804</v>
      </c>
      <c r="G18" s="14">
        <v>9804</v>
      </c>
      <c r="H18" s="14">
        <v>9804</v>
      </c>
      <c r="I18" s="14">
        <v>9804</v>
      </c>
      <c r="J18" s="14">
        <v>9804</v>
      </c>
      <c r="K18" s="41">
        <v>9804</v>
      </c>
      <c r="L18" s="41"/>
      <c r="M18" s="14">
        <v>9804</v>
      </c>
      <c r="N18" s="14">
        <v>9804</v>
      </c>
      <c r="O18" s="14">
        <v>9804</v>
      </c>
      <c r="P18" s="14">
        <v>9804</v>
      </c>
      <c r="Q18" s="14">
        <v>9804</v>
      </c>
      <c r="R18" s="14">
        <v>9804</v>
      </c>
      <c r="S18" s="14">
        <v>9804</v>
      </c>
      <c r="T18" s="14">
        <v>9804</v>
      </c>
      <c r="U18" s="14">
        <v>9804</v>
      </c>
      <c r="V18" s="14">
        <v>9804</v>
      </c>
      <c r="W18" s="14">
        <v>9804</v>
      </c>
      <c r="X18" s="14">
        <v>9804</v>
      </c>
      <c r="Y18" s="14">
        <v>9804</v>
      </c>
      <c r="Z18" s="14">
        <v>9804</v>
      </c>
      <c r="AA18" s="14">
        <v>9804</v>
      </c>
      <c r="AB18" s="14">
        <v>9804</v>
      </c>
      <c r="AC18" s="14">
        <v>9804</v>
      </c>
      <c r="AD18" s="14">
        <v>9804</v>
      </c>
      <c r="AE18" s="14">
        <v>9804</v>
      </c>
      <c r="AF18" s="14">
        <v>9804</v>
      </c>
      <c r="AG18" s="14">
        <v>9804</v>
      </c>
      <c r="AH18" s="14">
        <v>9804</v>
      </c>
      <c r="AI18" s="14">
        <v>9804</v>
      </c>
      <c r="AJ18" s="14">
        <v>9804</v>
      </c>
      <c r="AK18" s="14">
        <v>9804</v>
      </c>
      <c r="AL18" s="14">
        <v>9804</v>
      </c>
      <c r="AM18" s="14">
        <v>9804</v>
      </c>
      <c r="AN18" s="41">
        <v>9804</v>
      </c>
      <c r="AO18" s="41">
        <v>9804</v>
      </c>
      <c r="AP18" s="41">
        <v>9804</v>
      </c>
      <c r="AQ18" s="41">
        <v>9804</v>
      </c>
    </row>
    <row r="19" spans="1:45" x14ac:dyDescent="0.25">
      <c r="A19" s="29" t="s">
        <v>211</v>
      </c>
      <c r="B19" s="29" t="s">
        <v>210</v>
      </c>
      <c r="C19" s="14">
        <v>316048</v>
      </c>
      <c r="D19" s="14">
        <v>393019</v>
      </c>
      <c r="E19" s="14">
        <v>510720</v>
      </c>
      <c r="F19" s="14">
        <v>1111860</v>
      </c>
      <c r="G19" s="14">
        <v>1307272.64594</v>
      </c>
      <c r="H19" s="14">
        <v>1652132.27563</v>
      </c>
      <c r="I19" s="14">
        <v>2063322</v>
      </c>
      <c r="J19" s="14">
        <v>2707720</v>
      </c>
      <c r="K19" s="14">
        <v>3512022</v>
      </c>
      <c r="L19" s="41"/>
      <c r="M19" s="14">
        <v>510720</v>
      </c>
      <c r="N19" s="14">
        <v>510720</v>
      </c>
      <c r="O19" s="14">
        <v>510720</v>
      </c>
      <c r="P19" s="14">
        <v>510720</v>
      </c>
      <c r="Q19" s="14">
        <v>790168</v>
      </c>
      <c r="R19" s="14">
        <v>1111860</v>
      </c>
      <c r="S19" s="14">
        <v>1111860</v>
      </c>
      <c r="T19" s="14">
        <v>1111860</v>
      </c>
      <c r="U19" s="14">
        <v>1111860</v>
      </c>
      <c r="V19" s="14">
        <v>1307272</v>
      </c>
      <c r="W19" s="14">
        <v>1307272</v>
      </c>
      <c r="X19" s="14">
        <v>1307273</v>
      </c>
      <c r="Y19" s="14">
        <v>1307273</v>
      </c>
      <c r="Z19" s="14">
        <v>1652132</v>
      </c>
      <c r="AA19" s="14">
        <v>1652132</v>
      </c>
      <c r="AB19" s="14">
        <v>1652132</v>
      </c>
      <c r="AC19" s="14">
        <v>1652132</v>
      </c>
      <c r="AD19" s="14">
        <v>1652132</v>
      </c>
      <c r="AE19" s="14">
        <v>2040700</v>
      </c>
      <c r="AF19" s="14">
        <v>2063322</v>
      </c>
      <c r="AG19" s="14">
        <v>2063322</v>
      </c>
      <c r="AH19" s="14">
        <v>2699610</v>
      </c>
      <c r="AI19" s="14">
        <v>2707720</v>
      </c>
      <c r="AJ19" s="14">
        <v>2707720</v>
      </c>
      <c r="AK19" s="14">
        <v>2707720</v>
      </c>
      <c r="AL19" s="14">
        <v>3512021</v>
      </c>
      <c r="AM19" s="14">
        <v>3512021</v>
      </c>
      <c r="AN19" s="14">
        <v>3512022</v>
      </c>
      <c r="AO19" s="14">
        <v>3512022</v>
      </c>
      <c r="AP19" s="14">
        <v>4649963</v>
      </c>
      <c r="AQ19" s="14">
        <v>4649963</v>
      </c>
    </row>
    <row r="20" spans="1:45" x14ac:dyDescent="0.25">
      <c r="A20" s="29" t="s">
        <v>209</v>
      </c>
      <c r="B20" s="29" t="s">
        <v>208</v>
      </c>
      <c r="C20" s="14">
        <v>84221</v>
      </c>
      <c r="D20" s="14">
        <v>129412</v>
      </c>
      <c r="E20" s="14">
        <v>162952</v>
      </c>
      <c r="F20" s="14">
        <v>-224671</v>
      </c>
      <c r="G20" s="14">
        <v>-112703.7670319123</v>
      </c>
      <c r="H20" s="14">
        <v>-47082.888505735478</v>
      </c>
      <c r="I20" s="14">
        <v>185937</v>
      </c>
      <c r="J20" s="14">
        <v>345166</v>
      </c>
      <c r="K20" s="14">
        <v>674457</v>
      </c>
      <c r="L20" s="41"/>
      <c r="M20" s="14">
        <v>35129</v>
      </c>
      <c r="N20" s="14">
        <v>73025</v>
      </c>
      <c r="O20" s="14">
        <v>124982</v>
      </c>
      <c r="P20" s="14">
        <v>162952.38</v>
      </c>
      <c r="Q20" s="14">
        <v>-86010</v>
      </c>
      <c r="R20" s="14">
        <v>-361046</v>
      </c>
      <c r="S20" s="14">
        <v>-297504</v>
      </c>
      <c r="T20" s="14">
        <v>-224671</v>
      </c>
      <c r="U20" s="14">
        <v>-168723</v>
      </c>
      <c r="V20" s="14">
        <v>-293628</v>
      </c>
      <c r="W20" s="14">
        <v>-211353</v>
      </c>
      <c r="X20" s="14">
        <v>-112704</v>
      </c>
      <c r="Y20" s="14">
        <v>-45739</v>
      </c>
      <c r="Z20" s="14">
        <v>-285106</v>
      </c>
      <c r="AA20" s="14">
        <v>-175657</v>
      </c>
      <c r="AB20" s="14">
        <v>-47083</v>
      </c>
      <c r="AC20" s="14">
        <v>56830</v>
      </c>
      <c r="AD20" s="14">
        <v>204832</v>
      </c>
      <c r="AE20" s="14">
        <v>4728</v>
      </c>
      <c r="AF20" s="14">
        <v>185937</v>
      </c>
      <c r="AG20" s="14">
        <v>330772</v>
      </c>
      <c r="AH20" s="14">
        <v>-109342</v>
      </c>
      <c r="AI20" s="14">
        <v>111308</v>
      </c>
      <c r="AJ20" s="14">
        <v>345166</v>
      </c>
      <c r="AK20" s="14">
        <v>536541</v>
      </c>
      <c r="AL20" s="14">
        <v>5378</v>
      </c>
      <c r="AM20" s="14">
        <v>344748</v>
      </c>
      <c r="AN20" s="14">
        <v>674457</v>
      </c>
      <c r="AO20" s="14">
        <v>945111</v>
      </c>
      <c r="AP20" s="14">
        <v>169363</v>
      </c>
      <c r="AQ20" s="14">
        <v>593398</v>
      </c>
    </row>
    <row r="21" spans="1:45" x14ac:dyDescent="0.25">
      <c r="A21" s="29" t="s">
        <v>207</v>
      </c>
      <c r="B21" s="29" t="s">
        <v>206</v>
      </c>
      <c r="C21" s="14">
        <v>0</v>
      </c>
      <c r="D21" s="14">
        <v>0</v>
      </c>
      <c r="E21" s="14">
        <v>0</v>
      </c>
      <c r="F21" s="14">
        <v>7500</v>
      </c>
      <c r="G21" s="14">
        <v>7500</v>
      </c>
      <c r="H21" s="41">
        <v>7500</v>
      </c>
      <c r="I21" s="41">
        <v>7500</v>
      </c>
      <c r="J21" s="14">
        <v>7500</v>
      </c>
      <c r="K21" s="14">
        <v>7500</v>
      </c>
      <c r="L21" s="41"/>
      <c r="M21" s="14"/>
      <c r="N21" s="14">
        <v>0</v>
      </c>
      <c r="O21" s="14"/>
      <c r="P21" s="14"/>
      <c r="Q21" s="14"/>
      <c r="R21" s="14">
        <v>7500</v>
      </c>
      <c r="S21" s="14">
        <v>7500</v>
      </c>
      <c r="T21" s="14">
        <v>7500</v>
      </c>
      <c r="U21" s="14">
        <v>7500</v>
      </c>
      <c r="V21" s="14">
        <v>7500</v>
      </c>
      <c r="W21" s="14">
        <v>7500</v>
      </c>
      <c r="X21" s="14">
        <v>7500</v>
      </c>
      <c r="Y21" s="14">
        <v>7500</v>
      </c>
      <c r="Z21" s="14">
        <v>7500</v>
      </c>
      <c r="AA21" s="41">
        <v>7500</v>
      </c>
      <c r="AB21" s="41">
        <v>7500</v>
      </c>
      <c r="AC21" s="41">
        <v>7500</v>
      </c>
      <c r="AD21" s="41">
        <v>7500</v>
      </c>
      <c r="AE21" s="41">
        <v>7500</v>
      </c>
      <c r="AF21" s="41">
        <v>7500</v>
      </c>
      <c r="AG21" s="14">
        <v>7500</v>
      </c>
      <c r="AH21" s="14">
        <v>7500</v>
      </c>
      <c r="AI21" s="14">
        <v>7500</v>
      </c>
      <c r="AJ21" s="14">
        <v>7500</v>
      </c>
      <c r="AK21" s="14">
        <v>7500</v>
      </c>
      <c r="AL21" s="14">
        <v>7500</v>
      </c>
      <c r="AM21" s="14">
        <v>7500</v>
      </c>
      <c r="AN21" s="14">
        <v>7500</v>
      </c>
      <c r="AO21" s="14">
        <v>7500</v>
      </c>
      <c r="AP21" s="14">
        <v>7500</v>
      </c>
      <c r="AQ21" s="14">
        <v>7500</v>
      </c>
    </row>
    <row r="22" spans="1:45" x14ac:dyDescent="0.25">
      <c r="A22" s="29" t="s">
        <v>205</v>
      </c>
      <c r="B22" s="29" t="s">
        <v>204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/>
      <c r="I22" s="14"/>
      <c r="J22" s="41">
        <v>0</v>
      </c>
      <c r="K22" s="14">
        <v>0</v>
      </c>
      <c r="L22" s="41"/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41">
        <v>0</v>
      </c>
      <c r="AH22" s="41">
        <v>0</v>
      </c>
      <c r="AI22" s="41">
        <v>0</v>
      </c>
      <c r="AJ22" s="41">
        <v>0</v>
      </c>
      <c r="AK22" s="41">
        <v>0</v>
      </c>
      <c r="AL22" s="41">
        <v>0</v>
      </c>
      <c r="AM22" s="41">
        <v>0</v>
      </c>
      <c r="AN22" s="14">
        <v>0</v>
      </c>
      <c r="AO22" s="14">
        <v>0</v>
      </c>
      <c r="AP22" s="14">
        <v>0</v>
      </c>
      <c r="AQ22" s="14">
        <v>0</v>
      </c>
    </row>
    <row r="23" spans="1:45" x14ac:dyDescent="0.25">
      <c r="A23" s="30" t="s">
        <v>203</v>
      </c>
      <c r="B23" s="30" t="s">
        <v>202</v>
      </c>
      <c r="C23" s="15">
        <v>410073</v>
      </c>
      <c r="D23" s="15">
        <v>532235</v>
      </c>
      <c r="E23" s="15">
        <v>683476</v>
      </c>
      <c r="F23" s="15">
        <v>904493</v>
      </c>
      <c r="G23" s="15">
        <v>1211872.8789080877</v>
      </c>
      <c r="H23" s="15">
        <v>1622353.3871242646</v>
      </c>
      <c r="I23" s="15">
        <v>2266563</v>
      </c>
      <c r="J23" s="15">
        <v>3070190</v>
      </c>
      <c r="K23" s="40">
        <v>4203783</v>
      </c>
      <c r="L23" s="40"/>
      <c r="M23" s="15">
        <v>555653</v>
      </c>
      <c r="N23" s="15">
        <v>593549</v>
      </c>
      <c r="O23" s="15">
        <v>645506</v>
      </c>
      <c r="P23" s="15">
        <v>683476.38</v>
      </c>
      <c r="Q23" s="15">
        <v>713962</v>
      </c>
      <c r="R23" s="15">
        <v>768118</v>
      </c>
      <c r="S23" s="15">
        <v>831660</v>
      </c>
      <c r="T23" s="15">
        <v>904493</v>
      </c>
      <c r="U23" s="15">
        <v>960441</v>
      </c>
      <c r="V23" s="15">
        <v>1030948</v>
      </c>
      <c r="W23" s="15">
        <v>1113223</v>
      </c>
      <c r="X23" s="15">
        <v>1211873</v>
      </c>
      <c r="Y23" s="15">
        <v>1278838</v>
      </c>
      <c r="Z23" s="15">
        <v>1384330</v>
      </c>
      <c r="AA23" s="15">
        <v>1493779</v>
      </c>
      <c r="AB23" s="15">
        <v>1622353</v>
      </c>
      <c r="AC23" s="15">
        <v>1726267</v>
      </c>
      <c r="AD23" s="15">
        <v>1874268</v>
      </c>
      <c r="AE23" s="15">
        <v>2062731</v>
      </c>
      <c r="AF23" s="15">
        <v>2266563</v>
      </c>
      <c r="AG23" s="15">
        <v>2411398</v>
      </c>
      <c r="AH23" s="15">
        <v>2607572</v>
      </c>
      <c r="AI23" s="15">
        <v>2836332</v>
      </c>
      <c r="AJ23" s="15">
        <v>3070190</v>
      </c>
      <c r="AK23" s="15">
        <v>3261565</v>
      </c>
      <c r="AL23" s="15">
        <v>3534703</v>
      </c>
      <c r="AM23" s="15">
        <v>3874073</v>
      </c>
      <c r="AN23" s="40">
        <v>4203783</v>
      </c>
      <c r="AO23" s="40">
        <v>4474437</v>
      </c>
      <c r="AP23" s="40">
        <v>4836630</v>
      </c>
      <c r="AQ23" s="40">
        <v>5260665</v>
      </c>
      <c r="AS23" s="13"/>
    </row>
    <row r="24" spans="1:45" x14ac:dyDescent="0.25">
      <c r="A24" s="29" t="s">
        <v>201</v>
      </c>
      <c r="B24" s="29" t="s">
        <v>200</v>
      </c>
      <c r="C24" s="14">
        <v>285962</v>
      </c>
      <c r="D24" s="14">
        <v>361774</v>
      </c>
      <c r="E24" s="14">
        <v>452378</v>
      </c>
      <c r="F24" s="14">
        <v>470590</v>
      </c>
      <c r="G24" s="14">
        <v>585327.99838</v>
      </c>
      <c r="H24" s="14">
        <v>578755.38991999999</v>
      </c>
      <c r="I24" s="14">
        <v>725851</v>
      </c>
      <c r="J24" s="14">
        <v>583014</v>
      </c>
      <c r="K24" s="14">
        <v>690862</v>
      </c>
      <c r="L24" s="41"/>
      <c r="M24" s="14">
        <v>370010</v>
      </c>
      <c r="N24" s="14">
        <v>399163</v>
      </c>
      <c r="O24" s="14">
        <v>436725</v>
      </c>
      <c r="P24" s="14">
        <v>452378</v>
      </c>
      <c r="Q24" s="14">
        <v>487167</v>
      </c>
      <c r="R24" s="14">
        <v>508545</v>
      </c>
      <c r="S24" s="14">
        <v>490626</v>
      </c>
      <c r="T24" s="14">
        <v>470590</v>
      </c>
      <c r="U24" s="14">
        <v>502729</v>
      </c>
      <c r="V24" s="14">
        <v>537295</v>
      </c>
      <c r="W24" s="14">
        <v>521528</v>
      </c>
      <c r="X24" s="14">
        <v>585328</v>
      </c>
      <c r="Y24" s="14">
        <v>632163</v>
      </c>
      <c r="Z24" s="14">
        <v>629803</v>
      </c>
      <c r="AA24" s="14">
        <v>597029</v>
      </c>
      <c r="AB24" s="14">
        <v>578755</v>
      </c>
      <c r="AC24" s="14">
        <v>748784</v>
      </c>
      <c r="AD24" s="14">
        <v>798075</v>
      </c>
      <c r="AE24" s="14">
        <v>775155</v>
      </c>
      <c r="AF24" s="14">
        <v>725851</v>
      </c>
      <c r="AG24" s="14">
        <v>723582</v>
      </c>
      <c r="AH24" s="14">
        <v>675107</v>
      </c>
      <c r="AI24" s="14">
        <v>629221</v>
      </c>
      <c r="AJ24" s="14">
        <v>583014</v>
      </c>
      <c r="AK24" s="14">
        <v>797823</v>
      </c>
      <c r="AL24" s="14">
        <v>713400</v>
      </c>
      <c r="AM24" s="14">
        <v>815121</v>
      </c>
      <c r="AN24" s="14">
        <v>690862</v>
      </c>
      <c r="AO24" s="14">
        <v>658915</v>
      </c>
      <c r="AP24" s="14">
        <v>597808</v>
      </c>
      <c r="AQ24" s="14">
        <v>533064</v>
      </c>
    </row>
    <row r="25" spans="1:45" x14ac:dyDescent="0.25">
      <c r="A25" s="29" t="s">
        <v>199</v>
      </c>
      <c r="B25" s="29" t="s">
        <v>187</v>
      </c>
      <c r="C25" s="14"/>
      <c r="D25" s="14"/>
      <c r="E25" s="14"/>
      <c r="F25" s="14"/>
      <c r="G25" s="14"/>
      <c r="H25" s="14">
        <v>99922.157543339126</v>
      </c>
      <c r="I25" s="14">
        <v>67876</v>
      </c>
      <c r="J25" s="14">
        <v>46621</v>
      </c>
      <c r="K25" s="14">
        <v>34673</v>
      </c>
      <c r="L25" s="41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>
        <v>120126</v>
      </c>
      <c r="Z25" s="14">
        <v>115819</v>
      </c>
      <c r="AA25" s="14">
        <v>112002</v>
      </c>
      <c r="AB25" s="14">
        <v>99922</v>
      </c>
      <c r="AC25" s="14">
        <v>93682</v>
      </c>
      <c r="AD25" s="14">
        <v>84814</v>
      </c>
      <c r="AE25" s="14">
        <v>80093</v>
      </c>
      <c r="AF25" s="14">
        <v>67876</v>
      </c>
      <c r="AG25" s="14">
        <v>61358</v>
      </c>
      <c r="AH25" s="14">
        <v>53679</v>
      </c>
      <c r="AI25" s="14">
        <v>50800</v>
      </c>
      <c r="AJ25" s="14">
        <v>46621</v>
      </c>
      <c r="AK25" s="14">
        <v>43073</v>
      </c>
      <c r="AL25" s="14">
        <v>36514</v>
      </c>
      <c r="AM25" s="14">
        <v>36636</v>
      </c>
      <c r="AN25" s="14">
        <v>34673</v>
      </c>
      <c r="AO25" s="14">
        <v>31738</v>
      </c>
      <c r="AP25" s="14">
        <v>37213</v>
      </c>
      <c r="AQ25" s="14">
        <v>35677</v>
      </c>
    </row>
    <row r="26" spans="1:45" x14ac:dyDescent="0.25">
      <c r="A26" s="29" t="s">
        <v>186</v>
      </c>
      <c r="B26" s="29" t="s">
        <v>185</v>
      </c>
      <c r="C26" s="14">
        <v>0</v>
      </c>
      <c r="D26" s="14">
        <v>0</v>
      </c>
      <c r="E26" s="14">
        <v>0</v>
      </c>
      <c r="F26" s="14">
        <v>99749</v>
      </c>
      <c r="G26" s="14">
        <v>99829.313939999993</v>
      </c>
      <c r="H26" s="14">
        <v>169925.59825000001</v>
      </c>
      <c r="I26" s="14">
        <v>419936</v>
      </c>
      <c r="J26" s="14">
        <v>450000</v>
      </c>
      <c r="K26" s="14">
        <v>370000</v>
      </c>
      <c r="L26" s="41"/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99749</v>
      </c>
      <c r="U26" s="14">
        <v>99770</v>
      </c>
      <c r="V26" s="14">
        <v>99789</v>
      </c>
      <c r="W26" s="14">
        <v>99822</v>
      </c>
      <c r="X26" s="14">
        <v>99829</v>
      </c>
      <c r="Y26" s="14">
        <v>99853</v>
      </c>
      <c r="Z26" s="14">
        <v>269463</v>
      </c>
      <c r="AA26" s="14">
        <v>269522</v>
      </c>
      <c r="AB26" s="14">
        <v>169926</v>
      </c>
      <c r="AC26" s="14">
        <v>169929</v>
      </c>
      <c r="AD26" s="14">
        <v>169932</v>
      </c>
      <c r="AE26" s="14">
        <v>169935</v>
      </c>
      <c r="AF26" s="14">
        <v>419936</v>
      </c>
      <c r="AG26" s="14">
        <v>419937</v>
      </c>
      <c r="AH26" s="14">
        <v>249937</v>
      </c>
      <c r="AI26" s="14">
        <v>249937</v>
      </c>
      <c r="AJ26" s="14">
        <v>450000</v>
      </c>
      <c r="AK26" s="14">
        <v>450000</v>
      </c>
      <c r="AL26" s="14">
        <v>450000</v>
      </c>
      <c r="AM26" s="14">
        <v>620000</v>
      </c>
      <c r="AN26" s="14">
        <v>370000</v>
      </c>
      <c r="AO26" s="14">
        <v>370000</v>
      </c>
      <c r="AP26" s="14">
        <v>370000</v>
      </c>
      <c r="AQ26" s="14">
        <v>370000</v>
      </c>
    </row>
    <row r="27" spans="1:45" x14ac:dyDescent="0.25">
      <c r="A27" s="29" t="s">
        <v>198</v>
      </c>
      <c r="B27" s="29" t="s">
        <v>197</v>
      </c>
      <c r="C27" s="14">
        <v>0</v>
      </c>
      <c r="D27" s="14">
        <v>0</v>
      </c>
      <c r="E27" s="14">
        <v>300</v>
      </c>
      <c r="F27" s="14">
        <v>270</v>
      </c>
      <c r="G27" s="14">
        <v>239.99121</v>
      </c>
      <c r="H27" s="14">
        <v>209.99121</v>
      </c>
      <c r="I27" s="14">
        <v>180</v>
      </c>
      <c r="J27" s="14">
        <v>150</v>
      </c>
      <c r="K27" s="14">
        <v>120</v>
      </c>
      <c r="L27" s="41"/>
      <c r="M27" s="14">
        <v>0</v>
      </c>
      <c r="N27" s="14">
        <v>758</v>
      </c>
      <c r="O27" s="14">
        <v>0</v>
      </c>
      <c r="P27" s="14">
        <v>300</v>
      </c>
      <c r="Q27" s="14">
        <v>270</v>
      </c>
      <c r="R27" s="14">
        <v>270</v>
      </c>
      <c r="S27" s="14">
        <v>270</v>
      </c>
      <c r="T27" s="14">
        <v>270</v>
      </c>
      <c r="U27" s="14">
        <v>240</v>
      </c>
      <c r="V27" s="14">
        <v>240</v>
      </c>
      <c r="W27" s="14">
        <v>240</v>
      </c>
      <c r="X27" s="14">
        <v>240</v>
      </c>
      <c r="Y27" s="14">
        <v>240</v>
      </c>
      <c r="Z27" s="14">
        <v>210</v>
      </c>
      <c r="AA27" s="14">
        <v>210</v>
      </c>
      <c r="AB27" s="14">
        <v>210</v>
      </c>
      <c r="AC27" s="14">
        <v>180</v>
      </c>
      <c r="AD27" s="14">
        <v>180</v>
      </c>
      <c r="AE27" s="14">
        <v>180</v>
      </c>
      <c r="AF27" s="14">
        <v>180</v>
      </c>
      <c r="AG27" s="14">
        <v>150</v>
      </c>
      <c r="AH27" s="14">
        <v>150</v>
      </c>
      <c r="AI27" s="14">
        <v>150</v>
      </c>
      <c r="AJ27" s="14">
        <v>150</v>
      </c>
      <c r="AK27" s="14">
        <v>120</v>
      </c>
      <c r="AL27" s="14">
        <v>120</v>
      </c>
      <c r="AM27" s="14">
        <v>120</v>
      </c>
      <c r="AN27" s="14">
        <v>120</v>
      </c>
      <c r="AO27" s="14">
        <v>120</v>
      </c>
      <c r="AP27" s="14">
        <v>120</v>
      </c>
      <c r="AQ27" s="14">
        <v>90</v>
      </c>
    </row>
    <row r="28" spans="1:45" x14ac:dyDescent="0.25">
      <c r="A28" s="29" t="s">
        <v>180</v>
      </c>
      <c r="B28" s="29" t="s">
        <v>179</v>
      </c>
      <c r="C28" s="14">
        <v>533</v>
      </c>
      <c r="D28" s="14">
        <v>758</v>
      </c>
      <c r="E28" s="14">
        <v>1115</v>
      </c>
      <c r="F28" s="14">
        <v>1231</v>
      </c>
      <c r="G28" s="14">
        <v>1550.15</v>
      </c>
      <c r="H28" s="14">
        <v>1830.201</v>
      </c>
      <c r="I28" s="14">
        <v>2844</v>
      </c>
      <c r="J28" s="14">
        <v>4827</v>
      </c>
      <c r="K28" s="14">
        <v>5794</v>
      </c>
      <c r="L28" s="41"/>
      <c r="M28" s="14">
        <v>758</v>
      </c>
      <c r="N28" s="14">
        <v>300</v>
      </c>
      <c r="O28" s="14">
        <v>758</v>
      </c>
      <c r="P28" s="14">
        <v>1115</v>
      </c>
      <c r="Q28" s="14">
        <v>1115</v>
      </c>
      <c r="R28" s="14">
        <v>1115</v>
      </c>
      <c r="S28" s="14">
        <v>1115</v>
      </c>
      <c r="T28" s="14">
        <v>1231</v>
      </c>
      <c r="U28" s="14">
        <v>1230</v>
      </c>
      <c r="V28" s="14">
        <v>1231</v>
      </c>
      <c r="W28" s="14">
        <v>1230</v>
      </c>
      <c r="X28" s="14">
        <v>1550</v>
      </c>
      <c r="Y28" s="14">
        <v>1550</v>
      </c>
      <c r="Z28" s="14">
        <v>1550</v>
      </c>
      <c r="AA28" s="14">
        <v>1550</v>
      </c>
      <c r="AB28" s="14">
        <v>1830</v>
      </c>
      <c r="AC28" s="14">
        <v>1830</v>
      </c>
      <c r="AD28" s="14">
        <v>1830</v>
      </c>
      <c r="AE28" s="14">
        <v>1830</v>
      </c>
      <c r="AF28" s="14">
        <v>2844</v>
      </c>
      <c r="AG28" s="14">
        <v>2847</v>
      </c>
      <c r="AH28" s="14">
        <v>2844</v>
      </c>
      <c r="AI28" s="14">
        <v>2844</v>
      </c>
      <c r="AJ28" s="14">
        <v>4827</v>
      </c>
      <c r="AK28" s="14">
        <v>4827</v>
      </c>
      <c r="AL28" s="14">
        <v>4827</v>
      </c>
      <c r="AM28" s="14">
        <v>4827</v>
      </c>
      <c r="AN28" s="14">
        <v>5794</v>
      </c>
      <c r="AO28" s="14">
        <v>5794</v>
      </c>
      <c r="AP28" s="14">
        <v>5794</v>
      </c>
      <c r="AQ28" s="14">
        <v>5794</v>
      </c>
    </row>
    <row r="29" spans="1:45" x14ac:dyDescent="0.25">
      <c r="A29" s="29" t="s">
        <v>196</v>
      </c>
      <c r="B29" s="29" t="s">
        <v>195</v>
      </c>
      <c r="C29" s="14">
        <v>1572</v>
      </c>
      <c r="D29" s="14">
        <v>588</v>
      </c>
      <c r="E29" s="14">
        <v>5498</v>
      </c>
      <c r="F29" s="14">
        <v>3495</v>
      </c>
      <c r="G29" s="14">
        <v>5922.7153487135247</v>
      </c>
      <c r="H29" s="14">
        <v>9508.6065868159985</v>
      </c>
      <c r="I29" s="14">
        <v>6555</v>
      </c>
      <c r="J29" s="14">
        <v>8187</v>
      </c>
      <c r="K29" s="14">
        <v>7700</v>
      </c>
      <c r="L29" s="41"/>
      <c r="M29" s="14">
        <v>3410</v>
      </c>
      <c r="N29" s="14">
        <v>7930</v>
      </c>
      <c r="O29" s="14">
        <v>3856</v>
      </c>
      <c r="P29" s="14">
        <v>5498</v>
      </c>
      <c r="Q29" s="14">
        <v>6206</v>
      </c>
      <c r="R29" s="14">
        <v>6280</v>
      </c>
      <c r="S29" s="14">
        <v>3432</v>
      </c>
      <c r="T29" s="14">
        <v>3495</v>
      </c>
      <c r="U29" s="14">
        <v>7138</v>
      </c>
      <c r="V29" s="14">
        <v>8156</v>
      </c>
      <c r="W29" s="14">
        <v>11337</v>
      </c>
      <c r="X29" s="14">
        <v>5923</v>
      </c>
      <c r="Y29" s="14">
        <v>15612</v>
      </c>
      <c r="Z29" s="14">
        <v>10613</v>
      </c>
      <c r="AA29" s="14">
        <v>17898</v>
      </c>
      <c r="AB29" s="14">
        <v>9509</v>
      </c>
      <c r="AC29" s="14">
        <v>17959</v>
      </c>
      <c r="AD29" s="14">
        <v>19369</v>
      </c>
      <c r="AE29" s="14">
        <v>20343</v>
      </c>
      <c r="AF29" s="14">
        <v>6555</v>
      </c>
      <c r="AG29" s="14">
        <v>21681</v>
      </c>
      <c r="AH29" s="14">
        <v>31638</v>
      </c>
      <c r="AI29" s="14">
        <v>38543</v>
      </c>
      <c r="AJ29" s="14">
        <v>8187</v>
      </c>
      <c r="AK29" s="14">
        <v>22008</v>
      </c>
      <c r="AL29" s="14">
        <v>20566</v>
      </c>
      <c r="AM29" s="14">
        <v>23412</v>
      </c>
      <c r="AN29" s="14">
        <v>7700</v>
      </c>
      <c r="AO29" s="14">
        <v>41771</v>
      </c>
      <c r="AP29" s="14">
        <v>43477</v>
      </c>
      <c r="AQ29" s="14">
        <v>42255</v>
      </c>
    </row>
    <row r="30" spans="1:45" hidden="1" x14ac:dyDescent="0.25">
      <c r="A30" s="29" t="s">
        <v>182</v>
      </c>
      <c r="B30" s="29" t="s">
        <v>181</v>
      </c>
      <c r="C30" s="14">
        <v>76</v>
      </c>
      <c r="D30" s="14">
        <v>73</v>
      </c>
      <c r="E30" s="14">
        <v>87</v>
      </c>
      <c r="F30" s="14">
        <v>548</v>
      </c>
      <c r="G30" s="14">
        <v>306.13583</v>
      </c>
      <c r="H30" s="14">
        <v>64.596109999999996</v>
      </c>
      <c r="I30" s="14">
        <v>14</v>
      </c>
      <c r="J30" s="14">
        <v>5</v>
      </c>
      <c r="K30" s="14">
        <v>0</v>
      </c>
      <c r="L30" s="41"/>
      <c r="M30" s="14">
        <v>67</v>
      </c>
      <c r="N30" s="14">
        <v>63</v>
      </c>
      <c r="O30" s="14">
        <v>59</v>
      </c>
      <c r="P30" s="14">
        <v>87</v>
      </c>
      <c r="Q30" s="14">
        <v>81</v>
      </c>
      <c r="R30" s="14">
        <v>75</v>
      </c>
      <c r="S30" s="14">
        <v>70</v>
      </c>
      <c r="T30" s="14">
        <v>548</v>
      </c>
      <c r="U30" s="14">
        <v>487</v>
      </c>
      <c r="V30" s="14">
        <v>427</v>
      </c>
      <c r="W30" s="14">
        <v>366</v>
      </c>
      <c r="X30" s="14">
        <v>306</v>
      </c>
      <c r="Y30" s="14">
        <v>246</v>
      </c>
      <c r="Z30" s="14">
        <v>185</v>
      </c>
      <c r="AA30" s="14">
        <v>125</v>
      </c>
      <c r="AB30" s="14">
        <v>65</v>
      </c>
      <c r="AC30" s="14">
        <v>21</v>
      </c>
      <c r="AD30" s="14">
        <v>11</v>
      </c>
      <c r="AE30" s="14">
        <v>6</v>
      </c>
      <c r="AF30" s="14">
        <v>14</v>
      </c>
      <c r="AG30" s="14">
        <v>7</v>
      </c>
      <c r="AH30" s="14">
        <v>9</v>
      </c>
      <c r="AI30" s="14">
        <v>2</v>
      </c>
      <c r="AJ30" s="14">
        <v>5</v>
      </c>
      <c r="AK30" s="14">
        <v>3</v>
      </c>
      <c r="AL30" s="14">
        <v>2</v>
      </c>
      <c r="AM30" s="14">
        <v>1</v>
      </c>
      <c r="AN30" s="14">
        <v>0</v>
      </c>
      <c r="AO30" s="14">
        <v>0</v>
      </c>
      <c r="AP30" s="14">
        <v>0</v>
      </c>
      <c r="AQ30" s="14">
        <v>0</v>
      </c>
    </row>
    <row r="31" spans="1:45" x14ac:dyDescent="0.25">
      <c r="A31" s="30" t="s">
        <v>194</v>
      </c>
      <c r="B31" s="30" t="s">
        <v>193</v>
      </c>
      <c r="C31" s="15">
        <v>288143</v>
      </c>
      <c r="D31" s="15">
        <v>363193</v>
      </c>
      <c r="E31" s="15">
        <v>459378</v>
      </c>
      <c r="F31" s="15">
        <v>575883</v>
      </c>
      <c r="G31" s="15">
        <v>693176.30470871355</v>
      </c>
      <c r="H31" s="15">
        <v>860216.54062015505</v>
      </c>
      <c r="I31" s="15">
        <v>1223256</v>
      </c>
      <c r="J31" s="15">
        <v>1092804</v>
      </c>
      <c r="K31" s="15">
        <v>1109149</v>
      </c>
      <c r="L31" s="40"/>
      <c r="M31" s="15">
        <v>374245</v>
      </c>
      <c r="N31" s="15">
        <v>408214</v>
      </c>
      <c r="O31" s="15">
        <v>441398</v>
      </c>
      <c r="P31" s="15">
        <v>459378</v>
      </c>
      <c r="Q31" s="15">
        <v>494839</v>
      </c>
      <c r="R31" s="15">
        <v>516285</v>
      </c>
      <c r="S31" s="15">
        <v>495513</v>
      </c>
      <c r="T31" s="15">
        <v>575883</v>
      </c>
      <c r="U31" s="15">
        <v>611594</v>
      </c>
      <c r="V31" s="15">
        <v>647138</v>
      </c>
      <c r="W31" s="15">
        <v>634523</v>
      </c>
      <c r="X31" s="15">
        <v>693176</v>
      </c>
      <c r="Y31" s="15">
        <v>869790</v>
      </c>
      <c r="Z31" s="15">
        <v>1027643</v>
      </c>
      <c r="AA31" s="15">
        <v>998336</v>
      </c>
      <c r="AB31" s="15">
        <v>860217</v>
      </c>
      <c r="AC31" s="15">
        <v>1032385</v>
      </c>
      <c r="AD31" s="15">
        <v>1074211</v>
      </c>
      <c r="AE31" s="15">
        <v>1047542</v>
      </c>
      <c r="AF31" s="15">
        <v>1223256</v>
      </c>
      <c r="AG31" s="15">
        <v>1229562</v>
      </c>
      <c r="AH31" s="15">
        <v>1013364</v>
      </c>
      <c r="AI31" s="15">
        <v>971497</v>
      </c>
      <c r="AJ31" s="15">
        <v>1092804</v>
      </c>
      <c r="AK31" s="15">
        <v>1317854</v>
      </c>
      <c r="AL31" s="15">
        <v>1225429</v>
      </c>
      <c r="AM31" s="15">
        <v>1500117</v>
      </c>
      <c r="AN31" s="15">
        <v>1109149</v>
      </c>
      <c r="AO31" s="15">
        <v>1108338</v>
      </c>
      <c r="AP31" s="15">
        <v>1054412</v>
      </c>
      <c r="AQ31" s="15">
        <v>986880</v>
      </c>
    </row>
    <row r="32" spans="1:45" x14ac:dyDescent="0.25">
      <c r="A32" s="29" t="s">
        <v>192</v>
      </c>
      <c r="B32" s="29" t="s">
        <v>191</v>
      </c>
      <c r="C32" s="14">
        <v>337620</v>
      </c>
      <c r="D32" s="14">
        <v>429195</v>
      </c>
      <c r="E32" s="14">
        <v>574426</v>
      </c>
      <c r="F32" s="14">
        <v>811322</v>
      </c>
      <c r="G32" s="14">
        <v>1141934.2999399998</v>
      </c>
      <c r="H32" s="14">
        <v>1474503.1032300002</v>
      </c>
      <c r="I32" s="14">
        <v>1695163</v>
      </c>
      <c r="J32" s="14">
        <v>2454051</v>
      </c>
      <c r="K32" s="14">
        <v>2794077</v>
      </c>
      <c r="L32" s="41"/>
      <c r="M32" s="14">
        <v>367473</v>
      </c>
      <c r="N32" s="14">
        <v>374526</v>
      </c>
      <c r="O32" s="14">
        <v>369961</v>
      </c>
      <c r="P32" s="14">
        <v>574426</v>
      </c>
      <c r="Q32" s="14">
        <v>531859</v>
      </c>
      <c r="R32" s="14">
        <v>585043</v>
      </c>
      <c r="S32" s="14">
        <v>601337</v>
      </c>
      <c r="T32" s="14">
        <v>811322</v>
      </c>
      <c r="U32" s="14">
        <v>727035</v>
      </c>
      <c r="V32" s="14">
        <v>804814</v>
      </c>
      <c r="W32" s="14">
        <v>832436</v>
      </c>
      <c r="X32" s="14">
        <v>1141934</v>
      </c>
      <c r="Y32" s="14">
        <v>1022774</v>
      </c>
      <c r="Z32" s="14">
        <v>1124541</v>
      </c>
      <c r="AA32" s="14">
        <v>1021585</v>
      </c>
      <c r="AB32" s="14">
        <v>1474503</v>
      </c>
      <c r="AC32" s="14">
        <v>1308904</v>
      </c>
      <c r="AD32" s="14">
        <v>1277115</v>
      </c>
      <c r="AE32" s="14">
        <v>1313253</v>
      </c>
      <c r="AF32" s="14">
        <v>1695163</v>
      </c>
      <c r="AG32" s="14">
        <v>1614817</v>
      </c>
      <c r="AH32" s="14">
        <v>1713023</v>
      </c>
      <c r="AI32" s="14">
        <v>1682289</v>
      </c>
      <c r="AJ32" s="14">
        <v>2454051</v>
      </c>
      <c r="AK32" s="14">
        <v>2170329</v>
      </c>
      <c r="AL32" s="14">
        <v>2429864</v>
      </c>
      <c r="AM32" s="14">
        <v>2375970</v>
      </c>
      <c r="AN32" s="14">
        <v>2794077</v>
      </c>
      <c r="AO32" s="14">
        <v>2501212</v>
      </c>
      <c r="AP32" s="14">
        <v>2726956</v>
      </c>
      <c r="AQ32" s="14">
        <v>2707649</v>
      </c>
    </row>
    <row r="33" spans="1:43" x14ac:dyDescent="0.25">
      <c r="A33" s="29" t="s">
        <v>190</v>
      </c>
      <c r="B33" s="29" t="s">
        <v>189</v>
      </c>
      <c r="C33" s="14">
        <v>118187</v>
      </c>
      <c r="D33" s="14">
        <v>101504</v>
      </c>
      <c r="E33" s="14">
        <v>110173</v>
      </c>
      <c r="F33" s="14">
        <v>117074</v>
      </c>
      <c r="G33" s="14">
        <v>148676.53797</v>
      </c>
      <c r="H33" s="14">
        <v>137705.27511000002</v>
      </c>
      <c r="I33" s="14">
        <v>216868</v>
      </c>
      <c r="J33" s="14">
        <v>196169</v>
      </c>
      <c r="K33" s="14">
        <v>410157</v>
      </c>
      <c r="L33" s="41"/>
      <c r="M33" s="14">
        <v>178255</v>
      </c>
      <c r="N33" s="14">
        <v>199276</v>
      </c>
      <c r="O33" s="14">
        <v>237514</v>
      </c>
      <c r="P33" s="14">
        <v>110173</v>
      </c>
      <c r="Q33" s="14">
        <v>112531</v>
      </c>
      <c r="R33" s="14">
        <v>124875</v>
      </c>
      <c r="S33" s="14">
        <v>147358</v>
      </c>
      <c r="T33" s="14">
        <v>117074</v>
      </c>
      <c r="U33" s="14">
        <v>145295</v>
      </c>
      <c r="V33" s="14">
        <v>134883</v>
      </c>
      <c r="W33" s="14">
        <v>134783</v>
      </c>
      <c r="X33" s="14">
        <v>148677</v>
      </c>
      <c r="Y33" s="14">
        <v>128580</v>
      </c>
      <c r="Z33" s="14">
        <v>128523</v>
      </c>
      <c r="AA33" s="14">
        <v>132572</v>
      </c>
      <c r="AB33" s="14">
        <v>137705</v>
      </c>
      <c r="AC33" s="14">
        <v>169438</v>
      </c>
      <c r="AD33" s="14">
        <v>181564</v>
      </c>
      <c r="AE33" s="14">
        <v>216394</v>
      </c>
      <c r="AF33" s="14">
        <v>216868</v>
      </c>
      <c r="AG33" s="14">
        <v>218139</v>
      </c>
      <c r="AH33" s="14">
        <v>215919</v>
      </c>
      <c r="AI33" s="14">
        <v>271761</v>
      </c>
      <c r="AJ33" s="14">
        <v>196169</v>
      </c>
      <c r="AK33" s="14">
        <v>306510</v>
      </c>
      <c r="AL33" s="14">
        <v>324645</v>
      </c>
      <c r="AM33" s="14">
        <v>346105</v>
      </c>
      <c r="AN33" s="14">
        <v>410157</v>
      </c>
      <c r="AO33" s="14">
        <v>400775</v>
      </c>
      <c r="AP33" s="14">
        <v>364475</v>
      </c>
      <c r="AQ33" s="14">
        <v>334768</v>
      </c>
    </row>
    <row r="34" spans="1:43" x14ac:dyDescent="0.25">
      <c r="A34" s="29" t="s">
        <v>188</v>
      </c>
      <c r="B34" s="29" t="s">
        <v>187</v>
      </c>
      <c r="C34" s="14"/>
      <c r="D34" s="14"/>
      <c r="E34" s="14"/>
      <c r="F34" s="14"/>
      <c r="G34" s="14"/>
      <c r="H34" s="14">
        <v>56316.031616660861</v>
      </c>
      <c r="I34" s="14">
        <v>42249</v>
      </c>
      <c r="J34" s="14">
        <v>27721</v>
      </c>
      <c r="K34" s="14">
        <v>17893</v>
      </c>
      <c r="L34" s="41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>
        <v>57514</v>
      </c>
      <c r="Z34" s="14">
        <v>62251</v>
      </c>
      <c r="AA34" s="14">
        <v>53927</v>
      </c>
      <c r="AB34" s="14">
        <v>56316</v>
      </c>
      <c r="AC34" s="14">
        <v>51596</v>
      </c>
      <c r="AD34" s="14">
        <v>50310</v>
      </c>
      <c r="AE34" s="14">
        <v>41450</v>
      </c>
      <c r="AF34" s="14">
        <v>42249</v>
      </c>
      <c r="AG34" s="14">
        <v>37452</v>
      </c>
      <c r="AH34" s="14">
        <v>33515</v>
      </c>
      <c r="AI34" s="14">
        <v>27627</v>
      </c>
      <c r="AJ34" s="14">
        <v>27721</v>
      </c>
      <c r="AK34" s="14">
        <v>25485</v>
      </c>
      <c r="AL34" s="14">
        <v>25316</v>
      </c>
      <c r="AM34" s="14">
        <v>21130</v>
      </c>
      <c r="AN34" s="14">
        <v>17893</v>
      </c>
      <c r="AO34" s="14">
        <v>16236</v>
      </c>
      <c r="AP34" s="14">
        <v>17166</v>
      </c>
      <c r="AQ34" s="14">
        <v>16166</v>
      </c>
    </row>
    <row r="35" spans="1:43" x14ac:dyDescent="0.25">
      <c r="A35" s="29" t="s">
        <v>186</v>
      </c>
      <c r="B35" s="29" t="s">
        <v>185</v>
      </c>
      <c r="C35" s="14">
        <v>0</v>
      </c>
      <c r="D35" s="14">
        <v>0</v>
      </c>
      <c r="E35" s="14">
        <v>0</v>
      </c>
      <c r="F35" s="14">
        <v>654</v>
      </c>
      <c r="G35" s="14">
        <v>653.64382999999998</v>
      </c>
      <c r="H35" s="14">
        <v>100723.82190000001</v>
      </c>
      <c r="I35" s="14">
        <v>930</v>
      </c>
      <c r="J35" s="14">
        <v>171642</v>
      </c>
      <c r="K35" s="14">
        <v>260947</v>
      </c>
      <c r="L35" s="41"/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654</v>
      </c>
      <c r="U35" s="14">
        <v>637</v>
      </c>
      <c r="V35" s="14">
        <v>637</v>
      </c>
      <c r="W35" s="14">
        <v>637</v>
      </c>
      <c r="X35" s="14">
        <v>654</v>
      </c>
      <c r="Y35" s="14">
        <v>636</v>
      </c>
      <c r="Z35" s="14">
        <v>702</v>
      </c>
      <c r="AA35" s="14">
        <v>709</v>
      </c>
      <c r="AB35" s="14">
        <v>100724</v>
      </c>
      <c r="AC35" s="14">
        <v>100702</v>
      </c>
      <c r="AD35" s="14">
        <v>100555</v>
      </c>
      <c r="AE35" s="14">
        <v>80352</v>
      </c>
      <c r="AF35" s="14">
        <v>930</v>
      </c>
      <c r="AG35" s="14">
        <v>905</v>
      </c>
      <c r="AH35" s="14">
        <v>170907</v>
      </c>
      <c r="AI35" s="14">
        <v>170923</v>
      </c>
      <c r="AJ35" s="14">
        <v>171642</v>
      </c>
      <c r="AK35" s="14">
        <v>173951</v>
      </c>
      <c r="AL35" s="14">
        <v>6496</v>
      </c>
      <c r="AM35" s="14">
        <v>8553</v>
      </c>
      <c r="AN35" s="14">
        <v>260947</v>
      </c>
      <c r="AO35" s="14">
        <v>260235</v>
      </c>
      <c r="AP35" s="14">
        <v>259993</v>
      </c>
      <c r="AQ35" s="14">
        <v>260387</v>
      </c>
    </row>
    <row r="36" spans="1:43" x14ac:dyDescent="0.25">
      <c r="A36" s="29" t="s">
        <v>184</v>
      </c>
      <c r="B36" s="29" t="s">
        <v>183</v>
      </c>
      <c r="C36" s="14">
        <v>4608</v>
      </c>
      <c r="D36" s="14">
        <v>3368</v>
      </c>
      <c r="E36" s="14">
        <v>10268</v>
      </c>
      <c r="F36" s="14">
        <v>20729</v>
      </c>
      <c r="G36" s="14">
        <v>67004.38566</v>
      </c>
      <c r="H36" s="14">
        <v>68605.784799999994</v>
      </c>
      <c r="I36" s="14">
        <v>80509</v>
      </c>
      <c r="J36" s="14">
        <v>93017</v>
      </c>
      <c r="K36" s="14">
        <v>120034</v>
      </c>
      <c r="L36" s="41"/>
      <c r="M36" s="14">
        <v>7</v>
      </c>
      <c r="N36" s="14">
        <v>3439</v>
      </c>
      <c r="O36" s="14">
        <v>3089</v>
      </c>
      <c r="P36" s="14">
        <v>10268</v>
      </c>
      <c r="Q36" s="14">
        <v>4241</v>
      </c>
      <c r="R36" s="14">
        <v>15530</v>
      </c>
      <c r="S36" s="14">
        <v>14362</v>
      </c>
      <c r="T36" s="14">
        <v>20729</v>
      </c>
      <c r="U36" s="14">
        <v>20161</v>
      </c>
      <c r="V36" s="14">
        <v>21522</v>
      </c>
      <c r="W36" s="14">
        <v>33128</v>
      </c>
      <c r="X36" s="14">
        <v>67004</v>
      </c>
      <c r="Y36" s="14">
        <v>61969</v>
      </c>
      <c r="Z36" s="14">
        <v>31880</v>
      </c>
      <c r="AA36" s="14">
        <v>40173</v>
      </c>
      <c r="AB36" s="14">
        <v>68606</v>
      </c>
      <c r="AC36" s="14">
        <v>71014</v>
      </c>
      <c r="AD36" s="14">
        <v>32474</v>
      </c>
      <c r="AE36" s="14">
        <v>53974</v>
      </c>
      <c r="AF36" s="14">
        <v>80509</v>
      </c>
      <c r="AG36" s="14">
        <v>69753</v>
      </c>
      <c r="AH36" s="14">
        <v>6721</v>
      </c>
      <c r="AI36" s="14">
        <v>26962</v>
      </c>
      <c r="AJ36" s="14">
        <v>93017</v>
      </c>
      <c r="AK36" s="14">
        <v>78719</v>
      </c>
      <c r="AL36" s="14">
        <v>24249</v>
      </c>
      <c r="AM36" s="14">
        <v>62088</v>
      </c>
      <c r="AN36" s="14">
        <v>120034</v>
      </c>
      <c r="AO36" s="14">
        <v>105035</v>
      </c>
      <c r="AP36" s="14">
        <v>35912</v>
      </c>
      <c r="AQ36" s="14">
        <v>89960</v>
      </c>
    </row>
    <row r="37" spans="1:43" x14ac:dyDescent="0.25">
      <c r="A37" s="29" t="s">
        <v>182</v>
      </c>
      <c r="B37" s="29" t="s">
        <v>181</v>
      </c>
      <c r="C37" s="14">
        <v>8286</v>
      </c>
      <c r="D37" s="14">
        <v>9796</v>
      </c>
      <c r="E37" s="14">
        <v>13227</v>
      </c>
      <c r="F37" s="14">
        <v>20824</v>
      </c>
      <c r="G37" s="14">
        <v>23831.671549999999</v>
      </c>
      <c r="H37" s="14">
        <v>29306.435030000001</v>
      </c>
      <c r="I37" s="14">
        <v>43640</v>
      </c>
      <c r="J37" s="14">
        <v>60993</v>
      </c>
      <c r="K37" s="14">
        <v>86054</v>
      </c>
      <c r="L37" s="41"/>
      <c r="M37" s="14">
        <v>10676</v>
      </c>
      <c r="N37" s="14">
        <v>11431</v>
      </c>
      <c r="O37" s="14">
        <v>11322</v>
      </c>
      <c r="P37" s="14">
        <v>13227</v>
      </c>
      <c r="Q37" s="14">
        <v>14831</v>
      </c>
      <c r="R37" s="14">
        <v>18338</v>
      </c>
      <c r="S37" s="14">
        <v>17400</v>
      </c>
      <c r="T37" s="14">
        <v>20824</v>
      </c>
      <c r="U37" s="14">
        <v>24266</v>
      </c>
      <c r="V37" s="14">
        <v>29023</v>
      </c>
      <c r="W37" s="14">
        <v>27281</v>
      </c>
      <c r="X37" s="14">
        <v>23832</v>
      </c>
      <c r="Y37" s="14">
        <v>26939</v>
      </c>
      <c r="Z37" s="14">
        <v>30860</v>
      </c>
      <c r="AA37" s="14">
        <v>26202</v>
      </c>
      <c r="AB37" s="14">
        <v>29306</v>
      </c>
      <c r="AC37" s="14">
        <v>37267</v>
      </c>
      <c r="AD37" s="14">
        <v>45175</v>
      </c>
      <c r="AE37" s="14">
        <v>42895</v>
      </c>
      <c r="AF37" s="14">
        <v>43640</v>
      </c>
      <c r="AG37" s="14">
        <v>57711</v>
      </c>
      <c r="AH37" s="14">
        <v>70088</v>
      </c>
      <c r="AI37" s="14">
        <v>61713</v>
      </c>
      <c r="AJ37" s="14">
        <v>60993</v>
      </c>
      <c r="AK37" s="14">
        <v>72911</v>
      </c>
      <c r="AL37" s="14">
        <v>83448</v>
      </c>
      <c r="AM37" s="14">
        <v>77892</v>
      </c>
      <c r="AN37" s="14">
        <v>86054</v>
      </c>
      <c r="AO37" s="14">
        <v>97038</v>
      </c>
      <c r="AP37" s="14">
        <v>110571</v>
      </c>
      <c r="AQ37" s="14">
        <v>100236</v>
      </c>
    </row>
    <row r="38" spans="1:43" x14ac:dyDescent="0.25">
      <c r="A38" s="29" t="s">
        <v>180</v>
      </c>
      <c r="B38" s="29" t="s">
        <v>179</v>
      </c>
      <c r="C38" s="14">
        <v>49</v>
      </c>
      <c r="D38" s="14">
        <v>72</v>
      </c>
      <c r="E38" s="14">
        <v>5892</v>
      </c>
      <c r="F38" s="14">
        <v>350</v>
      </c>
      <c r="G38" s="14">
        <v>540.67200000000003</v>
      </c>
      <c r="H38" s="14">
        <v>1020.2569999999999</v>
      </c>
      <c r="I38" s="14">
        <v>1332</v>
      </c>
      <c r="J38" s="14">
        <v>1944</v>
      </c>
      <c r="K38" s="14">
        <v>965</v>
      </c>
      <c r="L38" s="41"/>
      <c r="M38" s="14">
        <v>72</v>
      </c>
      <c r="N38" s="14">
        <v>72</v>
      </c>
      <c r="O38" s="14">
        <v>72</v>
      </c>
      <c r="P38" s="14">
        <v>5892</v>
      </c>
      <c r="Q38" s="14">
        <v>7840</v>
      </c>
      <c r="R38" s="14">
        <v>226</v>
      </c>
      <c r="S38" s="14">
        <v>226</v>
      </c>
      <c r="T38" s="14">
        <v>350</v>
      </c>
      <c r="U38" s="14">
        <v>351</v>
      </c>
      <c r="V38" s="14">
        <v>350</v>
      </c>
      <c r="W38" s="14">
        <v>351</v>
      </c>
      <c r="X38" s="14">
        <v>541</v>
      </c>
      <c r="Y38" s="14">
        <v>541</v>
      </c>
      <c r="Z38" s="14">
        <v>541</v>
      </c>
      <c r="AA38" s="14">
        <v>541</v>
      </c>
      <c r="AB38" s="14">
        <v>1020</v>
      </c>
      <c r="AC38" s="14">
        <v>1020</v>
      </c>
      <c r="AD38" s="14">
        <v>1020</v>
      </c>
      <c r="AE38" s="14">
        <v>1020</v>
      </c>
      <c r="AF38" s="14">
        <v>1332</v>
      </c>
      <c r="AG38" s="14">
        <v>1329</v>
      </c>
      <c r="AH38" s="14">
        <v>1332</v>
      </c>
      <c r="AI38" s="14">
        <v>1332</v>
      </c>
      <c r="AJ38" s="14">
        <v>1944</v>
      </c>
      <c r="AK38" s="14">
        <v>1944</v>
      </c>
      <c r="AL38" s="14">
        <v>1944</v>
      </c>
      <c r="AM38" s="14">
        <v>1944</v>
      </c>
      <c r="AN38" s="14">
        <v>965</v>
      </c>
      <c r="AO38" s="14">
        <v>965</v>
      </c>
      <c r="AP38" s="14">
        <v>965</v>
      </c>
      <c r="AQ38" s="14">
        <v>965</v>
      </c>
    </row>
    <row r="39" spans="1:43" x14ac:dyDescent="0.25">
      <c r="A39" s="30" t="s">
        <v>178</v>
      </c>
      <c r="B39" s="30" t="s">
        <v>177</v>
      </c>
      <c r="C39" s="15">
        <v>468750</v>
      </c>
      <c r="D39" s="15">
        <v>543935</v>
      </c>
      <c r="E39" s="15">
        <v>713986</v>
      </c>
      <c r="F39" s="15">
        <v>970953</v>
      </c>
      <c r="G39" s="15">
        <v>1382641.2109499997</v>
      </c>
      <c r="H39" s="15">
        <v>1868180</v>
      </c>
      <c r="I39" s="15">
        <v>2080691</v>
      </c>
      <c r="J39" s="15">
        <v>3005537</v>
      </c>
      <c r="K39" s="15">
        <v>3690127</v>
      </c>
      <c r="L39" s="40"/>
      <c r="M39" s="15">
        <v>556483</v>
      </c>
      <c r="N39" s="15">
        <v>588744</v>
      </c>
      <c r="O39" s="15">
        <v>621958</v>
      </c>
      <c r="P39" s="15">
        <v>713986</v>
      </c>
      <c r="Q39" s="15">
        <v>671302</v>
      </c>
      <c r="R39" s="15">
        <v>744012</v>
      </c>
      <c r="S39" s="15">
        <v>780683</v>
      </c>
      <c r="T39" s="15">
        <v>970953</v>
      </c>
      <c r="U39" s="15">
        <v>917745</v>
      </c>
      <c r="V39" s="15">
        <v>991229</v>
      </c>
      <c r="W39" s="15">
        <v>1028616</v>
      </c>
      <c r="X39" s="15">
        <v>1382641</v>
      </c>
      <c r="Y39" s="15">
        <v>1298953</v>
      </c>
      <c r="Z39" s="15">
        <v>1379298</v>
      </c>
      <c r="AA39" s="15">
        <v>1275709</v>
      </c>
      <c r="AB39" s="15">
        <v>1868180</v>
      </c>
      <c r="AC39" s="15">
        <v>1739941</v>
      </c>
      <c r="AD39" s="15">
        <v>1688213</v>
      </c>
      <c r="AE39" s="15">
        <v>1749338</v>
      </c>
      <c r="AF39" s="15">
        <v>2080691</v>
      </c>
      <c r="AG39" s="15">
        <v>2000106</v>
      </c>
      <c r="AH39" s="15">
        <v>2211505</v>
      </c>
      <c r="AI39" s="15">
        <v>2242607</v>
      </c>
      <c r="AJ39" s="15">
        <v>3005537</v>
      </c>
      <c r="AK39" s="15">
        <v>2829849</v>
      </c>
      <c r="AL39" s="15">
        <v>2895962</v>
      </c>
      <c r="AM39" s="15">
        <v>2893682</v>
      </c>
      <c r="AN39" s="15">
        <v>3690127</v>
      </c>
      <c r="AO39" s="15">
        <v>3381496</v>
      </c>
      <c r="AP39" s="15">
        <v>3516038</v>
      </c>
      <c r="AQ39" s="15">
        <v>3510131</v>
      </c>
    </row>
    <row r="40" spans="1:43" x14ac:dyDescent="0.25">
      <c r="A40" s="30" t="s">
        <v>176</v>
      </c>
      <c r="B40" s="30" t="s">
        <v>175</v>
      </c>
      <c r="C40" s="15">
        <v>756893</v>
      </c>
      <c r="D40" s="15">
        <v>907128</v>
      </c>
      <c r="E40" s="15">
        <v>1173364</v>
      </c>
      <c r="F40" s="15">
        <v>1546836</v>
      </c>
      <c r="G40" s="15">
        <v>2075817</v>
      </c>
      <c r="H40" s="15">
        <v>2728397.2493068161</v>
      </c>
      <c r="I40" s="15">
        <v>3303947</v>
      </c>
      <c r="J40" s="15">
        <v>4098341</v>
      </c>
      <c r="K40" s="15">
        <v>4799276</v>
      </c>
      <c r="L40" s="40"/>
      <c r="M40" s="15">
        <v>930728</v>
      </c>
      <c r="N40" s="15">
        <v>996958</v>
      </c>
      <c r="O40" s="15">
        <v>1063356</v>
      </c>
      <c r="P40" s="15">
        <v>1173364</v>
      </c>
      <c r="Q40" s="15">
        <v>1166141</v>
      </c>
      <c r="R40" s="15">
        <v>1260297</v>
      </c>
      <c r="S40" s="15">
        <v>1276196</v>
      </c>
      <c r="T40" s="15">
        <v>1546836</v>
      </c>
      <c r="U40" s="15">
        <v>1529339</v>
      </c>
      <c r="V40" s="15">
        <v>1638367</v>
      </c>
      <c r="W40" s="15">
        <v>1663139</v>
      </c>
      <c r="X40" s="15">
        <v>2075817</v>
      </c>
      <c r="Y40" s="15">
        <v>2168743</v>
      </c>
      <c r="Z40" s="15">
        <v>2406941</v>
      </c>
      <c r="AA40" s="15">
        <v>2274045</v>
      </c>
      <c r="AB40" s="15">
        <v>2728397</v>
      </c>
      <c r="AC40" s="15">
        <v>2728397</v>
      </c>
      <c r="AD40" s="15">
        <v>2762424</v>
      </c>
      <c r="AE40" s="15">
        <v>2796879</v>
      </c>
      <c r="AF40" s="15">
        <v>3303947</v>
      </c>
      <c r="AG40" s="15">
        <v>3229668</v>
      </c>
      <c r="AH40" s="15">
        <v>3224869</v>
      </c>
      <c r="AI40" s="15">
        <v>3214104</v>
      </c>
      <c r="AJ40" s="15">
        <v>4098341</v>
      </c>
      <c r="AK40" s="15">
        <v>4147703</v>
      </c>
      <c r="AL40" s="15">
        <v>4121391</v>
      </c>
      <c r="AM40" s="15">
        <v>4393799</v>
      </c>
      <c r="AN40" s="15">
        <v>4799276</v>
      </c>
      <c r="AO40" s="15">
        <v>4489834</v>
      </c>
      <c r="AP40" s="15">
        <v>4570450</v>
      </c>
      <c r="AQ40" s="15">
        <v>4497011</v>
      </c>
    </row>
    <row r="41" spans="1:43" x14ac:dyDescent="0.25">
      <c r="A41" s="30" t="s">
        <v>174</v>
      </c>
      <c r="B41" s="30" t="s">
        <v>173</v>
      </c>
      <c r="C41" s="15">
        <v>1166966</v>
      </c>
      <c r="D41" s="15">
        <v>1439363</v>
      </c>
      <c r="E41" s="15">
        <v>1856840</v>
      </c>
      <c r="F41" s="15">
        <v>2451329</v>
      </c>
      <c r="G41" s="15">
        <v>3287690.3945668009</v>
      </c>
      <c r="H41" s="15">
        <v>4350750.6364310812</v>
      </c>
      <c r="I41" s="15">
        <v>5570510</v>
      </c>
      <c r="J41" s="15">
        <v>7168531</v>
      </c>
      <c r="K41" s="15">
        <v>9003059</v>
      </c>
      <c r="L41" s="40"/>
      <c r="M41" s="15">
        <v>1486381</v>
      </c>
      <c r="N41" s="15">
        <v>1590507</v>
      </c>
      <c r="O41" s="15">
        <v>1708862</v>
      </c>
      <c r="P41" s="15">
        <v>1856840.38</v>
      </c>
      <c r="Q41" s="15">
        <v>1880103</v>
      </c>
      <c r="R41" s="15">
        <v>2028415</v>
      </c>
      <c r="S41" s="15">
        <v>2107856</v>
      </c>
      <c r="T41" s="15">
        <v>2451329</v>
      </c>
      <c r="U41" s="15">
        <v>2489780</v>
      </c>
      <c r="V41" s="15">
        <v>2669315</v>
      </c>
      <c r="W41" s="15">
        <v>2776362</v>
      </c>
      <c r="X41" s="15">
        <v>3287690</v>
      </c>
      <c r="Y41" s="15">
        <v>3447581</v>
      </c>
      <c r="Z41" s="15">
        <v>3791271</v>
      </c>
      <c r="AA41" s="15">
        <v>3767824</v>
      </c>
      <c r="AB41" s="15">
        <v>4350751</v>
      </c>
      <c r="AC41" s="15">
        <v>4498592</v>
      </c>
      <c r="AD41" s="15">
        <v>4636692</v>
      </c>
      <c r="AE41" s="15">
        <v>4859611</v>
      </c>
      <c r="AF41" s="15">
        <v>5570510</v>
      </c>
      <c r="AG41" s="15">
        <v>5641066</v>
      </c>
      <c r="AH41" s="15">
        <v>5832441</v>
      </c>
      <c r="AI41" s="15">
        <v>6050436</v>
      </c>
      <c r="AJ41" s="15">
        <v>7168531</v>
      </c>
      <c r="AK41" s="15">
        <v>7409268</v>
      </c>
      <c r="AL41" s="15">
        <v>7656094</v>
      </c>
      <c r="AM41" s="15">
        <v>8267872</v>
      </c>
      <c r="AN41" s="15">
        <v>9003059</v>
      </c>
      <c r="AO41" s="15">
        <v>8964271</v>
      </c>
      <c r="AP41" s="15">
        <v>9407080</v>
      </c>
      <c r="AQ41" s="15">
        <v>9757676</v>
      </c>
    </row>
    <row r="42" spans="1:43" x14ac:dyDescent="0.25">
      <c r="A42" s="39"/>
    </row>
    <row r="43" spans="1:43" hidden="1" x14ac:dyDescent="0.25">
      <c r="AO43">
        <v>0</v>
      </c>
    </row>
    <row r="49" customFormat="1" hidden="1" x14ac:dyDescent="0.25"/>
    <row r="50" customFormat="1" hidden="1" x14ac:dyDescent="0.25"/>
    <row r="51" customFormat="1" hidden="1" x14ac:dyDescent="0.25"/>
    <row r="52" customFormat="1" hidden="1" x14ac:dyDescent="0.25"/>
    <row r="53" customFormat="1" hidden="1" x14ac:dyDescent="0.25"/>
    <row r="54" customFormat="1" hidden="1" x14ac:dyDescent="0.25"/>
    <row r="55" customFormat="1" hidden="1" x14ac:dyDescent="0.25"/>
    <row r="56" customFormat="1" hidden="1" x14ac:dyDescent="0.25"/>
    <row r="57" customFormat="1" hidden="1" x14ac:dyDescent="0.25"/>
    <row r="58" customFormat="1" hidden="1" x14ac:dyDescent="0.25"/>
    <row r="59" customFormat="1" hidden="1" x14ac:dyDescent="0.25"/>
    <row r="60" customFormat="1" hidden="1" x14ac:dyDescent="0.25"/>
    <row r="61" customFormat="1" x14ac:dyDescent="0.25"/>
    <row r="62" customFormat="1" x14ac:dyDescent="0.25"/>
  </sheetData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4C823-AD2F-45DD-A973-89D0F3C31314}">
  <sheetPr>
    <tabColor theme="9"/>
  </sheetPr>
  <dimension ref="A1:AQ32"/>
  <sheetViews>
    <sheetView zoomScaleNormal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sqref="A1:A15"/>
    </sheetView>
  </sheetViews>
  <sheetFormatPr defaultColWidth="12.28515625" defaultRowHeight="15" zeroHeight="1" outlineLevelCol="1" x14ac:dyDescent="0.25"/>
  <cols>
    <col min="1" max="1" width="30.85546875" customWidth="1"/>
    <col min="2" max="2" width="34.85546875" customWidth="1"/>
    <col min="3" max="7" width="13" customWidth="1"/>
    <col min="8" max="11" width="11.28515625" customWidth="1"/>
    <col min="12" max="12" width="3" customWidth="1"/>
    <col min="13" max="19" width="11.85546875" hidden="1" customWidth="1" outlineLevel="1"/>
    <col min="20" max="24" width="12.28515625" hidden="1" customWidth="1" outlineLevel="1"/>
    <col min="25" max="25" width="11.28515625" hidden="1" customWidth="1" outlineLevel="1"/>
    <col min="26" max="36" width="12.28515625" hidden="1" customWidth="1" outlineLevel="1"/>
    <col min="37" max="37" width="12.28515625" collapsed="1"/>
  </cols>
  <sheetData>
    <row r="1" spans="1:43" ht="24.75" customHeight="1" thickBot="1" x14ac:dyDescent="0.3">
      <c r="A1" s="28" t="s">
        <v>107</v>
      </c>
      <c r="B1" s="28" t="s">
        <v>106</v>
      </c>
      <c r="C1" s="27">
        <v>2014</v>
      </c>
      <c r="D1" s="27">
        <v>2015</v>
      </c>
      <c r="E1" s="27">
        <v>2016</v>
      </c>
      <c r="F1" s="27">
        <v>2017</v>
      </c>
      <c r="G1" s="27">
        <v>2018</v>
      </c>
      <c r="H1" s="27">
        <v>2019</v>
      </c>
      <c r="I1" s="27">
        <v>2020</v>
      </c>
      <c r="J1" s="27">
        <v>2021</v>
      </c>
      <c r="K1" s="27">
        <v>2022</v>
      </c>
      <c r="L1" s="10"/>
      <c r="M1" s="27" t="s">
        <v>105</v>
      </c>
      <c r="N1" s="27" t="s">
        <v>104</v>
      </c>
      <c r="O1" s="27" t="s">
        <v>103</v>
      </c>
      <c r="P1" s="27" t="s">
        <v>102</v>
      </c>
      <c r="Q1" s="27" t="s">
        <v>101</v>
      </c>
      <c r="R1" s="27" t="s">
        <v>100</v>
      </c>
      <c r="S1" s="27" t="s">
        <v>99</v>
      </c>
      <c r="T1" s="27" t="s">
        <v>98</v>
      </c>
      <c r="U1" s="27" t="s">
        <v>97</v>
      </c>
      <c r="V1" s="27" t="s">
        <v>96</v>
      </c>
      <c r="W1" s="27" t="s">
        <v>95</v>
      </c>
      <c r="X1" s="27" t="s">
        <v>94</v>
      </c>
      <c r="Y1" s="27" t="s">
        <v>93</v>
      </c>
      <c r="Z1" s="27" t="s">
        <v>92</v>
      </c>
      <c r="AA1" s="27" t="s">
        <v>91</v>
      </c>
      <c r="AB1" s="27" t="s">
        <v>90</v>
      </c>
      <c r="AC1" s="27" t="s">
        <v>89</v>
      </c>
      <c r="AD1" s="27" t="s">
        <v>88</v>
      </c>
      <c r="AE1" s="27" t="s">
        <v>87</v>
      </c>
      <c r="AF1" s="27" t="s">
        <v>86</v>
      </c>
      <c r="AG1" s="27" t="s">
        <v>85</v>
      </c>
      <c r="AH1" s="27" t="s">
        <v>84</v>
      </c>
      <c r="AI1" s="27" t="s">
        <v>83</v>
      </c>
      <c r="AJ1" s="27" t="s">
        <v>82</v>
      </c>
      <c r="AK1" s="27" t="s">
        <v>81</v>
      </c>
      <c r="AL1" s="27" t="s">
        <v>80</v>
      </c>
      <c r="AM1" s="27" t="s">
        <v>79</v>
      </c>
      <c r="AN1" s="27" t="s">
        <v>78</v>
      </c>
      <c r="AO1" s="27" t="s">
        <v>77</v>
      </c>
      <c r="AP1" s="27" t="s">
        <v>76</v>
      </c>
      <c r="AQ1" s="27" t="s">
        <v>4985</v>
      </c>
    </row>
    <row r="2" spans="1:43" ht="15.75" thickTop="1" x14ac:dyDescent="0.25">
      <c r="A2" s="26" t="s">
        <v>75</v>
      </c>
      <c r="B2" s="26" t="s">
        <v>74</v>
      </c>
      <c r="C2" s="23">
        <v>2107984</v>
      </c>
      <c r="D2" s="23">
        <v>2589576</v>
      </c>
      <c r="E2" s="23">
        <v>3320574</v>
      </c>
      <c r="F2" s="23">
        <v>4462835</v>
      </c>
      <c r="G2" s="23">
        <v>5838529</v>
      </c>
      <c r="H2" s="23">
        <v>7646547</v>
      </c>
      <c r="I2" s="23">
        <v>10125815</v>
      </c>
      <c r="J2" s="23">
        <v>13362012</v>
      </c>
      <c r="K2" s="23">
        <v>19801622</v>
      </c>
      <c r="L2" s="10"/>
      <c r="M2" s="23">
        <v>695376</v>
      </c>
      <c r="N2" s="23">
        <v>814134</v>
      </c>
      <c r="O2" s="23">
        <v>904095</v>
      </c>
      <c r="P2" s="23">
        <v>906969</v>
      </c>
      <c r="Q2" s="23">
        <v>897806</v>
      </c>
      <c r="R2" s="23">
        <v>1095139</v>
      </c>
      <c r="S2" s="23">
        <v>1206363</v>
      </c>
      <c r="T2" s="23">
        <v>1263527</v>
      </c>
      <c r="U2" s="23">
        <v>1271308</v>
      </c>
      <c r="V2" s="23">
        <v>1409828</v>
      </c>
      <c r="W2" s="23">
        <v>1543927</v>
      </c>
      <c r="X2" s="23">
        <v>1613467</v>
      </c>
      <c r="Y2" s="23">
        <v>1560476</v>
      </c>
      <c r="Z2" s="23">
        <v>1939666</v>
      </c>
      <c r="AA2" s="23">
        <v>2023304</v>
      </c>
      <c r="AB2" s="23">
        <v>2123101</v>
      </c>
      <c r="AC2" s="23">
        <v>2220385</v>
      </c>
      <c r="AD2" s="23">
        <v>2465412</v>
      </c>
      <c r="AE2" s="23">
        <v>2676341</v>
      </c>
      <c r="AF2" s="23">
        <v>2763678</v>
      </c>
      <c r="AG2" s="23">
        <v>2760700</v>
      </c>
      <c r="AH2" s="23">
        <v>3250332</v>
      </c>
      <c r="AI2" s="23">
        <v>3487043</v>
      </c>
      <c r="AJ2" s="23">
        <v>3863937</v>
      </c>
      <c r="AK2" s="23">
        <v>3854257</v>
      </c>
      <c r="AL2" s="23">
        <v>4886680</v>
      </c>
      <c r="AM2" s="23">
        <v>5367782</v>
      </c>
      <c r="AN2" s="23">
        <v>5692903</v>
      </c>
      <c r="AO2" s="23">
        <v>5544294</v>
      </c>
      <c r="AP2" s="23">
        <v>6548678</v>
      </c>
      <c r="AQ2" s="23">
        <v>6875330</v>
      </c>
    </row>
    <row r="3" spans="1:43" x14ac:dyDescent="0.25">
      <c r="A3" s="25" t="s">
        <v>73</v>
      </c>
      <c r="B3" s="25" t="s">
        <v>72</v>
      </c>
      <c r="C3" s="24">
        <v>-1644080</v>
      </c>
      <c r="D3" s="24">
        <v>-2004710</v>
      </c>
      <c r="E3" s="24">
        <v>-2550062</v>
      </c>
      <c r="F3" s="24">
        <v>-3422199</v>
      </c>
      <c r="G3" s="24">
        <v>-4426060</v>
      </c>
      <c r="H3" s="24">
        <v>-5785120</v>
      </c>
      <c r="I3" s="24">
        <v>-7521986</v>
      </c>
      <c r="J3" s="24">
        <v>-10038342</v>
      </c>
      <c r="K3" s="23">
        <v>-15038630</v>
      </c>
      <c r="L3" s="10"/>
      <c r="M3" s="24">
        <v>-535738</v>
      </c>
      <c r="N3" s="24">
        <v>-628130</v>
      </c>
      <c r="O3" s="24">
        <v>-692824</v>
      </c>
      <c r="P3" s="24">
        <v>-693370</v>
      </c>
      <c r="Q3" s="24">
        <v>-689215</v>
      </c>
      <c r="R3" s="24">
        <v>-845391</v>
      </c>
      <c r="S3" s="24">
        <v>-923748</v>
      </c>
      <c r="T3" s="24">
        <v>-963845</v>
      </c>
      <c r="U3" s="24">
        <v>-973843</v>
      </c>
      <c r="V3" s="24">
        <v>-1076517</v>
      </c>
      <c r="W3" s="24">
        <v>-1167198</v>
      </c>
      <c r="X3" s="24">
        <v>-1208503</v>
      </c>
      <c r="Y3" s="24">
        <v>-1177029</v>
      </c>
      <c r="Z3" s="24">
        <v>-1472211</v>
      </c>
      <c r="AA3" s="24">
        <v>-1532432</v>
      </c>
      <c r="AB3" s="23">
        <v>-1603448</v>
      </c>
      <c r="AC3" s="23">
        <v>-1675574</v>
      </c>
      <c r="AD3" s="23">
        <v>-1848129</v>
      </c>
      <c r="AE3" s="23">
        <v>-1977058</v>
      </c>
      <c r="AF3" s="23">
        <v>-2021225</v>
      </c>
      <c r="AG3" s="23">
        <v>-2056288</v>
      </c>
      <c r="AH3" s="23">
        <v>-2441490</v>
      </c>
      <c r="AI3" s="23">
        <v>-2616417</v>
      </c>
      <c r="AJ3" s="23">
        <v>-2924147</v>
      </c>
      <c r="AK3" s="23">
        <v>-2876941</v>
      </c>
      <c r="AL3" s="23">
        <v>-3702931</v>
      </c>
      <c r="AM3" s="23">
        <v>-4080600</v>
      </c>
      <c r="AN3" s="23">
        <v>-4378158</v>
      </c>
      <c r="AO3" s="23">
        <v>-4209253</v>
      </c>
      <c r="AP3" s="23">
        <v>-5086298</v>
      </c>
      <c r="AQ3" s="23">
        <v>-5282407</v>
      </c>
    </row>
    <row r="4" spans="1:43" x14ac:dyDescent="0.25">
      <c r="A4" s="25" t="s">
        <v>71</v>
      </c>
      <c r="B4" s="25" t="s">
        <v>70</v>
      </c>
      <c r="C4" s="24">
        <v>463904</v>
      </c>
      <c r="D4" s="24">
        <v>584866</v>
      </c>
      <c r="E4" s="24">
        <v>770512</v>
      </c>
      <c r="F4" s="24">
        <v>1040636</v>
      </c>
      <c r="G4" s="24">
        <v>1412469.2522981195</v>
      </c>
      <c r="H4" s="24">
        <v>1861427</v>
      </c>
      <c r="I4" s="24">
        <v>2603829</v>
      </c>
      <c r="J4" s="24">
        <v>3323670</v>
      </c>
      <c r="K4" s="23">
        <v>4762992</v>
      </c>
      <c r="L4" s="10"/>
      <c r="M4" s="24">
        <v>159638</v>
      </c>
      <c r="N4" s="24">
        <v>186004</v>
      </c>
      <c r="O4" s="24">
        <v>211271</v>
      </c>
      <c r="P4" s="24">
        <v>213599</v>
      </c>
      <c r="Q4" s="24">
        <v>208591</v>
      </c>
      <c r="R4" s="24">
        <v>249748</v>
      </c>
      <c r="S4" s="24">
        <v>282615</v>
      </c>
      <c r="T4" s="24">
        <v>299682</v>
      </c>
      <c r="U4" s="24">
        <v>297465</v>
      </c>
      <c r="V4" s="24">
        <v>333311</v>
      </c>
      <c r="W4" s="24">
        <v>376729</v>
      </c>
      <c r="X4" s="24">
        <v>404964.25229811948</v>
      </c>
      <c r="Y4" s="24">
        <v>383447</v>
      </c>
      <c r="Z4" s="24">
        <v>467455</v>
      </c>
      <c r="AA4" s="24">
        <v>490873</v>
      </c>
      <c r="AB4" s="23">
        <v>519653</v>
      </c>
      <c r="AC4" s="23">
        <v>544810</v>
      </c>
      <c r="AD4" s="23">
        <v>617283</v>
      </c>
      <c r="AE4" s="23">
        <v>699283</v>
      </c>
      <c r="AF4" s="23">
        <v>742453</v>
      </c>
      <c r="AG4" s="23">
        <v>704412</v>
      </c>
      <c r="AH4" s="23">
        <v>808842</v>
      </c>
      <c r="AI4" s="23">
        <v>870626</v>
      </c>
      <c r="AJ4" s="23">
        <v>939790</v>
      </c>
      <c r="AK4" s="23">
        <v>977316</v>
      </c>
      <c r="AL4" s="23">
        <v>1183749</v>
      </c>
      <c r="AM4" s="23">
        <v>1287182</v>
      </c>
      <c r="AN4" s="23">
        <v>1314745</v>
      </c>
      <c r="AO4" s="23">
        <v>1335041</v>
      </c>
      <c r="AP4" s="23">
        <v>1462380</v>
      </c>
      <c r="AQ4" s="23">
        <v>1592923</v>
      </c>
    </row>
    <row r="5" spans="1:43" x14ac:dyDescent="0.25">
      <c r="A5" s="25" t="s">
        <v>69</v>
      </c>
      <c r="B5" s="25" t="s">
        <v>68</v>
      </c>
      <c r="C5" s="24">
        <v>1522</v>
      </c>
      <c r="D5" s="24">
        <v>3120</v>
      </c>
      <c r="E5" s="24">
        <v>2616</v>
      </c>
      <c r="F5" s="24">
        <v>3671</v>
      </c>
      <c r="G5" s="24">
        <v>5365.9416700000002</v>
      </c>
      <c r="H5" s="24">
        <v>7530</v>
      </c>
      <c r="I5" s="24">
        <v>7598</v>
      </c>
      <c r="J5" s="24">
        <v>14364</v>
      </c>
      <c r="K5" s="23">
        <v>16282</v>
      </c>
      <c r="L5" s="10"/>
      <c r="M5" s="24">
        <v>1022</v>
      </c>
      <c r="N5" s="24">
        <v>374</v>
      </c>
      <c r="O5" s="24">
        <v>661</v>
      </c>
      <c r="P5" s="24">
        <v>559</v>
      </c>
      <c r="Q5" s="24">
        <v>476</v>
      </c>
      <c r="R5" s="24">
        <v>736</v>
      </c>
      <c r="S5" s="24">
        <v>625</v>
      </c>
      <c r="T5" s="24">
        <v>1834</v>
      </c>
      <c r="U5" s="24">
        <v>1394</v>
      </c>
      <c r="V5" s="24">
        <v>1689</v>
      </c>
      <c r="W5" s="24">
        <v>255</v>
      </c>
      <c r="X5" s="24">
        <v>2027.9416700000002</v>
      </c>
      <c r="Y5" s="24">
        <v>1274</v>
      </c>
      <c r="Z5" s="24">
        <v>1871</v>
      </c>
      <c r="AA5" s="24">
        <v>1842</v>
      </c>
      <c r="AB5" s="23">
        <v>2543</v>
      </c>
      <c r="AC5" s="23">
        <v>1901</v>
      </c>
      <c r="AD5" s="23">
        <v>1732</v>
      </c>
      <c r="AE5" s="23">
        <v>1458</v>
      </c>
      <c r="AF5" s="23">
        <v>2507</v>
      </c>
      <c r="AG5" s="23">
        <v>1758</v>
      </c>
      <c r="AH5" s="23">
        <v>2399</v>
      </c>
      <c r="AI5" s="23">
        <v>2044</v>
      </c>
      <c r="AJ5" s="23">
        <v>8163</v>
      </c>
      <c r="AK5" s="23">
        <v>2277</v>
      </c>
      <c r="AL5" s="23">
        <v>3106</v>
      </c>
      <c r="AM5" s="23">
        <v>2264</v>
      </c>
      <c r="AN5" s="23">
        <v>8635</v>
      </c>
      <c r="AO5" s="23">
        <v>4829</v>
      </c>
      <c r="AP5" s="23">
        <v>1546</v>
      </c>
      <c r="AQ5" s="23">
        <v>3361</v>
      </c>
    </row>
    <row r="6" spans="1:43" x14ac:dyDescent="0.25">
      <c r="A6" s="25" t="s">
        <v>67</v>
      </c>
      <c r="B6" s="25" t="s">
        <v>66</v>
      </c>
      <c r="C6" s="24">
        <v>-324634</v>
      </c>
      <c r="D6" s="24">
        <v>-391580</v>
      </c>
      <c r="E6" s="24">
        <v>-505855</v>
      </c>
      <c r="F6" s="24">
        <v>-678687</v>
      </c>
      <c r="G6" s="24">
        <v>-933663.31918313797</v>
      </c>
      <c r="H6" s="24">
        <v>-1228137</v>
      </c>
      <c r="I6" s="24">
        <v>-1668084</v>
      </c>
      <c r="J6" s="24">
        <v>-2181963</v>
      </c>
      <c r="K6" s="23">
        <v>-3080061</v>
      </c>
      <c r="L6" s="10"/>
      <c r="M6" s="24">
        <v>-113285</v>
      </c>
      <c r="N6" s="24">
        <v>-123030</v>
      </c>
      <c r="O6" s="24">
        <v>-137364</v>
      </c>
      <c r="P6" s="24">
        <v>-132176</v>
      </c>
      <c r="Q6" s="24">
        <v>-149746</v>
      </c>
      <c r="R6" s="24">
        <v>-160725</v>
      </c>
      <c r="S6" s="24">
        <v>-183121</v>
      </c>
      <c r="T6" s="24">
        <v>-185095</v>
      </c>
      <c r="U6" s="24">
        <v>-206280</v>
      </c>
      <c r="V6" s="24">
        <v>-222815</v>
      </c>
      <c r="W6" s="24">
        <v>-248438</v>
      </c>
      <c r="X6" s="24">
        <v>-256130.31918313797</v>
      </c>
      <c r="Y6" s="24">
        <v>-273190</v>
      </c>
      <c r="Z6" s="24">
        <v>-303933</v>
      </c>
      <c r="AA6" s="24">
        <v>-320561</v>
      </c>
      <c r="AB6" s="23">
        <v>-330453</v>
      </c>
      <c r="AC6" s="23">
        <v>-377990</v>
      </c>
      <c r="AD6" s="23">
        <v>-404212</v>
      </c>
      <c r="AE6" s="23">
        <v>-431296</v>
      </c>
      <c r="AF6" s="23">
        <v>-454586</v>
      </c>
      <c r="AG6" s="23">
        <v>-490665</v>
      </c>
      <c r="AH6" s="23">
        <v>-531620</v>
      </c>
      <c r="AI6" s="23">
        <v>-547392</v>
      </c>
      <c r="AJ6" s="23">
        <v>-612286</v>
      </c>
      <c r="AK6" s="23">
        <v>-680629</v>
      </c>
      <c r="AL6" s="23">
        <v>-775683</v>
      </c>
      <c r="AM6" s="23">
        <v>-785586</v>
      </c>
      <c r="AN6" s="23">
        <v>-838163</v>
      </c>
      <c r="AO6" s="23">
        <v>-930065</v>
      </c>
      <c r="AP6" s="23">
        <v>-938669</v>
      </c>
      <c r="AQ6" s="23">
        <v>-989032</v>
      </c>
    </row>
    <row r="7" spans="1:43" ht="15" customHeight="1" x14ac:dyDescent="0.25">
      <c r="A7" s="25" t="s">
        <v>65</v>
      </c>
      <c r="B7" s="25" t="s">
        <v>64</v>
      </c>
      <c r="C7" s="24">
        <v>-31338</v>
      </c>
      <c r="D7" s="24">
        <v>-35354</v>
      </c>
      <c r="E7" s="24">
        <v>-49434</v>
      </c>
      <c r="F7" s="24">
        <v>-60025</v>
      </c>
      <c r="G7" s="24">
        <v>-52634.936445698899</v>
      </c>
      <c r="H7" s="24">
        <v>-74498</v>
      </c>
      <c r="I7" s="24">
        <v>-99783</v>
      </c>
      <c r="J7" s="24">
        <v>-117285</v>
      </c>
      <c r="K7" s="23">
        <v>-143217</v>
      </c>
      <c r="L7" s="10"/>
      <c r="M7" s="24">
        <v>-8603</v>
      </c>
      <c r="N7" s="24">
        <v>-11261</v>
      </c>
      <c r="O7" s="24">
        <v>-14092</v>
      </c>
      <c r="P7" s="24">
        <v>-15478</v>
      </c>
      <c r="Q7" s="24">
        <v>-12903</v>
      </c>
      <c r="R7" s="24">
        <v>-21417</v>
      </c>
      <c r="S7" s="24">
        <v>-13344</v>
      </c>
      <c r="T7" s="24">
        <v>-12361</v>
      </c>
      <c r="U7" s="24">
        <v>-12921</v>
      </c>
      <c r="V7" s="24">
        <v>-13980</v>
      </c>
      <c r="W7" s="24">
        <v>-14600</v>
      </c>
      <c r="X7" s="24">
        <v>-11133.936445698899</v>
      </c>
      <c r="Y7" s="24">
        <v>-15180</v>
      </c>
      <c r="Z7" s="24">
        <v>-19880</v>
      </c>
      <c r="AA7" s="24">
        <v>-20976</v>
      </c>
      <c r="AB7" s="23">
        <v>-18461</v>
      </c>
      <c r="AC7" s="23">
        <v>-21892</v>
      </c>
      <c r="AD7" s="23">
        <v>-23654</v>
      </c>
      <c r="AE7" s="23">
        <v>-25392</v>
      </c>
      <c r="AF7" s="23">
        <v>-28845</v>
      </c>
      <c r="AG7" s="23">
        <v>-25309</v>
      </c>
      <c r="AH7" s="23">
        <v>-25655</v>
      </c>
      <c r="AI7" s="23">
        <v>-29274</v>
      </c>
      <c r="AJ7" s="23">
        <v>-37047</v>
      </c>
      <c r="AK7" s="23">
        <v>-33831</v>
      </c>
      <c r="AL7" s="23">
        <v>-30200</v>
      </c>
      <c r="AM7" s="23">
        <v>-39784</v>
      </c>
      <c r="AN7" s="23">
        <v>-39402</v>
      </c>
      <c r="AO7" s="23">
        <v>-32012</v>
      </c>
      <c r="AP7" s="23">
        <v>-41242</v>
      </c>
      <c r="AQ7" s="23">
        <v>-47025</v>
      </c>
    </row>
    <row r="8" spans="1:43" x14ac:dyDescent="0.25">
      <c r="A8" s="25" t="s">
        <v>63</v>
      </c>
      <c r="B8" s="25" t="s">
        <v>62</v>
      </c>
      <c r="C8" s="24">
        <v>-3667</v>
      </c>
      <c r="D8" s="24">
        <v>-998</v>
      </c>
      <c r="E8" s="24">
        <v>-2250</v>
      </c>
      <c r="F8" s="24">
        <v>-2353</v>
      </c>
      <c r="G8" s="24">
        <v>-2534.6140599999999</v>
      </c>
      <c r="H8" s="24">
        <v>-4416</v>
      </c>
      <c r="I8" s="24">
        <v>-5701</v>
      </c>
      <c r="J8" s="24">
        <v>-14793</v>
      </c>
      <c r="K8" s="23">
        <v>-18177</v>
      </c>
      <c r="L8" s="10"/>
      <c r="M8" s="24">
        <v>-194</v>
      </c>
      <c r="N8" s="24">
        <v>-137</v>
      </c>
      <c r="O8" s="24">
        <v>-1064</v>
      </c>
      <c r="P8" s="24">
        <v>-855</v>
      </c>
      <c r="Q8" s="24">
        <v>-96</v>
      </c>
      <c r="R8" s="24">
        <v>-292</v>
      </c>
      <c r="S8" s="24">
        <v>-348</v>
      </c>
      <c r="T8" s="24">
        <v>-1617</v>
      </c>
      <c r="U8" s="24">
        <v>-392</v>
      </c>
      <c r="V8" s="24">
        <v>-514</v>
      </c>
      <c r="W8" s="24">
        <v>-925</v>
      </c>
      <c r="X8" s="24">
        <v>-703.61405999999988</v>
      </c>
      <c r="Y8" s="24">
        <v>-1734</v>
      </c>
      <c r="Z8" s="24">
        <v>-3286</v>
      </c>
      <c r="AA8" s="24">
        <v>-791</v>
      </c>
      <c r="AB8" s="23">
        <v>1396</v>
      </c>
      <c r="AC8" s="23">
        <v>-3193</v>
      </c>
      <c r="AD8" s="23">
        <v>62</v>
      </c>
      <c r="AE8" s="23">
        <v>-631</v>
      </c>
      <c r="AF8" s="23">
        <v>-1939</v>
      </c>
      <c r="AG8" s="23">
        <v>-2431</v>
      </c>
      <c r="AH8" s="23">
        <v>-3302</v>
      </c>
      <c r="AI8" s="23">
        <v>-3105</v>
      </c>
      <c r="AJ8" s="23">
        <v>-5955</v>
      </c>
      <c r="AK8" s="23">
        <v>-2279</v>
      </c>
      <c r="AL8" s="23">
        <v>-3260</v>
      </c>
      <c r="AM8" s="23">
        <v>-4552</v>
      </c>
      <c r="AN8" s="23">
        <v>-8086</v>
      </c>
      <c r="AO8" s="23">
        <v>-2097</v>
      </c>
      <c r="AP8" s="23">
        <v>-1905</v>
      </c>
      <c r="AQ8" s="23">
        <v>-1732</v>
      </c>
    </row>
    <row r="9" spans="1:43" x14ac:dyDescent="0.25">
      <c r="A9" s="25" t="s">
        <v>61</v>
      </c>
      <c r="B9" s="25" t="s">
        <v>60</v>
      </c>
      <c r="C9" s="24">
        <v>105787</v>
      </c>
      <c r="D9" s="24">
        <v>160054</v>
      </c>
      <c r="E9" s="24">
        <v>215589</v>
      </c>
      <c r="F9" s="24">
        <v>303242</v>
      </c>
      <c r="G9" s="24">
        <v>429002.32427928306</v>
      </c>
      <c r="H9" s="24">
        <v>561909</v>
      </c>
      <c r="I9" s="24">
        <v>837859</v>
      </c>
      <c r="J9" s="24">
        <v>1023993</v>
      </c>
      <c r="K9" s="23">
        <v>1537819</v>
      </c>
      <c r="L9" s="10"/>
      <c r="M9" s="24">
        <v>38578</v>
      </c>
      <c r="N9" s="24">
        <v>51950</v>
      </c>
      <c r="O9" s="24">
        <v>59412</v>
      </c>
      <c r="P9" s="24">
        <v>65649</v>
      </c>
      <c r="Q9" s="24">
        <v>46322</v>
      </c>
      <c r="R9" s="24">
        <v>68050</v>
      </c>
      <c r="S9" s="24">
        <v>86427</v>
      </c>
      <c r="T9" s="24">
        <v>102443</v>
      </c>
      <c r="U9" s="24">
        <v>79266</v>
      </c>
      <c r="V9" s="24">
        <v>97691</v>
      </c>
      <c r="W9" s="24">
        <v>113021</v>
      </c>
      <c r="X9" s="24">
        <v>139024.32427928306</v>
      </c>
      <c r="Y9" s="24">
        <v>94617</v>
      </c>
      <c r="Z9" s="24">
        <v>142226</v>
      </c>
      <c r="AA9" s="24">
        <v>150387</v>
      </c>
      <c r="AB9" s="23">
        <v>174679</v>
      </c>
      <c r="AC9" s="23">
        <v>143636</v>
      </c>
      <c r="AD9" s="23">
        <v>191211</v>
      </c>
      <c r="AE9" s="23">
        <v>243422</v>
      </c>
      <c r="AF9" s="23">
        <v>259590</v>
      </c>
      <c r="AG9" s="23">
        <v>187765</v>
      </c>
      <c r="AH9" s="23">
        <v>250664</v>
      </c>
      <c r="AI9" s="23">
        <v>292899</v>
      </c>
      <c r="AJ9" s="23">
        <v>292665</v>
      </c>
      <c r="AK9" s="23">
        <v>262854</v>
      </c>
      <c r="AL9" s="23">
        <v>377712</v>
      </c>
      <c r="AM9" s="23">
        <v>459524</v>
      </c>
      <c r="AN9" s="23">
        <v>437729</v>
      </c>
      <c r="AO9" s="23">
        <v>375696</v>
      </c>
      <c r="AP9" s="23">
        <v>482110</v>
      </c>
      <c r="AQ9" s="23">
        <v>558495</v>
      </c>
    </row>
    <row r="10" spans="1:43" x14ac:dyDescent="0.25">
      <c r="A10" s="25" t="s">
        <v>59</v>
      </c>
      <c r="B10" s="25" t="s">
        <v>58</v>
      </c>
      <c r="C10" s="24">
        <v>168</v>
      </c>
      <c r="D10" s="24">
        <v>99</v>
      </c>
      <c r="E10" s="24">
        <v>473</v>
      </c>
      <c r="F10" s="24">
        <v>655</v>
      </c>
      <c r="G10" s="24">
        <v>346.72924</v>
      </c>
      <c r="H10" s="24">
        <v>937</v>
      </c>
      <c r="I10" s="24">
        <v>3237</v>
      </c>
      <c r="J10" s="24">
        <v>1119</v>
      </c>
      <c r="K10" s="23">
        <v>5092</v>
      </c>
      <c r="L10" s="10"/>
      <c r="M10" s="24">
        <v>34</v>
      </c>
      <c r="N10" s="24">
        <v>-7</v>
      </c>
      <c r="O10" s="24">
        <v>156</v>
      </c>
      <c r="P10" s="24">
        <v>290</v>
      </c>
      <c r="Q10" s="24">
        <v>98</v>
      </c>
      <c r="R10" s="24">
        <v>42</v>
      </c>
      <c r="S10" s="24">
        <v>1</v>
      </c>
      <c r="T10" s="24">
        <v>514</v>
      </c>
      <c r="U10" s="24">
        <v>162</v>
      </c>
      <c r="V10" s="24">
        <v>-15</v>
      </c>
      <c r="W10" s="24">
        <v>154</v>
      </c>
      <c r="X10" s="24">
        <v>45.729240000000004</v>
      </c>
      <c r="Y10" s="24">
        <v>71</v>
      </c>
      <c r="Z10" s="24">
        <v>184</v>
      </c>
      <c r="AA10" s="24">
        <v>382</v>
      </c>
      <c r="AB10" s="23">
        <v>301</v>
      </c>
      <c r="AC10" s="23">
        <v>597</v>
      </c>
      <c r="AD10" s="23">
        <v>2132</v>
      </c>
      <c r="AE10" s="23">
        <v>210</v>
      </c>
      <c r="AF10" s="23">
        <v>298</v>
      </c>
      <c r="AG10" s="23">
        <v>193</v>
      </c>
      <c r="AH10" s="23">
        <v>451</v>
      </c>
      <c r="AI10" s="23">
        <v>166</v>
      </c>
      <c r="AJ10" s="23">
        <v>309</v>
      </c>
      <c r="AK10" s="23">
        <v>460</v>
      </c>
      <c r="AL10" s="23">
        <v>832</v>
      </c>
      <c r="AM10" s="23">
        <v>1213</v>
      </c>
      <c r="AN10" s="23">
        <v>2587</v>
      </c>
      <c r="AO10" s="23">
        <v>964</v>
      </c>
      <c r="AP10" s="23">
        <v>3827</v>
      </c>
      <c r="AQ10" s="23">
        <v>2906</v>
      </c>
    </row>
    <row r="11" spans="1:43" x14ac:dyDescent="0.25">
      <c r="A11" s="25" t="s">
        <v>57</v>
      </c>
      <c r="B11" s="25" t="s">
        <v>56</v>
      </c>
      <c r="C11" s="24">
        <v>-26662</v>
      </c>
      <c r="D11" s="24">
        <v>-24922</v>
      </c>
      <c r="E11" s="24">
        <v>-29607</v>
      </c>
      <c r="F11" s="24">
        <v>-37881</v>
      </c>
      <c r="G11" s="24">
        <v>-45370.828809999999</v>
      </c>
      <c r="H11" s="24">
        <v>-60388</v>
      </c>
      <c r="I11" s="24">
        <v>-52096</v>
      </c>
      <c r="J11" s="24">
        <v>-46703</v>
      </c>
      <c r="K11" s="23">
        <v>-141293</v>
      </c>
      <c r="L11" s="10"/>
      <c r="M11" s="24">
        <v>-7769</v>
      </c>
      <c r="N11" s="24">
        <v>-7351</v>
      </c>
      <c r="O11" s="24">
        <v>-8034</v>
      </c>
      <c r="P11" s="24">
        <v>-6453</v>
      </c>
      <c r="Q11" s="24">
        <v>-8415</v>
      </c>
      <c r="R11" s="24">
        <v>-9438</v>
      </c>
      <c r="S11" s="24">
        <v>-9379</v>
      </c>
      <c r="T11" s="24">
        <v>-10649</v>
      </c>
      <c r="U11" s="24">
        <v>-10139</v>
      </c>
      <c r="V11" s="24">
        <v>-10506</v>
      </c>
      <c r="W11" s="24">
        <v>-11632</v>
      </c>
      <c r="X11" s="24">
        <v>-13093.828809999999</v>
      </c>
      <c r="Y11" s="24">
        <v>-12338</v>
      </c>
      <c r="Z11" s="24">
        <v>-15323</v>
      </c>
      <c r="AA11" s="24">
        <v>-15166</v>
      </c>
      <c r="AB11" s="23">
        <v>-17560</v>
      </c>
      <c r="AC11" s="23">
        <v>-15945</v>
      </c>
      <c r="AD11" s="23">
        <v>-11917</v>
      </c>
      <c r="AE11" s="23">
        <v>-12573</v>
      </c>
      <c r="AF11" s="23">
        <v>-11661</v>
      </c>
      <c r="AG11" s="23">
        <v>-10622</v>
      </c>
      <c r="AH11" s="23">
        <v>-10385</v>
      </c>
      <c r="AI11" s="23">
        <v>-11481</v>
      </c>
      <c r="AJ11" s="23">
        <v>-14215</v>
      </c>
      <c r="AK11" s="23">
        <v>-28199</v>
      </c>
      <c r="AL11" s="23">
        <v>-36375</v>
      </c>
      <c r="AM11" s="23">
        <v>-41530</v>
      </c>
      <c r="AN11" s="23">
        <v>-35189</v>
      </c>
      <c r="AO11" s="23">
        <v>-42709</v>
      </c>
      <c r="AP11" s="23">
        <v>-38187</v>
      </c>
      <c r="AQ11" s="23">
        <v>-37857</v>
      </c>
    </row>
    <row r="12" spans="1:43" x14ac:dyDescent="0.25">
      <c r="A12" s="25" t="s">
        <v>55</v>
      </c>
      <c r="B12" s="25" t="s">
        <v>54</v>
      </c>
      <c r="C12" s="24">
        <v>79293</v>
      </c>
      <c r="D12" s="24">
        <v>135231</v>
      </c>
      <c r="E12" s="24">
        <v>186455</v>
      </c>
      <c r="F12" s="24">
        <v>266016</v>
      </c>
      <c r="G12" s="24">
        <v>383978.22470928304</v>
      </c>
      <c r="H12" s="24">
        <v>502459</v>
      </c>
      <c r="I12" s="24">
        <v>789000</v>
      </c>
      <c r="J12" s="24">
        <v>978409</v>
      </c>
      <c r="K12" s="23">
        <v>1401618</v>
      </c>
      <c r="L12" s="10"/>
      <c r="M12" s="24">
        <v>30843</v>
      </c>
      <c r="N12" s="24">
        <v>44592</v>
      </c>
      <c r="O12" s="24">
        <v>51534</v>
      </c>
      <c r="P12" s="24">
        <v>59486</v>
      </c>
      <c r="Q12" s="24">
        <v>38005</v>
      </c>
      <c r="R12" s="24">
        <v>58654</v>
      </c>
      <c r="S12" s="24">
        <v>77049</v>
      </c>
      <c r="T12" s="24">
        <v>92308</v>
      </c>
      <c r="U12" s="24">
        <v>69289</v>
      </c>
      <c r="V12" s="24">
        <v>87170</v>
      </c>
      <c r="W12" s="24">
        <v>101543</v>
      </c>
      <c r="X12" s="24">
        <v>125976.22470928304</v>
      </c>
      <c r="Y12" s="24">
        <v>82350</v>
      </c>
      <c r="Z12" s="24">
        <v>127087</v>
      </c>
      <c r="AA12" s="24">
        <v>135603</v>
      </c>
      <c r="AB12" s="23">
        <v>157419</v>
      </c>
      <c r="AC12" s="23">
        <v>128288</v>
      </c>
      <c r="AD12" s="23">
        <v>181426</v>
      </c>
      <c r="AE12" s="23">
        <v>231059</v>
      </c>
      <c r="AF12" s="23">
        <v>248227</v>
      </c>
      <c r="AG12" s="23">
        <v>177336</v>
      </c>
      <c r="AH12" s="23">
        <v>240730</v>
      </c>
      <c r="AI12" s="23">
        <v>281584</v>
      </c>
      <c r="AJ12" s="23">
        <v>278759</v>
      </c>
      <c r="AK12" s="23">
        <v>235115</v>
      </c>
      <c r="AL12" s="23">
        <v>342169</v>
      </c>
      <c r="AM12" s="23">
        <v>419207</v>
      </c>
      <c r="AN12" s="23">
        <v>405127</v>
      </c>
      <c r="AO12" s="23">
        <v>333951</v>
      </c>
      <c r="AP12" s="23">
        <v>447750</v>
      </c>
      <c r="AQ12" s="23">
        <v>523544</v>
      </c>
    </row>
    <row r="13" spans="1:43" x14ac:dyDescent="0.25">
      <c r="A13" s="25" t="s">
        <v>53</v>
      </c>
      <c r="B13" s="25" t="s">
        <v>52</v>
      </c>
      <c r="C13" s="24">
        <v>-13156</v>
      </c>
      <c r="D13" s="24">
        <v>-13059</v>
      </c>
      <c r="E13" s="24">
        <v>-35245</v>
      </c>
      <c r="F13" s="24">
        <v>-52412</v>
      </c>
      <c r="G13" s="24">
        <v>-76424.034737117094</v>
      </c>
      <c r="H13" s="24">
        <v>-91553</v>
      </c>
      <c r="I13" s="24">
        <v>-145083</v>
      </c>
      <c r="J13" s="24">
        <v>-173106</v>
      </c>
      <c r="K13" s="23">
        <v>-269531</v>
      </c>
      <c r="L13" s="10"/>
      <c r="M13" s="24">
        <v>-7456</v>
      </c>
      <c r="N13" s="24">
        <v>-6696</v>
      </c>
      <c r="O13" s="24">
        <v>423</v>
      </c>
      <c r="P13" s="24">
        <v>-21516.019999999997</v>
      </c>
      <c r="Q13" s="24">
        <v>-7550</v>
      </c>
      <c r="R13" s="24">
        <v>-11967</v>
      </c>
      <c r="S13" s="24">
        <v>-13507</v>
      </c>
      <c r="T13" s="24">
        <v>-19388</v>
      </c>
      <c r="U13" s="24">
        <v>-13341</v>
      </c>
      <c r="V13" s="24">
        <v>-16663</v>
      </c>
      <c r="W13" s="24">
        <v>-19268</v>
      </c>
      <c r="X13" s="24">
        <v>-27152.034737117094</v>
      </c>
      <c r="Y13" s="24">
        <v>-15385</v>
      </c>
      <c r="Z13" s="24">
        <v>-21595</v>
      </c>
      <c r="AA13" s="24">
        <v>-26154</v>
      </c>
      <c r="AB13" s="23">
        <v>-28419</v>
      </c>
      <c r="AC13" s="23">
        <v>-24375</v>
      </c>
      <c r="AD13" s="23">
        <v>-33424</v>
      </c>
      <c r="AE13" s="23">
        <v>-42596</v>
      </c>
      <c r="AF13" s="23">
        <v>-44688</v>
      </c>
      <c r="AG13" s="23">
        <v>-32501</v>
      </c>
      <c r="AH13" s="23">
        <v>-44556</v>
      </c>
      <c r="AI13" s="23">
        <v>-52824</v>
      </c>
      <c r="AJ13" s="23">
        <v>-43225</v>
      </c>
      <c r="AK13" s="23">
        <v>-43740</v>
      </c>
      <c r="AL13" s="23">
        <v>-69031</v>
      </c>
      <c r="AM13" s="23">
        <v>-79837</v>
      </c>
      <c r="AN13" s="23">
        <v>-76923</v>
      </c>
      <c r="AO13" s="23">
        <v>-63297</v>
      </c>
      <c r="AP13" s="23">
        <v>-85557</v>
      </c>
      <c r="AQ13" s="23">
        <v>-99509</v>
      </c>
    </row>
    <row r="14" spans="1:43" x14ac:dyDescent="0.25">
      <c r="A14" s="25" t="s">
        <v>51</v>
      </c>
      <c r="B14" s="25" t="s">
        <v>50</v>
      </c>
      <c r="C14" s="24">
        <v>66137</v>
      </c>
      <c r="D14" s="24">
        <v>122172</v>
      </c>
      <c r="E14" s="24">
        <v>151210</v>
      </c>
      <c r="F14" s="24">
        <v>213604</v>
      </c>
      <c r="G14" s="24">
        <v>307554.18997216603</v>
      </c>
      <c r="H14" s="24">
        <v>410907</v>
      </c>
      <c r="I14" s="24">
        <v>643917</v>
      </c>
      <c r="J14" s="24">
        <v>805303</v>
      </c>
      <c r="K14" s="23">
        <v>1132087</v>
      </c>
      <c r="L14" s="10"/>
      <c r="M14" s="24">
        <v>23387</v>
      </c>
      <c r="N14" s="24">
        <v>37896</v>
      </c>
      <c r="O14" s="24">
        <v>51957</v>
      </c>
      <c r="P14" s="24">
        <v>37969.98000000001</v>
      </c>
      <c r="Q14" s="24">
        <v>30455</v>
      </c>
      <c r="R14" s="24">
        <v>46687</v>
      </c>
      <c r="S14" s="24">
        <v>63542</v>
      </c>
      <c r="T14" s="24">
        <v>72920</v>
      </c>
      <c r="U14" s="24">
        <v>55948</v>
      </c>
      <c r="V14" s="24">
        <v>70507</v>
      </c>
      <c r="W14" s="24">
        <v>82275</v>
      </c>
      <c r="X14" s="24">
        <v>98824.18997216603</v>
      </c>
      <c r="Y14" s="24">
        <v>66965</v>
      </c>
      <c r="Z14" s="24">
        <v>105492</v>
      </c>
      <c r="AA14" s="24">
        <v>109449</v>
      </c>
      <c r="AB14" s="23">
        <v>129001</v>
      </c>
      <c r="AC14" s="23">
        <v>103913</v>
      </c>
      <c r="AD14" s="23">
        <v>148002</v>
      </c>
      <c r="AE14" s="23">
        <v>188463</v>
      </c>
      <c r="AF14" s="23">
        <v>203539</v>
      </c>
      <c r="AG14" s="23">
        <v>144835</v>
      </c>
      <c r="AH14" s="23">
        <v>196174</v>
      </c>
      <c r="AI14" s="23">
        <v>228760</v>
      </c>
      <c r="AJ14" s="23">
        <v>235534</v>
      </c>
      <c r="AK14" s="23">
        <v>191375</v>
      </c>
      <c r="AL14" s="23">
        <v>273138</v>
      </c>
      <c r="AM14" s="23">
        <v>339370</v>
      </c>
      <c r="AN14" s="23">
        <v>328204</v>
      </c>
      <c r="AO14" s="23">
        <v>270654</v>
      </c>
      <c r="AP14" s="23">
        <v>362193</v>
      </c>
      <c r="AQ14" s="23">
        <v>424035</v>
      </c>
    </row>
    <row r="15" spans="1:43" ht="24" x14ac:dyDescent="0.25">
      <c r="A15" s="25" t="s">
        <v>49</v>
      </c>
      <c r="B15" s="25" t="s">
        <v>48</v>
      </c>
      <c r="C15" s="24">
        <v>66137</v>
      </c>
      <c r="D15" s="24">
        <v>122172</v>
      </c>
      <c r="E15" s="24">
        <v>151210</v>
      </c>
      <c r="F15" s="24">
        <v>213604</v>
      </c>
      <c r="G15" s="24">
        <v>307554.18997216603</v>
      </c>
      <c r="H15" s="24">
        <v>410907</v>
      </c>
      <c r="I15" s="24">
        <v>643917</v>
      </c>
      <c r="J15" s="24">
        <v>805303</v>
      </c>
      <c r="K15" s="23">
        <v>1132087</v>
      </c>
      <c r="L15" s="10"/>
      <c r="M15" s="24">
        <v>23387</v>
      </c>
      <c r="N15" s="24">
        <v>37896</v>
      </c>
      <c r="O15" s="24">
        <v>51957</v>
      </c>
      <c r="P15" s="24">
        <v>37969.98000000001</v>
      </c>
      <c r="Q15" s="24">
        <v>30455</v>
      </c>
      <c r="R15" s="24">
        <v>46687</v>
      </c>
      <c r="S15" s="24">
        <v>63542</v>
      </c>
      <c r="T15" s="24">
        <v>72920</v>
      </c>
      <c r="U15" s="24">
        <v>55948</v>
      </c>
      <c r="V15" s="24">
        <v>70507</v>
      </c>
      <c r="W15" s="24">
        <v>82275</v>
      </c>
      <c r="X15" s="24">
        <v>98824.18997216603</v>
      </c>
      <c r="Y15" s="24">
        <v>66965</v>
      </c>
      <c r="Z15" s="24">
        <v>105492</v>
      </c>
      <c r="AA15" s="24">
        <v>109449</v>
      </c>
      <c r="AB15" s="23">
        <v>129001</v>
      </c>
      <c r="AC15" s="23">
        <v>103913</v>
      </c>
      <c r="AD15" s="23">
        <v>148002</v>
      </c>
      <c r="AE15" s="23">
        <v>188463</v>
      </c>
      <c r="AF15" s="23">
        <v>203539</v>
      </c>
      <c r="AG15" s="23">
        <v>144835</v>
      </c>
      <c r="AH15" s="23">
        <v>196174</v>
      </c>
      <c r="AI15" s="23">
        <v>228760</v>
      </c>
      <c r="AJ15" s="23">
        <v>235534</v>
      </c>
      <c r="AK15" s="23">
        <v>191375</v>
      </c>
      <c r="AL15" s="23">
        <v>273138</v>
      </c>
      <c r="AM15" s="23">
        <v>339370</v>
      </c>
      <c r="AN15" s="23">
        <v>328204</v>
      </c>
      <c r="AO15" s="23">
        <v>270654</v>
      </c>
      <c r="AP15" s="23">
        <v>362193</v>
      </c>
      <c r="AQ15" s="23">
        <v>424035</v>
      </c>
    </row>
    <row r="18" spans="8:11" hidden="1" x14ac:dyDescent="0.25">
      <c r="J18">
        <v>805303</v>
      </c>
    </row>
    <row r="19" spans="8:11" hidden="1" x14ac:dyDescent="0.25">
      <c r="H19" s="13"/>
      <c r="I19" s="13"/>
      <c r="J19" s="13"/>
      <c r="K19" s="13"/>
    </row>
    <row r="20" spans="8:11" hidden="1" x14ac:dyDescent="0.25">
      <c r="H20" s="13"/>
      <c r="I20" s="13"/>
      <c r="J20" s="13"/>
      <c r="K20" s="13"/>
    </row>
    <row r="21" spans="8:11" hidden="1" x14ac:dyDescent="0.25">
      <c r="H21" s="13"/>
      <c r="I21" s="13"/>
      <c r="J21" s="13"/>
      <c r="K21" s="13"/>
    </row>
    <row r="22" spans="8:11" hidden="1" x14ac:dyDescent="0.25">
      <c r="H22" s="13"/>
      <c r="I22" s="13"/>
      <c r="J22" s="13"/>
      <c r="K22" s="13"/>
    </row>
    <row r="23" spans="8:11" hidden="1" x14ac:dyDescent="0.25">
      <c r="H23" s="13"/>
      <c r="I23" s="13"/>
      <c r="J23" s="13"/>
      <c r="K23" s="13"/>
    </row>
    <row r="24" spans="8:11" hidden="1" x14ac:dyDescent="0.25">
      <c r="H24" s="13"/>
      <c r="I24" s="13"/>
      <c r="J24" s="13"/>
      <c r="K24" s="13"/>
    </row>
    <row r="25" spans="8:11" hidden="1" x14ac:dyDescent="0.25">
      <c r="H25" s="13"/>
      <c r="I25" s="13"/>
      <c r="J25" s="13"/>
      <c r="K25" s="13"/>
    </row>
    <row r="26" spans="8:11" hidden="1" x14ac:dyDescent="0.25">
      <c r="H26" s="13"/>
      <c r="I26" s="13"/>
      <c r="J26" s="13"/>
      <c r="K26" s="13"/>
    </row>
    <row r="27" spans="8:11" hidden="1" x14ac:dyDescent="0.25">
      <c r="H27" s="13"/>
      <c r="I27" s="13"/>
      <c r="J27" s="13"/>
      <c r="K27" s="13"/>
    </row>
    <row r="28" spans="8:11" hidden="1" x14ac:dyDescent="0.25">
      <c r="H28" s="13"/>
      <c r="I28" s="13"/>
      <c r="J28" s="13"/>
      <c r="K28" s="13"/>
    </row>
    <row r="29" spans="8:11" hidden="1" x14ac:dyDescent="0.25">
      <c r="H29" s="13"/>
      <c r="I29" s="13"/>
      <c r="J29" s="13"/>
      <c r="K29" s="13"/>
    </row>
    <row r="30" spans="8:11" hidden="1" x14ac:dyDescent="0.25">
      <c r="H30" s="13"/>
      <c r="I30" s="13"/>
      <c r="J30" s="13"/>
      <c r="K30" s="13"/>
    </row>
    <row r="31" spans="8:11" hidden="1" x14ac:dyDescent="0.25">
      <c r="H31" s="13"/>
      <c r="I31" s="13"/>
      <c r="J31" s="13"/>
      <c r="K31" s="13"/>
    </row>
    <row r="32" spans="8:11" hidden="1" x14ac:dyDescent="0.25">
      <c r="H32" s="13"/>
      <c r="I32" s="13"/>
      <c r="J32" s="13"/>
      <c r="K32" s="13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90521-5D15-4ABF-A32B-CAB2F30C9B11}">
  <sheetPr>
    <tabColor theme="8" tint="-0.249977111117893"/>
  </sheetPr>
  <dimension ref="A1:AQ3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Q7" sqref="AQ7"/>
    </sheetView>
  </sheetViews>
  <sheetFormatPr defaultColWidth="9.140625" defaultRowHeight="15" zeroHeight="1" outlineLevelCol="1" x14ac:dyDescent="0.25"/>
  <cols>
    <col min="1" max="1" width="52.5703125" style="2" customWidth="1"/>
    <col min="2" max="2" width="51.28515625" style="2" customWidth="1"/>
    <col min="3" max="5" width="11.42578125" customWidth="1"/>
    <col min="6" max="11" width="9.7109375" customWidth="1"/>
    <col min="12" max="12" width="4.28515625" customWidth="1"/>
    <col min="13" max="21" width="10.140625" hidden="1" customWidth="1" outlineLevel="1"/>
    <col min="22" max="23" width="10" hidden="1" customWidth="1" outlineLevel="1"/>
    <col min="24" max="26" width="10.42578125" hidden="1" customWidth="1" outlineLevel="1"/>
    <col min="27" max="29" width="9.140625" hidden="1" customWidth="1" outlineLevel="1"/>
    <col min="30" max="31" width="11.28515625" hidden="1" customWidth="1" outlineLevel="1"/>
    <col min="32" max="34" width="12.28515625" hidden="1" customWidth="1" outlineLevel="1"/>
    <col min="35" max="35" width="11" hidden="1" customWidth="1" outlineLevel="1"/>
    <col min="36" max="36" width="12.140625" hidden="1" customWidth="1" outlineLevel="1"/>
    <col min="37" max="37" width="10.5703125" customWidth="1" collapsed="1"/>
    <col min="38" max="39" width="9.85546875" bestFit="1" customWidth="1"/>
    <col min="43" max="43" width="11.140625" customWidth="1"/>
  </cols>
  <sheetData>
    <row r="1" spans="1:43" ht="24.75" customHeight="1" thickBot="1" x14ac:dyDescent="0.3">
      <c r="A1" s="28" t="s">
        <v>107</v>
      </c>
      <c r="B1" s="28" t="s">
        <v>106</v>
      </c>
      <c r="C1" s="27">
        <v>2014</v>
      </c>
      <c r="D1" s="27">
        <v>2015</v>
      </c>
      <c r="E1" s="27">
        <v>2016</v>
      </c>
      <c r="F1" s="27">
        <v>2017</v>
      </c>
      <c r="G1" s="27">
        <v>2018</v>
      </c>
      <c r="H1" s="27">
        <v>2019</v>
      </c>
      <c r="I1" s="27">
        <v>2020</v>
      </c>
      <c r="J1" s="27">
        <v>2021</v>
      </c>
      <c r="K1" s="27">
        <v>2022</v>
      </c>
      <c r="L1" s="10"/>
      <c r="M1" s="27" t="s">
        <v>105</v>
      </c>
      <c r="N1" s="27" t="s">
        <v>104</v>
      </c>
      <c r="O1" s="27" t="s">
        <v>103</v>
      </c>
      <c r="P1" s="27" t="s">
        <v>102</v>
      </c>
      <c r="Q1" s="27" t="s">
        <v>101</v>
      </c>
      <c r="R1" s="27" t="s">
        <v>100</v>
      </c>
      <c r="S1" s="27" t="s">
        <v>99</v>
      </c>
      <c r="T1" s="27" t="s">
        <v>98</v>
      </c>
      <c r="U1" s="27" t="s">
        <v>97</v>
      </c>
      <c r="V1" s="27" t="s">
        <v>96</v>
      </c>
      <c r="W1" s="27" t="s">
        <v>95</v>
      </c>
      <c r="X1" s="27" t="s">
        <v>94</v>
      </c>
      <c r="Y1" s="27" t="s">
        <v>93</v>
      </c>
      <c r="Z1" s="27" t="s">
        <v>92</v>
      </c>
      <c r="AA1" s="27" t="s">
        <v>91</v>
      </c>
      <c r="AB1" s="27" t="s">
        <v>90</v>
      </c>
      <c r="AC1" s="27" t="s">
        <v>89</v>
      </c>
      <c r="AD1" s="27" t="s">
        <v>88</v>
      </c>
      <c r="AE1" s="27" t="s">
        <v>87</v>
      </c>
      <c r="AF1" s="27" t="s">
        <v>86</v>
      </c>
      <c r="AG1" s="27" t="s">
        <v>85</v>
      </c>
      <c r="AH1" s="27" t="s">
        <v>84</v>
      </c>
      <c r="AI1" s="27" t="s">
        <v>83</v>
      </c>
      <c r="AJ1" s="27" t="s">
        <v>82</v>
      </c>
      <c r="AK1" s="27" t="s">
        <v>81</v>
      </c>
      <c r="AL1" s="27" t="s">
        <v>80</v>
      </c>
      <c r="AM1" s="27" t="s">
        <v>79</v>
      </c>
      <c r="AN1" s="27" t="s">
        <v>78</v>
      </c>
      <c r="AO1" s="27" t="s">
        <v>77</v>
      </c>
      <c r="AP1" s="27" t="s">
        <v>76</v>
      </c>
      <c r="AQ1" s="27" t="s">
        <v>4985</v>
      </c>
    </row>
    <row r="2" spans="1:43" ht="15.75" thickTop="1" x14ac:dyDescent="0.25">
      <c r="A2" s="38" t="s">
        <v>172</v>
      </c>
      <c r="B2" s="38" t="s">
        <v>171</v>
      </c>
      <c r="C2" s="37"/>
      <c r="D2" s="37"/>
      <c r="E2" s="37"/>
      <c r="F2" s="37"/>
      <c r="G2" s="36"/>
      <c r="H2" s="36"/>
      <c r="I2" s="36"/>
      <c r="J2" s="36"/>
      <c r="K2" s="36"/>
      <c r="L2" s="10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AN2" s="36"/>
      <c r="AO2" s="36"/>
    </row>
    <row r="3" spans="1:43" x14ac:dyDescent="0.25">
      <c r="A3" s="29" t="s">
        <v>55</v>
      </c>
      <c r="B3" s="29" t="s">
        <v>170</v>
      </c>
      <c r="C3" s="14">
        <v>79293</v>
      </c>
      <c r="D3" s="14">
        <v>135231</v>
      </c>
      <c r="E3" s="14">
        <v>186455</v>
      </c>
      <c r="F3" s="14">
        <v>266016</v>
      </c>
      <c r="G3" s="14">
        <v>383978</v>
      </c>
      <c r="H3" s="14">
        <v>502459.82096855977</v>
      </c>
      <c r="I3" s="14">
        <v>789000</v>
      </c>
      <c r="J3" s="14">
        <v>978409</v>
      </c>
      <c r="K3" s="14">
        <v>1401618</v>
      </c>
      <c r="L3" s="10"/>
      <c r="M3" s="14">
        <v>30843</v>
      </c>
      <c r="N3" s="14">
        <v>44592</v>
      </c>
      <c r="O3" s="14">
        <v>51534</v>
      </c>
      <c r="P3" s="14">
        <v>59486</v>
      </c>
      <c r="Q3" s="14">
        <v>38005</v>
      </c>
      <c r="R3" s="14">
        <v>58654</v>
      </c>
      <c r="S3" s="14">
        <v>77049</v>
      </c>
      <c r="T3" s="14">
        <v>92308</v>
      </c>
      <c r="U3" s="14">
        <v>69289</v>
      </c>
      <c r="V3" s="14">
        <v>87170</v>
      </c>
      <c r="W3" s="14">
        <v>101543</v>
      </c>
      <c r="X3" s="14">
        <v>125976.22470928292</v>
      </c>
      <c r="Y3" s="14">
        <v>82349.91237621507</v>
      </c>
      <c r="Z3" s="14">
        <v>127087.08762378493</v>
      </c>
      <c r="AA3" s="14">
        <v>135603.44635991956</v>
      </c>
      <c r="AB3" s="14">
        <v>157419.37460864021</v>
      </c>
      <c r="AC3" s="14">
        <v>128287.69330129537</v>
      </c>
      <c r="AD3" s="14">
        <v>181426.73975949435</v>
      </c>
      <c r="AE3" s="14">
        <v>231058.56693921029</v>
      </c>
      <c r="AF3" s="14">
        <v>248227</v>
      </c>
      <c r="AG3" s="14">
        <v>177336</v>
      </c>
      <c r="AH3" s="14">
        <v>240730</v>
      </c>
      <c r="AI3" s="14">
        <v>281584</v>
      </c>
      <c r="AJ3" s="14">
        <v>278759</v>
      </c>
      <c r="AK3" s="14">
        <v>235115</v>
      </c>
      <c r="AL3" s="14">
        <v>342169</v>
      </c>
      <c r="AM3" s="14">
        <v>419207</v>
      </c>
      <c r="AN3" s="14">
        <v>405127</v>
      </c>
      <c r="AO3" s="14">
        <v>333951</v>
      </c>
      <c r="AP3" s="14">
        <v>447750</v>
      </c>
      <c r="AQ3" s="14">
        <v>523544</v>
      </c>
    </row>
    <row r="4" spans="1:43" x14ac:dyDescent="0.25">
      <c r="A4" s="29" t="s">
        <v>169</v>
      </c>
      <c r="B4" s="29" t="s">
        <v>168</v>
      </c>
      <c r="C4" s="14">
        <v>109185</v>
      </c>
      <c r="D4" s="14">
        <v>110163</v>
      </c>
      <c r="E4" s="14">
        <v>137868</v>
      </c>
      <c r="F4" s="14">
        <v>231188</v>
      </c>
      <c r="G4" s="14">
        <v>259340</v>
      </c>
      <c r="H4" s="14">
        <v>296583.72534000012</v>
      </c>
      <c r="I4" s="14">
        <v>30921</v>
      </c>
      <c r="J4" s="14">
        <v>347922</v>
      </c>
      <c r="K4" s="14">
        <v>-148196</v>
      </c>
      <c r="L4" s="10"/>
      <c r="M4" s="14">
        <v>-36334</v>
      </c>
      <c r="N4" s="14">
        <v>9564</v>
      </c>
      <c r="O4" s="14">
        <v>18287</v>
      </c>
      <c r="P4" s="14">
        <v>146351</v>
      </c>
      <c r="Q4" s="14">
        <v>-6959</v>
      </c>
      <c r="R4" s="14">
        <v>35574</v>
      </c>
      <c r="S4" s="14">
        <v>59716</v>
      </c>
      <c r="T4" s="14">
        <v>142857</v>
      </c>
      <c r="U4" s="14">
        <v>-20709</v>
      </c>
      <c r="V4" s="14">
        <v>75455</v>
      </c>
      <c r="W4" s="14">
        <v>44773</v>
      </c>
      <c r="X4" s="14">
        <v>159800</v>
      </c>
      <c r="Y4" s="14">
        <v>-66083</v>
      </c>
      <c r="Z4" s="14">
        <v>114032</v>
      </c>
      <c r="AA4" s="14">
        <v>-73458</v>
      </c>
      <c r="AB4" s="14">
        <v>322092.72534000012</v>
      </c>
      <c r="AC4" s="14">
        <v>-108542.05789000046</v>
      </c>
      <c r="AD4" s="14">
        <v>-63693.143619999755</v>
      </c>
      <c r="AE4" s="14">
        <v>80022.201510000217</v>
      </c>
      <c r="AF4" s="14">
        <v>123134</v>
      </c>
      <c r="AG4" s="14">
        <v>15759</v>
      </c>
      <c r="AH4" s="14">
        <v>94652</v>
      </c>
      <c r="AI4" s="14">
        <v>-53553</v>
      </c>
      <c r="AJ4" s="14">
        <v>291064</v>
      </c>
      <c r="AK4" s="14">
        <v>-332951</v>
      </c>
      <c r="AL4" s="14">
        <v>204548</v>
      </c>
      <c r="AM4" s="14">
        <v>41665</v>
      </c>
      <c r="AN4" s="14">
        <v>-61458</v>
      </c>
      <c r="AO4" s="14">
        <v>-90667</v>
      </c>
      <c r="AP4" s="14">
        <v>199617</v>
      </c>
      <c r="AQ4" s="14">
        <v>44046</v>
      </c>
    </row>
    <row r="5" spans="1:43" x14ac:dyDescent="0.25">
      <c r="A5" s="29" t="s">
        <v>167</v>
      </c>
      <c r="B5" s="29" t="s">
        <v>166</v>
      </c>
      <c r="C5" s="14">
        <v>41880</v>
      </c>
      <c r="D5" s="14">
        <v>50177</v>
      </c>
      <c r="E5" s="14">
        <v>65202</v>
      </c>
      <c r="F5" s="14">
        <v>85872</v>
      </c>
      <c r="G5" s="14">
        <v>112058</v>
      </c>
      <c r="H5" s="14">
        <v>163517.01667999997</v>
      </c>
      <c r="I5" s="14">
        <v>198146</v>
      </c>
      <c r="J5" s="14">
        <v>247343</v>
      </c>
      <c r="K5" s="14">
        <v>300129</v>
      </c>
      <c r="L5" s="10"/>
      <c r="M5" s="14">
        <v>14492</v>
      </c>
      <c r="N5" s="14">
        <v>14918</v>
      </c>
      <c r="O5" s="14">
        <v>17246</v>
      </c>
      <c r="P5" s="14">
        <v>18546</v>
      </c>
      <c r="Q5" s="14">
        <v>19176</v>
      </c>
      <c r="R5" s="14">
        <v>20418</v>
      </c>
      <c r="S5" s="14">
        <v>22498</v>
      </c>
      <c r="T5" s="14">
        <v>23780</v>
      </c>
      <c r="U5" s="14">
        <v>25106</v>
      </c>
      <c r="V5" s="14">
        <v>26924</v>
      </c>
      <c r="W5" s="14">
        <v>28442</v>
      </c>
      <c r="X5" s="14">
        <v>31586.173239999989</v>
      </c>
      <c r="Y5" s="14">
        <v>37397.651566200002</v>
      </c>
      <c r="Z5" s="14">
        <v>39006.493863418145</v>
      </c>
      <c r="AA5" s="14">
        <v>42087.212610381859</v>
      </c>
      <c r="AB5" s="14">
        <v>45025.658639999965</v>
      </c>
      <c r="AC5" s="14">
        <v>46505.90292</v>
      </c>
      <c r="AD5" s="14">
        <v>47486.458489999997</v>
      </c>
      <c r="AE5" s="14">
        <v>50459.638590000002</v>
      </c>
      <c r="AF5" s="14">
        <v>53694</v>
      </c>
      <c r="AG5" s="14">
        <v>55017</v>
      </c>
      <c r="AH5" s="14">
        <v>59247</v>
      </c>
      <c r="AI5" s="14">
        <v>64929</v>
      </c>
      <c r="AJ5" s="14">
        <v>68150</v>
      </c>
      <c r="AK5" s="14">
        <v>69961</v>
      </c>
      <c r="AL5" s="14">
        <v>72895</v>
      </c>
      <c r="AM5" s="14">
        <v>76517</v>
      </c>
      <c r="AN5" s="14">
        <v>80756</v>
      </c>
      <c r="AO5" s="14">
        <v>82508</v>
      </c>
      <c r="AP5" s="14">
        <v>89331</v>
      </c>
      <c r="AQ5" s="14">
        <v>91005</v>
      </c>
    </row>
    <row r="6" spans="1:43" x14ac:dyDescent="0.25">
      <c r="A6" s="29" t="s">
        <v>165</v>
      </c>
      <c r="B6" s="29" t="s">
        <v>164</v>
      </c>
      <c r="C6" s="14">
        <v>417</v>
      </c>
      <c r="D6" s="14">
        <v>193</v>
      </c>
      <c r="E6" s="14">
        <v>1574</v>
      </c>
      <c r="F6" s="14">
        <v>1322</v>
      </c>
      <c r="G6" s="14">
        <v>1375</v>
      </c>
      <c r="H6" s="14">
        <v>2521.5341100000001</v>
      </c>
      <c r="I6" s="14">
        <v>2264</v>
      </c>
      <c r="J6" s="14">
        <v>7423</v>
      </c>
      <c r="K6" s="14">
        <v>14540</v>
      </c>
      <c r="L6" s="10"/>
      <c r="M6" s="14">
        <v>-9</v>
      </c>
      <c r="N6" s="14">
        <v>65</v>
      </c>
      <c r="O6" s="14">
        <v>198</v>
      </c>
      <c r="P6" s="14">
        <v>1320</v>
      </c>
      <c r="Q6" s="14">
        <v>21</v>
      </c>
      <c r="R6" s="14">
        <v>158</v>
      </c>
      <c r="S6" s="14">
        <v>204</v>
      </c>
      <c r="T6" s="14">
        <v>939</v>
      </c>
      <c r="U6" s="14">
        <v>264</v>
      </c>
      <c r="V6" s="14">
        <v>266</v>
      </c>
      <c r="W6" s="14">
        <v>592</v>
      </c>
      <c r="X6" s="14">
        <v>252.70603000000006</v>
      </c>
      <c r="Y6" s="14">
        <v>929.05418000000009</v>
      </c>
      <c r="Z6" s="14">
        <v>434.98527999999988</v>
      </c>
      <c r="AA6" s="14">
        <v>729.26060000000007</v>
      </c>
      <c r="AB6" s="14">
        <v>428.23405000000002</v>
      </c>
      <c r="AC6" s="14">
        <v>372.27287000000001</v>
      </c>
      <c r="AD6" s="14">
        <v>776.62409000000002</v>
      </c>
      <c r="AE6" s="14">
        <v>160.10303999999996</v>
      </c>
      <c r="AF6" s="14">
        <v>955</v>
      </c>
      <c r="AG6" s="14">
        <v>1122</v>
      </c>
      <c r="AH6" s="14">
        <v>1664</v>
      </c>
      <c r="AI6" s="14">
        <v>866</v>
      </c>
      <c r="AJ6" s="14">
        <v>3771</v>
      </c>
      <c r="AK6" s="14">
        <v>1473</v>
      </c>
      <c r="AL6" s="14">
        <v>2748</v>
      </c>
      <c r="AM6" s="14">
        <v>3663</v>
      </c>
      <c r="AN6" s="14">
        <v>6656</v>
      </c>
      <c r="AO6" s="14">
        <v>1657</v>
      </c>
      <c r="AP6" s="14">
        <v>1346</v>
      </c>
      <c r="AQ6" s="14">
        <v>1279</v>
      </c>
    </row>
    <row r="7" spans="1:43" x14ac:dyDescent="0.25">
      <c r="A7" s="29" t="s">
        <v>163</v>
      </c>
      <c r="B7" s="29" t="s">
        <v>162</v>
      </c>
      <c r="C7" s="14">
        <v>59041</v>
      </c>
      <c r="D7" s="14">
        <v>-10808</v>
      </c>
      <c r="E7" s="14">
        <v>-15592</v>
      </c>
      <c r="F7" s="14">
        <v>-16771</v>
      </c>
      <c r="G7" s="14">
        <v>-16862</v>
      </c>
      <c r="H7" s="14">
        <v>-419.65181000000064</v>
      </c>
      <c r="I7" s="14">
        <v>-43201</v>
      </c>
      <c r="J7" s="14">
        <v>-24880</v>
      </c>
      <c r="K7" s="14">
        <v>-152796</v>
      </c>
      <c r="L7" s="10"/>
      <c r="M7" s="14">
        <v>7331</v>
      </c>
      <c r="N7" s="14">
        <v>-547</v>
      </c>
      <c r="O7" s="14">
        <v>2494</v>
      </c>
      <c r="P7" s="14">
        <v>-24870</v>
      </c>
      <c r="Q7" s="14">
        <v>13657</v>
      </c>
      <c r="R7" s="14">
        <v>-17271</v>
      </c>
      <c r="S7" s="14">
        <v>18388</v>
      </c>
      <c r="T7" s="14">
        <v>-31545</v>
      </c>
      <c r="U7" s="14">
        <v>21739</v>
      </c>
      <c r="V7" s="14">
        <v>347</v>
      </c>
      <c r="W7" s="14">
        <v>-27929</v>
      </c>
      <c r="X7" s="14">
        <v>-11041</v>
      </c>
      <c r="Y7" s="14">
        <v>-16237</v>
      </c>
      <c r="Z7" s="14">
        <v>45561</v>
      </c>
      <c r="AA7" s="14">
        <v>21916</v>
      </c>
      <c r="AB7" s="14">
        <v>-51659</v>
      </c>
      <c r="AC7" s="14">
        <v>36472.079349999993</v>
      </c>
      <c r="AD7" s="14">
        <v>-1982.5956199999928</v>
      </c>
      <c r="AE7" s="14">
        <v>-6186.4837299999999</v>
      </c>
      <c r="AF7" s="14">
        <v>-71504</v>
      </c>
      <c r="AG7" s="14">
        <v>50103</v>
      </c>
      <c r="AH7" s="14">
        <v>21000</v>
      </c>
      <c r="AI7" s="14">
        <v>-20596</v>
      </c>
      <c r="AJ7" s="14">
        <v>-75387</v>
      </c>
      <c r="AK7" s="14">
        <v>9798</v>
      </c>
      <c r="AL7" s="14">
        <v>8886</v>
      </c>
      <c r="AM7" s="14">
        <v>-13082</v>
      </c>
      <c r="AN7" s="14">
        <v>-158398</v>
      </c>
      <c r="AO7" s="14">
        <v>151640</v>
      </c>
      <c r="AP7" s="14">
        <v>-79544</v>
      </c>
      <c r="AQ7" s="14">
        <v>8134</v>
      </c>
    </row>
    <row r="8" spans="1:43" x14ac:dyDescent="0.25">
      <c r="A8" s="29" t="s">
        <v>161</v>
      </c>
      <c r="B8" s="29" t="s">
        <v>160</v>
      </c>
      <c r="C8" s="14">
        <v>25464</v>
      </c>
      <c r="D8" s="14">
        <v>-29860</v>
      </c>
      <c r="E8" s="14">
        <v>-64395</v>
      </c>
      <c r="F8" s="14">
        <v>-91721</v>
      </c>
      <c r="G8" s="14">
        <v>-77095</v>
      </c>
      <c r="H8" s="14">
        <v>-178637.44827000005</v>
      </c>
      <c r="I8" s="14">
        <v>-251152</v>
      </c>
      <c r="J8" s="14">
        <v>-498316</v>
      </c>
      <c r="K8" s="14">
        <v>-605315</v>
      </c>
      <c r="L8" s="10"/>
      <c r="M8" s="14">
        <v>-9175</v>
      </c>
      <c r="N8" s="14">
        <v>49</v>
      </c>
      <c r="O8" s="14">
        <v>-13663</v>
      </c>
      <c r="P8" s="14">
        <v>-41606</v>
      </c>
      <c r="Q8" s="14">
        <v>-14166</v>
      </c>
      <c r="R8" s="14">
        <v>-16198</v>
      </c>
      <c r="S8" s="14">
        <v>12384</v>
      </c>
      <c r="T8" s="14">
        <v>-73741</v>
      </c>
      <c r="U8" s="14">
        <v>16752</v>
      </c>
      <c r="V8" s="14">
        <v>-24915</v>
      </c>
      <c r="W8" s="14">
        <v>-82</v>
      </c>
      <c r="X8" s="14">
        <v>-68850.29386000002</v>
      </c>
      <c r="Y8" s="14">
        <v>-6100.68138</v>
      </c>
      <c r="Z8" s="14">
        <v>-37617.052249999993</v>
      </c>
      <c r="AA8" s="14">
        <v>-34214.498610000017</v>
      </c>
      <c r="AB8" s="14">
        <v>-100705.76775999999</v>
      </c>
      <c r="AC8" s="14">
        <v>-106063</v>
      </c>
      <c r="AD8" s="14">
        <v>15895</v>
      </c>
      <c r="AE8" s="14">
        <v>-12099</v>
      </c>
      <c r="AF8" s="14">
        <v>-148885</v>
      </c>
      <c r="AG8" s="14">
        <v>-45454</v>
      </c>
      <c r="AH8" s="14">
        <v>30948</v>
      </c>
      <c r="AI8" s="14">
        <v>-82167</v>
      </c>
      <c r="AJ8" s="14">
        <v>-401643</v>
      </c>
      <c r="AK8" s="14">
        <v>-104072</v>
      </c>
      <c r="AL8" s="14">
        <v>-54859</v>
      </c>
      <c r="AM8" s="14">
        <v>-25631</v>
      </c>
      <c r="AN8" s="14">
        <v>-420753</v>
      </c>
      <c r="AO8" s="14">
        <v>-40066</v>
      </c>
      <c r="AP8" s="14">
        <v>61107</v>
      </c>
      <c r="AQ8" s="14">
        <v>-15709</v>
      </c>
    </row>
    <row r="9" spans="1:43" x14ac:dyDescent="0.25">
      <c r="A9" s="29" t="s">
        <v>159</v>
      </c>
      <c r="B9" s="29" t="s">
        <v>158</v>
      </c>
      <c r="C9" s="14">
        <v>-45513</v>
      </c>
      <c r="D9" s="14">
        <v>84204</v>
      </c>
      <c r="E9" s="14">
        <v>127224</v>
      </c>
      <c r="F9" s="14">
        <v>239676</v>
      </c>
      <c r="G9" s="14">
        <v>218964</v>
      </c>
      <c r="H9" s="14">
        <v>332329.65546000021</v>
      </c>
      <c r="I9" s="14">
        <v>197916</v>
      </c>
      <c r="J9" s="14">
        <v>728449</v>
      </c>
      <c r="K9" s="14">
        <v>366502</v>
      </c>
      <c r="L9" s="10"/>
      <c r="M9" s="14">
        <v>-49114</v>
      </c>
      <c r="N9" s="14">
        <v>-12793</v>
      </c>
      <c r="O9" s="14">
        <v>9604</v>
      </c>
      <c r="P9" s="14">
        <v>179527</v>
      </c>
      <c r="Q9" s="14">
        <v>-23678</v>
      </c>
      <c r="R9" s="14">
        <v>37556</v>
      </c>
      <c r="S9" s="14">
        <v>13072</v>
      </c>
      <c r="T9" s="14">
        <v>212726</v>
      </c>
      <c r="U9" s="14">
        <v>-80745</v>
      </c>
      <c r="V9" s="14">
        <v>68478</v>
      </c>
      <c r="W9" s="14">
        <v>38587</v>
      </c>
      <c r="X9" s="14">
        <v>192643.97718999983</v>
      </c>
      <c r="Y9" s="14">
        <v>-71715.493779999713</v>
      </c>
      <c r="Z9" s="14">
        <v>103610.49377999971</v>
      </c>
      <c r="AA9" s="14">
        <v>-107456.53708999995</v>
      </c>
      <c r="AB9" s="14">
        <v>407891.19255000015</v>
      </c>
      <c r="AC9" s="14">
        <v>-75264.882500000458</v>
      </c>
      <c r="AD9" s="14">
        <v>-78094.136429999708</v>
      </c>
      <c r="AE9" s="14">
        <v>55103.018930000166</v>
      </c>
      <c r="AF9" s="14">
        <v>296172</v>
      </c>
      <c r="AG9" s="14">
        <v>-16629</v>
      </c>
      <c r="AH9" s="14">
        <v>52715</v>
      </c>
      <c r="AI9" s="14">
        <v>1884</v>
      </c>
      <c r="AJ9" s="14">
        <v>690479</v>
      </c>
      <c r="AK9" s="14">
        <v>-281155</v>
      </c>
      <c r="AL9" s="14">
        <v>248418</v>
      </c>
      <c r="AM9" s="14">
        <v>-1411</v>
      </c>
      <c r="AN9" s="14">
        <v>400650</v>
      </c>
      <c r="AO9" s="14">
        <v>-228412</v>
      </c>
      <c r="AP9" s="14">
        <v>218368</v>
      </c>
      <c r="AQ9" s="14">
        <v>-44640</v>
      </c>
    </row>
    <row r="10" spans="1:43" x14ac:dyDescent="0.25">
      <c r="A10" s="29" t="s">
        <v>157</v>
      </c>
      <c r="B10" s="29" t="s">
        <v>156</v>
      </c>
      <c r="C10" s="14">
        <v>-153</v>
      </c>
      <c r="D10" s="14">
        <v>-60</v>
      </c>
      <c r="E10" s="14">
        <v>-440</v>
      </c>
      <c r="F10" s="14">
        <v>-496</v>
      </c>
      <c r="G10" s="14">
        <v>-347</v>
      </c>
      <c r="H10" s="14">
        <v>-761.90913</v>
      </c>
      <c r="I10" s="14">
        <v>-1131</v>
      </c>
      <c r="J10" s="14">
        <v>-998</v>
      </c>
      <c r="K10" s="14">
        <v>-4969</v>
      </c>
      <c r="L10" s="10"/>
      <c r="M10" s="14">
        <v>0</v>
      </c>
      <c r="N10" s="14">
        <v>-27</v>
      </c>
      <c r="O10" s="14">
        <v>27</v>
      </c>
      <c r="P10" s="14">
        <v>-440</v>
      </c>
      <c r="Q10" s="14">
        <v>-19</v>
      </c>
      <c r="R10" s="14">
        <v>-19</v>
      </c>
      <c r="S10" s="14">
        <v>-30</v>
      </c>
      <c r="T10" s="14">
        <v>-428</v>
      </c>
      <c r="U10" s="14">
        <v>-57</v>
      </c>
      <c r="V10" s="14">
        <v>-90</v>
      </c>
      <c r="W10" s="14">
        <v>-154</v>
      </c>
      <c r="X10" s="14">
        <v>-45.625609999999995</v>
      </c>
      <c r="Y10" s="14">
        <v>-69.208730000000003</v>
      </c>
      <c r="Z10" s="14">
        <v>-143.20245</v>
      </c>
      <c r="AA10" s="14">
        <v>-311.16736999999995</v>
      </c>
      <c r="AB10" s="14">
        <v>-238.33058000000005</v>
      </c>
      <c r="AC10" s="14">
        <v>-369.86523</v>
      </c>
      <c r="AD10" s="14">
        <v>-411.16923999999995</v>
      </c>
      <c r="AE10" s="14">
        <v>-171.96553000000006</v>
      </c>
      <c r="AF10" s="14">
        <v>-178</v>
      </c>
      <c r="AG10" s="14">
        <v>-29</v>
      </c>
      <c r="AH10" s="14">
        <v>-365</v>
      </c>
      <c r="AI10" s="14">
        <v>-275</v>
      </c>
      <c r="AJ10" s="14">
        <v>-329</v>
      </c>
      <c r="AK10" s="14">
        <v>-460</v>
      </c>
      <c r="AL10" s="14">
        <v>-832</v>
      </c>
      <c r="AM10" s="14">
        <v>-1213</v>
      </c>
      <c r="AN10" s="14">
        <v>-2464</v>
      </c>
      <c r="AO10" s="14">
        <v>-852</v>
      </c>
      <c r="AP10" s="14">
        <v>-2981</v>
      </c>
      <c r="AQ10" s="14">
        <v>-3176</v>
      </c>
    </row>
    <row r="11" spans="1:43" x14ac:dyDescent="0.25">
      <c r="A11" s="29" t="s">
        <v>155</v>
      </c>
      <c r="B11" s="29" t="s">
        <v>154</v>
      </c>
      <c r="C11" s="14">
        <v>26486</v>
      </c>
      <c r="D11" s="14">
        <v>24955</v>
      </c>
      <c r="E11" s="14">
        <v>29658</v>
      </c>
      <c r="F11" s="14">
        <v>38090</v>
      </c>
      <c r="G11" s="14">
        <v>45386</v>
      </c>
      <c r="H11" s="14">
        <v>60343.908320000002</v>
      </c>
      <c r="I11" s="14">
        <v>52012</v>
      </c>
      <c r="J11" s="14">
        <v>46645</v>
      </c>
      <c r="K11" s="14">
        <v>141293</v>
      </c>
      <c r="L11" s="10"/>
      <c r="M11" s="14">
        <v>7652</v>
      </c>
      <c r="N11" s="14">
        <v>7216</v>
      </c>
      <c r="O11" s="14">
        <v>7934</v>
      </c>
      <c r="P11" s="14">
        <v>6856</v>
      </c>
      <c r="Q11" s="14">
        <v>8471</v>
      </c>
      <c r="R11" s="14">
        <v>9516</v>
      </c>
      <c r="S11" s="14">
        <v>9440</v>
      </c>
      <c r="T11" s="14">
        <v>10663</v>
      </c>
      <c r="U11" s="14">
        <v>10074</v>
      </c>
      <c r="V11" s="14">
        <v>10534</v>
      </c>
      <c r="W11" s="14">
        <v>11610</v>
      </c>
      <c r="X11" s="14">
        <v>13167.558819999998</v>
      </c>
      <c r="Y11" s="14">
        <v>12326.21226</v>
      </c>
      <c r="Z11" s="14">
        <v>15304.808129999998</v>
      </c>
      <c r="AA11" s="14">
        <v>15169.827380000002</v>
      </c>
      <c r="AB11" s="14">
        <v>17543.060550000002</v>
      </c>
      <c r="AC11" s="14">
        <v>15927.48878</v>
      </c>
      <c r="AD11" s="14">
        <v>11918.221569999998</v>
      </c>
      <c r="AE11" s="14">
        <v>12559.289650000002</v>
      </c>
      <c r="AF11" s="14">
        <v>11607</v>
      </c>
      <c r="AG11" s="14">
        <v>10649</v>
      </c>
      <c r="AH11" s="14">
        <v>10425</v>
      </c>
      <c r="AI11" s="14">
        <v>11487</v>
      </c>
      <c r="AJ11" s="14">
        <v>14084</v>
      </c>
      <c r="AK11" s="14">
        <v>27730</v>
      </c>
      <c r="AL11" s="14">
        <v>36470</v>
      </c>
      <c r="AM11" s="14">
        <v>41395</v>
      </c>
      <c r="AN11" s="14">
        <v>35698</v>
      </c>
      <c r="AO11" s="14">
        <v>42666</v>
      </c>
      <c r="AP11" s="14">
        <v>38157</v>
      </c>
      <c r="AQ11" s="14">
        <v>37814</v>
      </c>
    </row>
    <row r="12" spans="1:43" x14ac:dyDescent="0.25">
      <c r="A12" s="29" t="s">
        <v>153</v>
      </c>
      <c r="B12" s="29" t="s">
        <v>152</v>
      </c>
      <c r="C12" s="14">
        <v>2975</v>
      </c>
      <c r="D12" s="14">
        <v>3859</v>
      </c>
      <c r="E12" s="14">
        <v>4928</v>
      </c>
      <c r="F12" s="14">
        <v>7339</v>
      </c>
      <c r="G12" s="14">
        <v>1918</v>
      </c>
      <c r="H12" s="14">
        <v>5678.1271400000005</v>
      </c>
      <c r="I12" s="14">
        <v>13060</v>
      </c>
      <c r="J12" s="14">
        <v>14733</v>
      </c>
      <c r="K12" s="14">
        <v>25226</v>
      </c>
      <c r="L12" s="10"/>
      <c r="M12" s="14">
        <v>-3497</v>
      </c>
      <c r="N12" s="14">
        <v>1725</v>
      </c>
      <c r="O12" s="14">
        <v>64</v>
      </c>
      <c r="P12" s="14">
        <v>6636</v>
      </c>
      <c r="Q12" s="14">
        <v>-4489</v>
      </c>
      <c r="R12" s="14">
        <v>2829</v>
      </c>
      <c r="S12" s="14">
        <v>413</v>
      </c>
      <c r="T12" s="14">
        <v>8586</v>
      </c>
      <c r="U12" s="14">
        <v>-6515</v>
      </c>
      <c r="V12" s="14">
        <v>5844</v>
      </c>
      <c r="W12" s="14">
        <v>4</v>
      </c>
      <c r="X12" s="14">
        <v>2585.3401599999943</v>
      </c>
      <c r="Y12" s="14">
        <v>-11550.990809999996</v>
      </c>
      <c r="Z12" s="14">
        <v>6457.8090699999957</v>
      </c>
      <c r="AA12" s="14">
        <v>-1543.9509999999982</v>
      </c>
      <c r="AB12" s="14">
        <v>12315.259879999998</v>
      </c>
      <c r="AC12" s="14">
        <v>-12218.225260000001</v>
      </c>
      <c r="AD12" s="14">
        <v>11779.832619999997</v>
      </c>
      <c r="AE12" s="14">
        <v>607.39264000000435</v>
      </c>
      <c r="AF12" s="14">
        <v>12891</v>
      </c>
      <c r="AG12" s="14">
        <v>-11082</v>
      </c>
      <c r="AH12" s="14">
        <v>17424</v>
      </c>
      <c r="AI12" s="14">
        <v>-4089</v>
      </c>
      <c r="AJ12" s="14">
        <v>12480</v>
      </c>
      <c r="AK12" s="14">
        <v>-18310</v>
      </c>
      <c r="AL12" s="14">
        <v>13302</v>
      </c>
      <c r="AM12" s="14">
        <v>1112</v>
      </c>
      <c r="AN12" s="14">
        <v>29122</v>
      </c>
      <c r="AO12" s="14">
        <v>-57055</v>
      </c>
      <c r="AP12" s="14">
        <v>27158</v>
      </c>
      <c r="AQ12" s="14">
        <v>16251</v>
      </c>
    </row>
    <row r="13" spans="1:43" x14ac:dyDescent="0.25">
      <c r="A13" s="29" t="s">
        <v>151</v>
      </c>
      <c r="B13" s="29" t="s">
        <v>150</v>
      </c>
      <c r="C13" s="14">
        <v>249</v>
      </c>
      <c r="D13" s="14">
        <v>114</v>
      </c>
      <c r="E13" s="14">
        <v>6178</v>
      </c>
      <c r="F13" s="14">
        <v>-5426</v>
      </c>
      <c r="G13" s="14">
        <v>510</v>
      </c>
      <c r="H13" s="14">
        <v>759.63599999999633</v>
      </c>
      <c r="I13" s="14">
        <v>1325</v>
      </c>
      <c r="J13" s="14">
        <v>2595</v>
      </c>
      <c r="K13" s="14">
        <v>-12</v>
      </c>
      <c r="L13" s="10"/>
      <c r="M13" s="14">
        <v>0</v>
      </c>
      <c r="N13" s="14">
        <v>0</v>
      </c>
      <c r="O13" s="14">
        <v>0</v>
      </c>
      <c r="P13" s="14">
        <v>6178</v>
      </c>
      <c r="Q13" s="14">
        <v>1948</v>
      </c>
      <c r="R13" s="14">
        <v>-7615</v>
      </c>
      <c r="S13" s="14">
        <v>0</v>
      </c>
      <c r="T13" s="14">
        <v>241</v>
      </c>
      <c r="U13" s="14">
        <v>0</v>
      </c>
      <c r="V13" s="14">
        <v>0</v>
      </c>
      <c r="W13" s="14">
        <v>0</v>
      </c>
      <c r="X13" s="14">
        <v>509.7520000000037</v>
      </c>
      <c r="Y13" s="14">
        <v>0</v>
      </c>
      <c r="Z13" s="14">
        <v>0</v>
      </c>
      <c r="AA13" s="14">
        <v>0</v>
      </c>
      <c r="AB13" s="14">
        <v>759</v>
      </c>
      <c r="AC13" s="14">
        <v>0</v>
      </c>
      <c r="AD13" s="14">
        <v>0</v>
      </c>
      <c r="AE13" s="14">
        <v>0</v>
      </c>
      <c r="AF13" s="14">
        <v>1325</v>
      </c>
      <c r="AG13" s="14">
        <v>0</v>
      </c>
      <c r="AH13" s="14">
        <v>0</v>
      </c>
      <c r="AI13" s="14">
        <v>0</v>
      </c>
      <c r="AJ13" s="14">
        <v>2595</v>
      </c>
      <c r="AK13" s="14">
        <v>0</v>
      </c>
      <c r="AL13" s="14">
        <v>0</v>
      </c>
      <c r="AM13" s="14">
        <v>0</v>
      </c>
      <c r="AN13" s="14">
        <v>-12</v>
      </c>
      <c r="AO13" s="14">
        <v>0</v>
      </c>
      <c r="AP13" s="14">
        <v>0</v>
      </c>
      <c r="AQ13" s="14">
        <v>0</v>
      </c>
    </row>
    <row r="14" spans="1:43" x14ac:dyDescent="0.25">
      <c r="A14" s="29" t="s">
        <v>149</v>
      </c>
      <c r="B14" s="29" t="s">
        <v>148</v>
      </c>
      <c r="C14" s="14">
        <v>-1639</v>
      </c>
      <c r="D14" s="14">
        <v>-12599</v>
      </c>
      <c r="E14" s="14">
        <v>-16507</v>
      </c>
      <c r="F14" s="14">
        <v>-34090</v>
      </c>
      <c r="G14" s="14">
        <v>-26351</v>
      </c>
      <c r="H14" s="14">
        <v>-88220.265159999995</v>
      </c>
      <c r="I14" s="14">
        <v>-138680</v>
      </c>
      <c r="J14" s="14">
        <v>-173004</v>
      </c>
      <c r="K14" s="14">
        <v>-234653</v>
      </c>
      <c r="L14" s="10"/>
      <c r="M14" s="14">
        <v>-4052</v>
      </c>
      <c r="N14" s="14">
        <v>-1042</v>
      </c>
      <c r="O14" s="14">
        <v>-5617</v>
      </c>
      <c r="P14" s="14">
        <v>-5796</v>
      </c>
      <c r="Q14" s="14">
        <v>-7918</v>
      </c>
      <c r="R14" s="14">
        <v>-1262</v>
      </c>
      <c r="S14" s="14">
        <v>-16653</v>
      </c>
      <c r="T14" s="14">
        <v>-8257</v>
      </c>
      <c r="U14" s="14">
        <v>-7327</v>
      </c>
      <c r="V14" s="14">
        <v>-11933</v>
      </c>
      <c r="W14" s="14">
        <v>-6297</v>
      </c>
      <c r="X14" s="14">
        <v>-794.43435000000318</v>
      </c>
      <c r="Y14" s="14">
        <v>-11062.75504</v>
      </c>
      <c r="Z14" s="14">
        <v>-58583.356339999998</v>
      </c>
      <c r="AA14" s="14">
        <v>-9833.3834399999905</v>
      </c>
      <c r="AB14" s="14">
        <v>-8740.7703400000028</v>
      </c>
      <c r="AC14" s="14">
        <v>-13903.297189999999</v>
      </c>
      <c r="AD14" s="14">
        <v>-71061.399010000008</v>
      </c>
      <c r="AE14" s="14">
        <v>-20410.303799999994</v>
      </c>
      <c r="AF14" s="14">
        <v>-33305</v>
      </c>
      <c r="AG14" s="14">
        <v>-27938</v>
      </c>
      <c r="AH14" s="14">
        <v>-98406</v>
      </c>
      <c r="AI14" s="14">
        <v>-25592</v>
      </c>
      <c r="AJ14" s="14">
        <v>-21068</v>
      </c>
      <c r="AK14" s="14">
        <v>-37916</v>
      </c>
      <c r="AL14" s="14">
        <v>-122480</v>
      </c>
      <c r="AM14" s="14">
        <v>-39685</v>
      </c>
      <c r="AN14" s="14">
        <v>-34572</v>
      </c>
      <c r="AO14" s="14">
        <v>-42753</v>
      </c>
      <c r="AP14" s="14">
        <v>-153325</v>
      </c>
      <c r="AQ14" s="14">
        <v>-46912</v>
      </c>
    </row>
    <row r="15" spans="1:43" x14ac:dyDescent="0.25">
      <c r="A15" s="29" t="s">
        <v>147</v>
      </c>
      <c r="B15" s="29" t="s">
        <v>146</v>
      </c>
      <c r="C15" s="14">
        <v>-22</v>
      </c>
      <c r="D15" s="14">
        <v>-12</v>
      </c>
      <c r="E15" s="14">
        <v>38</v>
      </c>
      <c r="F15" s="14">
        <v>7393</v>
      </c>
      <c r="G15" s="14">
        <v>-215</v>
      </c>
      <c r="H15" s="14">
        <v>-526.87800000000004</v>
      </c>
      <c r="I15" s="14">
        <v>362</v>
      </c>
      <c r="J15" s="14">
        <v>-2068</v>
      </c>
      <c r="K15" s="14">
        <v>1859</v>
      </c>
      <c r="L15" s="10"/>
      <c r="M15" s="14">
        <v>38</v>
      </c>
      <c r="N15" s="14">
        <v>0</v>
      </c>
      <c r="O15" s="14">
        <v>0</v>
      </c>
      <c r="P15" s="14">
        <v>0</v>
      </c>
      <c r="Q15" s="14">
        <v>38</v>
      </c>
      <c r="R15" s="14">
        <v>7462</v>
      </c>
      <c r="S15" s="14">
        <v>0</v>
      </c>
      <c r="T15" s="14">
        <v>-107</v>
      </c>
      <c r="U15" s="14">
        <v>0</v>
      </c>
      <c r="V15" s="14">
        <v>0</v>
      </c>
      <c r="W15" s="14">
        <v>0</v>
      </c>
      <c r="X15" s="14">
        <v>-215.02799999999999</v>
      </c>
      <c r="Y15" s="14">
        <v>0</v>
      </c>
      <c r="Z15" s="14">
        <v>0</v>
      </c>
      <c r="AA15" s="14">
        <v>0</v>
      </c>
      <c r="AB15" s="14">
        <v>-526.87800000000004</v>
      </c>
      <c r="AC15" s="14">
        <v>0</v>
      </c>
      <c r="AD15" s="14">
        <v>0</v>
      </c>
      <c r="AE15" s="14">
        <v>0</v>
      </c>
      <c r="AF15" s="14">
        <v>362</v>
      </c>
      <c r="AG15" s="14">
        <v>0</v>
      </c>
      <c r="AH15" s="14">
        <v>0</v>
      </c>
      <c r="AI15" s="14">
        <v>0</v>
      </c>
      <c r="AJ15" s="14">
        <v>-2068</v>
      </c>
      <c r="AK15" s="14">
        <v>0</v>
      </c>
      <c r="AL15" s="14">
        <v>0</v>
      </c>
      <c r="AM15" s="14">
        <v>0</v>
      </c>
      <c r="AN15" s="14">
        <v>1859</v>
      </c>
      <c r="AO15" s="14">
        <v>0</v>
      </c>
      <c r="AP15" s="14">
        <v>0</v>
      </c>
      <c r="AQ15" s="14">
        <v>0</v>
      </c>
    </row>
    <row r="16" spans="1:43" x14ac:dyDescent="0.25">
      <c r="A16" s="30" t="s">
        <v>145</v>
      </c>
      <c r="B16" s="30" t="s">
        <v>144</v>
      </c>
      <c r="C16" s="15">
        <v>188478</v>
      </c>
      <c r="D16" s="15">
        <v>245394</v>
      </c>
      <c r="E16" s="15">
        <v>324323</v>
      </c>
      <c r="F16" s="15">
        <v>497204</v>
      </c>
      <c r="G16" s="15">
        <v>643318</v>
      </c>
      <c r="H16" s="15">
        <v>799043.54630855995</v>
      </c>
      <c r="I16" s="15">
        <v>819922</v>
      </c>
      <c r="J16" s="15">
        <v>1326331</v>
      </c>
      <c r="K16" s="15">
        <v>1253422</v>
      </c>
      <c r="L16" s="10"/>
      <c r="M16" s="15">
        <v>-5491</v>
      </c>
      <c r="N16" s="15">
        <v>54156</v>
      </c>
      <c r="O16" s="15">
        <v>69821</v>
      </c>
      <c r="P16" s="15">
        <v>205837</v>
      </c>
      <c r="Q16" s="15">
        <v>31046</v>
      </c>
      <c r="R16" s="15">
        <v>94228</v>
      </c>
      <c r="S16" s="15">
        <v>136765</v>
      </c>
      <c r="T16" s="15">
        <v>235165</v>
      </c>
      <c r="U16" s="15">
        <v>48580</v>
      </c>
      <c r="V16" s="15">
        <v>162625</v>
      </c>
      <c r="W16" s="15">
        <v>146316</v>
      </c>
      <c r="X16" s="15">
        <v>285776</v>
      </c>
      <c r="Y16" s="15">
        <v>16267</v>
      </c>
      <c r="Z16" s="15">
        <v>241119</v>
      </c>
      <c r="AA16" s="15">
        <v>62145</v>
      </c>
      <c r="AB16" s="15">
        <v>479512.54630855995</v>
      </c>
      <c r="AC16" s="15">
        <v>19745.635411294894</v>
      </c>
      <c r="AD16" s="15">
        <v>117733.59613949461</v>
      </c>
      <c r="AE16" s="15">
        <v>311080.7684492105</v>
      </c>
      <c r="AF16" s="15">
        <v>371362</v>
      </c>
      <c r="AG16" s="15">
        <v>193095</v>
      </c>
      <c r="AH16" s="15">
        <v>335382</v>
      </c>
      <c r="AI16" s="15">
        <v>228031</v>
      </c>
      <c r="AJ16" s="15">
        <v>569823</v>
      </c>
      <c r="AK16" s="15">
        <v>-97836</v>
      </c>
      <c r="AL16" s="15">
        <v>546717</v>
      </c>
      <c r="AM16" s="15">
        <v>460872</v>
      </c>
      <c r="AN16" s="15">
        <v>343669</v>
      </c>
      <c r="AO16" s="15">
        <v>243284</v>
      </c>
      <c r="AP16" s="15">
        <v>647367</v>
      </c>
      <c r="AQ16" s="15">
        <v>567590</v>
      </c>
    </row>
    <row r="17" spans="1:43" x14ac:dyDescent="0.25">
      <c r="A17" s="32" t="s">
        <v>143</v>
      </c>
      <c r="B17" s="32" t="s">
        <v>142</v>
      </c>
      <c r="C17" s="31"/>
      <c r="D17" s="31"/>
      <c r="E17" s="31"/>
      <c r="F17" s="31"/>
      <c r="G17" s="31"/>
      <c r="H17" s="31"/>
      <c r="I17" s="31"/>
      <c r="J17" s="31"/>
      <c r="K17" s="31"/>
      <c r="L17" s="10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</row>
    <row r="18" spans="1:43" x14ac:dyDescent="0.25">
      <c r="A18" s="29" t="s">
        <v>141</v>
      </c>
      <c r="B18" s="29" t="s">
        <v>140</v>
      </c>
      <c r="C18" s="14">
        <v>374</v>
      </c>
      <c r="D18" s="14">
        <v>925</v>
      </c>
      <c r="E18" s="14">
        <v>1112</v>
      </c>
      <c r="F18" s="14">
        <v>7977</v>
      </c>
      <c r="G18" s="14">
        <v>1567</v>
      </c>
      <c r="H18" s="14">
        <v>1496.3411799999983</v>
      </c>
      <c r="I18" s="14">
        <v>1403</v>
      </c>
      <c r="J18" s="14">
        <v>4263</v>
      </c>
      <c r="K18" s="14">
        <v>6287</v>
      </c>
      <c r="L18" s="10"/>
      <c r="M18" s="14">
        <v>648</v>
      </c>
      <c r="N18" s="14">
        <v>-1453</v>
      </c>
      <c r="O18" s="14">
        <v>-3085</v>
      </c>
      <c r="P18" s="14">
        <v>5002</v>
      </c>
      <c r="Q18" s="14">
        <v>79</v>
      </c>
      <c r="R18" s="14">
        <v>1057</v>
      </c>
      <c r="S18" s="35">
        <v>6443</v>
      </c>
      <c r="T18" s="35">
        <v>398</v>
      </c>
      <c r="U18" s="35">
        <v>656</v>
      </c>
      <c r="V18" s="35">
        <v>181</v>
      </c>
      <c r="W18" s="35">
        <v>-277</v>
      </c>
      <c r="X18" s="35">
        <v>1006</v>
      </c>
      <c r="Y18" s="35">
        <v>440.03213999999969</v>
      </c>
      <c r="Z18" s="35">
        <v>142.26555999999994</v>
      </c>
      <c r="AA18" s="35">
        <v>116.63931000000048</v>
      </c>
      <c r="AB18" s="35">
        <v>797.4041699999982</v>
      </c>
      <c r="AC18" s="35">
        <v>511</v>
      </c>
      <c r="AD18" s="35">
        <v>129.80601999999999</v>
      </c>
      <c r="AE18" s="35">
        <v>519.19398000000001</v>
      </c>
      <c r="AF18" s="35">
        <v>243</v>
      </c>
      <c r="AG18" s="35">
        <v>398</v>
      </c>
      <c r="AH18" s="35">
        <v>1290</v>
      </c>
      <c r="AI18" s="35">
        <v>801</v>
      </c>
      <c r="AJ18" s="35">
        <v>1774</v>
      </c>
      <c r="AK18" s="35">
        <v>178</v>
      </c>
      <c r="AL18" s="35">
        <v>1646</v>
      </c>
      <c r="AM18" s="35">
        <v>3059</v>
      </c>
      <c r="AN18" s="35">
        <v>1404</v>
      </c>
      <c r="AO18" s="35">
        <v>595</v>
      </c>
      <c r="AP18" s="35">
        <v>229</v>
      </c>
      <c r="AQ18" s="35">
        <v>4284</v>
      </c>
    </row>
    <row r="19" spans="1:43" x14ac:dyDescent="0.25">
      <c r="A19" s="29" t="s">
        <v>139</v>
      </c>
      <c r="B19" s="29" t="s">
        <v>138</v>
      </c>
      <c r="C19" s="14">
        <v>-170722</v>
      </c>
      <c r="D19" s="14">
        <v>-243487</v>
      </c>
      <c r="E19" s="14">
        <v>-311732</v>
      </c>
      <c r="F19" s="14">
        <v>-410616</v>
      </c>
      <c r="G19" s="14">
        <v>-635931</v>
      </c>
      <c r="H19" s="14">
        <v>-829768.27132000029</v>
      </c>
      <c r="I19" s="14">
        <v>-1002025</v>
      </c>
      <c r="J19" s="14">
        <v>-1335604</v>
      </c>
      <c r="K19" s="14">
        <v>-1445905</v>
      </c>
      <c r="L19" s="10"/>
      <c r="M19" s="14">
        <v>-84807</v>
      </c>
      <c r="N19" s="14">
        <v>-73973</v>
      </c>
      <c r="O19" s="14">
        <v>-101582</v>
      </c>
      <c r="P19" s="14">
        <v>-51370</v>
      </c>
      <c r="Q19" s="14">
        <v>-82976</v>
      </c>
      <c r="R19" s="14">
        <v>-89295</v>
      </c>
      <c r="S19" s="14">
        <v>-113318</v>
      </c>
      <c r="T19" s="14">
        <v>-125027</v>
      </c>
      <c r="U19" s="14">
        <v>-119023</v>
      </c>
      <c r="V19" s="14">
        <v>-160456</v>
      </c>
      <c r="W19" s="14">
        <v>-194444</v>
      </c>
      <c r="X19" s="14">
        <v>-162008.13573999994</v>
      </c>
      <c r="Y19" s="14">
        <v>-241665.69859999995</v>
      </c>
      <c r="Z19" s="14">
        <v>-193376.33182999986</v>
      </c>
      <c r="AA19" s="14">
        <v>-195255.67131000024</v>
      </c>
      <c r="AB19" s="14">
        <v>-199470.56958000024</v>
      </c>
      <c r="AC19" s="14">
        <v>-229468.7957899996</v>
      </c>
      <c r="AD19" s="14">
        <v>-207437.26352999953</v>
      </c>
      <c r="AE19" s="14">
        <v>-245768.94068000087</v>
      </c>
      <c r="AF19" s="14">
        <v>-319350</v>
      </c>
      <c r="AG19" s="14">
        <v>-367234</v>
      </c>
      <c r="AH19" s="14">
        <v>-343633</v>
      </c>
      <c r="AI19" s="14">
        <v>-330476</v>
      </c>
      <c r="AJ19" s="14">
        <v>-294261</v>
      </c>
      <c r="AK19" s="14">
        <v>-336003</v>
      </c>
      <c r="AL19" s="14">
        <v>-390921</v>
      </c>
      <c r="AM19" s="14">
        <v>-397703</v>
      </c>
      <c r="AN19" s="14">
        <v>-321278</v>
      </c>
      <c r="AO19" s="14">
        <v>-310994</v>
      </c>
      <c r="AP19" s="14">
        <v>-257589</v>
      </c>
      <c r="AQ19" s="14">
        <v>-277466</v>
      </c>
    </row>
    <row r="20" spans="1:43" x14ac:dyDescent="0.25">
      <c r="A20" s="29" t="s">
        <v>137</v>
      </c>
      <c r="B20" s="29" t="s">
        <v>136</v>
      </c>
      <c r="C20" s="14">
        <v>153</v>
      </c>
      <c r="D20" s="14">
        <v>60</v>
      </c>
      <c r="E20" s="14">
        <v>440</v>
      </c>
      <c r="F20" s="14">
        <v>496</v>
      </c>
      <c r="G20" s="14">
        <v>347</v>
      </c>
      <c r="H20" s="14">
        <v>761.90913</v>
      </c>
      <c r="I20" s="14">
        <v>1131</v>
      </c>
      <c r="J20" s="14">
        <v>998</v>
      </c>
      <c r="K20" s="14">
        <v>4969</v>
      </c>
      <c r="L20" s="10"/>
      <c r="M20" s="14">
        <v>7</v>
      </c>
      <c r="N20" s="14">
        <v>20</v>
      </c>
      <c r="O20" s="14">
        <v>28</v>
      </c>
      <c r="P20" s="14">
        <v>385</v>
      </c>
      <c r="Q20" s="14">
        <v>19</v>
      </c>
      <c r="R20" s="14">
        <v>19</v>
      </c>
      <c r="S20" s="14">
        <v>30</v>
      </c>
      <c r="T20" s="14">
        <v>428</v>
      </c>
      <c r="U20" s="14">
        <v>57</v>
      </c>
      <c r="V20" s="14">
        <v>90</v>
      </c>
      <c r="W20" s="14">
        <v>154</v>
      </c>
      <c r="X20" s="14">
        <v>45.625609999999995</v>
      </c>
      <c r="Y20" s="14">
        <v>69.208730000000003</v>
      </c>
      <c r="Z20" s="14">
        <v>143.20245</v>
      </c>
      <c r="AA20" s="14">
        <v>311.16736999999995</v>
      </c>
      <c r="AB20" s="14">
        <v>238.33058000000005</v>
      </c>
      <c r="AC20" s="14">
        <v>369.86523</v>
      </c>
      <c r="AD20" s="14">
        <v>411.16923999999995</v>
      </c>
      <c r="AE20" s="14">
        <v>171.96553000000006</v>
      </c>
      <c r="AF20" s="14">
        <v>178</v>
      </c>
      <c r="AG20" s="14">
        <v>29</v>
      </c>
      <c r="AH20" s="14">
        <v>365</v>
      </c>
      <c r="AI20" s="14">
        <v>275</v>
      </c>
      <c r="AJ20" s="14">
        <v>329</v>
      </c>
      <c r="AK20" s="14">
        <v>460</v>
      </c>
      <c r="AL20" s="14">
        <v>832</v>
      </c>
      <c r="AM20" s="14">
        <v>1213</v>
      </c>
      <c r="AN20" s="14">
        <v>2464</v>
      </c>
      <c r="AO20" s="14">
        <v>852</v>
      </c>
      <c r="AP20" s="14">
        <v>2981</v>
      </c>
      <c r="AQ20" s="14">
        <v>3176</v>
      </c>
    </row>
    <row r="21" spans="1:43" x14ac:dyDescent="0.25">
      <c r="A21" s="29" t="s">
        <v>135</v>
      </c>
      <c r="B21" s="29" t="s">
        <v>134</v>
      </c>
      <c r="C21" s="14"/>
      <c r="D21" s="14"/>
      <c r="E21" s="14"/>
      <c r="F21" s="14"/>
      <c r="G21" s="14"/>
      <c r="H21" s="14"/>
      <c r="I21" s="14">
        <v>825</v>
      </c>
      <c r="J21" s="14">
        <v>1415</v>
      </c>
      <c r="K21" s="14">
        <v>1710</v>
      </c>
      <c r="L21" s="10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34">
        <v>518</v>
      </c>
      <c r="AF21" s="34">
        <v>825</v>
      </c>
      <c r="AG21" s="34">
        <v>334</v>
      </c>
      <c r="AH21" s="34">
        <v>343</v>
      </c>
      <c r="AI21" s="34">
        <v>366</v>
      </c>
      <c r="AJ21" s="34">
        <v>372</v>
      </c>
      <c r="AK21" s="14">
        <v>382</v>
      </c>
      <c r="AL21" s="14">
        <v>427</v>
      </c>
      <c r="AM21" s="14">
        <v>458</v>
      </c>
      <c r="AN21" s="14">
        <v>443</v>
      </c>
      <c r="AO21" s="14">
        <v>447</v>
      </c>
      <c r="AP21" s="14">
        <v>485</v>
      </c>
      <c r="AQ21" s="14">
        <v>441</v>
      </c>
    </row>
    <row r="22" spans="1:43" x14ac:dyDescent="0.25">
      <c r="A22" s="29" t="s">
        <v>133</v>
      </c>
      <c r="B22" s="29" t="s">
        <v>132</v>
      </c>
      <c r="C22" s="14"/>
      <c r="D22" s="14"/>
      <c r="E22" s="14"/>
      <c r="F22" s="14"/>
      <c r="G22" s="14"/>
      <c r="H22" s="14"/>
      <c r="I22" s="14">
        <v>-1470</v>
      </c>
      <c r="J22" s="14">
        <v>-1800</v>
      </c>
      <c r="K22" s="14">
        <v>-1624</v>
      </c>
      <c r="L22" s="10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>
        <v>-151.24100000000001</v>
      </c>
      <c r="AD22" s="14">
        <v>11.154000000000025</v>
      </c>
      <c r="AE22" s="14">
        <v>-714.91300000000001</v>
      </c>
      <c r="AF22" s="14">
        <v>-615</v>
      </c>
      <c r="AG22" s="14">
        <v>-376</v>
      </c>
      <c r="AH22" s="14">
        <v>-411</v>
      </c>
      <c r="AI22" s="14">
        <v>-533</v>
      </c>
      <c r="AJ22" s="14">
        <v>-480</v>
      </c>
      <c r="AK22" s="14">
        <v>-385</v>
      </c>
      <c r="AL22" s="14">
        <v>-572</v>
      </c>
      <c r="AM22" s="14">
        <v>-313</v>
      </c>
      <c r="AN22" s="14">
        <v>-354</v>
      </c>
      <c r="AO22" s="14">
        <v>-575</v>
      </c>
      <c r="AP22" s="14">
        <v>-277</v>
      </c>
      <c r="AQ22" s="14">
        <v>-531</v>
      </c>
    </row>
    <row r="23" spans="1:43" x14ac:dyDescent="0.25">
      <c r="A23" s="29" t="s">
        <v>131</v>
      </c>
      <c r="B23" s="30" t="s">
        <v>130</v>
      </c>
      <c r="C23" s="15">
        <v>-170195</v>
      </c>
      <c r="D23" s="15">
        <v>-242502</v>
      </c>
      <c r="E23" s="15">
        <v>-310180</v>
      </c>
      <c r="F23" s="15">
        <v>-402143</v>
      </c>
      <c r="G23" s="15">
        <v>-634018</v>
      </c>
      <c r="H23" s="15">
        <v>-827806.77801000036</v>
      </c>
      <c r="I23" s="15">
        <v>-1000136</v>
      </c>
      <c r="J23" s="15">
        <v>-1330728</v>
      </c>
      <c r="K23" s="15">
        <v>-1434563</v>
      </c>
      <c r="L23" s="10"/>
      <c r="M23" s="15">
        <v>-84152</v>
      </c>
      <c r="N23" s="15">
        <v>-75406</v>
      </c>
      <c r="O23" s="15">
        <v>-104639</v>
      </c>
      <c r="P23" s="15">
        <v>-45983</v>
      </c>
      <c r="Q23" s="15">
        <v>-82878</v>
      </c>
      <c r="R23" s="15">
        <v>-88219</v>
      </c>
      <c r="S23" s="15">
        <v>-106845</v>
      </c>
      <c r="T23" s="15">
        <v>-124201</v>
      </c>
      <c r="U23" s="15">
        <v>-118310</v>
      </c>
      <c r="V23" s="15">
        <v>-160185</v>
      </c>
      <c r="W23" s="15">
        <v>-194567</v>
      </c>
      <c r="X23" s="15">
        <v>-160955.96057999996</v>
      </c>
      <c r="Y23" s="15">
        <v>-241157</v>
      </c>
      <c r="Z23" s="15">
        <v>-193091</v>
      </c>
      <c r="AA23" s="15">
        <v>-194827.18618000008</v>
      </c>
      <c r="AB23" s="15">
        <v>-198731.59183000028</v>
      </c>
      <c r="AC23" s="15">
        <v>-228739</v>
      </c>
      <c r="AD23" s="15">
        <v>-206885.3058299991</v>
      </c>
      <c r="AE23" s="15">
        <v>-245275.6941700009</v>
      </c>
      <c r="AF23" s="15">
        <v>-319236</v>
      </c>
      <c r="AG23" s="15">
        <v>-366849</v>
      </c>
      <c r="AH23" s="15">
        <v>-342046</v>
      </c>
      <c r="AI23" s="15">
        <v>-329567</v>
      </c>
      <c r="AJ23" s="15">
        <v>-292266</v>
      </c>
      <c r="AK23" s="15">
        <v>-335368</v>
      </c>
      <c r="AL23" s="15">
        <v>-388588</v>
      </c>
      <c r="AM23" s="15">
        <v>-393286</v>
      </c>
      <c r="AN23" s="15">
        <v>-317321</v>
      </c>
      <c r="AO23" s="15">
        <v>-309675</v>
      </c>
      <c r="AP23" s="15">
        <v>-254171</v>
      </c>
      <c r="AQ23" s="15">
        <v>-270096</v>
      </c>
    </row>
    <row r="24" spans="1:43" x14ac:dyDescent="0.25">
      <c r="A24" s="33" t="s">
        <v>129</v>
      </c>
      <c r="B24" s="32" t="s">
        <v>128</v>
      </c>
      <c r="C24" s="31"/>
      <c r="D24" s="31"/>
      <c r="E24" s="31"/>
      <c r="F24" s="31"/>
      <c r="G24" s="31"/>
      <c r="H24" s="31"/>
      <c r="I24" s="31"/>
      <c r="J24" s="31"/>
      <c r="K24" s="31"/>
      <c r="L24" s="10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</row>
    <row r="25" spans="1:43" x14ac:dyDescent="0.25">
      <c r="A25" s="29" t="s">
        <v>127</v>
      </c>
      <c r="B25" s="29" t="s">
        <v>126</v>
      </c>
      <c r="C25" s="14">
        <v>-24456</v>
      </c>
      <c r="D25" s="14">
        <v>-30024</v>
      </c>
      <c r="E25" s="14">
        <v>-43902</v>
      </c>
      <c r="F25" s="14">
        <v>-51942</v>
      </c>
      <c r="G25" s="14">
        <v>-46436</v>
      </c>
      <c r="H25" s="14">
        <v>-58484.84708</v>
      </c>
      <c r="I25" s="14">
        <v>-58335</v>
      </c>
      <c r="J25" s="14">
        <v>-47224</v>
      </c>
      <c r="K25" s="14">
        <v>-47531</v>
      </c>
      <c r="L25" s="10"/>
      <c r="M25" s="14">
        <v>-9464</v>
      </c>
      <c r="N25" s="14">
        <v>-11006</v>
      </c>
      <c r="O25" s="14">
        <v>-11064</v>
      </c>
      <c r="P25" s="14">
        <v>-12368</v>
      </c>
      <c r="Q25" s="14">
        <v>-9760</v>
      </c>
      <c r="R25" s="14">
        <v>-14773</v>
      </c>
      <c r="S25" s="14">
        <v>-12406</v>
      </c>
      <c r="T25" s="14">
        <v>-15003</v>
      </c>
      <c r="U25" s="14">
        <v>-11169</v>
      </c>
      <c r="V25" s="14">
        <v>-10944</v>
      </c>
      <c r="W25" s="14">
        <v>-11119</v>
      </c>
      <c r="X25" s="14">
        <v>-13203.93879</v>
      </c>
      <c r="Y25" s="14">
        <v>-11891.196099999999</v>
      </c>
      <c r="Z25" s="14">
        <v>-16814.803899999999</v>
      </c>
      <c r="AA25" s="14">
        <v>-14258.199649999995</v>
      </c>
      <c r="AB25" s="14">
        <v>-15520.647430000005</v>
      </c>
      <c r="AC25" s="14">
        <v>-15820.45716</v>
      </c>
      <c r="AD25" s="14">
        <v>-14511.832489999999</v>
      </c>
      <c r="AE25" s="14">
        <v>-14230.710350000001</v>
      </c>
      <c r="AF25" s="14">
        <v>-13772</v>
      </c>
      <c r="AG25" s="14">
        <v>-11892</v>
      </c>
      <c r="AH25" s="14">
        <v>-11552</v>
      </c>
      <c r="AI25" s="14">
        <v>-12101</v>
      </c>
      <c r="AJ25" s="14">
        <v>-11679</v>
      </c>
      <c r="AK25" s="14">
        <v>-5410</v>
      </c>
      <c r="AL25" s="14">
        <v>-9631</v>
      </c>
      <c r="AM25" s="14">
        <v>-7086</v>
      </c>
      <c r="AN25" s="14">
        <v>-25404</v>
      </c>
      <c r="AO25" s="14">
        <v>-5237</v>
      </c>
      <c r="AP25" s="14">
        <v>-6513</v>
      </c>
      <c r="AQ25" s="14">
        <v>-5432</v>
      </c>
    </row>
    <row r="26" spans="1:43" x14ac:dyDescent="0.25">
      <c r="A26" s="29" t="s">
        <v>125</v>
      </c>
      <c r="B26" s="29" t="s">
        <v>124</v>
      </c>
      <c r="C26" s="14">
        <v>111653</v>
      </c>
      <c r="D26" s="14">
        <v>141770</v>
      </c>
      <c r="E26" s="14">
        <v>219061</v>
      </c>
      <c r="F26" s="14">
        <v>117341</v>
      </c>
      <c r="G26" s="14">
        <v>373927</v>
      </c>
      <c r="H26" s="14">
        <v>217927.03177999999</v>
      </c>
      <c r="I26" s="14">
        <v>401369</v>
      </c>
      <c r="J26" s="14">
        <v>57636</v>
      </c>
      <c r="K26" s="14">
        <v>641387</v>
      </c>
      <c r="L26" s="10"/>
      <c r="M26" s="14">
        <v>98814</v>
      </c>
      <c r="N26" s="14">
        <v>62358</v>
      </c>
      <c r="O26" s="14">
        <v>87597</v>
      </c>
      <c r="P26" s="14">
        <v>-29708</v>
      </c>
      <c r="Q26" s="14">
        <v>57489</v>
      </c>
      <c r="R26" s="14">
        <v>41393</v>
      </c>
      <c r="S26" s="14">
        <v>24073</v>
      </c>
      <c r="T26" s="14">
        <v>-5614</v>
      </c>
      <c r="U26" s="14">
        <v>89650</v>
      </c>
      <c r="V26" s="14">
        <v>124167</v>
      </c>
      <c r="W26" s="14">
        <v>12064</v>
      </c>
      <c r="X26" s="14">
        <v>148046.43157999992</v>
      </c>
      <c r="Y26" s="14">
        <v>206549.22097999998</v>
      </c>
      <c r="Z26" s="14">
        <v>94156.887740000035</v>
      </c>
      <c r="AA26" s="14">
        <v>23973.221120000002</v>
      </c>
      <c r="AB26" s="14">
        <v>-106752.29806000003</v>
      </c>
      <c r="AC26" s="14">
        <v>235919.36275999999</v>
      </c>
      <c r="AD26" s="14">
        <v>115390.94069000002</v>
      </c>
      <c r="AE26" s="14">
        <v>49979.696549999993</v>
      </c>
      <c r="AF26" s="14">
        <v>79</v>
      </c>
      <c r="AG26" s="14">
        <v>69950</v>
      </c>
      <c r="AH26" s="14">
        <v>-19812</v>
      </c>
      <c r="AI26" s="14">
        <v>77932</v>
      </c>
      <c r="AJ26" s="14">
        <v>-70434</v>
      </c>
      <c r="AK26" s="14">
        <v>384707</v>
      </c>
      <c r="AL26" s="14">
        <v>10</v>
      </c>
      <c r="AM26" s="14">
        <v>256148</v>
      </c>
      <c r="AN26" s="14">
        <v>522</v>
      </c>
      <c r="AO26" s="14">
        <v>46011</v>
      </c>
      <c r="AP26" s="14">
        <v>79</v>
      </c>
      <c r="AQ26" s="14">
        <v>70</v>
      </c>
    </row>
    <row r="27" spans="1:43" x14ac:dyDescent="0.25">
      <c r="A27" s="29" t="s">
        <v>123</v>
      </c>
      <c r="B27" s="29" t="s">
        <v>122</v>
      </c>
      <c r="C27" s="14">
        <v>-72771</v>
      </c>
      <c r="D27" s="14">
        <v>-79502</v>
      </c>
      <c r="E27" s="14">
        <v>-127136</v>
      </c>
      <c r="F27" s="14">
        <v>-86828</v>
      </c>
      <c r="G27" s="14">
        <v>-199808</v>
      </c>
      <c r="H27" s="14">
        <v>-114535.18284000001</v>
      </c>
      <c r="I27" s="14">
        <v>-175110</v>
      </c>
      <c r="J27" s="14">
        <v>-221173</v>
      </c>
      <c r="K27" s="14">
        <v>-319550</v>
      </c>
      <c r="L27" s="10"/>
      <c r="M27" s="14">
        <v>-12150</v>
      </c>
      <c r="N27" s="14">
        <v>-12216</v>
      </c>
      <c r="O27" s="14">
        <v>-15256</v>
      </c>
      <c r="P27" s="14">
        <v>-87514</v>
      </c>
      <c r="Q27" s="14">
        <v>-17430</v>
      </c>
      <c r="R27" s="14">
        <v>-16487</v>
      </c>
      <c r="S27" s="14">
        <v>-14990</v>
      </c>
      <c r="T27" s="14">
        <v>-37921</v>
      </c>
      <c r="U27" s="14">
        <v>-18211</v>
      </c>
      <c r="V27" s="14">
        <v>-91282</v>
      </c>
      <c r="W27" s="14">
        <v>-21527</v>
      </c>
      <c r="X27" s="14">
        <v>-68787</v>
      </c>
      <c r="Y27" s="14">
        <v>-62814.137860000003</v>
      </c>
      <c r="Z27" s="14">
        <v>-96575.105909999998</v>
      </c>
      <c r="AA27" s="14">
        <v>-48757.823239999998</v>
      </c>
      <c r="AB27" s="14">
        <v>93611.88416999999</v>
      </c>
      <c r="AC27" s="14">
        <v>-34157.96931</v>
      </c>
      <c r="AD27" s="14">
        <v>-53974.230679999993</v>
      </c>
      <c r="AE27" s="14">
        <v>-38068.800010000006</v>
      </c>
      <c r="AF27" s="14">
        <v>-48909</v>
      </c>
      <c r="AG27" s="14">
        <v>-70949</v>
      </c>
      <c r="AH27" s="14">
        <v>-30883</v>
      </c>
      <c r="AI27" s="14">
        <v>-67975</v>
      </c>
      <c r="AJ27" s="14">
        <v>-51366</v>
      </c>
      <c r="AK27" s="14">
        <v>-59556</v>
      </c>
      <c r="AL27" s="14">
        <v>-66300</v>
      </c>
      <c r="AM27" s="14">
        <v>-132967</v>
      </c>
      <c r="AN27" s="14">
        <v>-60727</v>
      </c>
      <c r="AO27" s="14">
        <v>-87340</v>
      </c>
      <c r="AP27" s="14">
        <v>-97486</v>
      </c>
      <c r="AQ27" s="14">
        <v>-94521</v>
      </c>
    </row>
    <row r="28" spans="1:43" x14ac:dyDescent="0.25">
      <c r="A28" s="29" t="s">
        <v>121</v>
      </c>
      <c r="B28" s="29" t="s">
        <v>120</v>
      </c>
      <c r="C28" s="14">
        <v>0</v>
      </c>
      <c r="D28" s="14">
        <v>0</v>
      </c>
      <c r="E28" s="14">
        <v>0</v>
      </c>
      <c r="F28" s="14">
        <v>100000</v>
      </c>
      <c r="G28" s="14">
        <v>0</v>
      </c>
      <c r="H28" s="14">
        <v>170000</v>
      </c>
      <c r="I28" s="14">
        <v>250000</v>
      </c>
      <c r="J28" s="14">
        <v>200000</v>
      </c>
      <c r="K28" s="14">
        <v>170000</v>
      </c>
      <c r="L28" s="10"/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100000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170000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250000</v>
      </c>
      <c r="AG28" s="14">
        <v>0</v>
      </c>
      <c r="AH28" s="14">
        <v>0</v>
      </c>
      <c r="AI28" s="14">
        <v>0</v>
      </c>
      <c r="AJ28" s="14">
        <v>200000</v>
      </c>
      <c r="AK28" s="14">
        <v>0</v>
      </c>
      <c r="AL28" s="14">
        <v>0</v>
      </c>
      <c r="AM28" s="14">
        <v>170000</v>
      </c>
      <c r="AN28" s="14">
        <v>0</v>
      </c>
      <c r="AO28" s="14">
        <v>0</v>
      </c>
      <c r="AP28" s="14">
        <v>0</v>
      </c>
      <c r="AQ28" s="14">
        <v>0</v>
      </c>
    </row>
    <row r="29" spans="1:43" x14ac:dyDescent="0.25">
      <c r="A29" s="29" t="s">
        <v>119</v>
      </c>
      <c r="B29" s="29" t="s">
        <v>118</v>
      </c>
      <c r="C29" s="14"/>
      <c r="D29" s="14"/>
      <c r="E29" s="14"/>
      <c r="F29" s="14"/>
      <c r="G29" s="14"/>
      <c r="H29" s="14"/>
      <c r="I29" s="14">
        <v>-100000</v>
      </c>
      <c r="J29" s="14">
        <v>0</v>
      </c>
      <c r="K29" s="14">
        <v>-170000</v>
      </c>
      <c r="L29" s="10"/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-20000</v>
      </c>
      <c r="AF29" s="14">
        <v>-80000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-170000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</row>
    <row r="30" spans="1:43" x14ac:dyDescent="0.25">
      <c r="A30" s="29" t="s">
        <v>117</v>
      </c>
      <c r="B30" s="29" t="s">
        <v>116</v>
      </c>
      <c r="C30" s="14">
        <v>-26486</v>
      </c>
      <c r="D30" s="14">
        <v>-24955</v>
      </c>
      <c r="E30" s="14">
        <v>-29658</v>
      </c>
      <c r="F30" s="14">
        <v>-37434</v>
      </c>
      <c r="G30" s="14">
        <v>-45386</v>
      </c>
      <c r="H30" s="14">
        <v>-60343.908320000002</v>
      </c>
      <c r="I30" s="14">
        <v>-52012</v>
      </c>
      <c r="J30" s="14">
        <v>-46645</v>
      </c>
      <c r="K30" s="14">
        <v>-129062</v>
      </c>
      <c r="L30" s="10"/>
      <c r="M30" s="14">
        <v>-7659</v>
      </c>
      <c r="N30" s="14">
        <v>-7209</v>
      </c>
      <c r="O30" s="14">
        <v>-7989</v>
      </c>
      <c r="P30" s="14">
        <v>-6801</v>
      </c>
      <c r="Q30" s="14">
        <v>-8470</v>
      </c>
      <c r="R30" s="14">
        <v>-9517</v>
      </c>
      <c r="S30" s="14">
        <v>-9440</v>
      </c>
      <c r="T30" s="14">
        <v>-10007</v>
      </c>
      <c r="U30" s="14">
        <v>-10074</v>
      </c>
      <c r="V30" s="14">
        <v>-10534</v>
      </c>
      <c r="W30" s="14">
        <v>-11610</v>
      </c>
      <c r="X30" s="14">
        <v>-13167.558819999998</v>
      </c>
      <c r="Y30" s="14">
        <v>-11682.284629999998</v>
      </c>
      <c r="Z30" s="14">
        <v>-14863.007079999999</v>
      </c>
      <c r="AA30" s="14">
        <v>-14741.465680000001</v>
      </c>
      <c r="AB30" s="14">
        <v>-19057.150930000003</v>
      </c>
      <c r="AC30" s="14">
        <v>-15927.48878</v>
      </c>
      <c r="AD30" s="14">
        <v>-11918.221569999998</v>
      </c>
      <c r="AE30" s="14">
        <v>-12559.289650000002</v>
      </c>
      <c r="AF30" s="14">
        <v>-11607</v>
      </c>
      <c r="AG30" s="14">
        <v>-10649</v>
      </c>
      <c r="AH30" s="14">
        <v>-10424</v>
      </c>
      <c r="AI30" s="14">
        <v>-11488</v>
      </c>
      <c r="AJ30" s="14">
        <v>-14084</v>
      </c>
      <c r="AK30" s="14">
        <v>-27731</v>
      </c>
      <c r="AL30" s="14">
        <v>-36469</v>
      </c>
      <c r="AM30" s="14">
        <v>-41395</v>
      </c>
      <c r="AN30" s="14">
        <v>-23467</v>
      </c>
      <c r="AO30" s="14">
        <v>-41954</v>
      </c>
      <c r="AP30" s="14">
        <v>-37915</v>
      </c>
      <c r="AQ30" s="14">
        <v>-38208</v>
      </c>
    </row>
    <row r="31" spans="1:43" x14ac:dyDescent="0.25">
      <c r="A31" s="30" t="s">
        <v>115</v>
      </c>
      <c r="B31" s="30" t="s">
        <v>114</v>
      </c>
      <c r="C31" s="15">
        <v>-12060</v>
      </c>
      <c r="D31" s="15">
        <v>7289</v>
      </c>
      <c r="E31" s="15">
        <v>18365</v>
      </c>
      <c r="F31" s="15">
        <v>41137</v>
      </c>
      <c r="G31" s="15">
        <v>82298</v>
      </c>
      <c r="H31" s="15">
        <v>154563.09356000178</v>
      </c>
      <c r="I31" s="15">
        <v>265912</v>
      </c>
      <c r="J31" s="15">
        <v>-57406</v>
      </c>
      <c r="K31" s="15">
        <v>145244</v>
      </c>
      <c r="L31" s="10"/>
      <c r="M31" s="15">
        <v>69541</v>
      </c>
      <c r="N31" s="15">
        <v>31927</v>
      </c>
      <c r="O31" s="15">
        <v>53288</v>
      </c>
      <c r="P31" s="15">
        <v>-136391</v>
      </c>
      <c r="Q31" s="15">
        <v>21829</v>
      </c>
      <c r="R31" s="15">
        <v>616</v>
      </c>
      <c r="S31" s="15">
        <v>-12763</v>
      </c>
      <c r="T31" s="15">
        <v>31455</v>
      </c>
      <c r="U31" s="15">
        <v>50196</v>
      </c>
      <c r="V31" s="15">
        <v>11407</v>
      </c>
      <c r="W31" s="15">
        <v>-32192</v>
      </c>
      <c r="X31" s="15">
        <v>52886.98293000058</v>
      </c>
      <c r="Y31" s="15">
        <v>120161.60240000002</v>
      </c>
      <c r="Z31" s="15">
        <v>135905.39759999997</v>
      </c>
      <c r="AA31" s="15">
        <v>-53785.694189999631</v>
      </c>
      <c r="AB31" s="15">
        <v>-47718.212249998585</v>
      </c>
      <c r="AC31" s="15">
        <v>170013.44751999987</v>
      </c>
      <c r="AD31" s="15">
        <v>34986.655949999898</v>
      </c>
      <c r="AE31" s="15">
        <v>-34880.103469999769</v>
      </c>
      <c r="AF31" s="15">
        <v>95792</v>
      </c>
      <c r="AG31" s="15">
        <v>-23540</v>
      </c>
      <c r="AH31" s="15">
        <v>-72671</v>
      </c>
      <c r="AI31" s="15">
        <v>-13632</v>
      </c>
      <c r="AJ31" s="15">
        <v>52437</v>
      </c>
      <c r="AK31" s="15">
        <v>292010</v>
      </c>
      <c r="AL31" s="15">
        <v>-282390</v>
      </c>
      <c r="AM31" s="15">
        <v>244700</v>
      </c>
      <c r="AN31" s="15">
        <v>-109076</v>
      </c>
      <c r="AO31" s="15">
        <v>-88520</v>
      </c>
      <c r="AP31" s="15">
        <v>-141835</v>
      </c>
      <c r="AQ31" s="15">
        <v>-138091</v>
      </c>
    </row>
    <row r="32" spans="1:43" x14ac:dyDescent="0.25">
      <c r="A32" s="29" t="s">
        <v>113</v>
      </c>
      <c r="B32" s="29" t="s">
        <v>112</v>
      </c>
      <c r="C32" s="14">
        <v>6223</v>
      </c>
      <c r="D32" s="14">
        <v>10181</v>
      </c>
      <c r="E32" s="14">
        <v>32508</v>
      </c>
      <c r="F32" s="14">
        <v>136198</v>
      </c>
      <c r="G32" s="14">
        <v>91599</v>
      </c>
      <c r="H32" s="14">
        <v>125799.86185856134</v>
      </c>
      <c r="I32" s="14">
        <v>85698</v>
      </c>
      <c r="J32" s="14">
        <v>-61803</v>
      </c>
      <c r="K32" s="14">
        <v>-35897</v>
      </c>
      <c r="L32" s="10"/>
      <c r="M32" s="14">
        <v>-20102</v>
      </c>
      <c r="N32" s="14">
        <v>10677</v>
      </c>
      <c r="O32" s="14">
        <v>18470</v>
      </c>
      <c r="P32" s="14">
        <v>23463</v>
      </c>
      <c r="Q32" s="14">
        <v>-30003</v>
      </c>
      <c r="R32" s="14">
        <v>6625</v>
      </c>
      <c r="S32" s="14">
        <v>17157</v>
      </c>
      <c r="T32" s="14">
        <v>142419</v>
      </c>
      <c r="U32" s="14">
        <v>-19534</v>
      </c>
      <c r="V32" s="14">
        <v>13847</v>
      </c>
      <c r="W32" s="14">
        <v>-80443</v>
      </c>
      <c r="X32" s="14">
        <v>177707</v>
      </c>
      <c r="Y32" s="14">
        <v>-104728</v>
      </c>
      <c r="Z32" s="14">
        <v>183933</v>
      </c>
      <c r="AA32" s="14">
        <v>-186468</v>
      </c>
      <c r="AB32" s="14">
        <v>233062.86185856134</v>
      </c>
      <c r="AC32" s="14">
        <v>-38980</v>
      </c>
      <c r="AD32" s="14">
        <v>-54164.970809209859</v>
      </c>
      <c r="AE32" s="14">
        <v>30924.970809209859</v>
      </c>
      <c r="AF32" s="14">
        <v>147918</v>
      </c>
      <c r="AG32" s="14">
        <v>-197294</v>
      </c>
      <c r="AH32" s="14">
        <v>-79335</v>
      </c>
      <c r="AI32" s="14">
        <v>-115168</v>
      </c>
      <c r="AJ32" s="14">
        <v>329994</v>
      </c>
      <c r="AK32" s="14">
        <v>-141194</v>
      </c>
      <c r="AL32" s="14">
        <v>-124261</v>
      </c>
      <c r="AM32" s="14">
        <v>312286</v>
      </c>
      <c r="AN32" s="14">
        <v>-82728</v>
      </c>
      <c r="AO32" s="14">
        <v>-154911</v>
      </c>
      <c r="AP32" s="14">
        <v>251361</v>
      </c>
      <c r="AQ32" s="14">
        <v>159403</v>
      </c>
    </row>
    <row r="33" spans="1:43" x14ac:dyDescent="0.25">
      <c r="A33" s="29" t="s">
        <v>111</v>
      </c>
      <c r="B33" s="29" t="s">
        <v>110</v>
      </c>
      <c r="C33" s="14">
        <v>17516</v>
      </c>
      <c r="D33" s="14">
        <v>23739</v>
      </c>
      <c r="E33" s="14">
        <v>33920</v>
      </c>
      <c r="F33" s="14">
        <v>66428</v>
      </c>
      <c r="G33" s="14">
        <v>177343.05015999998</v>
      </c>
      <c r="H33" s="14">
        <v>268919.98525000003</v>
      </c>
      <c r="I33" s="14">
        <v>394720</v>
      </c>
      <c r="J33" s="14">
        <v>480418</v>
      </c>
      <c r="K33" s="14">
        <v>418615</v>
      </c>
      <c r="L33" s="10"/>
      <c r="M33" s="14">
        <v>33920</v>
      </c>
      <c r="N33" s="14">
        <v>13818</v>
      </c>
      <c r="O33" s="14">
        <v>24495</v>
      </c>
      <c r="P33" s="14">
        <v>42965</v>
      </c>
      <c r="Q33" s="14">
        <v>66428</v>
      </c>
      <c r="R33" s="14">
        <v>36425</v>
      </c>
      <c r="S33" s="14">
        <v>43050</v>
      </c>
      <c r="T33" s="14">
        <v>60207</v>
      </c>
      <c r="U33" s="14">
        <v>177343</v>
      </c>
      <c r="V33" s="14">
        <v>157809</v>
      </c>
      <c r="W33" s="14">
        <v>171656</v>
      </c>
      <c r="X33" s="14">
        <v>91213</v>
      </c>
      <c r="Y33" s="14">
        <v>268920</v>
      </c>
      <c r="Z33" s="14">
        <v>164192</v>
      </c>
      <c r="AA33" s="14">
        <v>348125</v>
      </c>
      <c r="AB33" s="14">
        <v>161657.24395991987</v>
      </c>
      <c r="AC33" s="14">
        <v>394719.84710000001</v>
      </c>
      <c r="AD33" s="14">
        <v>355740.43415129517</v>
      </c>
      <c r="AE33" s="14">
        <v>301574.87629079021</v>
      </c>
      <c r="AF33" s="14">
        <v>332500</v>
      </c>
      <c r="AG33" s="14">
        <v>480418</v>
      </c>
      <c r="AH33" s="14">
        <v>283124</v>
      </c>
      <c r="AI33" s="14">
        <v>203788</v>
      </c>
      <c r="AJ33" s="14">
        <v>88621</v>
      </c>
      <c r="AK33" s="14">
        <v>418615</v>
      </c>
      <c r="AL33" s="14">
        <v>277421</v>
      </c>
      <c r="AM33" s="14">
        <v>153160</v>
      </c>
      <c r="AN33" s="14">
        <v>465446</v>
      </c>
      <c r="AO33" s="14">
        <v>382718</v>
      </c>
      <c r="AP33" s="14">
        <v>227807</v>
      </c>
      <c r="AQ33" s="14">
        <v>479168</v>
      </c>
    </row>
    <row r="34" spans="1:43" x14ac:dyDescent="0.25">
      <c r="A34" s="29" t="s">
        <v>109</v>
      </c>
      <c r="B34" s="29" t="s">
        <v>108</v>
      </c>
      <c r="C34" s="14">
        <v>23739</v>
      </c>
      <c r="D34" s="14">
        <v>33920</v>
      </c>
      <c r="E34" s="14">
        <v>66428</v>
      </c>
      <c r="F34" s="14">
        <v>202626</v>
      </c>
      <c r="G34" s="14">
        <v>268942</v>
      </c>
      <c r="H34" s="14">
        <v>394719.84710856131</v>
      </c>
      <c r="I34" s="14">
        <v>480418</v>
      </c>
      <c r="J34" s="14">
        <v>418615</v>
      </c>
      <c r="K34" s="14">
        <v>382718</v>
      </c>
      <c r="M34" s="14">
        <v>13818</v>
      </c>
      <c r="N34" s="14">
        <v>24495</v>
      </c>
      <c r="O34" s="14">
        <v>42965</v>
      </c>
      <c r="P34" s="14">
        <v>66428</v>
      </c>
      <c r="Q34" s="14">
        <v>36425</v>
      </c>
      <c r="R34" s="14">
        <v>43050</v>
      </c>
      <c r="S34" s="14">
        <v>60207</v>
      </c>
      <c r="T34" s="14">
        <v>202626</v>
      </c>
      <c r="U34" s="14">
        <v>157809</v>
      </c>
      <c r="V34" s="14">
        <v>171656</v>
      </c>
      <c r="W34" s="14">
        <v>91213</v>
      </c>
      <c r="X34" s="14">
        <v>268920</v>
      </c>
      <c r="Y34" s="14">
        <v>164192</v>
      </c>
      <c r="Z34" s="14">
        <v>348125</v>
      </c>
      <c r="AA34" s="14">
        <v>161657.24395991987</v>
      </c>
      <c r="AB34" s="14">
        <v>394719.84710856131</v>
      </c>
      <c r="AC34" s="14">
        <v>355740.43415129517</v>
      </c>
      <c r="AD34" s="14">
        <v>301574.87629079021</v>
      </c>
      <c r="AE34" s="14">
        <v>332500</v>
      </c>
      <c r="AF34" s="14">
        <v>480418</v>
      </c>
      <c r="AG34" s="14">
        <v>283124</v>
      </c>
      <c r="AH34" s="14">
        <v>203788</v>
      </c>
      <c r="AI34" s="14">
        <v>88621</v>
      </c>
      <c r="AJ34" s="14">
        <v>418615</v>
      </c>
      <c r="AK34" s="14">
        <v>277421</v>
      </c>
      <c r="AL34" s="14">
        <v>153160</v>
      </c>
      <c r="AM34" s="14">
        <v>465446</v>
      </c>
      <c r="AN34" s="14">
        <v>382718</v>
      </c>
      <c r="AO34" s="14">
        <v>227807</v>
      </c>
      <c r="AP34" s="14">
        <v>479168</v>
      </c>
      <c r="AQ34" s="14">
        <v>638571</v>
      </c>
    </row>
    <row r="35" spans="1:43" x14ac:dyDescent="0.25">
      <c r="T35" s="14"/>
      <c r="U35" s="14"/>
      <c r="V35" s="14"/>
      <c r="W35" s="14"/>
      <c r="X35" s="14"/>
      <c r="Y35" s="14"/>
      <c r="Z35" s="14"/>
    </row>
    <row r="36" spans="1:43" x14ac:dyDescent="0.25"/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W Q B i V w v T B B y j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M Y s Y Y p k B W C K W 2 X 4 E t e 5 / t D 4 T d Z P w 0 K j 6 Y u C q A r B H I + w N / A F B L A w Q U A A I A C A B Z A G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Q B i V 4 s 9 2 R N z A Q A A b Q Q A A B M A H A B G b 3 J t d W x h c y 9 T Z W N 0 a W 9 u M S 5 t I K I Y A C i g F A A A A A A A A A A A A A A A A A A A A A A A A A A A A O 1 S T U 8 C M R S 8 k / A f m v U C S b M B o h 4 0 e z C 7 G r 0 A B o w J r D F 1 9 w m V 7 u u m 7 b I u h A t / i Z O J N 8 L / s n x E O H D w 4 s H E X t r 3 p p 3 O v I y G y H C J p L P d 6 5 f l U r m k h 0 x B T G J M n 2 P i E Q G m X C J 2 r T 7 U c h G v 5 t I 2 f T 1 2 A x l l C a C p 3 H A B r i / R 2 E J X H P 8 i f N C g d B g N I x i E L Y R A 8 T G E 7 U y k 3 I Q b X j f S Y 6 d K + w E I n n A D y n O o Q 4 k v R Z a g 9 s 4 p u c Z I x h w H X r 1 x V q P k P p M G O q Y Q 4 O 2 P b l M i P F X p V t + J 0 2 S D 1 X y 5 y E e c S J L K O C 9 W n 3 o i s U h s N e E y 4 e B Y 8 V 3 2 Y t + 2 l U w s 0 S 2 w 2 I q t f L u j p L + D r o T o R E w w p T 2 j s s O P e p Y J 7 c A k M U W 6 p + w q h v p V q m T r o 1 u k o C s / k 0 W n U y d g h t k h W E o g M T M w o 2 T q t E z O V L S + s Q U M v J s N 0 G R v e T H R k + I Y g v w o 0 m P J C D k c o 3 t c S w a 0 / T s 0 5 6 f u W v x s V i 2 X O B 5 3 f Z i V n A 8 a t V 9 J y 4 7 5 P y 9 / P y 9 f U E s B A i 0 A F A A C A A g A W Q B i V w v T B B y j A A A A 9 g A A A B I A A A A A A A A A A A A A A A A A A A A A A E N v b m Z p Z y 9 Q Y W N r Y W d l L n h t b F B L A Q I t A B Q A A g A I A F k A Y l c P y u m r p A A A A O k A A A A T A A A A A A A A A A A A A A A A A O 8 A A A B b Q 2 9 u d G V u d F 9 U e X B l c 1 0 u e G 1 s U E s B A i 0 A F A A C A A g A W Q B i V 4 s 9 2 R N z A Q A A b Q Q A A B M A A A A A A A A A A A A A A A A A 4 A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R U A A A A A A A B z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u c F 9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Z G 5 w X 2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M V Q y M j o 1 O T o 1 N S 4 z M z g 3 M z U 5 W i I g L z 4 8 R W 5 0 c n k g V H l w Z T 0 i R m l s b E N v b H V t b l R 5 c G V z I i B W Y W x 1 Z T 0 i c 0 N R W U d C Z 1 l E I i A v P j x F b n R y e S B U e X B l P S J G a W x s Q 2 9 s d W 1 u T m F t Z X M i I F Z h b H V l P S J z W y Z x d W 9 0 O 0 R h d G E m c X V v d D s s J n F 1 b 3 Q 7 T 3 R 3 Y X J j a W U m c X V v d D s s J n F 1 b 3 Q 7 T m F q d 3 l 6 c 3 p 5 J n F 1 b 3 Q 7 L C Z x d W 9 0 O 0 5 h a m 5 p e n N 6 e S Z x d W 9 0 O y w m c X V v d D t a Y W 1 r b m l l Y 2 l l J n F 1 b 3 Q 7 L C Z x d W 9 0 O 1 d v b H V t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n B f Z C 9 B d X R v U m V t b 3 Z l Z E N v b H V t b n M x L n t E Y X R h L D B 9 J n F 1 b 3 Q 7 L C Z x d W 9 0 O 1 N l Y 3 R p b 2 4 x L 2 R u c F 9 k L 0 F 1 d G 9 S Z W 1 v d m V k Q 2 9 s d W 1 u c z E u e 0 9 0 d 2 F y Y 2 l l L D F 9 J n F 1 b 3 Q 7 L C Z x d W 9 0 O 1 N l Y 3 R p b 2 4 x L 2 R u c F 9 k L 0 F 1 d G 9 S Z W 1 v d m V k Q 2 9 s d W 1 u c z E u e 0 5 h a n d 5 e n N 6 e S w y f S Z x d W 9 0 O y w m c X V v d D t T Z W N 0 a W 9 u M S 9 k b n B f Z C 9 B d X R v U m V t b 3 Z l Z E N v b H V t b n M x L n t O Y W p u a X p z e n k s M 3 0 m c X V v d D s s J n F 1 b 3 Q 7 U 2 V j d G l v b j E v Z G 5 w X 2 Q v Q X V 0 b 1 J l b W 9 2 Z W R D b 2 x 1 b W 5 z M S 5 7 W m F t a 2 5 p Z W N p Z S w 0 f S Z x d W 9 0 O y w m c X V v d D t T Z W N 0 a W 9 u M S 9 k b n B f Z C 9 B d X R v U m V t b 3 Z l Z E N v b H V t b n M x L n t X b 2 x 1 b W V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u c F 9 k L 0 F 1 d G 9 S Z W 1 v d m V k Q 2 9 s d W 1 u c z E u e 0 R h d G E s M H 0 m c X V v d D s s J n F 1 b 3 Q 7 U 2 V j d G l v b j E v Z G 5 w X 2 Q v Q X V 0 b 1 J l b W 9 2 Z W R D b 2 x 1 b W 5 z M S 5 7 T 3 R 3 Y X J j a W U s M X 0 m c X V v d D s s J n F 1 b 3 Q 7 U 2 V j d G l v b j E v Z G 5 w X 2 Q v Q X V 0 b 1 J l b W 9 2 Z W R D b 2 x 1 b W 5 z M S 5 7 T m F q d 3 l 6 c 3 p 5 L D J 9 J n F 1 b 3 Q 7 L C Z x d W 9 0 O 1 N l Y 3 R p b 2 4 x L 2 R u c F 9 k L 0 F 1 d G 9 S Z W 1 v d m V k Q 2 9 s d W 1 u c z E u e 0 5 h a m 5 p e n N 6 e S w z f S Z x d W 9 0 O y w m c X V v d D t T Z W N 0 a W 9 u M S 9 k b n B f Z C 9 B d X R v U m V t b 3 Z l Z E N v b H V t b n M x L n t a Y W 1 r b m l l Y 2 l l L D R 9 J n F 1 b 3 Q 7 L C Z x d W 9 0 O 1 N l Y 3 R p b 2 4 x L 2 R u c F 9 k L 0 F 1 d G 9 S Z W 1 v d m V k Q 2 9 s d W 1 u c z E u e 1 d v b H V t Z W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u c F 9 k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u c F 9 k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5 w X 2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n M j B f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3 d p Z z I w X 2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M C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y 0 x M S 0 w M V Q y M z o w M j o 1 M S 4 2 N z Q 4 N z U 4 W i I g L z 4 8 R W 5 0 c n k g V H l w Z T 0 i R m l s b E N v b H V t b l R 5 c G V z I i B W Y W x 1 Z T 0 i c 0 N R W U d C Z 1 l E I i A v P j x F b n R y e S B U e X B l P S J G a W x s Q 2 9 s d W 1 u T m F t Z X M i I F Z h b H V l P S J z W y Z x d W 9 0 O 0 R h d G E m c X V v d D s s J n F 1 b 3 Q 7 T 3 R 3 Y X J j a W U m c X V v d D s s J n F 1 b 3 Q 7 T m F q d 3 l 6 c 3 p 5 J n F 1 b 3 Q 7 L C Z x d W 9 0 O 0 5 h a m 5 p e n N 6 e S Z x d W 9 0 O y w m c X V v d D t a Y W 1 r b m l l Y 2 l l J n F 1 b 3 Q 7 L C Z x d W 9 0 O 1 d v b H V t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W c y M F 9 k L 0 F 1 d G 9 S Z W 1 v d m V k Q 2 9 s d W 1 u c z E u e 0 R h d G E s M H 0 m c X V v d D s s J n F 1 b 3 Q 7 U 2 V j d G l v b j E v d 2 l n M j B f Z C 9 B d X R v U m V t b 3 Z l Z E N v b H V t b n M x L n t P d H d h c m N p Z S w x f S Z x d W 9 0 O y w m c X V v d D t T Z W N 0 a W 9 u M S 9 3 a W c y M F 9 k L 0 F 1 d G 9 S Z W 1 v d m V k Q 2 9 s d W 1 u c z E u e 0 5 h a n d 5 e n N 6 e S w y f S Z x d W 9 0 O y w m c X V v d D t T Z W N 0 a W 9 u M S 9 3 a W c y M F 9 k L 0 F 1 d G 9 S Z W 1 v d m V k Q 2 9 s d W 1 u c z E u e 0 5 h a m 5 p e n N 6 e S w z f S Z x d W 9 0 O y w m c X V v d D t T Z W N 0 a W 9 u M S 9 3 a W c y M F 9 k L 0 F 1 d G 9 S Z W 1 v d m V k Q 2 9 s d W 1 u c z E u e 1 p h b W t u a W V j a W U s N H 0 m c X V v d D s s J n F 1 b 3 Q 7 U 2 V j d G l v b j E v d 2 l n M j B f Z C 9 B d X R v U m V t b 3 Z l Z E N v b H V t b n M x L n t X b 2 x 1 b W V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p Z z I w X 2 Q v Q X V 0 b 1 J l b W 9 2 Z W R D b 2 x 1 b W 5 z M S 5 7 R G F 0 Y S w w f S Z x d W 9 0 O y w m c X V v d D t T Z W N 0 a W 9 u M S 9 3 a W c y M F 9 k L 0 F 1 d G 9 S Z W 1 v d m V k Q 2 9 s d W 1 u c z E u e 0 9 0 d 2 F y Y 2 l l L D F 9 J n F 1 b 3 Q 7 L C Z x d W 9 0 O 1 N l Y 3 R p b 2 4 x L 3 d p Z z I w X 2 Q v Q X V 0 b 1 J l b W 9 2 Z W R D b 2 x 1 b W 5 z M S 5 7 T m F q d 3 l 6 c 3 p 5 L D J 9 J n F 1 b 3 Q 7 L C Z x d W 9 0 O 1 N l Y 3 R p b 2 4 x L 3 d p Z z I w X 2 Q v Q X V 0 b 1 J l b W 9 2 Z W R D b 2 x 1 b W 5 z M S 5 7 T m F q b m l 6 c 3 p 5 L D N 9 J n F 1 b 3 Q 7 L C Z x d W 9 0 O 1 N l Y 3 R p b 2 4 x L 3 d p Z z I w X 2 Q v Q X V 0 b 1 J l b W 9 2 Z W R D b 2 x 1 b W 5 z M S 5 7 W m F t a 2 5 p Z W N p Z S w 0 f S Z x d W 9 0 O y w m c X V v d D t T Z W N 0 a W 9 u M S 9 3 a W c y M F 9 k L 0 F 1 d G 9 S Z W 1 v d m V k Q 2 9 s d W 1 u c z E u e 1 d v b H V t Z W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Z z I w X 2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n M j B f Z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Z z I w X 2 Q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f 8 e g 5 4 x 6 9 B t t u d u G l q J 1 M A A A A A A g A A A A A A E G Y A A A A B A A A g A A A A l P a / p D q t S X 5 K W P 8 h + n q h e B u G 0 U 5 3 7 i d f 1 F t b z / B s m A k A A A A A D o A A A A A C A A A g A A A A n V p W y r J l z 8 r k K C 7 9 h N Z 9 m V y a W X D I V r u s 3 L g k z s s x z e p Q A A A A 3 k u q F m I m E E M 6 c N G / G R r a R t x s T p E d 8 J l 5 6 3 m x g i y s e f Q o h 6 j O 8 9 q z E N Y r 0 M s K M Q U m e l 0 + b P W D h z R t C h d 0 B Q o z / x R 7 + r t T S T n W c 5 X o 8 A x 8 M n 5 A A A A A c f o a q 4 6 X U 7 p B S j H P s C f L r L t n 1 U U S n B w 1 c I X k u b v T b 3 4 y / g P s M j L x O s O E o Q L y S W p C l E S 4 Z k j / k i I 8 t y U w s o n 2 O g = = < / D a t a M a s h u p > 
</file>

<file path=customXml/itemProps1.xml><?xml version="1.0" encoding="utf-8"?>
<ds:datastoreItem xmlns:ds="http://schemas.openxmlformats.org/officeDocument/2006/customXml" ds:itemID="{84AE0000-E5F4-4D61-A681-1D2EC2DB07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Nazwane zakresy</vt:lpstr>
      </vt:variant>
      <vt:variant>
        <vt:i4>6</vt:i4>
      </vt:variant>
    </vt:vector>
  </HeadingPairs>
  <TitlesOfParts>
    <vt:vector size="14" baseType="lpstr">
      <vt:lpstr>DCF DINO</vt:lpstr>
      <vt:lpstr>WACC</vt:lpstr>
      <vt:lpstr>Beta</vt:lpstr>
      <vt:lpstr>dnp_d</vt:lpstr>
      <vt:lpstr>wig20_d</vt:lpstr>
      <vt:lpstr>Bilans | Balance sheet</vt:lpstr>
      <vt:lpstr>RZiS | P&amp;L</vt:lpstr>
      <vt:lpstr>Przepływy pieniężne | Cash flow</vt:lpstr>
      <vt:lpstr>'Bilans | Balance sheet'!MarkOne</vt:lpstr>
      <vt:lpstr>'Bilans | Balance sheet'!Obszar_wydruku</vt:lpstr>
      <vt:lpstr>'Przepływy pieniężne | Cash flow'!Obszar_wydruku</vt:lpstr>
      <vt:lpstr>'RZiS | P&amp;L'!Obszar_wydruku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Owsianka</dc:creator>
  <cp:lastModifiedBy>Przemysław Owsianka</cp:lastModifiedBy>
  <dcterms:created xsi:type="dcterms:W3CDTF">2023-10-30T14:18:19Z</dcterms:created>
  <dcterms:modified xsi:type="dcterms:W3CDTF">2023-11-07T23:14:38Z</dcterms:modified>
</cp:coreProperties>
</file>