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rodgers/analysis/cambridge/elections/2017/locals/projection/"/>
    </mc:Choice>
  </mc:AlternateContent>
  <bookViews>
    <workbookView xWindow="2060" yWindow="1740" windowWidth="2560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1" l="1"/>
  <c r="H17" i="1"/>
  <c r="H15" i="1"/>
  <c r="H16" i="1"/>
  <c r="O29" i="1"/>
  <c r="L30" i="1"/>
  <c r="S22" i="1"/>
  <c r="S26" i="1"/>
  <c r="S29" i="1"/>
  <c r="D22" i="1"/>
  <c r="D21" i="1"/>
  <c r="H29" i="1"/>
  <c r="F29" i="1"/>
  <c r="D23" i="1"/>
  <c r="D24" i="1"/>
  <c r="D25" i="1"/>
  <c r="D26" i="1"/>
  <c r="D27" i="1"/>
  <c r="F65" i="1"/>
  <c r="G58" i="1"/>
  <c r="G59" i="1"/>
  <c r="G60" i="1"/>
  <c r="G61" i="1"/>
  <c r="G62" i="1"/>
  <c r="G63" i="1"/>
  <c r="G57" i="1"/>
  <c r="D29" i="1"/>
  <c r="E22" i="1"/>
  <c r="E23" i="1"/>
  <c r="E24" i="1"/>
  <c r="E25" i="1"/>
  <c r="E26" i="1"/>
  <c r="E27" i="1"/>
  <c r="E21" i="1"/>
  <c r="F51" i="1"/>
  <c r="G44" i="1"/>
  <c r="G45" i="1"/>
  <c r="G46" i="1"/>
  <c r="G47" i="1"/>
  <c r="G48" i="1"/>
  <c r="G49" i="1"/>
  <c r="G43" i="1"/>
  <c r="F39" i="1"/>
  <c r="G32" i="1"/>
  <c r="G33" i="1"/>
  <c r="G34" i="1"/>
  <c r="G35" i="1"/>
  <c r="G36" i="1"/>
  <c r="G37" i="1"/>
  <c r="G31" i="1"/>
  <c r="F15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<sst xmlns="http://schemas.openxmlformats.org/spreadsheetml/2006/main" count="55" uniqueCount="16">
  <si>
    <t>Paul BULLEN (UKIP)</t>
  </si>
  <si>
    <t>Rod CANTRILL (Lib Dem)</t>
  </si>
  <si>
    <t>Peter DAWE (Ind)</t>
  </si>
  <si>
    <t>Stephen GOLDSPINK (Eng Dem)</t>
  </si>
  <si>
    <t>Julie HOWELL (Green)</t>
  </si>
  <si>
    <t>James PALMER (Con)</t>
  </si>
  <si>
    <t>Kevin PRICE (Lab)</t>
  </si>
  <si>
    <t>City</t>
  </si>
  <si>
    <t>ECDC</t>
  </si>
  <si>
    <t>Fen</t>
  </si>
  <si>
    <t>Hunts</t>
  </si>
  <si>
    <t>P'boro</t>
  </si>
  <si>
    <t>SCDC</t>
  </si>
  <si>
    <t> Total</t>
  </si>
  <si>
    <t>pboro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</si>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</sst>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323232"/>
      <name val="Open Sans"/>
    </font>
    <font>
      <sz val="20"/>
      <color rgb="FF000000"/>
      <name val="Open Sans"/>
    </font>
    <font>
      <b/>
      <sz val="20"/>
      <color rgb="FF000000"/>
      <name val="Open Sans"/>
    </font>
    <font>
      <b/>
      <sz val="20"/>
      <color rgb="FF323232"/>
      <name val="Ope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64" fontId="2" fillId="0" borderId="0" xfId="1" applyNumberFormat="1" applyFont="1"/>
    <xf numFmtId="0" fontId="3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65"/>
  <sheetViews>
    <sheetView tabSelected="1" topLeftCell="C9" workbookViewId="0">
      <selection activeCell="R29" sqref="R29:S29"/>
    </sheetView>
  </sheetViews>
  <sheetFormatPr baseColWidth="10" defaultRowHeight="16" x14ac:dyDescent="0.2"/>
  <cols>
    <col min="3" max="3" width="50" bestFit="1" customWidth="1"/>
    <col min="4" max="4" width="15.83203125" customWidth="1"/>
  </cols>
  <sheetData>
    <row r="6" spans="3:17" x14ac:dyDescent="0.2">
      <c r="C6" t="s">
        <v>8</v>
      </c>
    </row>
    <row r="7" spans="3:17" ht="25" x14ac:dyDescent="0.25">
      <c r="C7" s="5" t="s">
        <v>0</v>
      </c>
      <c r="D7" s="2"/>
      <c r="F7" s="2">
        <v>1336</v>
      </c>
      <c r="G7" s="4">
        <f>F7/F$15</f>
        <v>6.1998236577103343E-2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3:17" ht="25" x14ac:dyDescent="0.25">
      <c r="C8" s="5" t="s">
        <v>1</v>
      </c>
      <c r="D8" s="2"/>
      <c r="F8" s="2">
        <v>5174</v>
      </c>
      <c r="G8" s="4">
        <f>F8/F$15</f>
        <v>0.24010394913917119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3:17" ht="25" x14ac:dyDescent="0.25">
      <c r="C9" s="2" t="s">
        <v>2</v>
      </c>
      <c r="D9" s="2"/>
      <c r="F9" s="2">
        <v>1288</v>
      </c>
      <c r="G9" s="4">
        <f>F9/F$15</f>
        <v>5.9770755023434964E-2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3:17" ht="25" x14ac:dyDescent="0.25">
      <c r="C10" s="5" t="s">
        <v>3</v>
      </c>
      <c r="D10" s="2"/>
      <c r="F10" s="2">
        <v>120</v>
      </c>
      <c r="G10" s="4">
        <f>F10/F$15</f>
        <v>5.568703884170959E-3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3:17" ht="25" x14ac:dyDescent="0.25">
      <c r="C11" s="2" t="s">
        <v>4</v>
      </c>
      <c r="D11" s="2"/>
      <c r="F11" s="2">
        <v>1156</v>
      </c>
      <c r="G11" s="4">
        <f>F11/F$15</f>
        <v>5.3645180750846906E-2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3:17" ht="25" x14ac:dyDescent="0.25">
      <c r="C12" s="2" t="s">
        <v>5</v>
      </c>
      <c r="D12" s="2"/>
      <c r="F12" s="2">
        <v>9980</v>
      </c>
      <c r="G12" s="4">
        <f>F12/F$15</f>
        <v>0.46313053970021811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3:17" ht="25" x14ac:dyDescent="0.25">
      <c r="C13" s="2" t="s">
        <v>6</v>
      </c>
      <c r="F13" s="2">
        <v>2495</v>
      </c>
      <c r="G13" s="4">
        <f>F13/F$15</f>
        <v>0.11578263492505453</v>
      </c>
    </row>
    <row r="15" spans="3:17" x14ac:dyDescent="0.2">
      <c r="F15">
        <f>SUM(F7:F13)</f>
        <v>21549</v>
      </c>
      <c r="H15">
        <f>O22+O26</f>
        <v>6241</v>
      </c>
    </row>
    <row r="16" spans="3:17" x14ac:dyDescent="0.2">
      <c r="H16">
        <f>H21+H23+H24+H25+H27</f>
        <v>14260</v>
      </c>
    </row>
    <row r="17" spans="3:19" x14ac:dyDescent="0.2">
      <c r="H17">
        <f>H15/H16</f>
        <v>0.43765778401122019</v>
      </c>
    </row>
    <row r="20" spans="3:19" ht="25" x14ac:dyDescent="0.25">
      <c r="C20" s="1" t="s">
        <v>7</v>
      </c>
      <c r="D20" s="1" t="s">
        <v>13</v>
      </c>
      <c r="F20" s="1" t="s">
        <v>8</v>
      </c>
      <c r="G20" s="1" t="s">
        <v>9</v>
      </c>
      <c r="H20" s="1" t="s">
        <v>10</v>
      </c>
      <c r="I20" s="1" t="s">
        <v>11</v>
      </c>
      <c r="J20" s="1" t="s">
        <v>12</v>
      </c>
      <c r="K20" s="1" t="s">
        <v>13</v>
      </c>
      <c r="L20" s="1" t="s">
        <v>7</v>
      </c>
      <c r="M20" s="1" t="s">
        <v>8</v>
      </c>
      <c r="N20" s="1" t="s">
        <v>9</v>
      </c>
      <c r="O20" s="1" t="s">
        <v>10</v>
      </c>
      <c r="P20" s="1" t="s">
        <v>11</v>
      </c>
      <c r="Q20" s="1" t="s">
        <v>12</v>
      </c>
      <c r="R20" s="1" t="s">
        <v>7</v>
      </c>
      <c r="S20" s="1" t="s">
        <v>15</v>
      </c>
    </row>
    <row r="21" spans="3:19" ht="25" x14ac:dyDescent="0.25">
      <c r="C21" s="1" t="s">
        <v>0</v>
      </c>
      <c r="D21" s="2">
        <f>SUM(F21:L21)</f>
        <v>15931</v>
      </c>
      <c r="E21" s="4">
        <f>D21/D$29</f>
        <v>7.9504736048867639E-2</v>
      </c>
      <c r="F21" s="2">
        <v>1336</v>
      </c>
      <c r="G21">
        <v>2754</v>
      </c>
      <c r="H21" s="2">
        <v>5111</v>
      </c>
      <c r="I21" s="2">
        <v>3359</v>
      </c>
      <c r="J21" s="2">
        <v>2405</v>
      </c>
      <c r="K21" s="2"/>
      <c r="L21" s="2">
        <v>966</v>
      </c>
      <c r="M21" s="2"/>
      <c r="N21" s="2"/>
      <c r="O21" s="2"/>
      <c r="P21" s="2"/>
      <c r="Q21" s="2"/>
      <c r="R21" s="2"/>
    </row>
    <row r="22" spans="3:19" ht="25" x14ac:dyDescent="0.25">
      <c r="C22" s="1" t="s">
        <v>1</v>
      </c>
      <c r="D22" s="2">
        <f>SUM(F22:L22)</f>
        <v>47026</v>
      </c>
      <c r="E22" s="4">
        <f>D22/D$29</f>
        <v>0.23468644262344168</v>
      </c>
      <c r="F22" s="2">
        <v>5174</v>
      </c>
      <c r="G22">
        <v>1494</v>
      </c>
      <c r="H22" s="2">
        <v>7395</v>
      </c>
      <c r="I22" s="2">
        <v>3100</v>
      </c>
      <c r="J22" s="2">
        <v>16590</v>
      </c>
      <c r="K22" s="2"/>
      <c r="L22" s="2">
        <v>13273</v>
      </c>
      <c r="M22" s="2"/>
      <c r="N22" s="2"/>
      <c r="O22" s="2">
        <v>2995</v>
      </c>
      <c r="P22" s="2"/>
      <c r="Q22" s="2"/>
      <c r="R22" s="2">
        <v>6684</v>
      </c>
      <c r="S22">
        <f>D22+SUM(M22:R22)</f>
        <v>56705</v>
      </c>
    </row>
    <row r="23" spans="3:19" ht="25" x14ac:dyDescent="0.25">
      <c r="C23" s="3" t="s">
        <v>2</v>
      </c>
      <c r="D23" s="2">
        <f>SUM(F23:L23)</f>
        <v>9176</v>
      </c>
      <c r="E23" s="4">
        <f>D23/D$29</f>
        <v>4.5793450378784101E-2</v>
      </c>
      <c r="F23" s="2">
        <v>1288</v>
      </c>
      <c r="G23">
        <v>959</v>
      </c>
      <c r="H23" s="2">
        <v>2140</v>
      </c>
      <c r="I23" s="2">
        <v>1207</v>
      </c>
      <c r="J23" s="2">
        <v>2378</v>
      </c>
      <c r="K23" s="2"/>
      <c r="L23" s="2">
        <v>1204</v>
      </c>
      <c r="M23" s="2"/>
      <c r="N23" s="2"/>
      <c r="O23" s="2"/>
      <c r="P23" s="2"/>
      <c r="Q23" s="2"/>
      <c r="R23" s="2"/>
    </row>
    <row r="24" spans="3:19" ht="25" x14ac:dyDescent="0.25">
      <c r="C24" s="1" t="s">
        <v>3</v>
      </c>
      <c r="D24" s="2">
        <f>SUM(F24:L24)</f>
        <v>2256</v>
      </c>
      <c r="E24" s="4">
        <f>D24/D$29</f>
        <v>1.1258721017277346E-2</v>
      </c>
      <c r="F24" s="2">
        <v>120</v>
      </c>
      <c r="G24">
        <v>519</v>
      </c>
      <c r="H24" s="2">
        <v>424</v>
      </c>
      <c r="I24" s="2">
        <v>851</v>
      </c>
      <c r="J24" s="2">
        <v>229</v>
      </c>
      <c r="K24" s="2"/>
      <c r="L24" s="2">
        <v>113</v>
      </c>
      <c r="M24" s="2"/>
      <c r="N24" s="2"/>
      <c r="O24" s="2"/>
      <c r="P24" s="2"/>
      <c r="Q24" s="2"/>
      <c r="R24" s="2"/>
    </row>
    <row r="25" spans="3:19" ht="25" x14ac:dyDescent="0.25">
      <c r="C25" s="3" t="s">
        <v>4</v>
      </c>
      <c r="D25" s="2">
        <f>SUM(F25:L25)</f>
        <v>12628</v>
      </c>
      <c r="E25" s="4">
        <f>D25/D$29</f>
        <v>6.3020890516923014E-2</v>
      </c>
      <c r="F25" s="2">
        <v>1156</v>
      </c>
      <c r="G25">
        <v>879</v>
      </c>
      <c r="H25" s="2">
        <v>1982</v>
      </c>
      <c r="I25" s="2">
        <v>3012</v>
      </c>
      <c r="J25" s="2">
        <v>2570</v>
      </c>
      <c r="K25" s="2"/>
      <c r="L25" s="2">
        <v>3029</v>
      </c>
      <c r="M25" s="2"/>
      <c r="N25" s="2"/>
      <c r="O25" s="2"/>
      <c r="P25" s="2"/>
      <c r="Q25" s="2"/>
      <c r="R25" s="2"/>
    </row>
    <row r="26" spans="3:19" ht="25" x14ac:dyDescent="0.25">
      <c r="C26" s="3" t="s">
        <v>5</v>
      </c>
      <c r="D26" s="2">
        <f>SUM(F26:L26)</f>
        <v>76064</v>
      </c>
      <c r="E26" s="4">
        <f>D26/D$29</f>
        <v>0.37960255117827307</v>
      </c>
      <c r="F26" s="2">
        <v>9980</v>
      </c>
      <c r="G26">
        <v>10513</v>
      </c>
      <c r="H26" s="2">
        <v>19914</v>
      </c>
      <c r="I26" s="2">
        <v>12629</v>
      </c>
      <c r="J26" s="2">
        <v>17644</v>
      </c>
      <c r="K26" s="2"/>
      <c r="L26" s="2">
        <v>5384</v>
      </c>
      <c r="M26" s="2"/>
      <c r="N26" s="2"/>
      <c r="O26" s="2">
        <v>3246</v>
      </c>
      <c r="P26" s="2"/>
      <c r="Q26" s="2"/>
      <c r="R26" s="2">
        <v>1243</v>
      </c>
      <c r="S26">
        <f>D26+SUM(M26:R26)</f>
        <v>80553</v>
      </c>
    </row>
    <row r="27" spans="3:19" ht="25" x14ac:dyDescent="0.25">
      <c r="C27" s="3" t="s">
        <v>6</v>
      </c>
      <c r="D27" s="2">
        <f>SUM(F27:L27)</f>
        <v>37297</v>
      </c>
      <c r="E27" s="4">
        <f>D27/D$29</f>
        <v>0.18613320823643315</v>
      </c>
      <c r="F27" s="2">
        <v>2495</v>
      </c>
      <c r="G27">
        <v>2602</v>
      </c>
      <c r="H27" s="2">
        <v>4603</v>
      </c>
      <c r="I27" s="2">
        <v>8614</v>
      </c>
      <c r="J27" s="2">
        <v>6761</v>
      </c>
      <c r="K27" s="2"/>
      <c r="L27" s="2">
        <v>12222</v>
      </c>
      <c r="M27" s="2"/>
      <c r="N27" s="2"/>
      <c r="O27" s="2"/>
      <c r="P27" s="2"/>
      <c r="Q27" s="2"/>
      <c r="R27" s="2"/>
    </row>
    <row r="29" spans="3:19" ht="25" x14ac:dyDescent="0.25">
      <c r="C29" s="3" t="s">
        <v>10</v>
      </c>
      <c r="D29" s="2">
        <f>SUM(D21:D27)</f>
        <v>200378</v>
      </c>
      <c r="F29">
        <f>D26-D22</f>
        <v>29038</v>
      </c>
      <c r="H29">
        <f>D27+D25+D24+D23+D21</f>
        <v>77288</v>
      </c>
      <c r="O29">
        <f>O26-O22</f>
        <v>251</v>
      </c>
      <c r="R29">
        <f>R26-R22</f>
        <v>-5441</v>
      </c>
      <c r="S29">
        <f>S26-S22</f>
        <v>23848</v>
      </c>
    </row>
    <row r="30" spans="3:19" ht="25" x14ac:dyDescent="0.25">
      <c r="C30" s="3"/>
      <c r="L30">
        <f>L22-L27</f>
        <v>1051</v>
      </c>
    </row>
    <row r="31" spans="3:19" ht="25" x14ac:dyDescent="0.25">
      <c r="C31" s="5" t="s">
        <v>0</v>
      </c>
      <c r="F31" s="2">
        <v>5111</v>
      </c>
      <c r="G31" s="4">
        <f>F31/F$39</f>
        <v>0.1229521999566985</v>
      </c>
    </row>
    <row r="32" spans="3:19" ht="25" x14ac:dyDescent="0.25">
      <c r="C32" s="5" t="s">
        <v>1</v>
      </c>
      <c r="F32" s="2">
        <v>7395</v>
      </c>
      <c r="G32" s="4">
        <f t="shared" ref="G32:G37" si="0">F32/F$39</f>
        <v>0.17789699054583943</v>
      </c>
    </row>
    <row r="33" spans="3:7" ht="25" x14ac:dyDescent="0.25">
      <c r="C33" s="2" t="s">
        <v>2</v>
      </c>
      <c r="F33" s="2">
        <v>2140</v>
      </c>
      <c r="G33" s="4">
        <f t="shared" si="0"/>
        <v>5.1480670692102284E-2</v>
      </c>
    </row>
    <row r="34" spans="3:7" ht="25" x14ac:dyDescent="0.25">
      <c r="C34" s="5" t="s">
        <v>3</v>
      </c>
      <c r="F34" s="2">
        <v>424</v>
      </c>
      <c r="G34" s="4">
        <f t="shared" si="0"/>
        <v>1.019990858572494E-2</v>
      </c>
    </row>
    <row r="35" spans="3:7" ht="25" x14ac:dyDescent="0.25">
      <c r="C35" s="2" t="s">
        <v>4</v>
      </c>
      <c r="F35" s="2">
        <v>1982</v>
      </c>
      <c r="G35" s="4">
        <f t="shared" si="0"/>
        <v>4.7679761360629312E-2</v>
      </c>
    </row>
    <row r="36" spans="3:7" ht="25" x14ac:dyDescent="0.25">
      <c r="C36" s="2" t="s">
        <v>5</v>
      </c>
      <c r="F36" s="2">
        <v>19914</v>
      </c>
      <c r="G36" s="4">
        <f t="shared" si="0"/>
        <v>0.47905891409463786</v>
      </c>
    </row>
    <row r="37" spans="3:7" ht="25" x14ac:dyDescent="0.25">
      <c r="C37" s="2" t="s">
        <v>6</v>
      </c>
      <c r="F37" s="2">
        <v>4603</v>
      </c>
      <c r="G37" s="4">
        <f t="shared" si="0"/>
        <v>0.11073155476436768</v>
      </c>
    </row>
    <row r="39" spans="3:7" x14ac:dyDescent="0.2">
      <c r="F39">
        <f>SUM(F31:F37)</f>
        <v>41569</v>
      </c>
    </row>
    <row r="41" spans="3:7" x14ac:dyDescent="0.2">
      <c r="C41" t="s">
        <v>14</v>
      </c>
    </row>
    <row r="43" spans="3:7" ht="25" x14ac:dyDescent="0.25">
      <c r="C43" s="5" t="s">
        <v>0</v>
      </c>
      <c r="F43" s="2">
        <v>3359</v>
      </c>
      <c r="G43" s="4">
        <f>F43/F$51</f>
        <v>0.10249603319907238</v>
      </c>
    </row>
    <row r="44" spans="3:7" ht="25" x14ac:dyDescent="0.25">
      <c r="C44" s="5" t="s">
        <v>1</v>
      </c>
      <c r="F44" s="2">
        <v>3100</v>
      </c>
      <c r="G44" s="4">
        <f t="shared" ref="G44:G49" si="1">F44/F$51</f>
        <v>9.4592945197119499E-2</v>
      </c>
    </row>
    <row r="45" spans="3:7" ht="25" x14ac:dyDescent="0.25">
      <c r="C45" s="2" t="s">
        <v>2</v>
      </c>
      <c r="F45" s="2">
        <v>1207</v>
      </c>
      <c r="G45" s="4">
        <f t="shared" si="1"/>
        <v>3.6830220920297814E-2</v>
      </c>
    </row>
    <row r="46" spans="3:7" ht="25" x14ac:dyDescent="0.25">
      <c r="C46" s="5" t="s">
        <v>3</v>
      </c>
      <c r="F46" s="2">
        <v>851</v>
      </c>
      <c r="G46" s="4">
        <f t="shared" si="1"/>
        <v>2.5967289149273771E-2</v>
      </c>
    </row>
    <row r="47" spans="3:7" ht="25" x14ac:dyDescent="0.25">
      <c r="C47" s="2" t="s">
        <v>4</v>
      </c>
      <c r="F47" s="2">
        <v>3012</v>
      </c>
      <c r="G47" s="4">
        <f t="shared" si="1"/>
        <v>9.1907726107652868E-2</v>
      </c>
    </row>
    <row r="48" spans="3:7" ht="25" x14ac:dyDescent="0.25">
      <c r="C48" s="2" t="s">
        <v>5</v>
      </c>
      <c r="F48" s="2">
        <v>12629</v>
      </c>
      <c r="G48" s="4">
        <f t="shared" si="1"/>
        <v>0.38535945319174908</v>
      </c>
    </row>
    <row r="49" spans="3:7" ht="25" x14ac:dyDescent="0.25">
      <c r="C49" s="2" t="s">
        <v>6</v>
      </c>
      <c r="F49" s="2">
        <v>8614</v>
      </c>
      <c r="G49" s="4">
        <f t="shared" si="1"/>
        <v>0.26284633223483461</v>
      </c>
    </row>
    <row r="51" spans="3:7" x14ac:dyDescent="0.2">
      <c r="F51">
        <f>SUM(F43:F49)</f>
        <v>32772</v>
      </c>
    </row>
    <row r="55" spans="3:7" x14ac:dyDescent="0.2">
      <c r="C55" t="s">
        <v>7</v>
      </c>
    </row>
    <row r="57" spans="3:7" ht="25" x14ac:dyDescent="0.25">
      <c r="C57" s="5" t="s">
        <v>0</v>
      </c>
      <c r="F57" s="2">
        <v>966</v>
      </c>
      <c r="G57" s="4">
        <f>F57/F$65</f>
        <v>2.6691718935646983E-2</v>
      </c>
    </row>
    <row r="58" spans="3:7" ht="25" x14ac:dyDescent="0.25">
      <c r="C58" s="5" t="s">
        <v>1</v>
      </c>
      <c r="F58" s="2">
        <v>13273</v>
      </c>
      <c r="G58" s="4">
        <f t="shared" ref="G58:G63" si="2">F58/F$65</f>
        <v>0.36674863916443312</v>
      </c>
    </row>
    <row r="59" spans="3:7" ht="25" x14ac:dyDescent="0.25">
      <c r="C59" s="2" t="s">
        <v>2</v>
      </c>
      <c r="F59" s="2">
        <v>1204</v>
      </c>
      <c r="G59" s="4">
        <f t="shared" si="2"/>
        <v>3.3267939542980296E-2</v>
      </c>
    </row>
    <row r="60" spans="3:7" ht="25" x14ac:dyDescent="0.25">
      <c r="C60" s="5" t="s">
        <v>3</v>
      </c>
      <c r="F60" s="2">
        <v>113</v>
      </c>
      <c r="G60" s="4">
        <f t="shared" si="2"/>
        <v>3.1223232295322042E-3</v>
      </c>
    </row>
    <row r="61" spans="3:7" ht="25" x14ac:dyDescent="0.25">
      <c r="C61" s="2" t="s">
        <v>4</v>
      </c>
      <c r="F61" s="2">
        <v>3029</v>
      </c>
      <c r="G61" s="4">
        <f t="shared" si="2"/>
        <v>8.3694841258876509E-2</v>
      </c>
    </row>
    <row r="62" spans="3:7" ht="25" x14ac:dyDescent="0.25">
      <c r="C62" s="2" t="s">
        <v>5</v>
      </c>
      <c r="F62" s="2">
        <v>5384</v>
      </c>
      <c r="G62" s="4">
        <f t="shared" si="2"/>
        <v>0.14876626785664945</v>
      </c>
    </row>
    <row r="63" spans="3:7" ht="25" x14ac:dyDescent="0.25">
      <c r="C63" s="2" t="s">
        <v>6</v>
      </c>
      <c r="F63" s="2">
        <v>12222</v>
      </c>
      <c r="G63" s="4">
        <f t="shared" si="2"/>
        <v>0.33770827001188142</v>
      </c>
    </row>
    <row r="65" spans="6:6" x14ac:dyDescent="0.2">
      <c r="F65">
        <f>SUM(F57:F63)</f>
        <v>36191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2017-05-05T13:32:07Z</dcterms:created>
  <dcterms:modified xsi:type="dcterms:W3CDTF">2017-05-12T19:25:19Z</dcterms:modified>
</cp:coreProperties>
</file>