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ssets\"/>
    </mc:Choice>
  </mc:AlternateContent>
  <xr:revisionPtr revIDLastSave="0" documentId="8_{7AC9D611-F80C-47FF-90F5-491A30D950D0}" xr6:coauthVersionLast="47" xr6:coauthVersionMax="47" xr10:uidLastSave="{00000000-0000-0000-0000-000000000000}"/>
  <bookViews>
    <workbookView xWindow="-120" yWindow="-120" windowWidth="29040" windowHeight="15840" xr2:uid="{C05A1B42-BF2B-4310-8738-25220D9074E1}"/>
  </bookViews>
  <sheets>
    <sheet name="کامیون" sheetId="1" r:id="rId1"/>
  </sheets>
  <externalReferences>
    <externalReference r:id="rId2"/>
    <externalReference r:id="rId3"/>
  </externalReferences>
  <definedNames>
    <definedName name="_xlnm._FilterDatabase" localSheetId="0" hidden="1">کامیون!$A$2:$N$52</definedName>
    <definedName name="_xlnm.Print_Area" localSheetId="0">کامیون!$A$2:$L$44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V8" i="1"/>
  <c r="W8" i="1" s="1"/>
  <c r="P1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A13" i="1"/>
  <c r="X12" i="1"/>
  <c r="X11" i="1"/>
  <c r="X10" i="1"/>
  <c r="X9" i="1"/>
  <c r="X8" i="1"/>
  <c r="X7" i="1"/>
  <c r="X6" i="1"/>
  <c r="X5" i="1"/>
  <c r="X4" i="1"/>
  <c r="X3" i="1"/>
  <c r="Q28" i="1"/>
  <c r="A5" i="1"/>
  <c r="A6" i="1" s="1"/>
  <c r="A7" i="1" s="1"/>
  <c r="A8" i="1" s="1"/>
  <c r="A9" i="1" s="1"/>
  <c r="A10" i="1" s="1"/>
  <c r="A11" i="1" s="1"/>
  <c r="A12" i="1" s="1"/>
  <c r="A4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R28" i="1"/>
  <c r="W27" i="1"/>
  <c r="W26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W10" i="1"/>
  <c r="W9" i="1"/>
  <c r="W7" i="1"/>
  <c r="W6" i="1"/>
  <c r="W5" i="1"/>
  <c r="W4" i="1"/>
  <c r="W3" i="1"/>
  <c r="U1" i="1"/>
  <c r="T1" i="1"/>
  <c r="S1" i="1"/>
  <c r="R1" i="1"/>
  <c r="Q1" i="1"/>
  <c r="J1" i="1"/>
  <c r="V1" i="1" l="1"/>
  <c r="W28" i="1"/>
  <c r="W18" i="1"/>
  <c r="W1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<sst xmlns="http://schemas.openxmlformats.org/spreadsheetml/2006/main" count="307" uniqueCount="109">
  <si>
    <t>ردیف</t>
  </si>
  <si>
    <t>عنوان</t>
  </si>
  <si>
    <t>ظرفیت (تن)</t>
  </si>
  <si>
    <t>مدل</t>
  </si>
  <si>
    <t>فروشنده</t>
  </si>
  <si>
    <t>شماره شاسی</t>
  </si>
  <si>
    <t>شماره پلاک</t>
  </si>
  <si>
    <t>کارت ماشین</t>
  </si>
  <si>
    <t>بیمه بدنه</t>
  </si>
  <si>
    <t>بیمه شخص ثالث</t>
  </si>
  <si>
    <t>کارت سوخت</t>
  </si>
  <si>
    <t xml:space="preserve">سند مالکیت (برگ سبز) </t>
  </si>
  <si>
    <t xml:space="preserve">محل استقرار </t>
  </si>
  <si>
    <t>GPS</t>
  </si>
  <si>
    <t>تاریخ</t>
  </si>
  <si>
    <t>قیمت خرید</t>
  </si>
  <si>
    <t>مالیات ها</t>
  </si>
  <si>
    <t>هزینه های نقل و انتقال</t>
  </si>
  <si>
    <t>هزینه های گمرکی</t>
  </si>
  <si>
    <t>خدمات پس از فروش</t>
  </si>
  <si>
    <t>گواهی اسقاط</t>
  </si>
  <si>
    <t>سایر</t>
  </si>
  <si>
    <t>جمع کل</t>
  </si>
  <si>
    <t>شرح</t>
  </si>
  <si>
    <t>55 922 ع 94</t>
  </si>
  <si>
    <t>دارد</t>
  </si>
  <si>
    <t>55 925 ع 94</t>
  </si>
  <si>
    <t>55 918 ع 94</t>
  </si>
  <si>
    <t>55 282 ع 99</t>
  </si>
  <si>
    <t>ترخیص نشده</t>
  </si>
  <si>
    <t>55 924 ع 94</t>
  </si>
  <si>
    <t>55 457 ع 95</t>
  </si>
  <si>
    <t>55 447 ع 95</t>
  </si>
  <si>
    <t>55 718 ع 99</t>
  </si>
  <si>
    <t>55 919 ع 94</t>
  </si>
  <si>
    <t>55 914 ع 94</t>
  </si>
  <si>
    <t>55 151 ع 11</t>
  </si>
  <si>
    <t>55 182 ع 11</t>
  </si>
  <si>
    <t>55 198 ع 11</t>
  </si>
  <si>
    <t>55 275 ع 99</t>
  </si>
  <si>
    <t>55 285 ع 99</t>
  </si>
  <si>
    <t>55 885 ع 12</t>
  </si>
  <si>
    <t>55 915 ع 94</t>
  </si>
  <si>
    <t>55 888 ع 12</t>
  </si>
  <si>
    <t>55 889 ع  12</t>
  </si>
  <si>
    <t>55 887 ع 12</t>
  </si>
  <si>
    <t>55 871 ع 12</t>
  </si>
  <si>
    <t>55 882 ع 12</t>
  </si>
  <si>
    <t>55 879 ع 12</t>
  </si>
  <si>
    <t>55 875 ع 12</t>
  </si>
  <si>
    <t>55 891 ع 12</t>
  </si>
  <si>
    <t>55 118 ع 14</t>
  </si>
  <si>
    <t>55 124 ع 14</t>
  </si>
  <si>
    <t>55 115 ع 14</t>
  </si>
  <si>
    <t>55 117 ع 14</t>
  </si>
  <si>
    <t>55 141 ع 15</t>
  </si>
  <si>
    <t>55 592 ع 15</t>
  </si>
  <si>
    <t>55 144 ع 15</t>
  </si>
  <si>
    <t>55 157 ع 15</t>
  </si>
  <si>
    <t>55 491 ع 14</t>
  </si>
  <si>
    <t>55 475 ع 17</t>
  </si>
  <si>
    <t>55 491 ع 17</t>
  </si>
  <si>
    <t>55 478 ع 17</t>
  </si>
  <si>
    <t>55 484 ع 17</t>
  </si>
  <si>
    <t>55 481 ع 17</t>
  </si>
  <si>
    <t>XLRTEH4310G403867</t>
  </si>
  <si>
    <t>XLRTEH4310G407491</t>
  </si>
  <si>
    <t>XLRTEH4310G409043</t>
  </si>
  <si>
    <t>XLRTEH4310G407551</t>
  </si>
  <si>
    <t>XLRTEH4310G415073</t>
  </si>
  <si>
    <t>XLRTEH4310G417079</t>
  </si>
  <si>
    <t>XLRTEH4310G417055</t>
  </si>
  <si>
    <t>XLRTEH4310G408099</t>
  </si>
  <si>
    <t>XLRTEH4310G410494</t>
  </si>
  <si>
    <t>XLRTEH4310G407947</t>
  </si>
  <si>
    <t>XLRTEH4310G410510</t>
  </si>
  <si>
    <t>XLRTEH4310G651075</t>
  </si>
  <si>
    <t>XLRTEH4310G659816</t>
  </si>
  <si>
    <t>XLRTEH4310G673757</t>
  </si>
  <si>
    <t>XLRTEH4310G674090</t>
  </si>
  <si>
    <t>XLRTEH4310G673688</t>
  </si>
  <si>
    <t>XLRTEH4310G673781</t>
  </si>
  <si>
    <t>XLRTEH4310G676753</t>
  </si>
  <si>
    <t>XLRTEH4310G659657</t>
  </si>
  <si>
    <t>XLRTEH4310G656656</t>
  </si>
  <si>
    <t>XLRTEH4310G661963</t>
  </si>
  <si>
    <t>XLRTEH4310G690444</t>
  </si>
  <si>
    <t>XLRTEH4310G690484</t>
  </si>
  <si>
    <t>XLRTEH4310G366161</t>
  </si>
  <si>
    <t>XLRTEH4310G409136</t>
  </si>
  <si>
    <t>XLRTEH4310G460758</t>
  </si>
  <si>
    <t>XLRTEH4310G410606</t>
  </si>
  <si>
    <t>NAB374567PA107047</t>
  </si>
  <si>
    <t>NAB374567PA106390</t>
  </si>
  <si>
    <t>NAB374567PA107111</t>
  </si>
  <si>
    <t>NAB374567PA107015</t>
  </si>
  <si>
    <t>NAB374567PA106996</t>
  </si>
  <si>
    <t>NAB374567PA107037</t>
  </si>
  <si>
    <t>NAB374567PA107067</t>
  </si>
  <si>
    <t>NAB374567PA107160</t>
  </si>
  <si>
    <t>NAB374567PA106795</t>
  </si>
  <si>
    <t>NAB374567PA106976</t>
  </si>
  <si>
    <t>NAB374567PA107151</t>
  </si>
  <si>
    <t>NAB374567PA107174</t>
  </si>
  <si>
    <t>NAB374567PA107414</t>
  </si>
  <si>
    <t>NAB374567PA106948</t>
  </si>
  <si>
    <t>کامیون  کشنده</t>
  </si>
  <si>
    <t>كاميون کشنده</t>
  </si>
  <si>
    <t>حدادی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</si>
</sst>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-_ ;_ * #,##0.00\-_ ;_ * &quot;-&quot;??_-_ ;_ @_ "/>
    <numFmt numFmtId="164" formatCode="[$-960429]yyyy/mm/dd;@"/>
    <numFmt numFmtId="165" formatCode="_ * #,##0_-_ ;_ * #,##0\-_ ;_ * &quot;-&quot;??_-_ ;_ @_ "/>
  </numFmts>
  <fonts count="11" x14ac:knownFonts="1">
    <font>
      <sz val="11"/>
      <color rgb="FF000000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  <charset val="17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b/>
      <sz val="11"/>
      <name val="B Nazanin"/>
      <charset val="178"/>
    </font>
    <font>
      <sz val="1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readingOrder="2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165" fontId="6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readingOrder="2"/>
    </xf>
    <xf numFmtId="164" fontId="7" fillId="0" borderId="0" xfId="0" applyNumberFormat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3" fontId="9" fillId="2" borderId="0" xfId="1" applyNumberFormat="1" applyFont="1" applyFill="1" applyAlignment="1">
      <alignment horizontal="center" vertical="center"/>
    </xf>
    <xf numFmtId="3" fontId="10" fillId="0" borderId="0" xfId="1" applyNumberFormat="1" applyFont="1" applyAlignment="1">
      <alignment horizontal="center" vertical="center"/>
    </xf>
    <xf numFmtId="3" fontId="9" fillId="3" borderId="0" xfId="1" applyNumberFormat="1" applyFont="1" applyFill="1" applyAlignment="1">
      <alignment horizontal="center" vertical="center"/>
    </xf>
    <xf numFmtId="3" fontId="10" fillId="0" borderId="0" xfId="1" applyNumberFormat="1" applyFont="1" applyFill="1" applyAlignment="1">
      <alignment horizontal="center" vertical="center"/>
    </xf>
    <xf numFmtId="3" fontId="7" fillId="0" borderId="0" xfId="1" applyNumberFormat="1" applyFont="1" applyFill="1" applyAlignment="1">
      <alignment horizontal="center" vertical="center"/>
    </xf>
    <xf numFmtId="164" fontId="8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3" fontId="8" fillId="2" borderId="0" xfId="1" applyNumberFormat="1" applyFont="1" applyFill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3" fontId="0" fillId="0" borderId="0" xfId="0" applyNumberFormat="1"/>
    <xf numFmtId="3" fontId="6" fillId="0" borderId="0" xfId="1" applyNumberFormat="1" applyFont="1" applyAlignment="1">
      <alignment horizontal="center" vertical="center"/>
    </xf>
    <xf numFmtId="3" fontId="1" fillId="0" borderId="0" xfId="1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164" formatCode="[$-960429]yyyy/mm/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164" formatCode="[$-960429]yyyy/mm/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164" formatCode="[$-960429]yyyy/mm/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numFmt numFmtId="164" formatCode="[$-960429]yyyy/mm/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 Nazanin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\Final%20Costs\edited&#1576;&#1607;&#1575;&#1740;%20&#1578;&#1605;&#1575;&#1605;%20&#1588;&#1583;&#1607;%20&#1705;&#1575;&#1605;&#1740;&#1608;&#1606;&#1607;&#1575;&#1740;%20&#1583;&#1575;&#1601;%20&#1608;&#1575;&#1585;&#1583;&#1575;&#1578;&#17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\Final%20Costs\&#1576;&#1607;&#1575;&#1740;%20&#1705;&#1575;&#1605;&#1740;&#1608;&#1606;%20&#1608;%20&#1578;&#1575;&#1606;&#1705;&#1585;&#1607;&#1575;%201402.06.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های 11 دستگاه ارشاد ترابر"/>
      <sheetName val="بهای سه دستگاه ارشاد ترابر"/>
      <sheetName val="بهای 33 دستگاه ارشاد ترابر"/>
    </sheetNames>
    <sheetDataSet>
      <sheetData sheetId="0" refreshError="1">
        <row r="8">
          <cell r="G8">
            <v>756000000</v>
          </cell>
        </row>
        <row r="9">
          <cell r="G9">
            <v>320000000</v>
          </cell>
        </row>
        <row r="10">
          <cell r="G10">
            <v>120000000</v>
          </cell>
        </row>
        <row r="11">
          <cell r="G11">
            <v>1454545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E004-51FF-4FD7-80BE-A9E21DFF75AA}" name="Trucks" displayName="Trucks" ref="A2:X52" totalsRowShown="0" headerRowDxfId="25" dataDxfId="24">
  <autoFilter ref="A2:X52" xr:uid="{B4079504-48D6-4B26-A048-7BC072B7DD0A}"/>
  <sortState xmlns:xlrd2="http://schemas.microsoft.com/office/spreadsheetml/2017/richdata2" ref="A3:N42">
    <sortCondition ref="D2:D42"/>
  </sortState>
  <tableColumns count="24">
    <tableColumn id="1" xr3:uid="{67B304E1-09BC-4ED5-AE31-C2878201144D}" name="ردیف" dataDxfId="23"/>
    <tableColumn id="2" xr3:uid="{A0A7C816-979D-4867-B649-72C955B05BE0}" name="عنوان" dataDxfId="22"/>
    <tableColumn id="3" xr3:uid="{5F9787C1-4027-47DD-883A-5976B3E4BACC}" name="ظرفیت (تن)" dataDxfId="21"/>
    <tableColumn id="4" xr3:uid="{B6B2EBFA-E5C8-4319-87A7-5B678BE596AB}" name="مدل" dataDxfId="20"/>
    <tableColumn id="5" xr3:uid="{5BF2DD19-0FAE-424C-99DC-63C14B422261}" name="فروشنده" dataDxfId="19"/>
    <tableColumn id="6" xr3:uid="{BBBEDE9E-3996-4956-83F8-1A5583959A2E}" name="شماره شاسی" dataDxfId="18"/>
    <tableColumn id="7" xr3:uid="{01172FA3-1A17-417D-93E2-AB8536A8E544}" name="شماره پلاک" dataDxfId="17"/>
    <tableColumn id="8" xr3:uid="{F40BB653-F65B-4763-B270-B39F54CC9992}" name="کارت ماشین" dataDxfId="16"/>
    <tableColumn id="9" xr3:uid="{1082ED56-338B-4EE1-BEC6-C31EC8FA805A}" name="بیمه بدنه" dataDxfId="15"/>
    <tableColumn id="10" xr3:uid="{47E90DDF-4B77-4503-A68C-EEF67C32AE0D}" name="بیمه شخص ثالث" dataDxfId="14"/>
    <tableColumn id="11" xr3:uid="{B48C4906-993C-4125-AFB2-6A9956640ACD}" name="کارت سوخت" dataDxfId="13"/>
    <tableColumn id="12" xr3:uid="{09433970-6264-4CF7-9156-9FEEB1F2A0CC}" name="سند مالکیت (برگ سبز) " dataDxfId="12"/>
    <tableColumn id="13" xr3:uid="{DE8EEC65-2E8E-46C2-AAA3-BDC72AF2A8E5}" name="محل استقرار " dataDxfId="11"/>
    <tableColumn id="14" xr3:uid="{D68A5FAD-CC8F-4E4B-AC7F-3FA8BCB17202}" name="GPS" dataDxfId="10"/>
    <tableColumn id="15" xr3:uid="{235CA15D-196E-4530-86D0-437B1EEE026F}" name="تاریخ" dataDxfId="9"/>
    <tableColumn id="16" xr3:uid="{FE315653-3391-4EFA-B620-354E3EAE4DE9}" name="قیمت خرید" dataDxfId="8" dataCellStyle="Comma">
      <calculatedColumnFormula>VLOOKUP(#REF!,[2]Sheet4!$D:$E,2,FALSE)</calculatedColumnFormula>
    </tableColumn>
    <tableColumn id="17" xr3:uid="{5E6C5BB9-ADC1-480E-8E74-39F2DAB0C397}" name="مالیات ها" dataDxfId="7"/>
    <tableColumn id="18" xr3:uid="{DDBCC8BD-5756-44FF-B1D6-F5113917502A}" name="هزینه های نقل و انتقال" dataDxfId="6"/>
    <tableColumn id="19" xr3:uid="{26CE30FB-F340-415B-9CFC-6081928E313C}" name="هزینه های گمرکی" dataDxfId="5"/>
    <tableColumn id="20" xr3:uid="{56426D44-C35C-4A9E-94B8-4EF38FCBC653}" name="خدمات پس از فروش" dataDxfId="4"/>
    <tableColumn id="22" xr3:uid="{21355429-7544-44B9-8BC6-5EC71AA8ED09}" name="گواهی اسقاط" dataDxfId="3" dataCellStyle="Comma"/>
    <tableColumn id="21" xr3:uid="{AB220462-D7D9-4B11-85A8-5FCC2328C211}" name="سایر" dataDxfId="2"/>
    <tableColumn id="23" xr3:uid="{D619B8B0-EE37-4E8F-9012-38F3516BCDEA}" name="جمع کل" dataDxfId="1" dataCellStyle="Comma">
      <calculatedColumnFormula>SUM(Trucks[[#This Row],[قیمت خرید]:[سایر]])</calculatedColumnFormula>
    </tableColumn>
    <tableColumn id="24" xr3:uid="{E54FA3F1-B92F-4F77-93C2-F88DF0114CB9}" name="شرح" dataDxfId="0">
      <calculatedColumnFormula>B3&amp;" "&amp;$D$2&amp;" "&amp;D3&amp;" "&amp;$F$2&amp;" "&amp;F3&amp;" "&amp;$G$2&amp;" "&amp;G3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A2DD-A320-48E8-A881-48871487FF2A}">
  <sheetPr>
    <tabColor theme="9" tint="-0.249977111117893"/>
    <pageSetUpPr fitToPage="1"/>
  </sheetPr>
  <dimension ref="A1:Z261"/>
  <sheetViews>
    <sheetView rightToLeft="1" tabSelected="1" zoomScaleNormal="100" workbookViewId="0">
      <pane ySplit="2" topLeftCell="A3" activePane="bottomLeft" state="frozen"/>
      <selection pane="bottomLeft" activeCell="J18" sqref="J18"/>
    </sheetView>
  </sheetViews>
  <sheetFormatPr defaultColWidth="16.140625" defaultRowHeight="15" outlineLevelCol="1" x14ac:dyDescent="0.25"/>
  <cols>
    <col min="1" max="1" width="7.28515625" style="1" customWidth="1"/>
    <col min="2" max="2" width="15.5703125" style="1" bestFit="1" customWidth="1"/>
    <col min="3" max="3" width="13.85546875" style="1" bestFit="1" customWidth="1"/>
    <col min="4" max="4" width="8.42578125" style="1" bestFit="1" customWidth="1"/>
    <col min="5" max="5" width="17.28515625" style="1" customWidth="1"/>
    <col min="6" max="6" width="19.7109375" style="2" bestFit="1" customWidth="1"/>
    <col min="7" max="7" width="13.7109375" style="3" customWidth="1" outlineLevel="1"/>
    <col min="8" max="8" width="10.5703125" style="4" customWidth="1" outlineLevel="1"/>
    <col min="9" max="9" width="11.7109375" style="5" customWidth="1" outlineLevel="1"/>
    <col min="10" max="10" width="16.85546875" style="5" customWidth="1" outlineLevel="1"/>
    <col min="11" max="11" width="11.5703125" style="1" customWidth="1" outlineLevel="1"/>
    <col min="12" max="12" width="17.85546875" style="5" customWidth="1" outlineLevel="1"/>
    <col min="13" max="13" width="12.5703125" style="1" customWidth="1" outlineLevel="1"/>
    <col min="14" max="14" width="10.42578125" style="1" customWidth="1" outlineLevel="1"/>
    <col min="15" max="15" width="10" style="6" bestFit="1" customWidth="1"/>
    <col min="16" max="16" width="18.5703125" style="34" bestFit="1" customWidth="1"/>
    <col min="17" max="17" width="17.140625" style="33" customWidth="1"/>
    <col min="18" max="18" width="20.140625" style="34" customWidth="1"/>
    <col min="19" max="19" width="17.42578125" style="31" customWidth="1"/>
    <col min="20" max="20" width="18.5703125" style="31" customWidth="1"/>
    <col min="21" max="21" width="15.5703125" style="31" customWidth="1"/>
    <col min="22" max="22" width="24.28515625" style="31" customWidth="1"/>
    <col min="23" max="23" width="18.85546875" bestFit="1" customWidth="1"/>
    <col min="24" max="24" width="73.140625" style="29" bestFit="1" customWidth="1"/>
    <col min="25" max="25" width="67.42578125" style="35" bestFit="1" customWidth="1"/>
    <col min="26" max="26" width="16.140625" style="6"/>
    <col min="27" max="27" width="73.140625" style="1" customWidth="1"/>
    <col min="28" max="16384" width="16.140625" style="1"/>
  </cols>
  <sheetData>
    <row r="1" spans="1:26" ht="21" x14ac:dyDescent="0.25">
      <c r="J1" s="5">
        <f ca="1">TODAY()</f>
        <v>45243</v>
      </c>
      <c r="P1" s="7">
        <f t="shared" ref="P1:V1" si="0">SUBTOTAL(9,P3:P44)</f>
        <v>148724484000</v>
      </c>
      <c r="Q1" s="7">
        <f t="shared" si="0"/>
        <v>16598200000</v>
      </c>
      <c r="R1" s="7">
        <f t="shared" si="0"/>
        <v>1469214821</v>
      </c>
      <c r="S1" s="7">
        <f t="shared" si="0"/>
        <v>5229800580.8920002</v>
      </c>
      <c r="T1" s="7">
        <f t="shared" si="0"/>
        <v>69000000</v>
      </c>
      <c r="U1" s="7">
        <f t="shared" si="0"/>
        <v>10475040000</v>
      </c>
      <c r="V1" s="7">
        <f t="shared" si="0"/>
        <v>-2308327360</v>
      </c>
      <c r="W1" s="7">
        <f>SUBTOTAL(9,W3:W44)</f>
        <v>180257412041.892</v>
      </c>
      <c r="X1" s="8"/>
      <c r="Y1" s="6"/>
      <c r="Z1" s="1"/>
    </row>
    <row r="2" spans="1:26" s="17" customFormat="1" ht="19.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9" t="s">
        <v>7</v>
      </c>
      <c r="I2" s="11" t="s">
        <v>8</v>
      </c>
      <c r="J2" s="11" t="s">
        <v>9</v>
      </c>
      <c r="K2" s="9" t="s">
        <v>10</v>
      </c>
      <c r="L2" s="11" t="s">
        <v>11</v>
      </c>
      <c r="M2" s="9" t="s">
        <v>12</v>
      </c>
      <c r="N2" s="9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4" t="s">
        <v>20</v>
      </c>
      <c r="V2" s="13" t="s">
        <v>21</v>
      </c>
      <c r="W2" s="15" t="s">
        <v>22</v>
      </c>
      <c r="X2" s="16" t="s">
        <v>23</v>
      </c>
    </row>
    <row r="3" spans="1:26" ht="19.5" x14ac:dyDescent="0.25">
      <c r="A3" s="9">
        <v>1</v>
      </c>
      <c r="B3" s="9" t="s">
        <v>107</v>
      </c>
      <c r="C3" s="9">
        <v>44</v>
      </c>
      <c r="D3" s="9">
        <v>2019</v>
      </c>
      <c r="E3" s="9" t="s">
        <v>108</v>
      </c>
      <c r="F3" s="2" t="s">
        <v>76</v>
      </c>
      <c r="G3" s="10" t="s">
        <v>24</v>
      </c>
      <c r="H3" s="9" t="s">
        <v>25</v>
      </c>
      <c r="I3" s="11">
        <v>45337</v>
      </c>
      <c r="J3" s="11">
        <v>45555</v>
      </c>
      <c r="K3" s="9" t="s">
        <v>25</v>
      </c>
      <c r="L3" s="11">
        <v>45001</v>
      </c>
      <c r="M3" s="9"/>
      <c r="N3" s="9" t="s">
        <v>25</v>
      </c>
      <c r="O3" s="12">
        <v>44985</v>
      </c>
      <c r="P3" s="13">
        <v>233690000</v>
      </c>
      <c r="Q3" s="13">
        <v>308000000</v>
      </c>
      <c r="R3" s="13">
        <v>418104800</v>
      </c>
      <c r="S3" s="13">
        <v>6432301</v>
      </c>
      <c r="T3" s="13"/>
      <c r="U3" s="14">
        <v>1309380000</v>
      </c>
      <c r="V3" s="13">
        <v>30260000</v>
      </c>
      <c r="W3" s="18">
        <f>SUM(Trucks[[#This Row],[قیمت خرید]:[سایر]])</f>
        <v>2305867101</v>
      </c>
      <c r="X3" s="16" t="str">
        <f t="shared" ref="X3:X52" si="1">B3&amp;" "&amp;$D$2&amp;" "&amp;D3&amp;" "&amp;$F$2&amp;" "&amp;F3&amp;" "&amp;$G$2&amp;" "&amp;G3</f>
        <v>كاميون کشنده مدل 2019 شماره شاسی XLRTEH4310G651075 شماره پلاک 55 922 ع 94</v>
      </c>
      <c r="Y3" s="1"/>
      <c r="Z3" s="1"/>
    </row>
    <row r="4" spans="1:26" ht="19.5" x14ac:dyDescent="0.25">
      <c r="A4" s="9">
        <f>A3+1</f>
        <v>2</v>
      </c>
      <c r="B4" s="9" t="s">
        <v>107</v>
      </c>
      <c r="C4" s="9">
        <v>44</v>
      </c>
      <c r="D4" s="9">
        <v>2019</v>
      </c>
      <c r="E4" s="9" t="s">
        <v>108</v>
      </c>
      <c r="F4" s="2" t="s">
        <v>77</v>
      </c>
      <c r="G4" s="10" t="s">
        <v>26</v>
      </c>
      <c r="H4" s="9" t="s">
        <v>25</v>
      </c>
      <c r="I4" s="11">
        <v>45337</v>
      </c>
      <c r="J4" s="11">
        <v>45555</v>
      </c>
      <c r="K4" s="9" t="s">
        <v>25</v>
      </c>
      <c r="L4" s="11">
        <v>44926</v>
      </c>
      <c r="M4" s="9"/>
      <c r="N4" s="9" t="s">
        <v>25</v>
      </c>
      <c r="O4" s="12">
        <v>44985</v>
      </c>
      <c r="P4" s="13">
        <v>2626916000</v>
      </c>
      <c r="Q4" s="13">
        <v>308000000</v>
      </c>
      <c r="R4" s="13">
        <v>4181000</v>
      </c>
      <c r="S4" s="13">
        <v>64282301</v>
      </c>
      <c r="T4" s="13"/>
      <c r="U4" s="14">
        <v>1309380000</v>
      </c>
      <c r="V4" s="13">
        <v>30260000</v>
      </c>
      <c r="W4" s="18">
        <f>SUM(Trucks[[#This Row],[قیمت خرید]:[سایر]])</f>
        <v>4343019301</v>
      </c>
      <c r="X4" s="16" t="str">
        <f t="shared" si="1"/>
        <v>كاميون کشنده مدل 2019 شماره شاسی XLRTEH4310G659816 شماره پلاک 55 925 ع 94</v>
      </c>
      <c r="Y4" s="1"/>
      <c r="Z4" s="1"/>
    </row>
    <row r="5" spans="1:26" ht="19.5" x14ac:dyDescent="0.25">
      <c r="A5" s="9">
        <f t="shared" ref="A5:A52" si="2">A4+1</f>
        <v>3</v>
      </c>
      <c r="B5" s="9" t="s">
        <v>107</v>
      </c>
      <c r="C5" s="9">
        <v>44</v>
      </c>
      <c r="D5" s="9">
        <v>2019</v>
      </c>
      <c r="E5" s="9" t="s">
        <v>108</v>
      </c>
      <c r="F5" s="2" t="s">
        <v>78</v>
      </c>
      <c r="G5" s="10" t="s">
        <v>27</v>
      </c>
      <c r="H5" s="9" t="s">
        <v>25</v>
      </c>
      <c r="I5" s="11">
        <v>45337</v>
      </c>
      <c r="J5" s="11">
        <v>45555</v>
      </c>
      <c r="K5" s="9" t="s">
        <v>25</v>
      </c>
      <c r="L5" s="11">
        <v>44926</v>
      </c>
      <c r="M5" s="9"/>
      <c r="N5" s="9" t="s">
        <v>25</v>
      </c>
      <c r="O5" s="12">
        <v>44985</v>
      </c>
      <c r="P5" s="13">
        <v>2626916000</v>
      </c>
      <c r="Q5" s="13">
        <v>308000000</v>
      </c>
      <c r="R5" s="13">
        <v>4181000</v>
      </c>
      <c r="S5" s="13">
        <v>64282301</v>
      </c>
      <c r="T5" s="13"/>
      <c r="U5" s="14">
        <v>1309380000</v>
      </c>
      <c r="V5" s="13">
        <v>30260000</v>
      </c>
      <c r="W5" s="18">
        <f>SUM(Trucks[[#This Row],[قیمت خرید]:[سایر]])</f>
        <v>4343019301</v>
      </c>
      <c r="X5" s="16" t="str">
        <f t="shared" si="1"/>
        <v>كاميون کشنده مدل 2019 شماره شاسی XLRTEH4310G673757 شماره پلاک 55 918 ع 94</v>
      </c>
      <c r="Y5" s="1"/>
      <c r="Z5" s="1"/>
    </row>
    <row r="6" spans="1:26" ht="19.5" x14ac:dyDescent="0.25">
      <c r="A6" s="9">
        <f t="shared" si="2"/>
        <v>4</v>
      </c>
      <c r="B6" s="9" t="s">
        <v>107</v>
      </c>
      <c r="C6" s="9">
        <v>44</v>
      </c>
      <c r="D6" s="9">
        <v>2019</v>
      </c>
      <c r="E6" s="9" t="s">
        <v>108</v>
      </c>
      <c r="F6" s="2" t="s">
        <v>79</v>
      </c>
      <c r="G6" s="10" t="s">
        <v>33</v>
      </c>
      <c r="H6" s="9" t="s">
        <v>25</v>
      </c>
      <c r="I6" s="11">
        <v>45419</v>
      </c>
      <c r="J6" s="11">
        <v>45396</v>
      </c>
      <c r="K6" s="9" t="s">
        <v>25</v>
      </c>
      <c r="L6" s="11">
        <v>45040</v>
      </c>
      <c r="M6" s="9"/>
      <c r="N6" s="9" t="s">
        <v>25</v>
      </c>
      <c r="O6" s="12">
        <v>45099</v>
      </c>
      <c r="P6" s="13">
        <v>2626916000</v>
      </c>
      <c r="Q6" s="13">
        <v>800000000</v>
      </c>
      <c r="R6" s="13">
        <v>121440</v>
      </c>
      <c r="S6" s="13">
        <v>881993</v>
      </c>
      <c r="T6" s="13"/>
      <c r="U6" s="13"/>
      <c r="V6" s="19"/>
      <c r="W6" s="20">
        <f>SUM(Trucks[[#This Row],[قیمت خرید]:[سایر]])</f>
        <v>3427919433</v>
      </c>
      <c r="X6" s="16" t="str">
        <f t="shared" si="1"/>
        <v>كاميون کشنده مدل 2019 شماره شاسی XLRTEH4310G674090 شماره پلاک 55 718 ع 99</v>
      </c>
      <c r="Y6" s="1"/>
      <c r="Z6" s="1"/>
    </row>
    <row r="7" spans="1:26" ht="19.5" x14ac:dyDescent="0.25">
      <c r="A7" s="9">
        <f t="shared" si="2"/>
        <v>5</v>
      </c>
      <c r="B7" s="9" t="s">
        <v>107</v>
      </c>
      <c r="C7" s="9">
        <v>44</v>
      </c>
      <c r="D7" s="9">
        <v>2019</v>
      </c>
      <c r="E7" s="9" t="s">
        <v>108</v>
      </c>
      <c r="F7" s="2" t="s">
        <v>80</v>
      </c>
      <c r="G7" s="10" t="s">
        <v>36</v>
      </c>
      <c r="H7" s="9" t="s">
        <v>25</v>
      </c>
      <c r="I7" s="11">
        <v>45385</v>
      </c>
      <c r="J7" s="11">
        <v>45336</v>
      </c>
      <c r="K7" s="9" t="s">
        <v>25</v>
      </c>
      <c r="L7" s="11">
        <v>45020</v>
      </c>
      <c r="M7" s="9"/>
      <c r="N7" s="9" t="s">
        <v>25</v>
      </c>
      <c r="O7" s="12">
        <v>45004</v>
      </c>
      <c r="P7" s="13">
        <v>2626916000</v>
      </c>
      <c r="Q7" s="13">
        <v>308000000</v>
      </c>
      <c r="R7" s="13">
        <v>4181000</v>
      </c>
      <c r="S7" s="13">
        <v>4624164</v>
      </c>
      <c r="T7" s="13"/>
      <c r="U7" s="14"/>
      <c r="V7" s="13">
        <v>2068000</v>
      </c>
      <c r="W7" s="18">
        <f>SUM(Trucks[[#This Row],[قیمت خرید]:[سایر]])</f>
        <v>2945789164</v>
      </c>
      <c r="X7" s="16" t="str">
        <f t="shared" si="1"/>
        <v>كاميون کشنده مدل 2019 شماره شاسی XLRTEH4310G673688 شماره پلاک 55 151 ع 11</v>
      </c>
      <c r="Y7" s="1"/>
      <c r="Z7" s="1"/>
    </row>
    <row r="8" spans="1:26" ht="18.75" customHeight="1" x14ac:dyDescent="0.25">
      <c r="A8" s="9">
        <f t="shared" si="2"/>
        <v>6</v>
      </c>
      <c r="B8" s="9" t="s">
        <v>107</v>
      </c>
      <c r="C8" s="9">
        <v>44</v>
      </c>
      <c r="D8" s="9">
        <v>2019</v>
      </c>
      <c r="E8" s="9" t="s">
        <v>108</v>
      </c>
      <c r="F8" s="2" t="s">
        <v>81</v>
      </c>
      <c r="G8" s="10" t="s">
        <v>37</v>
      </c>
      <c r="H8" s="9" t="s">
        <v>25</v>
      </c>
      <c r="I8" s="11">
        <v>45385</v>
      </c>
      <c r="J8" s="11">
        <v>45336</v>
      </c>
      <c r="K8" s="9" t="s">
        <v>25</v>
      </c>
      <c r="L8" s="11">
        <v>45020</v>
      </c>
      <c r="M8" s="9"/>
      <c r="N8" s="9" t="s">
        <v>25</v>
      </c>
      <c r="O8" s="12">
        <v>45004</v>
      </c>
      <c r="P8" s="13">
        <v>2626916000</v>
      </c>
      <c r="Q8" s="13">
        <v>308000000</v>
      </c>
      <c r="R8" s="13">
        <v>4181000</v>
      </c>
      <c r="S8" s="13">
        <v>49846489</v>
      </c>
      <c r="T8" s="13"/>
      <c r="U8" s="14"/>
      <c r="V8" s="21">
        <f>302066000-3000000000</f>
        <v>-2697934000</v>
      </c>
      <c r="W8" s="18">
        <f>SUM(Trucks[[#This Row],[قیمت خرید]:[سایر]])</f>
        <v>291009489</v>
      </c>
      <c r="X8" s="16" t="str">
        <f t="shared" si="1"/>
        <v>كاميون کشنده مدل 2019 شماره شاسی XLRTEH4310G673781 شماره پلاک 55 182 ع 11</v>
      </c>
      <c r="Y8" s="1"/>
      <c r="Z8" s="1"/>
    </row>
    <row r="9" spans="1:26" ht="19.5" x14ac:dyDescent="0.25">
      <c r="A9" s="9">
        <f t="shared" si="2"/>
        <v>7</v>
      </c>
      <c r="B9" s="9" t="s">
        <v>107</v>
      </c>
      <c r="C9" s="9">
        <v>44</v>
      </c>
      <c r="D9" s="9">
        <v>2019</v>
      </c>
      <c r="E9" s="9" t="s">
        <v>108</v>
      </c>
      <c r="F9" s="2" t="s">
        <v>82</v>
      </c>
      <c r="G9" s="10" t="s">
        <v>38</v>
      </c>
      <c r="H9" s="9" t="s">
        <v>25</v>
      </c>
      <c r="I9" s="11">
        <v>45385</v>
      </c>
      <c r="J9" s="11">
        <v>45336</v>
      </c>
      <c r="K9" s="9" t="s">
        <v>25</v>
      </c>
      <c r="L9" s="11">
        <v>45020</v>
      </c>
      <c r="M9" s="9"/>
      <c r="N9" s="9" t="s">
        <v>25</v>
      </c>
      <c r="O9" s="12">
        <v>45004</v>
      </c>
      <c r="P9" s="13">
        <v>2626916000</v>
      </c>
      <c r="Q9" s="13">
        <v>308000000</v>
      </c>
      <c r="R9" s="13">
        <v>4181000</v>
      </c>
      <c r="S9" s="13">
        <v>1124164</v>
      </c>
      <c r="T9" s="13"/>
      <c r="U9" s="14"/>
      <c r="V9" s="22">
        <v>2066000</v>
      </c>
      <c r="W9" s="18">
        <f>SUM(Trucks[[#This Row],[قیمت خرید]:[سایر]])</f>
        <v>2942287164</v>
      </c>
      <c r="X9" s="16" t="str">
        <f t="shared" si="1"/>
        <v>كاميون کشنده مدل 2019 شماره شاسی XLRTEH4310G676753 شماره پلاک 55 198 ع 11</v>
      </c>
      <c r="Y9" s="1"/>
      <c r="Z9" s="1"/>
    </row>
    <row r="10" spans="1:26" ht="19.5" x14ac:dyDescent="0.25">
      <c r="A10" s="9">
        <f t="shared" si="2"/>
        <v>8</v>
      </c>
      <c r="B10" s="9" t="s">
        <v>107</v>
      </c>
      <c r="C10" s="9">
        <v>44</v>
      </c>
      <c r="D10" s="9">
        <v>2019</v>
      </c>
      <c r="E10" s="9" t="s">
        <v>108</v>
      </c>
      <c r="F10" s="2" t="s">
        <v>83</v>
      </c>
      <c r="G10" s="10" t="s">
        <v>39</v>
      </c>
      <c r="H10" s="9" t="s">
        <v>25</v>
      </c>
      <c r="I10" s="11">
        <v>45385</v>
      </c>
      <c r="J10" s="11">
        <v>45247</v>
      </c>
      <c r="K10" s="9" t="s">
        <v>25</v>
      </c>
      <c r="L10" s="11">
        <v>45001</v>
      </c>
      <c r="M10" s="9"/>
      <c r="N10" s="9" t="s">
        <v>25</v>
      </c>
      <c r="O10" s="23">
        <v>45004</v>
      </c>
      <c r="P10" s="22">
        <v>233690000</v>
      </c>
      <c r="Q10" s="22">
        <v>308000000</v>
      </c>
      <c r="R10" s="22">
        <v>4181000</v>
      </c>
      <c r="S10" s="22">
        <v>6662934</v>
      </c>
      <c r="T10" s="22">
        <v>23000000</v>
      </c>
      <c r="U10" s="14"/>
      <c r="V10" s="22">
        <v>1800000</v>
      </c>
      <c r="W10" s="18">
        <f>SUM(Trucks[[#This Row],[قیمت خرید]:[سایر]])</f>
        <v>577333934</v>
      </c>
      <c r="X10" s="16" t="str">
        <f t="shared" si="1"/>
        <v>كاميون کشنده مدل 2019 شماره شاسی XLRTEH4310G659657 شماره پلاک 55 275 ع 99</v>
      </c>
      <c r="Y10" s="1"/>
      <c r="Z10" s="1"/>
    </row>
    <row r="11" spans="1:26" ht="19.5" x14ac:dyDescent="0.25">
      <c r="A11" s="9">
        <f t="shared" si="2"/>
        <v>9</v>
      </c>
      <c r="B11" s="9" t="s">
        <v>107</v>
      </c>
      <c r="C11" s="9">
        <v>44</v>
      </c>
      <c r="D11" s="9">
        <v>2019</v>
      </c>
      <c r="E11" s="9" t="s">
        <v>108</v>
      </c>
      <c r="F11" s="2" t="s">
        <v>84</v>
      </c>
      <c r="G11" s="10" t="s">
        <v>28</v>
      </c>
      <c r="H11" s="9" t="s">
        <v>25</v>
      </c>
      <c r="I11" s="11">
        <v>45385</v>
      </c>
      <c r="J11" s="11">
        <v>45247</v>
      </c>
      <c r="K11" s="9" t="s">
        <v>25</v>
      </c>
      <c r="L11" s="11">
        <v>45001</v>
      </c>
      <c r="M11" s="9"/>
      <c r="N11" s="9" t="s">
        <v>25</v>
      </c>
      <c r="O11" s="23">
        <v>45004</v>
      </c>
      <c r="P11" s="22">
        <v>233690000</v>
      </c>
      <c r="Q11" s="22">
        <v>308000000</v>
      </c>
      <c r="R11" s="22">
        <v>4181000</v>
      </c>
      <c r="S11" s="22">
        <v>6692934</v>
      </c>
      <c r="T11" s="22">
        <v>23000000</v>
      </c>
      <c r="U11" s="14"/>
      <c r="V11" s="22">
        <v>1800000</v>
      </c>
      <c r="W11" s="18">
        <f>SUM(Trucks[[#This Row],[قیمت خرید]:[سایر]])</f>
        <v>577363934</v>
      </c>
      <c r="X11" s="16" t="str">
        <f t="shared" si="1"/>
        <v>كاميون کشنده مدل 2019 شماره شاسی XLRTEH4310G656656 شماره پلاک 55 282 ع 99</v>
      </c>
      <c r="Y11" s="1"/>
      <c r="Z11" s="1"/>
    </row>
    <row r="12" spans="1:26" ht="19.5" x14ac:dyDescent="0.25">
      <c r="A12" s="9">
        <f t="shared" si="2"/>
        <v>10</v>
      </c>
      <c r="B12" s="9" t="s">
        <v>107</v>
      </c>
      <c r="C12" s="9">
        <v>44</v>
      </c>
      <c r="D12" s="9">
        <v>2019</v>
      </c>
      <c r="E12" s="9" t="s">
        <v>108</v>
      </c>
      <c r="F12" s="2" t="s">
        <v>85</v>
      </c>
      <c r="G12" s="10" t="s">
        <v>40</v>
      </c>
      <c r="H12" s="9" t="s">
        <v>25</v>
      </c>
      <c r="I12" s="11">
        <v>45419</v>
      </c>
      <c r="J12" s="11">
        <v>45247</v>
      </c>
      <c r="K12" s="9" t="s">
        <v>25</v>
      </c>
      <c r="L12" s="11">
        <v>45046</v>
      </c>
      <c r="M12" s="9"/>
      <c r="N12" s="9" t="s">
        <v>25</v>
      </c>
      <c r="O12" s="12">
        <v>45099</v>
      </c>
      <c r="P12" s="13">
        <v>2809000000</v>
      </c>
      <c r="Q12" s="13">
        <v>800000000</v>
      </c>
      <c r="R12" s="13">
        <v>1629000</v>
      </c>
      <c r="S12" s="13">
        <v>64164623.891999997</v>
      </c>
      <c r="T12" s="13">
        <v>23000000</v>
      </c>
      <c r="U12" s="14"/>
      <c r="V12" s="22">
        <v>1800000</v>
      </c>
      <c r="W12" s="20">
        <f>SUM(Trucks[[#This Row],[قیمت خرید]:[سایر]])</f>
        <v>3699593623.8920002</v>
      </c>
      <c r="X12" s="16" t="str">
        <f t="shared" si="1"/>
        <v>كاميون کشنده مدل 2019 شماره شاسی XLRTEH4310G661963 شماره پلاک 55 285 ع 99</v>
      </c>
      <c r="Y12" s="1"/>
      <c r="Z12" s="1"/>
    </row>
    <row r="13" spans="1:26" ht="19.5" x14ac:dyDescent="0.25">
      <c r="A13" s="9">
        <f t="shared" si="2"/>
        <v>11</v>
      </c>
      <c r="B13" s="9" t="s">
        <v>107</v>
      </c>
      <c r="C13" s="9"/>
      <c r="D13" s="9">
        <v>2019</v>
      </c>
      <c r="E13" s="9" t="s">
        <v>108</v>
      </c>
      <c r="F13" s="2" t="s">
        <v>86</v>
      </c>
      <c r="G13" s="10"/>
      <c r="H13" s="9"/>
      <c r="I13" s="11"/>
      <c r="J13" s="11"/>
      <c r="K13" s="9"/>
      <c r="L13" s="11"/>
      <c r="M13" s="9" t="s">
        <v>29</v>
      </c>
      <c r="N13" s="9" t="s">
        <v>25</v>
      </c>
      <c r="O13" s="12">
        <v>44826</v>
      </c>
      <c r="P13" s="13">
        <v>3160080000</v>
      </c>
      <c r="Q13" s="13"/>
      <c r="R13" s="13"/>
      <c r="S13" s="13"/>
      <c r="T13" s="13"/>
      <c r="U13" s="14"/>
      <c r="V13" s="13"/>
      <c r="W13" s="15">
        <f>SUM(Trucks[[#This Row],[قیمت خرید]:[سایر]])</f>
        <v>3160080000</v>
      </c>
      <c r="X13" s="16" t="str">
        <f t="shared" si="1"/>
        <v xml:space="preserve">كاميون کشنده مدل 2019 شماره شاسی XLRTEH4310G690444 شماره پلاک </v>
      </c>
      <c r="Y13" s="1"/>
      <c r="Z13" s="1"/>
    </row>
    <row r="14" spans="1:26" ht="19.5" x14ac:dyDescent="0.25">
      <c r="A14" s="9">
        <f t="shared" si="2"/>
        <v>12</v>
      </c>
      <c r="B14" s="9" t="s">
        <v>107</v>
      </c>
      <c r="C14" s="9"/>
      <c r="D14" s="9">
        <v>2019</v>
      </c>
      <c r="E14" s="9" t="s">
        <v>108</v>
      </c>
      <c r="F14" s="2" t="s">
        <v>87</v>
      </c>
      <c r="G14" s="10"/>
      <c r="H14" s="9"/>
      <c r="I14" s="11"/>
      <c r="J14" s="11"/>
      <c r="K14" s="9"/>
      <c r="L14" s="11"/>
      <c r="M14" s="9" t="s">
        <v>29</v>
      </c>
      <c r="N14" s="9" t="s">
        <v>25</v>
      </c>
      <c r="O14" s="12">
        <v>44826</v>
      </c>
      <c r="P14" s="13">
        <v>3160080000</v>
      </c>
      <c r="Q14" s="13"/>
      <c r="R14" s="13"/>
      <c r="S14" s="13"/>
      <c r="T14" s="13"/>
      <c r="U14" s="14"/>
      <c r="V14" s="13"/>
      <c r="W14" s="15">
        <f>SUM(Trucks[[#This Row],[قیمت خرید]:[سایر]])</f>
        <v>3160080000</v>
      </c>
      <c r="X14" s="16" t="str">
        <f t="shared" si="1"/>
        <v xml:space="preserve">كاميون کشنده مدل 2019 شماره شاسی XLRTEH4310G690484 شماره پلاک </v>
      </c>
      <c r="Y14" s="1"/>
      <c r="Z14" s="1"/>
    </row>
    <row r="15" spans="1:26" ht="19.5" x14ac:dyDescent="0.25">
      <c r="A15" s="9">
        <f t="shared" si="2"/>
        <v>13</v>
      </c>
      <c r="B15" s="9" t="s">
        <v>107</v>
      </c>
      <c r="C15" s="9">
        <v>44</v>
      </c>
      <c r="D15" s="9">
        <v>2021</v>
      </c>
      <c r="E15" s="9" t="s">
        <v>108</v>
      </c>
      <c r="F15" s="2" t="s">
        <v>88</v>
      </c>
      <c r="G15" s="10" t="s">
        <v>41</v>
      </c>
      <c r="H15" s="9" t="s">
        <v>25</v>
      </c>
      <c r="I15" s="11">
        <v>45491</v>
      </c>
      <c r="J15" s="11">
        <v>45366</v>
      </c>
      <c r="K15" s="9" t="s">
        <v>25</v>
      </c>
      <c r="L15" s="11">
        <v>45084</v>
      </c>
      <c r="M15" s="9"/>
      <c r="N15" s="9" t="s">
        <v>25</v>
      </c>
      <c r="O15" s="12">
        <v>45099</v>
      </c>
      <c r="P15" s="13">
        <v>3109620000</v>
      </c>
      <c r="Q15" s="13">
        <v>908000000</v>
      </c>
      <c r="R15" s="14">
        <v>121444</v>
      </c>
      <c r="S15" s="13">
        <v>62090901</v>
      </c>
      <c r="T15" s="13"/>
      <c r="U15" s="14"/>
      <c r="V15" s="22"/>
      <c r="W15" s="20">
        <f>SUM(Trucks[[#This Row],[قیمت خرید]:[سایر]])</f>
        <v>4079832345</v>
      </c>
      <c r="X15" s="16" t="str">
        <f t="shared" si="1"/>
        <v>كاميون کشنده مدل 2021 شماره شاسی XLRTEH4310G366161 شماره پلاک 55 885 ع 12</v>
      </c>
      <c r="Y15" s="1"/>
      <c r="Z15" s="1"/>
    </row>
    <row r="16" spans="1:26" ht="19.5" x14ac:dyDescent="0.25">
      <c r="A16" s="9">
        <f t="shared" si="2"/>
        <v>14</v>
      </c>
      <c r="B16" s="9" t="s">
        <v>107</v>
      </c>
      <c r="C16" s="9">
        <v>44</v>
      </c>
      <c r="D16" s="9">
        <v>2022</v>
      </c>
      <c r="E16" s="9" t="s">
        <v>108</v>
      </c>
      <c r="F16" s="2" t="s">
        <v>65</v>
      </c>
      <c r="G16" s="10" t="s">
        <v>42</v>
      </c>
      <c r="H16" s="9" t="s">
        <v>25</v>
      </c>
      <c r="I16" s="11">
        <v>45337</v>
      </c>
      <c r="J16" s="11">
        <v>45555</v>
      </c>
      <c r="K16" s="9" t="s">
        <v>25</v>
      </c>
      <c r="L16" s="11">
        <v>44926</v>
      </c>
      <c r="M16" s="9"/>
      <c r="N16" s="9" t="s">
        <v>25</v>
      </c>
      <c r="O16" s="12">
        <v>44985</v>
      </c>
      <c r="P16" s="13">
        <v>3614080000</v>
      </c>
      <c r="Q16" s="13">
        <v>1008240000</v>
      </c>
      <c r="R16" s="13">
        <v>4193000</v>
      </c>
      <c r="S16" s="13">
        <v>6981410</v>
      </c>
      <c r="T16" s="13"/>
      <c r="U16" s="14">
        <v>1309380000</v>
      </c>
      <c r="V16" s="22">
        <v>30218320</v>
      </c>
      <c r="W16" s="18">
        <f>SUM(Trucks[[#This Row],[قیمت خرید]:[سایر]])</f>
        <v>5973092730</v>
      </c>
      <c r="X16" s="16" t="str">
        <f t="shared" si="1"/>
        <v>كاميون کشنده مدل 2022 شماره شاسی XLRTEH4310G403867 شماره پلاک 55 915 ع 94</v>
      </c>
      <c r="Y16" s="1"/>
      <c r="Z16" s="1"/>
    </row>
    <row r="17" spans="1:26" ht="19.5" x14ac:dyDescent="0.25">
      <c r="A17" s="9">
        <f t="shared" si="2"/>
        <v>15</v>
      </c>
      <c r="B17" s="9" t="s">
        <v>107</v>
      </c>
      <c r="C17" s="9">
        <v>44</v>
      </c>
      <c r="D17" s="9">
        <v>2022</v>
      </c>
      <c r="E17" s="9" t="s">
        <v>108</v>
      </c>
      <c r="F17" s="2" t="s">
        <v>66</v>
      </c>
      <c r="G17" s="10" t="s">
        <v>34</v>
      </c>
      <c r="H17" s="9" t="s">
        <v>25</v>
      </c>
      <c r="I17" s="11">
        <v>45337</v>
      </c>
      <c r="J17" s="11">
        <v>45555</v>
      </c>
      <c r="K17" s="9" t="s">
        <v>25</v>
      </c>
      <c r="L17" s="11">
        <v>44926</v>
      </c>
      <c r="M17" s="9"/>
      <c r="N17" s="9" t="s">
        <v>25</v>
      </c>
      <c r="O17" s="12">
        <v>44985</v>
      </c>
      <c r="P17" s="13">
        <v>3643814000</v>
      </c>
      <c r="Q17" s="13">
        <v>1008240000</v>
      </c>
      <c r="R17" s="13">
        <v>4193000</v>
      </c>
      <c r="S17" s="13">
        <v>6981410</v>
      </c>
      <c r="T17" s="13"/>
      <c r="U17" s="14">
        <v>1309380000</v>
      </c>
      <c r="V17" s="22">
        <v>30218320</v>
      </c>
      <c r="W17" s="18">
        <f>SUM(Trucks[[#This Row],[قیمت خرید]:[سایر]])</f>
        <v>6002826730</v>
      </c>
      <c r="X17" s="16" t="str">
        <f t="shared" si="1"/>
        <v>كاميون کشنده مدل 2022 شماره شاسی XLRTEH4310G407491 شماره پلاک 55 919 ع 94</v>
      </c>
      <c r="Y17" s="1"/>
      <c r="Z17" s="1"/>
    </row>
    <row r="18" spans="1:26" ht="19.5" x14ac:dyDescent="0.25">
      <c r="A18" s="9">
        <f t="shared" si="2"/>
        <v>16</v>
      </c>
      <c r="B18" s="9" t="s">
        <v>107</v>
      </c>
      <c r="C18" s="9">
        <v>44</v>
      </c>
      <c r="D18" s="9">
        <v>2022</v>
      </c>
      <c r="E18" s="9" t="s">
        <v>108</v>
      </c>
      <c r="F18" s="2" t="s">
        <v>67</v>
      </c>
      <c r="G18" s="10" t="s">
        <v>30</v>
      </c>
      <c r="H18" s="9" t="s">
        <v>25</v>
      </c>
      <c r="I18" s="11">
        <v>45337</v>
      </c>
      <c r="J18" s="11">
        <v>45555</v>
      </c>
      <c r="K18" s="9" t="s">
        <v>25</v>
      </c>
      <c r="L18" s="11">
        <v>44926</v>
      </c>
      <c r="M18" s="9"/>
      <c r="N18" s="9" t="s">
        <v>25</v>
      </c>
      <c r="O18" s="12">
        <v>44985</v>
      </c>
      <c r="P18" s="13">
        <f>329820000</f>
        <v>329820000</v>
      </c>
      <c r="Q18" s="13">
        <v>1008240000</v>
      </c>
      <c r="R18" s="13">
        <v>423899020</v>
      </c>
      <c r="S18" s="13">
        <v>6264168</v>
      </c>
      <c r="T18" s="13"/>
      <c r="U18" s="14">
        <v>1309380000</v>
      </c>
      <c r="V18" s="22">
        <v>30260000</v>
      </c>
      <c r="W18" s="18">
        <f>SUM(Trucks[[#This Row],[قیمت خرید]:[سایر]])</f>
        <v>3107863188</v>
      </c>
      <c r="X18" s="16" t="str">
        <f t="shared" si="1"/>
        <v>كاميون کشنده مدل 2022 شماره شاسی XLRTEH4310G409043 شماره پلاک 55 924 ع 94</v>
      </c>
      <c r="Y18" s="1"/>
      <c r="Z18" s="1"/>
    </row>
    <row r="19" spans="1:26" ht="19.5" x14ac:dyDescent="0.25">
      <c r="A19" s="9">
        <f t="shared" si="2"/>
        <v>17</v>
      </c>
      <c r="B19" s="9" t="s">
        <v>107</v>
      </c>
      <c r="C19" s="9">
        <v>44</v>
      </c>
      <c r="D19" s="9">
        <v>2022</v>
      </c>
      <c r="E19" s="9" t="s">
        <v>108</v>
      </c>
      <c r="F19" s="2" t="s">
        <v>68</v>
      </c>
      <c r="G19" s="10" t="s">
        <v>35</v>
      </c>
      <c r="H19" s="9" t="s">
        <v>25</v>
      </c>
      <c r="I19" s="11">
        <v>45337</v>
      </c>
      <c r="J19" s="11">
        <v>45555</v>
      </c>
      <c r="K19" s="9" t="s">
        <v>25</v>
      </c>
      <c r="L19" s="11">
        <v>44926</v>
      </c>
      <c r="M19" s="9"/>
      <c r="N19" s="9" t="s">
        <v>25</v>
      </c>
      <c r="O19" s="12">
        <v>44985</v>
      </c>
      <c r="P19" s="13">
        <v>3608381000</v>
      </c>
      <c r="Q19" s="13">
        <v>1008240000</v>
      </c>
      <c r="R19" s="13">
        <v>423898020</v>
      </c>
      <c r="S19" s="13">
        <v>6414168</v>
      </c>
      <c r="T19" s="13"/>
      <c r="U19" s="14">
        <v>1309380000</v>
      </c>
      <c r="V19" s="22">
        <v>30266000</v>
      </c>
      <c r="W19" s="18">
        <f>SUM(Trucks[[#This Row],[قیمت خرید]:[سایر]])</f>
        <v>6386579188</v>
      </c>
      <c r="X19" s="16" t="str">
        <f t="shared" si="1"/>
        <v>كاميون کشنده مدل 2022 شماره شاسی XLRTEH4310G407551 شماره پلاک 55 914 ع 94</v>
      </c>
      <c r="Y19" s="1"/>
      <c r="Z19" s="1"/>
    </row>
    <row r="20" spans="1:26" ht="19.5" x14ac:dyDescent="0.25">
      <c r="A20" s="9">
        <f t="shared" si="2"/>
        <v>18</v>
      </c>
      <c r="B20" s="9" t="s">
        <v>107</v>
      </c>
      <c r="C20" s="9">
        <v>44</v>
      </c>
      <c r="D20" s="9">
        <v>2022</v>
      </c>
      <c r="E20" s="9" t="s">
        <v>108</v>
      </c>
      <c r="F20" s="2" t="s">
        <v>89</v>
      </c>
      <c r="G20" s="10" t="s">
        <v>31</v>
      </c>
      <c r="H20" s="9" t="s">
        <v>25</v>
      </c>
      <c r="I20" s="11">
        <v>45337</v>
      </c>
      <c r="J20" s="11">
        <v>45272</v>
      </c>
      <c r="K20" s="24"/>
      <c r="L20" s="11">
        <v>44958</v>
      </c>
      <c r="M20" s="9"/>
      <c r="N20" s="9" t="s">
        <v>25</v>
      </c>
      <c r="O20" s="12">
        <v>44985</v>
      </c>
      <c r="P20" s="13">
        <v>3608381000</v>
      </c>
      <c r="Q20" s="13">
        <v>1008240000</v>
      </c>
      <c r="R20" s="13">
        <v>41362000</v>
      </c>
      <c r="S20" s="13">
        <v>300060980</v>
      </c>
      <c r="T20" s="13"/>
      <c r="U20" s="14">
        <v>1309380000</v>
      </c>
      <c r="V20" s="13">
        <v>168330000</v>
      </c>
      <c r="W20" s="18">
        <f>SUM(Trucks[[#This Row],[قیمت خرید]:[سایر]])</f>
        <v>6435753980</v>
      </c>
      <c r="X20" s="16" t="str">
        <f t="shared" si="1"/>
        <v>كاميون کشنده مدل 2022 شماره شاسی XLRTEH4310G409136 شماره پلاک 55 457 ع 95</v>
      </c>
      <c r="Y20" s="1"/>
      <c r="Z20" s="1"/>
    </row>
    <row r="21" spans="1:26" ht="19.5" x14ac:dyDescent="0.25">
      <c r="A21" s="9">
        <f t="shared" si="2"/>
        <v>19</v>
      </c>
      <c r="B21" s="9" t="s">
        <v>107</v>
      </c>
      <c r="C21" s="9">
        <v>44</v>
      </c>
      <c r="D21" s="9">
        <v>2022</v>
      </c>
      <c r="E21" s="9" t="s">
        <v>108</v>
      </c>
      <c r="F21" s="2" t="s">
        <v>69</v>
      </c>
      <c r="G21" s="10" t="s">
        <v>43</v>
      </c>
      <c r="H21" s="9" t="s">
        <v>25</v>
      </c>
      <c r="I21" s="11">
        <v>45491</v>
      </c>
      <c r="J21" s="11">
        <v>45396</v>
      </c>
      <c r="K21" s="9" t="s">
        <v>25</v>
      </c>
      <c r="L21" s="11">
        <v>45085</v>
      </c>
      <c r="M21" s="9"/>
      <c r="N21" s="9" t="s">
        <v>25</v>
      </c>
      <c r="O21" s="12">
        <v>45099</v>
      </c>
      <c r="P21" s="13">
        <v>3338800000</v>
      </c>
      <c r="Q21" s="13">
        <v>1040000000</v>
      </c>
      <c r="R21" s="13">
        <v>121444</v>
      </c>
      <c r="S21" s="13">
        <v>86681083</v>
      </c>
      <c r="T21" s="13"/>
      <c r="U21" s="14"/>
      <c r="V21" s="19"/>
      <c r="W21" s="20">
        <f>SUM(Trucks[[#This Row],[قیمت خرید]:[سایر]])</f>
        <v>4465602527</v>
      </c>
      <c r="X21" s="16" t="str">
        <f t="shared" si="1"/>
        <v>كاميون کشنده مدل 2022 شماره شاسی XLRTEH4310G415073 شماره پلاک 55 888 ع 12</v>
      </c>
      <c r="Y21" s="1"/>
      <c r="Z21" s="1"/>
    </row>
    <row r="22" spans="1:26" ht="19.5" x14ac:dyDescent="0.25">
      <c r="A22" s="9">
        <f t="shared" si="2"/>
        <v>20</v>
      </c>
      <c r="B22" s="9" t="s">
        <v>107</v>
      </c>
      <c r="C22" s="9">
        <v>44</v>
      </c>
      <c r="D22" s="9">
        <v>2022</v>
      </c>
      <c r="E22" s="9" t="s">
        <v>108</v>
      </c>
      <c r="F22" s="2" t="s">
        <v>90</v>
      </c>
      <c r="G22" s="10" t="s">
        <v>44</v>
      </c>
      <c r="H22" s="9" t="s">
        <v>25</v>
      </c>
      <c r="I22" s="11">
        <v>45491</v>
      </c>
      <c r="J22" s="11">
        <v>45389</v>
      </c>
      <c r="K22" s="9" t="s">
        <v>25</v>
      </c>
      <c r="L22" s="11">
        <v>45085</v>
      </c>
      <c r="M22" s="9"/>
      <c r="N22" s="9" t="s">
        <v>25</v>
      </c>
      <c r="O22" s="12">
        <v>45099</v>
      </c>
      <c r="P22" s="13">
        <v>3338800000</v>
      </c>
      <c r="Q22" s="13">
        <v>106000000</v>
      </c>
      <c r="R22" s="13">
        <v>121444</v>
      </c>
      <c r="S22" s="13">
        <v>86163048</v>
      </c>
      <c r="T22" s="13"/>
      <c r="U22" s="14"/>
      <c r="V22" s="19"/>
      <c r="W22" s="20">
        <f>SUM(Trucks[[#This Row],[قیمت خرید]:[سایر]])</f>
        <v>3531084492</v>
      </c>
      <c r="X22" s="16" t="str">
        <f t="shared" si="1"/>
        <v>كاميون کشنده مدل 2022 شماره شاسی XLRTEH4310G460758 شماره پلاک 55 889 ع  12</v>
      </c>
      <c r="Y22" s="1"/>
      <c r="Z22" s="1"/>
    </row>
    <row r="23" spans="1:26" ht="19.5" x14ac:dyDescent="0.25">
      <c r="A23" s="9">
        <f t="shared" si="2"/>
        <v>21</v>
      </c>
      <c r="B23" s="9" t="s">
        <v>107</v>
      </c>
      <c r="C23" s="9">
        <v>44</v>
      </c>
      <c r="D23" s="9">
        <v>2022</v>
      </c>
      <c r="E23" s="9" t="s">
        <v>108</v>
      </c>
      <c r="F23" s="2" t="s">
        <v>70</v>
      </c>
      <c r="G23" s="10" t="s">
        <v>45</v>
      </c>
      <c r="H23" s="9" t="s">
        <v>25</v>
      </c>
      <c r="I23" s="11">
        <v>45491</v>
      </c>
      <c r="J23" s="11">
        <v>45450</v>
      </c>
      <c r="K23" s="9" t="s">
        <v>25</v>
      </c>
      <c r="L23" s="11">
        <v>45087</v>
      </c>
      <c r="M23" s="9"/>
      <c r="N23" s="9" t="s">
        <v>25</v>
      </c>
      <c r="O23" s="12">
        <v>45099</v>
      </c>
      <c r="P23" s="13">
        <v>3993260000</v>
      </c>
      <c r="Q23" s="13">
        <v>992000000</v>
      </c>
      <c r="R23" s="13">
        <v>121444</v>
      </c>
      <c r="S23" s="13">
        <v>840028923</v>
      </c>
      <c r="T23" s="13"/>
      <c r="U23" s="14"/>
      <c r="V23" s="19"/>
      <c r="W23" s="20">
        <f>SUM(Trucks[[#This Row],[قیمت خرید]:[سایر]])</f>
        <v>5825410367</v>
      </c>
      <c r="X23" s="16" t="str">
        <f t="shared" si="1"/>
        <v>كاميون کشنده مدل 2022 شماره شاسی XLRTEH4310G417079 شماره پلاک 55 887 ع 12</v>
      </c>
      <c r="Y23" s="1"/>
      <c r="Z23" s="1"/>
    </row>
    <row r="24" spans="1:26" ht="19.5" x14ac:dyDescent="0.25">
      <c r="A24" s="9">
        <f t="shared" si="2"/>
        <v>22</v>
      </c>
      <c r="B24" s="9" t="s">
        <v>107</v>
      </c>
      <c r="C24" s="9">
        <v>44</v>
      </c>
      <c r="D24" s="9">
        <v>2022</v>
      </c>
      <c r="E24" s="9" t="s">
        <v>108</v>
      </c>
      <c r="F24" s="2" t="s">
        <v>71</v>
      </c>
      <c r="G24" s="10" t="s">
        <v>32</v>
      </c>
      <c r="H24" s="9" t="s">
        <v>25</v>
      </c>
      <c r="I24" s="11">
        <v>45491</v>
      </c>
      <c r="J24" s="11">
        <v>45389</v>
      </c>
      <c r="K24" s="9" t="s">
        <v>25</v>
      </c>
      <c r="L24" s="11">
        <v>45085</v>
      </c>
      <c r="M24" s="9"/>
      <c r="N24" s="9" t="s">
        <v>25</v>
      </c>
      <c r="O24" s="12">
        <v>45099</v>
      </c>
      <c r="P24" s="13">
        <v>4993260000</v>
      </c>
      <c r="Q24" s="13">
        <v>106000000</v>
      </c>
      <c r="R24" s="13">
        <v>121444</v>
      </c>
      <c r="S24" s="13">
        <v>8033666</v>
      </c>
      <c r="T24" s="13"/>
      <c r="U24" s="14"/>
      <c r="V24" s="19"/>
      <c r="W24" s="20">
        <f>SUM(Trucks[[#This Row],[قیمت خرید]:[سایر]])</f>
        <v>5107415110</v>
      </c>
      <c r="X24" s="16" t="str">
        <f t="shared" si="1"/>
        <v>كاميون کشنده مدل 2022 شماره شاسی XLRTEH4310G417055 شماره پلاک 55 447 ع 95</v>
      </c>
      <c r="Y24" s="1"/>
      <c r="Z24" s="1"/>
    </row>
    <row r="25" spans="1:26" ht="19.5" x14ac:dyDescent="0.25">
      <c r="A25" s="9">
        <f t="shared" si="2"/>
        <v>23</v>
      </c>
      <c r="B25" s="9" t="s">
        <v>107</v>
      </c>
      <c r="C25" s="9">
        <v>44</v>
      </c>
      <c r="D25" s="9">
        <v>2022</v>
      </c>
      <c r="E25" s="9" t="s">
        <v>108</v>
      </c>
      <c r="F25" s="2" t="s">
        <v>91</v>
      </c>
      <c r="G25" s="10" t="s">
        <v>46</v>
      </c>
      <c r="H25" s="9" t="s">
        <v>25</v>
      </c>
      <c r="I25" s="11">
        <v>45491</v>
      </c>
      <c r="J25" s="11">
        <v>45366</v>
      </c>
      <c r="K25" s="9" t="s">
        <v>25</v>
      </c>
      <c r="L25" s="11">
        <v>45084</v>
      </c>
      <c r="M25" s="9"/>
      <c r="N25" s="9" t="s">
        <v>25</v>
      </c>
      <c r="O25" s="12">
        <v>45099</v>
      </c>
      <c r="P25" s="22">
        <v>3614080000</v>
      </c>
      <c r="Q25" s="13">
        <v>106000000</v>
      </c>
      <c r="R25" s="13">
        <v>121444</v>
      </c>
      <c r="S25" s="13">
        <v>864936903</v>
      </c>
      <c r="T25" s="13"/>
      <c r="U25" s="14"/>
      <c r="V25" s="19"/>
      <c r="W25" s="20">
        <f>SUM(Trucks[[#This Row],[قیمت خرید]:[سایر]])</f>
        <v>4585138347</v>
      </c>
      <c r="X25" s="16" t="str">
        <f t="shared" si="1"/>
        <v>كاميون کشنده مدل 2022 شماره شاسی XLRTEH4310G410606 شماره پلاک 55 871 ع 12</v>
      </c>
      <c r="Y25" s="1"/>
      <c r="Z25" s="1"/>
    </row>
    <row r="26" spans="1:26" ht="19.5" x14ac:dyDescent="0.25">
      <c r="A26" s="9">
        <f t="shared" si="2"/>
        <v>24</v>
      </c>
      <c r="B26" s="9" t="s">
        <v>107</v>
      </c>
      <c r="C26" s="9">
        <v>44</v>
      </c>
      <c r="D26" s="9">
        <v>2022</v>
      </c>
      <c r="E26" s="9" t="s">
        <v>108</v>
      </c>
      <c r="F26" s="2" t="s">
        <v>72</v>
      </c>
      <c r="G26" s="10" t="s">
        <v>47</v>
      </c>
      <c r="H26" s="9" t="s">
        <v>25</v>
      </c>
      <c r="I26" s="25"/>
      <c r="J26" s="11">
        <v>45366</v>
      </c>
      <c r="K26" s="9" t="s">
        <v>25</v>
      </c>
      <c r="L26" s="11">
        <v>45084</v>
      </c>
      <c r="M26" s="9"/>
      <c r="N26" s="9" t="s">
        <v>25</v>
      </c>
      <c r="O26" s="12">
        <v>45099</v>
      </c>
      <c r="P26" s="13">
        <v>3109620000</v>
      </c>
      <c r="Q26" s="13">
        <v>1040000000</v>
      </c>
      <c r="R26" s="13">
        <v>121444</v>
      </c>
      <c r="S26" s="13">
        <v>8802000</v>
      </c>
      <c r="T26" s="13"/>
      <c r="U26" s="14"/>
      <c r="V26" s="19"/>
      <c r="W26" s="20">
        <f>SUM(Trucks[[#This Row],[قیمت خرید]:[سایر]])</f>
        <v>4158543444</v>
      </c>
      <c r="X26" s="16" t="str">
        <f t="shared" si="1"/>
        <v>كاميون کشنده مدل 2022 شماره شاسی XLRTEH4310G408099 شماره پلاک 55 882 ع 12</v>
      </c>
      <c r="Y26" s="1"/>
      <c r="Z26" s="1"/>
    </row>
    <row r="27" spans="1:26" ht="19.5" x14ac:dyDescent="0.25">
      <c r="A27" s="9">
        <f t="shared" si="2"/>
        <v>25</v>
      </c>
      <c r="B27" s="9" t="s">
        <v>107</v>
      </c>
      <c r="C27" s="9">
        <v>44</v>
      </c>
      <c r="D27" s="9">
        <v>2022</v>
      </c>
      <c r="E27" s="9" t="s">
        <v>108</v>
      </c>
      <c r="F27" s="2" t="s">
        <v>73</v>
      </c>
      <c r="G27" s="10" t="s">
        <v>48</v>
      </c>
      <c r="H27" s="9" t="s">
        <v>25</v>
      </c>
      <c r="I27" s="11">
        <v>45491</v>
      </c>
      <c r="J27" s="11">
        <v>45366</v>
      </c>
      <c r="K27" s="9" t="s">
        <v>25</v>
      </c>
      <c r="L27" s="11">
        <v>45084</v>
      </c>
      <c r="M27" s="9"/>
      <c r="N27" s="9" t="s">
        <v>25</v>
      </c>
      <c r="O27" s="12">
        <v>45099</v>
      </c>
      <c r="P27" s="13">
        <v>3608381000</v>
      </c>
      <c r="Q27" s="13">
        <v>1040000000</v>
      </c>
      <c r="R27" s="13">
        <v>121444</v>
      </c>
      <c r="S27" s="13">
        <v>880093660</v>
      </c>
      <c r="T27" s="13"/>
      <c r="U27" s="14"/>
      <c r="V27" s="19"/>
      <c r="W27" s="20">
        <f>SUM(Trucks[[#This Row],[قیمت خرید]:[سایر]])</f>
        <v>5528596104</v>
      </c>
      <c r="X27" s="16" t="str">
        <f t="shared" si="1"/>
        <v>كاميون کشنده مدل 2022 شماره شاسی XLRTEH4310G410494 شماره پلاک 55 879 ع 12</v>
      </c>
      <c r="Y27" s="1"/>
      <c r="Z27" s="1"/>
    </row>
    <row r="28" spans="1:26" ht="19.5" x14ac:dyDescent="0.25">
      <c r="A28" s="9">
        <f t="shared" si="2"/>
        <v>26</v>
      </c>
      <c r="B28" s="9" t="s">
        <v>107</v>
      </c>
      <c r="C28" s="9">
        <v>44</v>
      </c>
      <c r="D28" s="9">
        <v>2022</v>
      </c>
      <c r="E28" s="9" t="s">
        <v>108</v>
      </c>
      <c r="F28" s="2" t="s">
        <v>74</v>
      </c>
      <c r="G28" s="10" t="s">
        <v>49</v>
      </c>
      <c r="H28" s="9" t="s">
        <v>25</v>
      </c>
      <c r="I28" s="11">
        <v>45491</v>
      </c>
      <c r="J28" s="11">
        <v>45366</v>
      </c>
      <c r="K28" s="9" t="s">
        <v>25</v>
      </c>
      <c r="L28" s="11">
        <v>45084</v>
      </c>
      <c r="M28" s="9"/>
      <c r="N28" s="9" t="s">
        <v>25</v>
      </c>
      <c r="O28" s="12">
        <v>45099</v>
      </c>
      <c r="P28" s="22">
        <v>3614080000</v>
      </c>
      <c r="Q28" s="13">
        <f>'[1]بهای 11 دستگاه ارشاد ترابر'!$G$8+'[1]بهای 11 دستگاه ارشاد ترابر'!$G$9</f>
        <v>1076000000</v>
      </c>
      <c r="R28" s="13">
        <f>'[1]بهای 11 دستگاه ارشاد ترابر'!$G$10+'[1]بهای 11 دستگاه ارشاد ترابر'!$G$11</f>
        <v>121454545</v>
      </c>
      <c r="S28" s="13">
        <v>898641118</v>
      </c>
      <c r="T28" s="13"/>
      <c r="U28" s="14"/>
      <c r="V28" s="19"/>
      <c r="W28" s="20">
        <f>SUM(Trucks[[#This Row],[قیمت خرید]:[سایر]])</f>
        <v>5710175663</v>
      </c>
      <c r="X28" s="16" t="str">
        <f>B28&amp;" "&amp;$D$2&amp;" "&amp;D28&amp;" "&amp;$F$2&amp;" "&amp;F28&amp;" "&amp;$G$2&amp;" "&amp;G28</f>
        <v>كاميون کشنده مدل 2022 شماره شاسی XLRTEH4310G407947 شماره پلاک 55 875 ع 12</v>
      </c>
      <c r="Y28" s="1"/>
      <c r="Z28" s="1"/>
    </row>
    <row r="29" spans="1:26" ht="19.5" x14ac:dyDescent="0.25">
      <c r="A29" s="9">
        <f t="shared" si="2"/>
        <v>27</v>
      </c>
      <c r="B29" s="9" t="s">
        <v>107</v>
      </c>
      <c r="C29" s="9">
        <v>44</v>
      </c>
      <c r="D29" s="9">
        <v>2022</v>
      </c>
      <c r="E29" s="9" t="s">
        <v>108</v>
      </c>
      <c r="F29" s="2" t="s">
        <v>75</v>
      </c>
      <c r="G29" s="10" t="s">
        <v>50</v>
      </c>
      <c r="H29" s="9" t="s">
        <v>25</v>
      </c>
      <c r="I29" s="11">
        <v>45491</v>
      </c>
      <c r="J29" s="11">
        <v>45366</v>
      </c>
      <c r="K29" s="9" t="s">
        <v>25</v>
      </c>
      <c r="L29" s="11">
        <v>45084</v>
      </c>
      <c r="M29" s="9"/>
      <c r="N29" s="9" t="s">
        <v>25</v>
      </c>
      <c r="O29" s="12">
        <v>45099</v>
      </c>
      <c r="P29" s="13">
        <v>3608381000</v>
      </c>
      <c r="Q29" s="13">
        <v>1040000000</v>
      </c>
      <c r="R29" s="13">
        <v>121444</v>
      </c>
      <c r="S29" s="13">
        <v>898632938</v>
      </c>
      <c r="T29" s="13"/>
      <c r="U29" s="14"/>
      <c r="V29" s="19"/>
      <c r="W29" s="20">
        <f>SUM(Trucks[[#This Row],[قیمت خرید]:[سایر]])</f>
        <v>5547135382</v>
      </c>
      <c r="X29" s="16" t="str">
        <f>B29&amp;" "&amp;$D$2&amp;" "&amp;D29&amp;" "&amp;$F$2&amp;" "&amp;F29&amp;" "&amp;$G$2&amp;" "&amp;G29</f>
        <v>كاميون کشنده مدل 2022 شماره شاسی XLRTEH4310G410510 شماره پلاک 55 891 ع 12</v>
      </c>
      <c r="Y29" s="1"/>
      <c r="Z29" s="1"/>
    </row>
    <row r="30" spans="1:26" ht="19.5" x14ac:dyDescent="0.25">
      <c r="A30" s="9">
        <f t="shared" si="2"/>
        <v>28</v>
      </c>
      <c r="B30" s="9" t="s">
        <v>106</v>
      </c>
      <c r="C30" s="9">
        <v>43</v>
      </c>
      <c r="D30" s="9">
        <v>1402</v>
      </c>
      <c r="E30" s="9" t="s">
        <v>108</v>
      </c>
      <c r="F30" s="2" t="s">
        <v>92</v>
      </c>
      <c r="G30" s="10" t="s">
        <v>51</v>
      </c>
      <c r="H30" s="9" t="s">
        <v>25</v>
      </c>
      <c r="I30" s="11">
        <v>45478</v>
      </c>
      <c r="J30" s="11">
        <v>45426</v>
      </c>
      <c r="K30" s="9" t="s">
        <v>25</v>
      </c>
      <c r="L30" s="11">
        <v>45096</v>
      </c>
      <c r="M30" s="9"/>
      <c r="N30" s="9" t="s">
        <v>25</v>
      </c>
      <c r="O30" s="12">
        <v>45105</v>
      </c>
      <c r="P30" s="13">
        <v>4800000000</v>
      </c>
      <c r="Q30" s="13">
        <v>2600000</v>
      </c>
      <c r="R30" s="13"/>
      <c r="S30" s="13"/>
      <c r="T30" s="13"/>
      <c r="U30" s="14"/>
      <c r="V30" s="13"/>
      <c r="W30" s="26">
        <f>SUM(Trucks[[#This Row],[قیمت خرید]:[سایر]])</f>
        <v>4802600000</v>
      </c>
      <c r="X30" s="16" t="str">
        <f t="shared" si="1"/>
        <v>کامیون  کشنده مدل 1402 شماره شاسی NAB374567PA107047 شماره پلاک 55 118 ع 14</v>
      </c>
      <c r="Y30" s="1"/>
      <c r="Z30" s="1"/>
    </row>
    <row r="31" spans="1:26" ht="19.5" x14ac:dyDescent="0.25">
      <c r="A31" s="9">
        <f t="shared" si="2"/>
        <v>29</v>
      </c>
      <c r="B31" s="9" t="s">
        <v>106</v>
      </c>
      <c r="C31" s="9">
        <v>43</v>
      </c>
      <c r="D31" s="9">
        <v>1402</v>
      </c>
      <c r="E31" s="9" t="s">
        <v>108</v>
      </c>
      <c r="F31" s="2" t="s">
        <v>93</v>
      </c>
      <c r="G31" s="10" t="s">
        <v>52</v>
      </c>
      <c r="H31" s="9" t="s">
        <v>25</v>
      </c>
      <c r="I31" s="11">
        <v>45473</v>
      </c>
      <c r="J31" s="11">
        <v>45344</v>
      </c>
      <c r="K31" s="9" t="s">
        <v>25</v>
      </c>
      <c r="L31" s="11">
        <v>45096</v>
      </c>
      <c r="M31" s="9"/>
      <c r="N31" s="9" t="s">
        <v>25</v>
      </c>
      <c r="O31" s="12">
        <v>45105</v>
      </c>
      <c r="P31" s="13">
        <v>4800000000</v>
      </c>
      <c r="Q31" s="13">
        <v>2600000</v>
      </c>
      <c r="R31" s="13"/>
      <c r="S31" s="13"/>
      <c r="T31" s="13"/>
      <c r="U31" s="14"/>
      <c r="V31" s="13"/>
      <c r="W31" s="26">
        <f>SUM(Trucks[[#This Row],[قیمت خرید]:[سایر]])</f>
        <v>4802600000</v>
      </c>
      <c r="X31" s="16" t="str">
        <f t="shared" si="1"/>
        <v>کامیون  کشنده مدل 1402 شماره شاسی NAB374567PA106390 شماره پلاک 55 124 ع 14</v>
      </c>
      <c r="Y31" s="1"/>
      <c r="Z31" s="1"/>
    </row>
    <row r="32" spans="1:26" ht="19.5" x14ac:dyDescent="0.25">
      <c r="A32" s="9">
        <f t="shared" si="2"/>
        <v>30</v>
      </c>
      <c r="B32" s="9" t="s">
        <v>106</v>
      </c>
      <c r="C32" s="9">
        <v>43</v>
      </c>
      <c r="D32" s="9">
        <v>1402</v>
      </c>
      <c r="E32" s="9" t="s">
        <v>108</v>
      </c>
      <c r="F32" s="2" t="s">
        <v>94</v>
      </c>
      <c r="G32" s="10" t="s">
        <v>53</v>
      </c>
      <c r="H32" s="9" t="s">
        <v>25</v>
      </c>
      <c r="I32" s="11">
        <v>45478</v>
      </c>
      <c r="J32" s="11">
        <v>45425</v>
      </c>
      <c r="K32" s="9" t="s">
        <v>25</v>
      </c>
      <c r="L32" s="11">
        <v>45096</v>
      </c>
      <c r="M32" s="9"/>
      <c r="N32" s="9" t="s">
        <v>25</v>
      </c>
      <c r="O32" s="12">
        <v>45105</v>
      </c>
      <c r="P32" s="13">
        <v>4800000000</v>
      </c>
      <c r="Q32" s="13">
        <v>2600000</v>
      </c>
      <c r="R32" s="13"/>
      <c r="S32" s="13"/>
      <c r="T32" s="13"/>
      <c r="U32" s="14"/>
      <c r="V32" s="13"/>
      <c r="W32" s="26">
        <f>SUM(Trucks[[#This Row],[قیمت خرید]:[سایر]])</f>
        <v>4802600000</v>
      </c>
      <c r="X32" s="16" t="str">
        <f t="shared" si="1"/>
        <v>کامیون  کشنده مدل 1402 شماره شاسی NAB374567PA107111 شماره پلاک 55 115 ع 14</v>
      </c>
      <c r="Y32" s="1"/>
      <c r="Z32" s="1"/>
    </row>
    <row r="33" spans="1:26" ht="19.5" x14ac:dyDescent="0.25">
      <c r="A33" s="9">
        <f t="shared" si="2"/>
        <v>31</v>
      </c>
      <c r="B33" s="9" t="s">
        <v>106</v>
      </c>
      <c r="C33" s="9">
        <v>43</v>
      </c>
      <c r="D33" s="9">
        <v>1402</v>
      </c>
      <c r="E33" s="9" t="s">
        <v>108</v>
      </c>
      <c r="F33" s="2" t="s">
        <v>95</v>
      </c>
      <c r="G33" s="10" t="s">
        <v>54</v>
      </c>
      <c r="H33" s="9" t="s">
        <v>25</v>
      </c>
      <c r="I33" s="11">
        <v>45478</v>
      </c>
      <c r="J33" s="11">
        <v>45421</v>
      </c>
      <c r="K33" s="9" t="s">
        <v>25</v>
      </c>
      <c r="L33" s="11">
        <v>45096</v>
      </c>
      <c r="M33" s="9"/>
      <c r="N33" s="9" t="s">
        <v>25</v>
      </c>
      <c r="O33" s="12">
        <v>45105</v>
      </c>
      <c r="P33" s="13">
        <v>4800000000</v>
      </c>
      <c r="Q33" s="13">
        <v>2600000</v>
      </c>
      <c r="R33" s="13"/>
      <c r="S33" s="13"/>
      <c r="T33" s="13"/>
      <c r="U33" s="14"/>
      <c r="V33" s="13"/>
      <c r="W33" s="26">
        <f>SUM(Trucks[[#This Row],[قیمت خرید]:[سایر]])</f>
        <v>4802600000</v>
      </c>
      <c r="X33" s="16" t="str">
        <f t="shared" si="1"/>
        <v>کامیون  کشنده مدل 1402 شماره شاسی NAB374567PA107015 شماره پلاک 55 117 ع 14</v>
      </c>
      <c r="Y33" s="1"/>
      <c r="Z33" s="1"/>
    </row>
    <row r="34" spans="1:26" ht="19.5" x14ac:dyDescent="0.25">
      <c r="A34" s="9">
        <f t="shared" si="2"/>
        <v>32</v>
      </c>
      <c r="B34" s="9" t="s">
        <v>106</v>
      </c>
      <c r="C34" s="9">
        <v>43</v>
      </c>
      <c r="D34" s="9">
        <v>1402</v>
      </c>
      <c r="E34" s="9" t="s">
        <v>108</v>
      </c>
      <c r="F34" s="2" t="s">
        <v>96</v>
      </c>
      <c r="G34" s="10" t="s">
        <v>55</v>
      </c>
      <c r="H34" s="9" t="s">
        <v>25</v>
      </c>
      <c r="I34" s="11">
        <v>45491</v>
      </c>
      <c r="J34" s="25"/>
      <c r="K34" s="9" t="s">
        <v>25</v>
      </c>
      <c r="L34" s="11">
        <v>45129</v>
      </c>
      <c r="M34" s="9"/>
      <c r="N34" s="9" t="s">
        <v>25</v>
      </c>
      <c r="O34" s="12">
        <v>45105</v>
      </c>
      <c r="P34" s="13">
        <v>4800000000</v>
      </c>
      <c r="Q34" s="13">
        <v>2600000</v>
      </c>
      <c r="R34" s="13"/>
      <c r="S34" s="13"/>
      <c r="T34" s="13"/>
      <c r="U34" s="14"/>
      <c r="V34" s="13"/>
      <c r="W34" s="26">
        <f>SUM(Trucks[[#This Row],[قیمت خرید]:[سایر]])</f>
        <v>4802600000</v>
      </c>
      <c r="X34" s="16" t="str">
        <f t="shared" si="1"/>
        <v>کامیون  کشنده مدل 1402 شماره شاسی NAB374567PA106996 شماره پلاک 55 141 ع 15</v>
      </c>
      <c r="Y34" s="1"/>
      <c r="Z34" s="1"/>
    </row>
    <row r="35" spans="1:26" ht="19.5" x14ac:dyDescent="0.25">
      <c r="A35" s="9">
        <f t="shared" si="2"/>
        <v>33</v>
      </c>
      <c r="B35" s="9" t="s">
        <v>106</v>
      </c>
      <c r="C35" s="9">
        <v>43</v>
      </c>
      <c r="D35" s="9">
        <v>1402</v>
      </c>
      <c r="E35" s="9" t="s">
        <v>108</v>
      </c>
      <c r="F35" s="2" t="s">
        <v>97</v>
      </c>
      <c r="G35" s="10" t="s">
        <v>56</v>
      </c>
      <c r="H35" s="9" t="s">
        <v>25</v>
      </c>
      <c r="I35" s="11">
        <v>45491</v>
      </c>
      <c r="J35" s="25"/>
      <c r="K35" s="9" t="s">
        <v>25</v>
      </c>
      <c r="L35" s="11">
        <v>45129</v>
      </c>
      <c r="M35" s="9"/>
      <c r="N35" s="9" t="s">
        <v>25</v>
      </c>
      <c r="O35" s="12">
        <v>45105</v>
      </c>
      <c r="P35" s="13">
        <v>4800000000</v>
      </c>
      <c r="Q35" s="13">
        <v>2600000</v>
      </c>
      <c r="R35" s="13"/>
      <c r="S35" s="13"/>
      <c r="T35" s="13"/>
      <c r="U35" s="14"/>
      <c r="V35" s="13"/>
      <c r="W35" s="26">
        <f>SUM(Trucks[[#This Row],[قیمت خرید]:[سایر]])</f>
        <v>4802600000</v>
      </c>
      <c r="X35" s="16" t="str">
        <f t="shared" si="1"/>
        <v>کامیون  کشنده مدل 1402 شماره شاسی NAB374567PA107037 شماره پلاک 55 592 ع 15</v>
      </c>
      <c r="Y35" s="1"/>
      <c r="Z35" s="1"/>
    </row>
    <row r="36" spans="1:26" ht="19.5" x14ac:dyDescent="0.25">
      <c r="A36" s="9">
        <f t="shared" si="2"/>
        <v>34</v>
      </c>
      <c r="B36" s="9" t="s">
        <v>106</v>
      </c>
      <c r="C36" s="9">
        <v>43</v>
      </c>
      <c r="D36" s="9">
        <v>1402</v>
      </c>
      <c r="E36" s="9" t="s">
        <v>108</v>
      </c>
      <c r="F36" s="2" t="s">
        <v>98</v>
      </c>
      <c r="G36" s="10" t="s">
        <v>57</v>
      </c>
      <c r="H36" s="9" t="s">
        <v>25</v>
      </c>
      <c r="I36" s="11">
        <v>45491</v>
      </c>
      <c r="J36" s="11">
        <v>45425</v>
      </c>
      <c r="K36" s="9" t="s">
        <v>25</v>
      </c>
      <c r="L36" s="11">
        <v>45129</v>
      </c>
      <c r="M36" s="9"/>
      <c r="N36" s="9" t="s">
        <v>25</v>
      </c>
      <c r="O36" s="12">
        <v>45105</v>
      </c>
      <c r="P36" s="13">
        <v>4800000000</v>
      </c>
      <c r="Q36" s="13">
        <v>2600000</v>
      </c>
      <c r="R36" s="13"/>
      <c r="S36" s="13"/>
      <c r="T36" s="13"/>
      <c r="U36" s="14"/>
      <c r="V36" s="13"/>
      <c r="W36" s="26">
        <f>SUM(Trucks[[#This Row],[قیمت خرید]:[سایر]])</f>
        <v>4802600000</v>
      </c>
      <c r="X36" s="16" t="str">
        <f t="shared" si="1"/>
        <v>کامیون  کشنده مدل 1402 شماره شاسی NAB374567PA107067 شماره پلاک 55 144 ع 15</v>
      </c>
      <c r="Y36" s="1"/>
      <c r="Z36" s="1"/>
    </row>
    <row r="37" spans="1:26" ht="19.5" x14ac:dyDescent="0.25">
      <c r="A37" s="9">
        <f t="shared" si="2"/>
        <v>35</v>
      </c>
      <c r="B37" s="9" t="s">
        <v>106</v>
      </c>
      <c r="C37" s="9">
        <v>43</v>
      </c>
      <c r="D37" s="9">
        <v>1402</v>
      </c>
      <c r="E37" s="9" t="s">
        <v>108</v>
      </c>
      <c r="F37" s="2" t="s">
        <v>99</v>
      </c>
      <c r="G37" s="10" t="s">
        <v>58</v>
      </c>
      <c r="H37" s="9" t="s">
        <v>25</v>
      </c>
      <c r="I37" s="11">
        <v>45491</v>
      </c>
      <c r="J37" s="11">
        <v>45428</v>
      </c>
      <c r="K37" s="9" t="s">
        <v>25</v>
      </c>
      <c r="L37" s="11">
        <v>45129</v>
      </c>
      <c r="M37" s="9"/>
      <c r="N37" s="9" t="s">
        <v>25</v>
      </c>
      <c r="O37" s="12">
        <v>45105</v>
      </c>
      <c r="P37" s="13">
        <v>4800000000</v>
      </c>
      <c r="Q37" s="13">
        <v>2600000</v>
      </c>
      <c r="R37" s="13"/>
      <c r="S37" s="13"/>
      <c r="T37" s="13"/>
      <c r="U37" s="14"/>
      <c r="V37" s="13"/>
      <c r="W37" s="26">
        <f>SUM(Trucks[[#This Row],[قیمت خرید]:[سایر]])</f>
        <v>4802600000</v>
      </c>
      <c r="X37" s="16" t="str">
        <f t="shared" si="1"/>
        <v>کامیون  کشنده مدل 1402 شماره شاسی NAB374567PA107160 شماره پلاک 55 157 ع 15</v>
      </c>
      <c r="Y37" s="1"/>
      <c r="Z37" s="1"/>
    </row>
    <row r="38" spans="1:26" ht="19.5" x14ac:dyDescent="0.25">
      <c r="A38" s="9">
        <f t="shared" si="2"/>
        <v>36</v>
      </c>
      <c r="B38" s="9" t="s">
        <v>106</v>
      </c>
      <c r="C38" s="9">
        <v>43</v>
      </c>
      <c r="D38" s="9">
        <v>1402</v>
      </c>
      <c r="E38" s="9" t="s">
        <v>108</v>
      </c>
      <c r="F38" s="2" t="s">
        <v>100</v>
      </c>
      <c r="G38" s="10" t="s">
        <v>59</v>
      </c>
      <c r="H38" s="9" t="s">
        <v>25</v>
      </c>
      <c r="I38" s="11">
        <v>45491</v>
      </c>
      <c r="J38" s="11">
        <v>45417</v>
      </c>
      <c r="K38" s="9" t="s">
        <v>25</v>
      </c>
      <c r="L38" s="11">
        <v>45119</v>
      </c>
      <c r="M38" s="9"/>
      <c r="N38" s="9" t="s">
        <v>25</v>
      </c>
      <c r="O38" s="12">
        <v>45105</v>
      </c>
      <c r="P38" s="13">
        <v>4800000000</v>
      </c>
      <c r="Q38" s="13">
        <v>2600000</v>
      </c>
      <c r="R38" s="13"/>
      <c r="S38" s="13"/>
      <c r="T38" s="13"/>
      <c r="U38" s="14"/>
      <c r="V38" s="13"/>
      <c r="W38" s="26">
        <f>SUM(Trucks[[#This Row],[قیمت خرید]:[سایر]])</f>
        <v>4802600000</v>
      </c>
      <c r="X38" s="16" t="str">
        <f t="shared" si="1"/>
        <v>کامیون  کشنده مدل 1402 شماره شاسی NAB374567PA106795 شماره پلاک 55 491 ع 14</v>
      </c>
      <c r="Y38" s="1"/>
      <c r="Z38" s="1"/>
    </row>
    <row r="39" spans="1:26" ht="19.5" x14ac:dyDescent="0.25">
      <c r="A39" s="9">
        <f t="shared" si="2"/>
        <v>37</v>
      </c>
      <c r="B39" s="9" t="s">
        <v>106</v>
      </c>
      <c r="C39" s="9">
        <v>43</v>
      </c>
      <c r="D39" s="9">
        <v>1402</v>
      </c>
      <c r="E39" s="9" t="s">
        <v>108</v>
      </c>
      <c r="F39" s="2" t="s">
        <v>101</v>
      </c>
      <c r="G39" s="10" t="s">
        <v>60</v>
      </c>
      <c r="H39" s="9" t="s">
        <v>25</v>
      </c>
      <c r="I39" s="11">
        <v>45479</v>
      </c>
      <c r="J39" s="11">
        <v>45419</v>
      </c>
      <c r="K39" s="9"/>
      <c r="L39" s="11">
        <v>45166</v>
      </c>
      <c r="M39" s="9"/>
      <c r="N39" s="9" t="s">
        <v>25</v>
      </c>
      <c r="O39" s="12">
        <v>45105</v>
      </c>
      <c r="P39" s="13">
        <v>4800000000</v>
      </c>
      <c r="Q39" s="13">
        <v>2600000</v>
      </c>
      <c r="R39" s="13"/>
      <c r="S39" s="13"/>
      <c r="T39" s="13"/>
      <c r="U39" s="14"/>
      <c r="V39" s="13"/>
      <c r="W39" s="26">
        <f>SUM(Trucks[[#This Row],[قیمت خرید]:[سایر]])</f>
        <v>4802600000</v>
      </c>
      <c r="X39" s="16" t="str">
        <f t="shared" si="1"/>
        <v>کامیون  کشنده مدل 1402 شماره شاسی NAB374567PA106976 شماره پلاک 55 475 ع 17</v>
      </c>
      <c r="Y39" s="1"/>
      <c r="Z39" s="1"/>
    </row>
    <row r="40" spans="1:26" ht="19.5" x14ac:dyDescent="0.25">
      <c r="A40" s="9">
        <f t="shared" si="2"/>
        <v>38</v>
      </c>
      <c r="B40" s="9" t="s">
        <v>106</v>
      </c>
      <c r="C40" s="9">
        <v>43</v>
      </c>
      <c r="D40" s="9">
        <v>1402</v>
      </c>
      <c r="E40" s="9" t="s">
        <v>108</v>
      </c>
      <c r="F40" s="2" t="s">
        <v>102</v>
      </c>
      <c r="G40" s="10" t="s">
        <v>61</v>
      </c>
      <c r="H40" s="9" t="s">
        <v>25</v>
      </c>
      <c r="I40" s="11">
        <v>45554</v>
      </c>
      <c r="J40" s="11">
        <v>45439</v>
      </c>
      <c r="K40" s="9"/>
      <c r="L40" s="11">
        <v>45166</v>
      </c>
      <c r="M40" s="9"/>
      <c r="N40" s="9" t="s">
        <v>25</v>
      </c>
      <c r="O40" s="12">
        <v>45105</v>
      </c>
      <c r="P40" s="13">
        <v>4800000000</v>
      </c>
      <c r="Q40" s="13">
        <v>2600000</v>
      </c>
      <c r="R40" s="13"/>
      <c r="S40" s="13"/>
      <c r="T40" s="13"/>
      <c r="U40" s="14"/>
      <c r="V40" s="13"/>
      <c r="W40" s="26">
        <f>SUM(Trucks[[#This Row],[قیمت خرید]:[سایر]])</f>
        <v>4802600000</v>
      </c>
      <c r="X40" s="16" t="str">
        <f t="shared" si="1"/>
        <v>کامیون  کشنده مدل 1402 شماره شاسی NAB374567PA107151 شماره پلاک 55 491 ع 17</v>
      </c>
      <c r="Y40" s="1"/>
      <c r="Z40" s="1"/>
    </row>
    <row r="41" spans="1:26" ht="19.5" x14ac:dyDescent="0.25">
      <c r="A41" s="9">
        <f t="shared" si="2"/>
        <v>39</v>
      </c>
      <c r="B41" s="9" t="s">
        <v>106</v>
      </c>
      <c r="C41" s="9">
        <v>43</v>
      </c>
      <c r="D41" s="9">
        <v>1402</v>
      </c>
      <c r="E41" s="9" t="s">
        <v>108</v>
      </c>
      <c r="F41" s="2" t="s">
        <v>103</v>
      </c>
      <c r="G41" s="10" t="s">
        <v>61</v>
      </c>
      <c r="H41" s="9" t="s">
        <v>25</v>
      </c>
      <c r="I41" s="11">
        <v>45554</v>
      </c>
      <c r="J41" s="11">
        <v>45436</v>
      </c>
      <c r="K41" s="9"/>
      <c r="L41" s="11">
        <v>45166</v>
      </c>
      <c r="M41" s="9"/>
      <c r="N41" s="9" t="s">
        <v>25</v>
      </c>
      <c r="O41" s="12">
        <v>45105</v>
      </c>
      <c r="P41" s="13">
        <v>4800000000</v>
      </c>
      <c r="Q41" s="13">
        <v>2600000</v>
      </c>
      <c r="R41" s="13"/>
      <c r="S41" s="13"/>
      <c r="T41" s="13"/>
      <c r="U41" s="14"/>
      <c r="V41" s="13"/>
      <c r="W41" s="26">
        <f>SUM(Trucks[[#This Row],[قیمت خرید]:[سایر]])</f>
        <v>4802600000</v>
      </c>
      <c r="X41" s="16" t="str">
        <f t="shared" si="1"/>
        <v>کامیون  کشنده مدل 1402 شماره شاسی NAB374567PA107174 شماره پلاک 55 491 ع 17</v>
      </c>
      <c r="Y41" s="1"/>
      <c r="Z41" s="1"/>
    </row>
    <row r="42" spans="1:26" ht="19.5" x14ac:dyDescent="0.25">
      <c r="A42" s="9">
        <f t="shared" si="2"/>
        <v>40</v>
      </c>
      <c r="B42" s="9" t="s">
        <v>106</v>
      </c>
      <c r="C42" s="9">
        <v>43</v>
      </c>
      <c r="D42" s="9">
        <v>1402</v>
      </c>
      <c r="E42" s="9" t="s">
        <v>108</v>
      </c>
      <c r="F42" s="2" t="s">
        <v>104</v>
      </c>
      <c r="G42" s="10" t="s">
        <v>62</v>
      </c>
      <c r="H42" s="9" t="s">
        <v>25</v>
      </c>
      <c r="I42" s="11">
        <v>45554</v>
      </c>
      <c r="J42" s="11">
        <v>45454</v>
      </c>
      <c r="K42" s="9"/>
      <c r="L42" s="11">
        <v>45166</v>
      </c>
      <c r="M42" s="9"/>
      <c r="N42" s="9" t="s">
        <v>25</v>
      </c>
      <c r="O42" s="12">
        <v>45105</v>
      </c>
      <c r="P42" s="13">
        <v>4800000000</v>
      </c>
      <c r="Q42" s="13">
        <v>2600000</v>
      </c>
      <c r="R42" s="13"/>
      <c r="S42" s="13"/>
      <c r="T42" s="13"/>
      <c r="U42" s="14"/>
      <c r="V42" s="13"/>
      <c r="W42" s="26">
        <f>SUM(Trucks[[#This Row],[قیمت خرید]:[سایر]])</f>
        <v>4802600000</v>
      </c>
      <c r="X42" s="16" t="str">
        <f t="shared" si="1"/>
        <v>کامیون  کشنده مدل 1402 شماره شاسی NAB374567PA107414 شماره پلاک 55 478 ع 17</v>
      </c>
      <c r="Y42" s="1"/>
      <c r="Z42" s="1"/>
    </row>
    <row r="43" spans="1:26" ht="19.5" x14ac:dyDescent="0.25">
      <c r="A43" s="9">
        <f t="shared" si="2"/>
        <v>41</v>
      </c>
      <c r="B43" s="9" t="s">
        <v>106</v>
      </c>
      <c r="C43" s="9">
        <v>43</v>
      </c>
      <c r="D43" s="9">
        <v>1402</v>
      </c>
      <c r="E43" s="9" t="s">
        <v>108</v>
      </c>
      <c r="F43" s="2" t="s">
        <v>101</v>
      </c>
      <c r="G43" s="10" t="s">
        <v>63</v>
      </c>
      <c r="H43" s="9" t="s">
        <v>25</v>
      </c>
      <c r="I43" s="11">
        <v>45554</v>
      </c>
      <c r="J43" s="11">
        <v>45419</v>
      </c>
      <c r="K43" s="9"/>
      <c r="L43" s="11">
        <v>45166</v>
      </c>
      <c r="M43" s="9"/>
      <c r="N43" s="9" t="s">
        <v>25</v>
      </c>
      <c r="O43" s="12">
        <v>45105</v>
      </c>
      <c r="P43" s="13">
        <v>4800000000</v>
      </c>
      <c r="Q43" s="13">
        <v>2600000</v>
      </c>
      <c r="R43" s="13"/>
      <c r="S43" s="13"/>
      <c r="T43" s="13"/>
      <c r="U43" s="14"/>
      <c r="V43" s="13"/>
      <c r="W43" s="26">
        <f>SUM(Trucks[[#This Row],[قیمت خرید]:[سایر]])</f>
        <v>4802600000</v>
      </c>
      <c r="X43" s="16" t="str">
        <f t="shared" si="1"/>
        <v>کامیون  کشنده مدل 1402 شماره شاسی NAB374567PA106976 شماره پلاک 55 484 ع 17</v>
      </c>
      <c r="Y43" s="1"/>
      <c r="Z43" s="1"/>
    </row>
    <row r="44" spans="1:26" ht="19.5" x14ac:dyDescent="0.25">
      <c r="A44" s="9">
        <f t="shared" si="2"/>
        <v>42</v>
      </c>
      <c r="B44" s="9" t="s">
        <v>106</v>
      </c>
      <c r="C44" s="9">
        <v>43</v>
      </c>
      <c r="D44" s="9">
        <v>1402</v>
      </c>
      <c r="E44" s="9" t="s">
        <v>108</v>
      </c>
      <c r="F44" s="2" t="s">
        <v>105</v>
      </c>
      <c r="G44" s="10" t="s">
        <v>64</v>
      </c>
      <c r="H44" s="9" t="s">
        <v>25</v>
      </c>
      <c r="I44" s="11">
        <v>45554</v>
      </c>
      <c r="J44" s="11">
        <v>45419</v>
      </c>
      <c r="K44" s="9"/>
      <c r="L44" s="11">
        <v>45166</v>
      </c>
      <c r="M44" s="9"/>
      <c r="N44" s="9" t="s">
        <v>25</v>
      </c>
      <c r="O44" s="12">
        <v>45105</v>
      </c>
      <c r="P44" s="13">
        <v>4800000000</v>
      </c>
      <c r="Q44" s="13">
        <v>2600000</v>
      </c>
      <c r="R44" s="13"/>
      <c r="S44" s="13"/>
      <c r="T44" s="13"/>
      <c r="U44" s="14"/>
      <c r="V44" s="13"/>
      <c r="W44" s="26">
        <f>SUM(Trucks[[#This Row],[قیمت خرید]:[سایر]])</f>
        <v>4802600000</v>
      </c>
      <c r="X44" s="16" t="str">
        <f t="shared" si="1"/>
        <v>کامیون  کشنده مدل 1402 شماره شاسی NAB374567PA106948 شماره پلاک 55 481 ع 17</v>
      </c>
      <c r="Y44" s="1"/>
      <c r="Z44" s="1"/>
    </row>
    <row r="45" spans="1:26" ht="19.5" x14ac:dyDescent="0.25">
      <c r="A45" s="9">
        <f t="shared" si="2"/>
        <v>43</v>
      </c>
      <c r="B45" s="9"/>
      <c r="C45" s="9"/>
      <c r="D45" s="9"/>
      <c r="E45" s="9"/>
      <c r="G45" s="10"/>
      <c r="H45" s="9"/>
      <c r="I45" s="11"/>
      <c r="J45" s="11"/>
      <c r="K45" s="9"/>
      <c r="L45" s="11"/>
      <c r="M45" s="9"/>
      <c r="N45" s="9"/>
      <c r="O45" s="12"/>
      <c r="P45" s="13"/>
      <c r="Q45" s="13"/>
      <c r="R45" s="13"/>
      <c r="S45" s="13"/>
      <c r="T45" s="13"/>
      <c r="U45" s="14"/>
      <c r="V45" s="13"/>
      <c r="W45" s="15">
        <f>SUM(Trucks[[#This Row],[قیمت خرید]:[سایر]])</f>
        <v>0</v>
      </c>
      <c r="X45" s="16" t="str">
        <f t="shared" si="1"/>
        <v xml:space="preserve"> مدل  شماره شاسی  شماره پلاک </v>
      </c>
      <c r="Y45" s="1"/>
      <c r="Z45" s="1"/>
    </row>
    <row r="46" spans="1:26" ht="19.5" x14ac:dyDescent="0.25">
      <c r="A46" s="9">
        <f t="shared" si="2"/>
        <v>44</v>
      </c>
      <c r="B46" s="9"/>
      <c r="C46" s="9"/>
      <c r="D46" s="9"/>
      <c r="E46" s="9"/>
      <c r="G46" s="10"/>
      <c r="H46" s="9"/>
      <c r="I46" s="11"/>
      <c r="J46" s="11"/>
      <c r="K46" s="9"/>
      <c r="L46" s="11"/>
      <c r="M46" s="9"/>
      <c r="N46" s="9"/>
      <c r="O46" s="12"/>
      <c r="P46" s="13"/>
      <c r="Q46" s="13"/>
      <c r="R46" s="13"/>
      <c r="S46" s="13"/>
      <c r="T46" s="13"/>
      <c r="U46" s="14"/>
      <c r="V46" s="13"/>
      <c r="W46" s="15">
        <f>SUM(Trucks[[#This Row],[قیمت خرید]:[سایر]])</f>
        <v>0</v>
      </c>
      <c r="X46" s="16" t="str">
        <f t="shared" si="1"/>
        <v xml:space="preserve"> مدل  شماره شاسی  شماره پلاک </v>
      </c>
      <c r="Y46" s="1"/>
      <c r="Z46" s="1"/>
    </row>
    <row r="47" spans="1:26" ht="19.5" x14ac:dyDescent="0.25">
      <c r="A47" s="9">
        <f t="shared" si="2"/>
        <v>45</v>
      </c>
      <c r="B47" s="9"/>
      <c r="C47" s="9"/>
      <c r="D47" s="9"/>
      <c r="E47" s="9"/>
      <c r="G47" s="10"/>
      <c r="H47" s="9"/>
      <c r="I47" s="11"/>
      <c r="J47" s="11"/>
      <c r="K47" s="9"/>
      <c r="L47" s="11"/>
      <c r="M47" s="9"/>
      <c r="N47" s="9"/>
      <c r="O47" s="12"/>
      <c r="P47" s="13"/>
      <c r="Q47" s="13"/>
      <c r="R47" s="13"/>
      <c r="S47" s="13"/>
      <c r="T47" s="13"/>
      <c r="U47" s="14"/>
      <c r="V47" s="13"/>
      <c r="W47" s="15">
        <f>SUM(Trucks[[#This Row],[قیمت خرید]:[سایر]])</f>
        <v>0</v>
      </c>
      <c r="X47" s="16" t="str">
        <f t="shared" si="1"/>
        <v xml:space="preserve"> مدل  شماره شاسی  شماره پلاک </v>
      </c>
      <c r="Y47" s="1"/>
      <c r="Z47" s="1"/>
    </row>
    <row r="48" spans="1:26" ht="19.5" x14ac:dyDescent="0.25">
      <c r="A48" s="9">
        <f t="shared" si="2"/>
        <v>46</v>
      </c>
      <c r="B48" s="9"/>
      <c r="C48" s="9"/>
      <c r="D48" s="9"/>
      <c r="E48" s="9"/>
      <c r="G48" s="10"/>
      <c r="H48" s="9"/>
      <c r="I48" s="11"/>
      <c r="J48" s="11"/>
      <c r="K48" s="9"/>
      <c r="L48" s="11"/>
      <c r="M48" s="9"/>
      <c r="N48" s="9"/>
      <c r="O48" s="12"/>
      <c r="P48" s="13"/>
      <c r="Q48" s="13"/>
      <c r="R48" s="13"/>
      <c r="S48" s="13"/>
      <c r="T48" s="13"/>
      <c r="U48" s="14"/>
      <c r="V48" s="13"/>
      <c r="W48" s="15">
        <f>SUM(Trucks[[#This Row],[قیمت خرید]:[سایر]])</f>
        <v>0</v>
      </c>
      <c r="X48" s="16" t="str">
        <f t="shared" si="1"/>
        <v xml:space="preserve"> مدل  شماره شاسی  شماره پلاک </v>
      </c>
      <c r="Y48" s="1"/>
      <c r="Z48" s="1"/>
    </row>
    <row r="49" spans="1:26" ht="19.5" x14ac:dyDescent="0.25">
      <c r="A49" s="9">
        <f t="shared" si="2"/>
        <v>47</v>
      </c>
      <c r="B49" s="9"/>
      <c r="C49" s="9"/>
      <c r="D49" s="9"/>
      <c r="E49" s="9"/>
      <c r="G49" s="10"/>
      <c r="H49" s="9"/>
      <c r="I49" s="11"/>
      <c r="J49" s="11"/>
      <c r="K49" s="9"/>
      <c r="L49" s="11"/>
      <c r="M49" s="9"/>
      <c r="N49" s="9"/>
      <c r="O49" s="12"/>
      <c r="P49" s="13"/>
      <c r="Q49" s="13"/>
      <c r="R49" s="13"/>
      <c r="S49" s="13"/>
      <c r="T49" s="13"/>
      <c r="U49" s="14"/>
      <c r="V49" s="13"/>
      <c r="W49" s="15">
        <f>SUM(Trucks[[#This Row],[قیمت خرید]:[سایر]])</f>
        <v>0</v>
      </c>
      <c r="X49" s="16" t="str">
        <f t="shared" si="1"/>
        <v xml:space="preserve"> مدل  شماره شاسی  شماره پلاک </v>
      </c>
      <c r="Y49" s="1"/>
      <c r="Z49" s="1"/>
    </row>
    <row r="50" spans="1:26" ht="19.5" x14ac:dyDescent="0.25">
      <c r="A50" s="9">
        <f t="shared" si="2"/>
        <v>48</v>
      </c>
      <c r="B50" s="9"/>
      <c r="C50" s="9"/>
      <c r="D50" s="9"/>
      <c r="E50" s="9"/>
      <c r="G50" s="10"/>
      <c r="H50" s="9"/>
      <c r="I50" s="11"/>
      <c r="J50" s="11"/>
      <c r="K50" s="9"/>
      <c r="L50" s="11"/>
      <c r="M50" s="9"/>
      <c r="N50" s="9"/>
      <c r="O50" s="12"/>
      <c r="P50" s="13"/>
      <c r="Q50" s="13"/>
      <c r="R50" s="13"/>
      <c r="S50" s="13"/>
      <c r="T50" s="13"/>
      <c r="U50" s="14"/>
      <c r="V50" s="13"/>
      <c r="W50" s="15">
        <f>SUM(Trucks[[#This Row],[قیمت خرید]:[سایر]])</f>
        <v>0</v>
      </c>
      <c r="X50" s="16" t="str">
        <f t="shared" si="1"/>
        <v xml:space="preserve"> مدل  شماره شاسی  شماره پلاک </v>
      </c>
      <c r="Y50" s="1"/>
      <c r="Z50" s="1"/>
    </row>
    <row r="51" spans="1:26" ht="19.5" x14ac:dyDescent="0.25">
      <c r="A51" s="9">
        <f t="shared" si="2"/>
        <v>49</v>
      </c>
      <c r="B51" s="9"/>
      <c r="C51" s="9"/>
      <c r="D51" s="9"/>
      <c r="E51" s="9"/>
      <c r="G51" s="10"/>
      <c r="H51" s="9"/>
      <c r="I51" s="11"/>
      <c r="J51" s="11"/>
      <c r="K51" s="9"/>
      <c r="L51" s="11"/>
      <c r="M51" s="9"/>
      <c r="N51" s="9"/>
      <c r="O51" s="12"/>
      <c r="P51" s="13"/>
      <c r="Q51" s="13"/>
      <c r="R51" s="13"/>
      <c r="S51" s="13"/>
      <c r="T51" s="13"/>
      <c r="U51" s="14"/>
      <c r="V51" s="13"/>
      <c r="W51" s="15">
        <f>SUM(Trucks[[#This Row],[قیمت خرید]:[سایر]])</f>
        <v>0</v>
      </c>
      <c r="X51" s="16" t="str">
        <f t="shared" si="1"/>
        <v xml:space="preserve"> مدل  شماره شاسی  شماره پلاک </v>
      </c>
      <c r="Y51" s="1"/>
      <c r="Z51" s="1"/>
    </row>
    <row r="52" spans="1:26" ht="19.5" x14ac:dyDescent="0.25">
      <c r="A52" s="9">
        <f t="shared" si="2"/>
        <v>50</v>
      </c>
      <c r="B52" s="9"/>
      <c r="C52" s="9"/>
      <c r="D52" s="9"/>
      <c r="E52" s="9"/>
      <c r="G52" s="10"/>
      <c r="H52" s="9"/>
      <c r="I52" s="11"/>
      <c r="J52" s="11"/>
      <c r="K52" s="9"/>
      <c r="L52" s="11"/>
      <c r="M52" s="9"/>
      <c r="N52" s="9"/>
      <c r="O52" s="12"/>
      <c r="P52" s="13"/>
      <c r="Q52" s="13"/>
      <c r="R52" s="13"/>
      <c r="S52" s="13"/>
      <c r="T52" s="13"/>
      <c r="U52" s="14"/>
      <c r="V52" s="13"/>
      <c r="W52" s="15">
        <f>SUM(Trucks[[#This Row],[قیمت خرید]:[سایر]])</f>
        <v>0</v>
      </c>
      <c r="X52" s="16" t="str">
        <f t="shared" si="1"/>
        <v xml:space="preserve"> مدل  شماره شاسی  شماره پلاک </v>
      </c>
      <c r="Y52" s="1"/>
      <c r="Z52" s="1"/>
    </row>
    <row r="53" spans="1:26" ht="18" x14ac:dyDescent="0.25">
      <c r="P53" s="13"/>
      <c r="Q53" s="27"/>
      <c r="R53" s="28"/>
      <c r="S53" s="28"/>
      <c r="T53" s="28"/>
      <c r="U53" s="28"/>
      <c r="V53" s="28"/>
      <c r="Y53" s="17"/>
    </row>
    <row r="54" spans="1:26" ht="18" x14ac:dyDescent="0.25">
      <c r="P54" s="13"/>
      <c r="Q54" s="27"/>
      <c r="R54" s="28"/>
      <c r="S54" s="28"/>
      <c r="T54" s="28"/>
      <c r="U54" s="28"/>
      <c r="V54" s="28"/>
      <c r="W54" s="30"/>
      <c r="Y54" s="17"/>
    </row>
    <row r="55" spans="1:26" ht="18" x14ac:dyDescent="0.25">
      <c r="P55" s="13"/>
      <c r="Q55" s="27"/>
      <c r="R55" s="28"/>
      <c r="S55" s="28"/>
      <c r="T55" s="28"/>
      <c r="U55" s="28"/>
      <c r="V55" s="28"/>
      <c r="W55" s="30"/>
      <c r="Y55" s="17"/>
    </row>
    <row r="56" spans="1:26" ht="18" x14ac:dyDescent="0.25">
      <c r="P56" s="13"/>
      <c r="Q56" s="27"/>
      <c r="R56" s="28"/>
      <c r="S56" s="28"/>
      <c r="T56" s="28"/>
      <c r="U56" s="28"/>
      <c r="V56" s="28"/>
      <c r="W56" s="30"/>
      <c r="Y56" s="17"/>
    </row>
    <row r="57" spans="1:26" ht="18" x14ac:dyDescent="0.25">
      <c r="P57" s="13"/>
      <c r="Q57" s="27"/>
      <c r="R57" s="28"/>
      <c r="S57" s="28"/>
      <c r="T57" s="28"/>
      <c r="U57" s="28"/>
      <c r="V57" s="28"/>
      <c r="Y57" s="17"/>
    </row>
    <row r="58" spans="1:26" ht="18" x14ac:dyDescent="0.25">
      <c r="P58" s="13"/>
      <c r="Q58" s="27"/>
      <c r="R58" s="28"/>
      <c r="S58" s="28"/>
      <c r="T58" s="28"/>
      <c r="U58" s="28"/>
      <c r="V58" s="28"/>
      <c r="Y58" s="17"/>
    </row>
    <row r="59" spans="1:26" ht="18" x14ac:dyDescent="0.25">
      <c r="P59" s="13"/>
      <c r="Q59" s="27"/>
      <c r="R59" s="28"/>
      <c r="S59" s="28"/>
      <c r="T59" s="28"/>
      <c r="U59" s="28"/>
      <c r="V59" s="28"/>
      <c r="Y59" s="17"/>
    </row>
    <row r="60" spans="1:26" ht="18" x14ac:dyDescent="0.25">
      <c r="P60" s="13"/>
      <c r="Q60" s="27"/>
      <c r="R60" s="28"/>
      <c r="S60" s="28"/>
      <c r="T60" s="28"/>
      <c r="U60" s="28"/>
      <c r="V60" s="28"/>
      <c r="Y60" s="17"/>
    </row>
    <row r="61" spans="1:26" ht="18" x14ac:dyDescent="0.25">
      <c r="P61" s="13"/>
      <c r="Q61" s="27"/>
      <c r="R61" s="28"/>
      <c r="S61" s="28"/>
      <c r="T61" s="28"/>
      <c r="U61" s="28"/>
      <c r="V61" s="28"/>
      <c r="Y61" s="17"/>
    </row>
    <row r="62" spans="1:26" ht="18" x14ac:dyDescent="0.25">
      <c r="P62" s="13"/>
      <c r="Q62" s="27"/>
      <c r="R62" s="28"/>
      <c r="S62" s="28"/>
      <c r="T62" s="28"/>
      <c r="U62" s="28"/>
      <c r="V62" s="28"/>
      <c r="Y62" s="17"/>
    </row>
    <row r="63" spans="1:26" ht="18" x14ac:dyDescent="0.25">
      <c r="P63" s="13"/>
      <c r="Q63" s="27"/>
      <c r="R63" s="28"/>
      <c r="S63" s="28"/>
      <c r="T63" s="28"/>
      <c r="U63" s="28"/>
      <c r="V63" s="28"/>
      <c r="Y63" s="17"/>
    </row>
    <row r="64" spans="1:26" ht="18" x14ac:dyDescent="0.25">
      <c r="P64" s="13"/>
      <c r="Q64" s="27"/>
      <c r="R64" s="28"/>
      <c r="S64" s="28"/>
      <c r="T64" s="28"/>
      <c r="U64" s="28"/>
      <c r="V64" s="28"/>
      <c r="Y64" s="17"/>
    </row>
    <row r="65" spans="16:25" ht="18" x14ac:dyDescent="0.25">
      <c r="P65" s="13"/>
      <c r="Q65" s="27"/>
      <c r="R65" s="28"/>
      <c r="S65" s="28"/>
      <c r="T65" s="28"/>
      <c r="U65" s="28"/>
      <c r="V65" s="28"/>
      <c r="Y65" s="17"/>
    </row>
    <row r="66" spans="16:25" ht="18" x14ac:dyDescent="0.25">
      <c r="P66" s="13"/>
      <c r="Q66" s="27"/>
      <c r="R66" s="28"/>
      <c r="S66" s="28"/>
      <c r="T66" s="28"/>
      <c r="U66" s="28"/>
      <c r="V66" s="28"/>
      <c r="Y66" s="17"/>
    </row>
    <row r="67" spans="16:25" ht="18" x14ac:dyDescent="0.25">
      <c r="P67" s="13"/>
      <c r="Q67" s="27"/>
      <c r="R67" s="28"/>
      <c r="S67" s="28"/>
      <c r="T67" s="28"/>
      <c r="U67" s="28"/>
      <c r="V67" s="28"/>
      <c r="Y67" s="17"/>
    </row>
    <row r="68" spans="16:25" ht="18" x14ac:dyDescent="0.25">
      <c r="P68" s="13"/>
      <c r="Q68" s="27"/>
      <c r="R68" s="28"/>
      <c r="S68" s="28"/>
      <c r="T68" s="28"/>
      <c r="U68" s="28"/>
      <c r="V68" s="28"/>
      <c r="Y68" s="17"/>
    </row>
    <row r="69" spans="16:25" ht="18" x14ac:dyDescent="0.25">
      <c r="P69" s="13"/>
      <c r="Q69" s="27"/>
      <c r="R69" s="28"/>
      <c r="Y69" s="17"/>
    </row>
    <row r="70" spans="16:25" ht="18" x14ac:dyDescent="0.25">
      <c r="P70" s="13"/>
      <c r="Q70" s="27"/>
      <c r="R70" s="28"/>
      <c r="Y70" s="17"/>
    </row>
    <row r="71" spans="16:25" ht="18" x14ac:dyDescent="0.25">
      <c r="P71" s="13"/>
      <c r="Q71" s="27"/>
      <c r="R71" s="28"/>
      <c r="Y71" s="17"/>
    </row>
    <row r="72" spans="16:25" ht="18" x14ac:dyDescent="0.25">
      <c r="P72" s="13"/>
      <c r="Q72" s="27"/>
      <c r="R72" s="28"/>
      <c r="Y72" s="17"/>
    </row>
    <row r="73" spans="16:25" ht="18" x14ac:dyDescent="0.25">
      <c r="P73" s="13"/>
      <c r="Q73" s="27"/>
      <c r="R73" s="28"/>
      <c r="Y73" s="17"/>
    </row>
    <row r="74" spans="16:25" ht="18" x14ac:dyDescent="0.25">
      <c r="P74" s="13"/>
      <c r="Q74" s="27"/>
      <c r="R74" s="28"/>
      <c r="Y74" s="17"/>
    </row>
    <row r="75" spans="16:25" ht="18" x14ac:dyDescent="0.25">
      <c r="P75" s="13"/>
      <c r="Q75" s="27"/>
      <c r="R75" s="28"/>
      <c r="Y75" s="17"/>
    </row>
    <row r="76" spans="16:25" ht="18" x14ac:dyDescent="0.25">
      <c r="P76" s="13"/>
      <c r="Q76" s="27"/>
      <c r="R76" s="28"/>
      <c r="Y76" s="17"/>
    </row>
    <row r="77" spans="16:25" ht="18" x14ac:dyDescent="0.25">
      <c r="P77" s="13"/>
      <c r="Q77" s="32"/>
      <c r="R77" s="31"/>
      <c r="Y77" s="17"/>
    </row>
    <row r="78" spans="16:25" ht="18" x14ac:dyDescent="0.25">
      <c r="P78" s="13"/>
      <c r="Q78" s="32"/>
      <c r="R78" s="31"/>
      <c r="Y78" s="17"/>
    </row>
    <row r="79" spans="16:25" ht="18" x14ac:dyDescent="0.25">
      <c r="P79" s="13"/>
      <c r="Q79" s="32"/>
      <c r="R79" s="31"/>
      <c r="Y79" s="17"/>
    </row>
    <row r="80" spans="16:25" ht="18" x14ac:dyDescent="0.25">
      <c r="P80" s="13"/>
      <c r="Q80" s="32"/>
      <c r="R80" s="31"/>
      <c r="Y80" s="17"/>
    </row>
    <row r="81" spans="16:25" ht="18" x14ac:dyDescent="0.25">
      <c r="P81" s="13"/>
      <c r="Q81" s="32"/>
      <c r="R81" s="31"/>
      <c r="Y81" s="17"/>
    </row>
    <row r="82" spans="16:25" ht="18" x14ac:dyDescent="0.25">
      <c r="P82" s="13"/>
      <c r="Q82" s="32"/>
      <c r="R82" s="31"/>
      <c r="Y82" s="17"/>
    </row>
    <row r="83" spans="16:25" ht="18" x14ac:dyDescent="0.25">
      <c r="P83" s="13"/>
      <c r="Q83" s="32"/>
      <c r="R83" s="31"/>
      <c r="Y83" s="17"/>
    </row>
    <row r="84" spans="16:25" ht="18" x14ac:dyDescent="0.25">
      <c r="P84" s="13"/>
      <c r="Q84" s="32"/>
      <c r="R84" s="31"/>
      <c r="Y84" s="17"/>
    </row>
    <row r="85" spans="16:25" ht="18" x14ac:dyDescent="0.25">
      <c r="P85" s="13"/>
      <c r="Q85" s="32"/>
      <c r="R85" s="31"/>
      <c r="Y85" s="17"/>
    </row>
    <row r="86" spans="16:25" ht="18" x14ac:dyDescent="0.25">
      <c r="P86" s="13"/>
      <c r="Q86" s="32"/>
      <c r="R86" s="31"/>
      <c r="Y86" s="17"/>
    </row>
    <row r="87" spans="16:25" ht="18" x14ac:dyDescent="0.25">
      <c r="P87" s="13"/>
      <c r="Q87" s="32"/>
      <c r="R87" s="31"/>
      <c r="Y87" s="17"/>
    </row>
    <row r="88" spans="16:25" ht="18" x14ac:dyDescent="0.25">
      <c r="P88" s="13"/>
      <c r="Q88" s="32"/>
      <c r="R88" s="31"/>
      <c r="Y88" s="17"/>
    </row>
    <row r="89" spans="16:25" ht="18" x14ac:dyDescent="0.25">
      <c r="P89" s="13"/>
      <c r="Q89" s="32"/>
      <c r="R89" s="31"/>
      <c r="Y89" s="17"/>
    </row>
    <row r="90" spans="16:25" ht="18" x14ac:dyDescent="0.25">
      <c r="P90" s="13"/>
      <c r="Q90" s="32"/>
      <c r="R90" s="31"/>
      <c r="Y90" s="17"/>
    </row>
    <row r="91" spans="16:25" ht="18" x14ac:dyDescent="0.25">
      <c r="P91" s="13"/>
      <c r="Q91" s="32"/>
      <c r="R91" s="31"/>
      <c r="Y91" s="17"/>
    </row>
    <row r="92" spans="16:25" ht="18" x14ac:dyDescent="0.25">
      <c r="P92" s="13"/>
      <c r="Q92" s="32"/>
      <c r="R92" s="31"/>
      <c r="Y92" s="17"/>
    </row>
    <row r="93" spans="16:25" ht="18" x14ac:dyDescent="0.25">
      <c r="P93" s="13"/>
      <c r="Q93" s="32"/>
      <c r="R93" s="31"/>
      <c r="Y93" s="17"/>
    </row>
    <row r="94" spans="16:25" ht="18" x14ac:dyDescent="0.25">
      <c r="P94" s="13"/>
      <c r="Q94" s="32"/>
      <c r="R94" s="31"/>
      <c r="Y94" s="17"/>
    </row>
    <row r="95" spans="16:25" ht="18" x14ac:dyDescent="0.25">
      <c r="P95" s="13"/>
      <c r="Q95" s="32"/>
      <c r="R95" s="31"/>
      <c r="Y95" s="17"/>
    </row>
    <row r="96" spans="16:25" ht="18" x14ac:dyDescent="0.25">
      <c r="P96" s="13"/>
      <c r="Q96" s="32"/>
      <c r="R96" s="31"/>
      <c r="Y96" s="17"/>
    </row>
    <row r="97" spans="16:25" ht="18" x14ac:dyDescent="0.25">
      <c r="P97" s="13"/>
      <c r="Q97" s="32"/>
      <c r="R97" s="31"/>
      <c r="Y97" s="17"/>
    </row>
    <row r="98" spans="16:25" ht="18" x14ac:dyDescent="0.25">
      <c r="P98" s="13"/>
      <c r="Q98" s="32"/>
      <c r="R98" s="31"/>
      <c r="Y98" s="17"/>
    </row>
    <row r="99" spans="16:25" ht="18" x14ac:dyDescent="0.25">
      <c r="P99" s="13"/>
      <c r="Q99" s="32"/>
      <c r="R99" s="31"/>
      <c r="Y99" s="17"/>
    </row>
    <row r="100" spans="16:25" ht="18" x14ac:dyDescent="0.25">
      <c r="P100" s="13"/>
      <c r="Q100" s="32"/>
      <c r="R100" s="31"/>
      <c r="Y100" s="17"/>
    </row>
    <row r="101" spans="16:25" ht="18" x14ac:dyDescent="0.25">
      <c r="P101" s="13"/>
      <c r="Q101" s="32"/>
      <c r="R101" s="31"/>
      <c r="Y101" s="17"/>
    </row>
    <row r="102" spans="16:25" ht="18" x14ac:dyDescent="0.25">
      <c r="P102" s="13"/>
      <c r="Q102" s="32"/>
      <c r="R102" s="31"/>
      <c r="Y102" s="17"/>
    </row>
    <row r="103" spans="16:25" ht="18" x14ac:dyDescent="0.25">
      <c r="P103" s="13"/>
      <c r="Q103" s="32"/>
      <c r="R103" s="31"/>
      <c r="Y103" s="17"/>
    </row>
    <row r="104" spans="16:25" ht="18" x14ac:dyDescent="0.25">
      <c r="P104" s="13"/>
      <c r="Q104" s="32"/>
      <c r="R104" s="31"/>
      <c r="Y104" s="17"/>
    </row>
    <row r="105" spans="16:25" ht="18" x14ac:dyDescent="0.25">
      <c r="P105" s="13"/>
      <c r="Q105" s="32"/>
      <c r="R105" s="31"/>
      <c r="Y105" s="17"/>
    </row>
    <row r="106" spans="16:25" ht="18" x14ac:dyDescent="0.25">
      <c r="P106" s="13"/>
      <c r="Q106" s="32"/>
      <c r="R106" s="31"/>
      <c r="Y106" s="17"/>
    </row>
    <row r="107" spans="16:25" ht="18" x14ac:dyDescent="0.25">
      <c r="P107" s="13"/>
      <c r="Q107" s="32"/>
      <c r="R107" s="31"/>
      <c r="Y107" s="17"/>
    </row>
    <row r="108" spans="16:25" ht="18" x14ac:dyDescent="0.25">
      <c r="P108" s="13"/>
      <c r="Q108" s="32"/>
      <c r="R108" s="31"/>
      <c r="Y108" s="17"/>
    </row>
    <row r="109" spans="16:25" ht="18" x14ac:dyDescent="0.25">
      <c r="P109" s="13"/>
      <c r="Q109" s="32"/>
      <c r="R109" s="31"/>
      <c r="Y109" s="17"/>
    </row>
    <row r="110" spans="16:25" ht="18" x14ac:dyDescent="0.25">
      <c r="P110" s="13"/>
      <c r="Q110" s="32"/>
      <c r="R110" s="31"/>
      <c r="Y110" s="17"/>
    </row>
    <row r="111" spans="16:25" ht="18" x14ac:dyDescent="0.25">
      <c r="P111" s="13"/>
      <c r="Q111" s="32"/>
      <c r="R111" s="31"/>
      <c r="Y111" s="17"/>
    </row>
    <row r="112" spans="16:25" ht="18" x14ac:dyDescent="0.25">
      <c r="P112" s="13"/>
      <c r="Q112" s="32"/>
      <c r="R112" s="31"/>
      <c r="Y112" s="17"/>
    </row>
    <row r="113" spans="16:25" ht="18" x14ac:dyDescent="0.25">
      <c r="P113" s="13"/>
      <c r="Q113" s="32"/>
      <c r="R113" s="31"/>
      <c r="Y113" s="17"/>
    </row>
    <row r="114" spans="16:25" ht="18" x14ac:dyDescent="0.25">
      <c r="P114" s="13"/>
      <c r="Q114" s="32"/>
      <c r="R114" s="31"/>
      <c r="Y114" s="17"/>
    </row>
    <row r="115" spans="16:25" ht="18" x14ac:dyDescent="0.25">
      <c r="P115" s="13"/>
      <c r="Q115" s="32"/>
      <c r="R115" s="31"/>
      <c r="Y115" s="17"/>
    </row>
    <row r="116" spans="16:25" ht="18" x14ac:dyDescent="0.25">
      <c r="P116" s="13"/>
      <c r="Q116" s="32"/>
      <c r="R116" s="31"/>
      <c r="Y116" s="17"/>
    </row>
    <row r="117" spans="16:25" ht="18" x14ac:dyDescent="0.25">
      <c r="P117" s="13"/>
      <c r="Q117" s="32"/>
      <c r="R117" s="31"/>
      <c r="Y117" s="17"/>
    </row>
    <row r="118" spans="16:25" ht="18" x14ac:dyDescent="0.25">
      <c r="P118" s="13"/>
      <c r="Q118" s="32"/>
      <c r="R118" s="31"/>
      <c r="Y118" s="17"/>
    </row>
    <row r="119" spans="16:25" ht="18" x14ac:dyDescent="0.25">
      <c r="P119" s="13"/>
      <c r="Q119" s="32"/>
      <c r="R119" s="31"/>
      <c r="Y119" s="17"/>
    </row>
    <row r="120" spans="16:25" ht="18" x14ac:dyDescent="0.25">
      <c r="P120" s="13"/>
      <c r="Q120" s="32"/>
      <c r="R120" s="31"/>
      <c r="Y120" s="17"/>
    </row>
    <row r="121" spans="16:25" ht="18" x14ac:dyDescent="0.25">
      <c r="P121" s="13"/>
      <c r="Q121" s="32"/>
      <c r="R121" s="31"/>
      <c r="Y121" s="17"/>
    </row>
    <row r="122" spans="16:25" ht="18" x14ac:dyDescent="0.25">
      <c r="P122" s="13"/>
      <c r="Q122" s="32"/>
      <c r="R122" s="31"/>
      <c r="Y122" s="17"/>
    </row>
    <row r="123" spans="16:25" ht="18" x14ac:dyDescent="0.25">
      <c r="P123" s="13"/>
      <c r="Q123" s="32"/>
      <c r="R123" s="31"/>
      <c r="Y123" s="17"/>
    </row>
    <row r="124" spans="16:25" ht="18" x14ac:dyDescent="0.25">
      <c r="P124" s="13"/>
      <c r="Q124" s="32"/>
      <c r="R124" s="31"/>
      <c r="Y124" s="17"/>
    </row>
    <row r="125" spans="16:25" ht="18" x14ac:dyDescent="0.25">
      <c r="P125" s="13"/>
      <c r="Q125" s="32"/>
      <c r="R125" s="31"/>
      <c r="Y125" s="17"/>
    </row>
    <row r="126" spans="16:25" ht="18" x14ac:dyDescent="0.25">
      <c r="P126" s="13"/>
      <c r="Q126" s="32"/>
      <c r="R126" s="31"/>
      <c r="Y126" s="17"/>
    </row>
    <row r="127" spans="16:25" ht="18" x14ac:dyDescent="0.25">
      <c r="P127" s="13"/>
      <c r="Q127" s="32"/>
      <c r="R127" s="31"/>
      <c r="Y127" s="17"/>
    </row>
    <row r="128" spans="16:25" ht="18" x14ac:dyDescent="0.25">
      <c r="P128" s="13"/>
      <c r="Q128" s="32"/>
      <c r="R128" s="31"/>
      <c r="Y128" s="17"/>
    </row>
    <row r="129" spans="16:25" ht="18" x14ac:dyDescent="0.25">
      <c r="P129" s="13"/>
      <c r="Q129" s="32"/>
      <c r="R129" s="31"/>
      <c r="Y129" s="17"/>
    </row>
    <row r="130" spans="16:25" ht="18" x14ac:dyDescent="0.25">
      <c r="P130" s="13"/>
      <c r="Q130" s="32"/>
      <c r="R130" s="31"/>
      <c r="Y130" s="17"/>
    </row>
    <row r="131" spans="16:25" ht="18" x14ac:dyDescent="0.25">
      <c r="P131" s="13"/>
      <c r="Q131" s="32"/>
      <c r="R131" s="31"/>
      <c r="Y131" s="17"/>
    </row>
    <row r="132" spans="16:25" ht="18" x14ac:dyDescent="0.25">
      <c r="P132" s="13"/>
      <c r="Q132" s="32"/>
      <c r="R132" s="31"/>
      <c r="Y132" s="17"/>
    </row>
    <row r="133" spans="16:25" ht="18" x14ac:dyDescent="0.25">
      <c r="P133" s="13"/>
      <c r="Q133" s="32"/>
      <c r="R133" s="31"/>
      <c r="Y133" s="17"/>
    </row>
    <row r="134" spans="16:25" ht="18" x14ac:dyDescent="0.25">
      <c r="P134" s="13"/>
      <c r="Q134" s="32"/>
      <c r="R134" s="31"/>
      <c r="Y134" s="17"/>
    </row>
    <row r="135" spans="16:25" ht="18" x14ac:dyDescent="0.25">
      <c r="P135" s="13"/>
      <c r="Q135" s="32"/>
      <c r="R135" s="31"/>
      <c r="Y135" s="17"/>
    </row>
    <row r="136" spans="16:25" ht="18" x14ac:dyDescent="0.25">
      <c r="P136" s="13"/>
      <c r="Q136" s="32"/>
      <c r="R136" s="31"/>
      <c r="Y136" s="17"/>
    </row>
    <row r="137" spans="16:25" ht="18" x14ac:dyDescent="0.25">
      <c r="P137" s="13"/>
      <c r="Q137" s="32"/>
      <c r="R137" s="31"/>
      <c r="Y137" s="17"/>
    </row>
    <row r="138" spans="16:25" ht="18" x14ac:dyDescent="0.25">
      <c r="P138" s="13"/>
      <c r="Q138" s="32"/>
      <c r="R138" s="31"/>
      <c r="Y138" s="17"/>
    </row>
    <row r="139" spans="16:25" ht="18" x14ac:dyDescent="0.25">
      <c r="P139" s="13"/>
      <c r="Q139" s="32"/>
      <c r="R139" s="31"/>
      <c r="Y139" s="17"/>
    </row>
    <row r="140" spans="16:25" ht="18" x14ac:dyDescent="0.25">
      <c r="P140" s="13"/>
      <c r="Q140" s="32"/>
      <c r="R140" s="31"/>
      <c r="Y140" s="17"/>
    </row>
    <row r="141" spans="16:25" ht="18" x14ac:dyDescent="0.25">
      <c r="P141" s="13"/>
      <c r="Q141" s="32"/>
      <c r="R141" s="31"/>
      <c r="Y141" s="17"/>
    </row>
    <row r="142" spans="16:25" ht="18" x14ac:dyDescent="0.25">
      <c r="P142" s="13"/>
      <c r="Q142" s="32"/>
      <c r="R142" s="31"/>
      <c r="Y142" s="17"/>
    </row>
    <row r="143" spans="16:25" ht="18" x14ac:dyDescent="0.25">
      <c r="P143" s="13"/>
      <c r="Q143" s="32"/>
      <c r="R143" s="31"/>
      <c r="Y143" s="17"/>
    </row>
    <row r="144" spans="16:25" ht="18" x14ac:dyDescent="0.25">
      <c r="P144" s="13"/>
      <c r="Q144" s="32"/>
      <c r="R144" s="31"/>
      <c r="Y144" s="17"/>
    </row>
    <row r="145" spans="16:25" ht="18" x14ac:dyDescent="0.25">
      <c r="P145" s="13"/>
      <c r="Q145" s="32"/>
      <c r="R145" s="31"/>
      <c r="Y145" s="17"/>
    </row>
    <row r="146" spans="16:25" ht="18" x14ac:dyDescent="0.25">
      <c r="P146" s="13"/>
      <c r="Q146" s="32"/>
      <c r="R146" s="31"/>
      <c r="Y146" s="17"/>
    </row>
    <row r="147" spans="16:25" ht="18" x14ac:dyDescent="0.25">
      <c r="P147" s="13"/>
      <c r="Q147" s="32"/>
      <c r="R147" s="31"/>
      <c r="Y147" s="17"/>
    </row>
    <row r="148" spans="16:25" ht="18" x14ac:dyDescent="0.25">
      <c r="P148" s="13"/>
      <c r="Q148" s="32"/>
      <c r="R148" s="31"/>
      <c r="Y148" s="17"/>
    </row>
    <row r="149" spans="16:25" ht="18" x14ac:dyDescent="0.25">
      <c r="P149" s="13"/>
      <c r="Q149" s="32"/>
      <c r="R149" s="31"/>
      <c r="Y149" s="17"/>
    </row>
    <row r="150" spans="16:25" ht="18" x14ac:dyDescent="0.25">
      <c r="P150" s="13"/>
      <c r="Q150" s="32"/>
      <c r="R150" s="31"/>
      <c r="Y150" s="17"/>
    </row>
    <row r="151" spans="16:25" ht="18" x14ac:dyDescent="0.25">
      <c r="P151" s="13"/>
      <c r="Q151" s="32"/>
      <c r="R151" s="31"/>
      <c r="Y151" s="17"/>
    </row>
    <row r="152" spans="16:25" ht="18" x14ac:dyDescent="0.25">
      <c r="P152" s="13"/>
      <c r="Q152" s="32"/>
      <c r="R152" s="31"/>
      <c r="Y152" s="17"/>
    </row>
    <row r="153" spans="16:25" ht="18" x14ac:dyDescent="0.25">
      <c r="P153" s="13"/>
      <c r="Q153" s="32"/>
      <c r="R153" s="31"/>
      <c r="Y153" s="17"/>
    </row>
    <row r="154" spans="16:25" ht="18" x14ac:dyDescent="0.25">
      <c r="P154" s="13"/>
      <c r="Q154" s="32"/>
      <c r="R154" s="31"/>
      <c r="Y154" s="17"/>
    </row>
    <row r="155" spans="16:25" ht="18" x14ac:dyDescent="0.25">
      <c r="P155" s="13"/>
      <c r="Q155" s="32"/>
      <c r="R155" s="31"/>
      <c r="Y155" s="17"/>
    </row>
    <row r="156" spans="16:25" ht="18" x14ac:dyDescent="0.25">
      <c r="P156" s="13"/>
      <c r="Q156" s="32"/>
      <c r="R156" s="31"/>
      <c r="Y156" s="17"/>
    </row>
    <row r="157" spans="16:25" ht="18" x14ac:dyDescent="0.25">
      <c r="P157" s="13"/>
      <c r="Q157" s="32"/>
      <c r="R157" s="31"/>
      <c r="Y157" s="17"/>
    </row>
    <row r="158" spans="16:25" ht="18" x14ac:dyDescent="0.25">
      <c r="P158" s="13"/>
      <c r="Q158" s="32"/>
      <c r="R158" s="31"/>
      <c r="Y158" s="17"/>
    </row>
    <row r="159" spans="16:25" ht="18" x14ac:dyDescent="0.25">
      <c r="P159" s="13"/>
      <c r="Q159" s="32"/>
      <c r="R159" s="31"/>
      <c r="Y159" s="17"/>
    </row>
    <row r="160" spans="16:25" ht="18" x14ac:dyDescent="0.25">
      <c r="P160" s="13"/>
      <c r="Q160" s="32"/>
      <c r="R160" s="31"/>
      <c r="Y160" s="17"/>
    </row>
    <row r="161" spans="16:25" ht="18" x14ac:dyDescent="0.25">
      <c r="P161" s="13"/>
      <c r="Q161" s="32"/>
      <c r="R161" s="31"/>
      <c r="Y161" s="17"/>
    </row>
    <row r="162" spans="16:25" ht="18" x14ac:dyDescent="0.25">
      <c r="P162" s="13"/>
      <c r="Q162" s="32"/>
      <c r="R162" s="31"/>
      <c r="Y162" s="17"/>
    </row>
    <row r="163" spans="16:25" ht="18" x14ac:dyDescent="0.25">
      <c r="P163" s="13"/>
      <c r="Q163" s="32"/>
      <c r="R163" s="31"/>
      <c r="Y163" s="17"/>
    </row>
    <row r="164" spans="16:25" ht="18" x14ac:dyDescent="0.25">
      <c r="P164" s="13"/>
      <c r="Q164" s="32"/>
      <c r="R164" s="31"/>
      <c r="Y164" s="17"/>
    </row>
    <row r="165" spans="16:25" ht="18" x14ac:dyDescent="0.25">
      <c r="P165" s="13"/>
      <c r="Q165" s="32"/>
      <c r="R165" s="31"/>
      <c r="Y165" s="17"/>
    </row>
    <row r="166" spans="16:25" ht="18" x14ac:dyDescent="0.25">
      <c r="P166" s="13"/>
      <c r="Q166" s="32"/>
      <c r="R166" s="31"/>
      <c r="Y166" s="17"/>
    </row>
    <row r="167" spans="16:25" ht="18" x14ac:dyDescent="0.25">
      <c r="P167" s="13"/>
      <c r="Q167" s="32"/>
      <c r="R167" s="31"/>
      <c r="Y167" s="17"/>
    </row>
    <row r="168" spans="16:25" ht="18" x14ac:dyDescent="0.25">
      <c r="P168" s="13"/>
      <c r="Q168" s="32"/>
      <c r="R168" s="31"/>
      <c r="Y168" s="17"/>
    </row>
    <row r="169" spans="16:25" ht="18" x14ac:dyDescent="0.25">
      <c r="P169" s="13"/>
      <c r="Q169" s="32"/>
      <c r="R169" s="31"/>
      <c r="Y169" s="17"/>
    </row>
    <row r="170" spans="16:25" ht="18" x14ac:dyDescent="0.25">
      <c r="P170" s="13"/>
      <c r="Q170" s="32"/>
      <c r="R170" s="31"/>
      <c r="Y170" s="17"/>
    </row>
    <row r="171" spans="16:25" ht="18" x14ac:dyDescent="0.25">
      <c r="P171" s="13"/>
      <c r="Q171" s="32"/>
      <c r="R171" s="31"/>
      <c r="Y171" s="17"/>
    </row>
    <row r="172" spans="16:25" ht="18" x14ac:dyDescent="0.25">
      <c r="P172" s="13"/>
      <c r="Q172" s="32"/>
      <c r="R172" s="31"/>
      <c r="Y172" s="17"/>
    </row>
    <row r="173" spans="16:25" ht="18" x14ac:dyDescent="0.25">
      <c r="P173" s="13"/>
      <c r="Q173" s="32"/>
      <c r="R173" s="31"/>
      <c r="Y173" s="17"/>
    </row>
    <row r="174" spans="16:25" ht="18" x14ac:dyDescent="0.25">
      <c r="P174" s="13"/>
      <c r="Q174" s="32"/>
      <c r="R174" s="31"/>
      <c r="Y174" s="17"/>
    </row>
    <row r="175" spans="16:25" ht="18" x14ac:dyDescent="0.25">
      <c r="P175" s="13"/>
      <c r="Q175" s="32"/>
      <c r="R175" s="31"/>
      <c r="Y175" s="17"/>
    </row>
    <row r="176" spans="16:25" ht="18" x14ac:dyDescent="0.25">
      <c r="P176" s="13"/>
      <c r="Q176" s="32"/>
      <c r="R176" s="31"/>
      <c r="Y176" s="17"/>
    </row>
    <row r="177" spans="16:25" ht="18" x14ac:dyDescent="0.25">
      <c r="P177" s="13"/>
      <c r="Q177" s="32"/>
      <c r="R177" s="31"/>
      <c r="Y177" s="17"/>
    </row>
    <row r="178" spans="16:25" ht="18" x14ac:dyDescent="0.25">
      <c r="P178" s="13"/>
      <c r="Q178" s="32"/>
      <c r="R178" s="31"/>
      <c r="Y178" s="17"/>
    </row>
    <row r="179" spans="16:25" ht="18" x14ac:dyDescent="0.25">
      <c r="P179" s="13"/>
      <c r="Q179" s="32"/>
      <c r="R179" s="31"/>
      <c r="Y179" s="17"/>
    </row>
    <row r="180" spans="16:25" ht="18" x14ac:dyDescent="0.25">
      <c r="P180" s="13"/>
      <c r="Q180" s="32"/>
      <c r="R180" s="31"/>
      <c r="Y180" s="17"/>
    </row>
    <row r="181" spans="16:25" ht="18" x14ac:dyDescent="0.25">
      <c r="P181" s="13"/>
      <c r="Q181" s="32"/>
      <c r="R181" s="31"/>
      <c r="Y181" s="17"/>
    </row>
    <row r="182" spans="16:25" ht="18" x14ac:dyDescent="0.25">
      <c r="P182" s="13"/>
      <c r="Q182" s="32"/>
      <c r="R182" s="31"/>
      <c r="Y182" s="17"/>
    </row>
    <row r="183" spans="16:25" ht="18" x14ac:dyDescent="0.25">
      <c r="P183" s="13"/>
      <c r="Q183" s="32"/>
      <c r="R183" s="31"/>
      <c r="Y183" s="17"/>
    </row>
    <row r="184" spans="16:25" ht="18" x14ac:dyDescent="0.25">
      <c r="P184" s="13"/>
      <c r="Q184" s="32"/>
      <c r="R184" s="31"/>
      <c r="Y184" s="17"/>
    </row>
    <row r="185" spans="16:25" ht="18" x14ac:dyDescent="0.25">
      <c r="P185" s="13"/>
      <c r="Q185" s="32"/>
      <c r="R185" s="31"/>
      <c r="Y185" s="17"/>
    </row>
    <row r="186" spans="16:25" ht="18" x14ac:dyDescent="0.25">
      <c r="P186" s="13"/>
      <c r="Q186" s="32"/>
      <c r="R186" s="31"/>
      <c r="Y186" s="17"/>
    </row>
    <row r="187" spans="16:25" ht="18" x14ac:dyDescent="0.25">
      <c r="P187" s="13"/>
      <c r="Q187" s="32"/>
      <c r="R187" s="31"/>
      <c r="Y187" s="17"/>
    </row>
    <row r="188" spans="16:25" ht="18" x14ac:dyDescent="0.25">
      <c r="P188" s="13"/>
      <c r="Q188" s="32"/>
      <c r="R188" s="31"/>
      <c r="Y188" s="17"/>
    </row>
    <row r="189" spans="16:25" ht="18" x14ac:dyDescent="0.25">
      <c r="P189" s="13"/>
      <c r="Q189" s="32"/>
      <c r="R189" s="31"/>
      <c r="Y189" s="17"/>
    </row>
    <row r="190" spans="16:25" ht="18" x14ac:dyDescent="0.25">
      <c r="P190" s="13"/>
      <c r="Q190" s="32"/>
      <c r="R190" s="31"/>
      <c r="Y190" s="17"/>
    </row>
    <row r="191" spans="16:25" ht="18" x14ac:dyDescent="0.25">
      <c r="P191" s="13"/>
      <c r="Q191" s="32"/>
      <c r="R191" s="31"/>
      <c r="Y191" s="17"/>
    </row>
    <row r="192" spans="16:25" ht="18" x14ac:dyDescent="0.25">
      <c r="P192" s="13"/>
      <c r="Q192" s="32"/>
      <c r="R192" s="31"/>
      <c r="Y192" s="17"/>
    </row>
    <row r="193" spans="16:25" ht="18" x14ac:dyDescent="0.25">
      <c r="P193" s="13"/>
      <c r="Q193" s="32"/>
      <c r="R193" s="31"/>
      <c r="Y193" s="17"/>
    </row>
    <row r="194" spans="16:25" ht="18" x14ac:dyDescent="0.25">
      <c r="P194" s="13"/>
      <c r="Q194" s="32"/>
      <c r="R194" s="31"/>
      <c r="Y194" s="17"/>
    </row>
    <row r="195" spans="16:25" ht="18" x14ac:dyDescent="0.25">
      <c r="P195" s="13"/>
      <c r="Q195" s="32"/>
      <c r="R195" s="31"/>
      <c r="Y195" s="17"/>
    </row>
    <row r="196" spans="16:25" ht="18" x14ac:dyDescent="0.25">
      <c r="P196" s="13"/>
      <c r="Q196" s="32"/>
      <c r="R196" s="31"/>
      <c r="Y196" s="17"/>
    </row>
    <row r="197" spans="16:25" ht="18" x14ac:dyDescent="0.25">
      <c r="P197" s="13"/>
      <c r="Q197" s="32"/>
      <c r="R197" s="31"/>
      <c r="Y197" s="17"/>
    </row>
    <row r="198" spans="16:25" ht="18" x14ac:dyDescent="0.25">
      <c r="P198" s="13"/>
      <c r="Q198" s="32"/>
      <c r="R198" s="31"/>
      <c r="Y198" s="17"/>
    </row>
    <row r="199" spans="16:25" ht="18" x14ac:dyDescent="0.25">
      <c r="P199" s="13"/>
      <c r="Q199" s="32"/>
      <c r="R199" s="31"/>
      <c r="Y199" s="17"/>
    </row>
    <row r="200" spans="16:25" ht="18" x14ac:dyDescent="0.25">
      <c r="P200" s="13"/>
      <c r="Q200" s="32"/>
      <c r="R200" s="31"/>
      <c r="Y200" s="17"/>
    </row>
    <row r="201" spans="16:25" ht="18" x14ac:dyDescent="0.25">
      <c r="P201" s="13"/>
      <c r="Q201" s="32"/>
      <c r="R201" s="31"/>
      <c r="Y201" s="17"/>
    </row>
    <row r="202" spans="16:25" ht="18" x14ac:dyDescent="0.25">
      <c r="P202" s="13"/>
      <c r="Q202" s="32"/>
      <c r="R202" s="31"/>
      <c r="Y202" s="17"/>
    </row>
    <row r="203" spans="16:25" ht="18" x14ac:dyDescent="0.25">
      <c r="P203" s="13"/>
      <c r="Q203" s="32"/>
      <c r="R203" s="31"/>
      <c r="Y203" s="17"/>
    </row>
    <row r="204" spans="16:25" ht="18" x14ac:dyDescent="0.25">
      <c r="P204" s="13"/>
      <c r="Q204" s="32"/>
      <c r="R204" s="31"/>
      <c r="Y204" s="17"/>
    </row>
    <row r="205" spans="16:25" ht="18" x14ac:dyDescent="0.25">
      <c r="P205" s="13"/>
      <c r="Q205" s="32"/>
      <c r="R205" s="31"/>
      <c r="Y205" s="17"/>
    </row>
    <row r="206" spans="16:25" ht="18" x14ac:dyDescent="0.25">
      <c r="P206" s="13"/>
      <c r="Q206" s="32"/>
      <c r="R206" s="31"/>
      <c r="Y206" s="17"/>
    </row>
    <row r="207" spans="16:25" ht="18" x14ac:dyDescent="0.25">
      <c r="P207" s="13"/>
      <c r="Q207" s="32"/>
      <c r="R207" s="31"/>
      <c r="Y207" s="17"/>
    </row>
    <row r="208" spans="16:25" ht="18" x14ac:dyDescent="0.25">
      <c r="P208" s="13"/>
      <c r="Q208" s="32"/>
      <c r="R208" s="31"/>
      <c r="Y208" s="17"/>
    </row>
    <row r="209" spans="16:25" ht="18" x14ac:dyDescent="0.25">
      <c r="P209" s="13"/>
      <c r="Q209" s="32"/>
      <c r="R209" s="31"/>
      <c r="Y209" s="17"/>
    </row>
    <row r="210" spans="16:25" ht="18" x14ac:dyDescent="0.25">
      <c r="P210" s="13"/>
      <c r="Q210" s="32"/>
      <c r="R210" s="31"/>
      <c r="Y210" s="17"/>
    </row>
    <row r="211" spans="16:25" ht="18" x14ac:dyDescent="0.25">
      <c r="P211" s="13"/>
      <c r="Q211" s="32"/>
      <c r="R211" s="31"/>
      <c r="Y211" s="17"/>
    </row>
    <row r="212" spans="16:25" ht="18" x14ac:dyDescent="0.25">
      <c r="P212" s="13"/>
      <c r="Q212" s="32"/>
      <c r="R212" s="31"/>
      <c r="Y212" s="17"/>
    </row>
    <row r="213" spans="16:25" ht="18" x14ac:dyDescent="0.25">
      <c r="P213" s="13"/>
      <c r="Q213" s="32"/>
      <c r="R213" s="31"/>
      <c r="Y213" s="17"/>
    </row>
    <row r="214" spans="16:25" ht="18" x14ac:dyDescent="0.25">
      <c r="P214" s="13"/>
      <c r="Q214" s="32"/>
      <c r="R214" s="31"/>
      <c r="Y214" s="17"/>
    </row>
    <row r="215" spans="16:25" ht="18" x14ac:dyDescent="0.25">
      <c r="P215" s="13"/>
      <c r="Q215" s="32"/>
      <c r="R215" s="31"/>
      <c r="Y215" s="17"/>
    </row>
    <row r="216" spans="16:25" ht="18" x14ac:dyDescent="0.25">
      <c r="P216" s="13"/>
      <c r="Q216" s="32"/>
      <c r="R216" s="31"/>
      <c r="Y216" s="17"/>
    </row>
    <row r="217" spans="16:25" ht="18" x14ac:dyDescent="0.25">
      <c r="P217" s="13"/>
      <c r="Q217" s="32"/>
      <c r="R217" s="31"/>
      <c r="Y217" s="17"/>
    </row>
    <row r="218" spans="16:25" ht="18" x14ac:dyDescent="0.25">
      <c r="P218" s="13"/>
      <c r="Q218" s="32"/>
      <c r="R218" s="31"/>
      <c r="Y218" s="17"/>
    </row>
    <row r="219" spans="16:25" ht="18" x14ac:dyDescent="0.25">
      <c r="P219" s="13"/>
      <c r="Q219" s="32"/>
      <c r="R219" s="31"/>
      <c r="Y219" s="17"/>
    </row>
    <row r="220" spans="16:25" ht="18" x14ac:dyDescent="0.25">
      <c r="P220" s="13"/>
      <c r="Q220" s="32"/>
      <c r="R220" s="31"/>
      <c r="Y220" s="17"/>
    </row>
    <row r="221" spans="16:25" ht="18" x14ac:dyDescent="0.25">
      <c r="P221" s="13"/>
      <c r="Q221" s="32"/>
      <c r="R221" s="31"/>
      <c r="Y221" s="17"/>
    </row>
    <row r="222" spans="16:25" ht="18" x14ac:dyDescent="0.25">
      <c r="P222" s="13"/>
      <c r="Q222" s="32"/>
      <c r="R222" s="31"/>
      <c r="Y222" s="17"/>
    </row>
    <row r="223" spans="16:25" ht="18" x14ac:dyDescent="0.25">
      <c r="P223" s="13"/>
      <c r="Q223" s="32"/>
      <c r="R223" s="31"/>
      <c r="Y223" s="17"/>
    </row>
    <row r="224" spans="16:25" ht="18" x14ac:dyDescent="0.25">
      <c r="P224" s="13"/>
      <c r="Q224" s="32"/>
      <c r="R224" s="31"/>
      <c r="Y224" s="17"/>
    </row>
    <row r="225" spans="16:25" ht="18" x14ac:dyDescent="0.25">
      <c r="P225" s="13"/>
      <c r="Q225" s="32"/>
      <c r="R225" s="31"/>
      <c r="Y225" s="17"/>
    </row>
    <row r="226" spans="16:25" ht="18" x14ac:dyDescent="0.25">
      <c r="P226" s="13"/>
      <c r="Q226" s="32"/>
      <c r="R226" s="31"/>
      <c r="Y226" s="17"/>
    </row>
    <row r="227" spans="16:25" ht="18" x14ac:dyDescent="0.25">
      <c r="P227" s="13"/>
      <c r="Q227" s="32"/>
      <c r="R227" s="31"/>
      <c r="Y227" s="17"/>
    </row>
    <row r="228" spans="16:25" ht="18" x14ac:dyDescent="0.25">
      <c r="P228" s="13"/>
      <c r="Q228" s="32"/>
      <c r="R228" s="31"/>
      <c r="Y228" s="17"/>
    </row>
    <row r="229" spans="16:25" ht="18" x14ac:dyDescent="0.25">
      <c r="P229" s="13"/>
      <c r="Q229" s="32"/>
      <c r="R229" s="31"/>
      <c r="Y229" s="17"/>
    </row>
    <row r="230" spans="16:25" ht="18" x14ac:dyDescent="0.25">
      <c r="P230" s="13"/>
      <c r="Q230" s="32"/>
      <c r="R230" s="31"/>
      <c r="Y230" s="17"/>
    </row>
    <row r="231" spans="16:25" ht="18" x14ac:dyDescent="0.25">
      <c r="P231" s="13"/>
      <c r="Q231" s="32"/>
      <c r="R231" s="31"/>
      <c r="Y231" s="17"/>
    </row>
    <row r="232" spans="16:25" ht="18" x14ac:dyDescent="0.25">
      <c r="P232" s="13"/>
      <c r="Q232" s="32"/>
      <c r="R232" s="31"/>
      <c r="Y232" s="17"/>
    </row>
    <row r="233" spans="16:25" ht="18" x14ac:dyDescent="0.25">
      <c r="P233" s="13"/>
      <c r="Q233" s="32"/>
      <c r="R233" s="31"/>
      <c r="Y233" s="17"/>
    </row>
    <row r="234" spans="16:25" ht="18" x14ac:dyDescent="0.25">
      <c r="P234" s="13"/>
      <c r="Q234" s="32"/>
      <c r="R234" s="31"/>
      <c r="Y234" s="17"/>
    </row>
    <row r="235" spans="16:25" ht="18" x14ac:dyDescent="0.25">
      <c r="P235" s="13"/>
      <c r="Q235" s="32"/>
      <c r="R235" s="31"/>
      <c r="Y235" s="17"/>
    </row>
    <row r="236" spans="16:25" ht="18" x14ac:dyDescent="0.25">
      <c r="P236" s="13"/>
      <c r="Q236" s="32"/>
      <c r="R236" s="31"/>
      <c r="Y236" s="17"/>
    </row>
    <row r="237" spans="16:25" ht="18" x14ac:dyDescent="0.25">
      <c r="P237" s="13"/>
      <c r="Q237" s="32"/>
      <c r="R237" s="31"/>
      <c r="Y237" s="17"/>
    </row>
    <row r="238" spans="16:25" ht="18" x14ac:dyDescent="0.25">
      <c r="P238" s="13"/>
      <c r="Q238" s="32"/>
      <c r="R238" s="31"/>
      <c r="Y238" s="17"/>
    </row>
    <row r="239" spans="16:25" ht="18" x14ac:dyDescent="0.25">
      <c r="P239" s="13"/>
      <c r="Q239" s="32"/>
      <c r="R239" s="31"/>
      <c r="Y239" s="17"/>
    </row>
    <row r="240" spans="16:25" ht="18" x14ac:dyDescent="0.25">
      <c r="P240" s="13"/>
      <c r="Q240" s="32"/>
      <c r="R240" s="31"/>
      <c r="Y240" s="17"/>
    </row>
    <row r="241" spans="16:25" ht="18" x14ac:dyDescent="0.25">
      <c r="P241" s="13"/>
      <c r="Q241" s="32"/>
      <c r="R241" s="31"/>
      <c r="Y241" s="17"/>
    </row>
    <row r="242" spans="16:25" ht="18" x14ac:dyDescent="0.25">
      <c r="P242" s="13"/>
      <c r="Q242" s="32"/>
      <c r="R242" s="31"/>
      <c r="Y242" s="17"/>
    </row>
    <row r="243" spans="16:25" ht="18" x14ac:dyDescent="0.25">
      <c r="P243" s="13"/>
      <c r="Q243" s="32"/>
      <c r="R243" s="31"/>
      <c r="Y243" s="17"/>
    </row>
    <row r="244" spans="16:25" ht="18" x14ac:dyDescent="0.25">
      <c r="P244" s="13"/>
      <c r="Q244" s="32"/>
      <c r="R244" s="31"/>
      <c r="Y244" s="17"/>
    </row>
    <row r="245" spans="16:25" ht="18" x14ac:dyDescent="0.25">
      <c r="P245" s="13"/>
      <c r="Q245" s="32"/>
      <c r="R245" s="31"/>
      <c r="Y245" s="17"/>
    </row>
    <row r="246" spans="16:25" ht="18" x14ac:dyDescent="0.25">
      <c r="P246" s="13"/>
      <c r="Q246" s="32"/>
      <c r="R246" s="31"/>
      <c r="Y246" s="17"/>
    </row>
    <row r="247" spans="16:25" ht="18" x14ac:dyDescent="0.25">
      <c r="P247" s="13"/>
      <c r="Q247" s="32"/>
      <c r="R247" s="31"/>
      <c r="Y247" s="17"/>
    </row>
    <row r="248" spans="16:25" ht="18" x14ac:dyDescent="0.25">
      <c r="P248" s="13"/>
      <c r="Q248" s="32"/>
      <c r="R248" s="31"/>
      <c r="Y248" s="17"/>
    </row>
    <row r="249" spans="16:25" ht="18" x14ac:dyDescent="0.25">
      <c r="P249" s="13"/>
      <c r="Q249" s="32"/>
      <c r="R249" s="31"/>
      <c r="Y249" s="17"/>
    </row>
    <row r="250" spans="16:25" ht="18" x14ac:dyDescent="0.25">
      <c r="P250" s="13"/>
      <c r="Q250" s="32"/>
      <c r="R250" s="31"/>
      <c r="Y250" s="17"/>
    </row>
    <row r="251" spans="16:25" ht="18" x14ac:dyDescent="0.25">
      <c r="P251" s="13"/>
      <c r="Q251" s="32"/>
      <c r="R251" s="31"/>
      <c r="Y251" s="17"/>
    </row>
    <row r="252" spans="16:25" ht="18" x14ac:dyDescent="0.25">
      <c r="P252" s="13"/>
      <c r="Q252" s="32"/>
      <c r="R252" s="31"/>
      <c r="Y252" s="17"/>
    </row>
    <row r="253" spans="16:25" ht="18" x14ac:dyDescent="0.25">
      <c r="P253" s="13"/>
      <c r="Q253" s="32"/>
      <c r="R253" s="31"/>
      <c r="Y253" s="17"/>
    </row>
    <row r="254" spans="16:25" ht="18" x14ac:dyDescent="0.25">
      <c r="P254" s="13"/>
      <c r="Q254" s="32"/>
      <c r="R254" s="31"/>
      <c r="Y254" s="17"/>
    </row>
    <row r="255" spans="16:25" ht="18" x14ac:dyDescent="0.25">
      <c r="P255" s="13"/>
      <c r="Q255" s="32"/>
      <c r="R255" s="31"/>
      <c r="Y255" s="17"/>
    </row>
    <row r="256" spans="16:25" ht="18" x14ac:dyDescent="0.25">
      <c r="P256" s="13"/>
      <c r="Q256" s="32"/>
      <c r="R256" s="31"/>
      <c r="Y256" s="17"/>
    </row>
    <row r="257" spans="16:25" ht="18" x14ac:dyDescent="0.25">
      <c r="P257" s="13"/>
      <c r="Q257" s="32"/>
      <c r="R257" s="31"/>
      <c r="Y257" s="17"/>
    </row>
    <row r="258" spans="16:25" ht="18" x14ac:dyDescent="0.25">
      <c r="P258" s="13"/>
      <c r="Q258" s="32"/>
      <c r="R258" s="31"/>
      <c r="Y258" s="17"/>
    </row>
    <row r="259" spans="16:25" ht="18" x14ac:dyDescent="0.25">
      <c r="P259" s="13"/>
      <c r="Q259" s="32"/>
      <c r="R259" s="31"/>
      <c r="Y259" s="17"/>
    </row>
    <row r="260" spans="16:25" ht="18" x14ac:dyDescent="0.25">
      <c r="P260" s="13"/>
      <c r="Q260" s="32"/>
      <c r="R260" s="31"/>
      <c r="Y260" s="17"/>
    </row>
    <row r="261" spans="16:25" ht="18" x14ac:dyDescent="0.25">
      <c r="P261" s="13"/>
    </row>
  </sheetData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کامیون</vt:lpstr>
      <vt:lpstr>کامیون!Print_Area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User419</dc:creator>
  <cp:lastModifiedBy>User419</cp:lastModifiedBy>
  <dcterms:created xsi:type="dcterms:W3CDTF">2023-11-13T11:43:53Z</dcterms:created>
  <dcterms:modified xsi:type="dcterms:W3CDTF">2023-11-13T11:51:56Z</dcterms:modified>
</cp:coreProperties>
</file>