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419\Work Folders\Desktop\"/>
    </mc:Choice>
  </mc:AlternateContent>
  <xr:revisionPtr revIDLastSave="0" documentId="8_{939F83C3-E841-4F9D-9CB4-5D5E32EE05B7}" xr6:coauthVersionLast="47" xr6:coauthVersionMax="47" xr10:uidLastSave="{00000000-0000-0000-0000-000000000000}"/>
  <bookViews>
    <workbookView xWindow="-120" yWindow="-120" windowWidth="29040" windowHeight="15840" xr2:uid="{6B00D5DE-55C7-4463-883A-772E1EA900E4}"/>
  </bookViews>
  <sheets>
    <sheet name="1402" sheetId="1" r:id="rId1"/>
  </sheets>
  <definedNames>
    <definedName name="_xlnm._FilterDatabase" localSheetId="0" hidden="1">'1402'!$A$2:$AD$253</definedName>
    <definedName name="_xlnm.Print_Area" localSheetId="0">'1402'!$118:$136</definedName>
    <definedName name="_xlnm.Print_Titles" localSheetId="0">'1402'!$2:$2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8" i="1" l="1"/>
  <c r="H132" i="1"/>
  <c r="I132" i="1" s="1"/>
  <c r="Z132" i="1" s="1"/>
  <c r="H105" i="1"/>
  <c r="H98" i="1"/>
  <c r="H86" i="1"/>
  <c r="H50" i="1"/>
  <c r="AA253" i="1"/>
  <c r="Z253" i="1"/>
  <c r="Y253" i="1"/>
  <c r="X253" i="1"/>
  <c r="AB253" i="1" s="1"/>
  <c r="AA252" i="1"/>
  <c r="Z252" i="1"/>
  <c r="Y252" i="1"/>
  <c r="X252" i="1"/>
  <c r="AB252" i="1" s="1"/>
  <c r="AA251" i="1"/>
  <c r="Z251" i="1"/>
  <c r="Y251" i="1"/>
  <c r="X251" i="1"/>
  <c r="AB251" i="1" s="1"/>
  <c r="AC251" i="1" s="1"/>
  <c r="AD251" i="1" s="1"/>
  <c r="AA250" i="1"/>
  <c r="Z250" i="1"/>
  <c r="Y250" i="1"/>
  <c r="X250" i="1"/>
  <c r="AB250" i="1" s="1"/>
  <c r="AC250" i="1" s="1"/>
  <c r="AD250" i="1" s="1"/>
  <c r="AA249" i="1"/>
  <c r="Z249" i="1"/>
  <c r="Y249" i="1"/>
  <c r="X249" i="1"/>
  <c r="AB249" i="1" s="1"/>
  <c r="AC249" i="1" s="1"/>
  <c r="AD249" i="1" s="1"/>
  <c r="AB248" i="1"/>
  <c r="AC248" i="1" s="1"/>
  <c r="AD248" i="1" s="1"/>
  <c r="AA248" i="1"/>
  <c r="Z248" i="1"/>
  <c r="Y248" i="1"/>
  <c r="X248" i="1"/>
  <c r="AA247" i="1"/>
  <c r="Z247" i="1"/>
  <c r="Y247" i="1"/>
  <c r="X247" i="1"/>
  <c r="AB247" i="1" s="1"/>
  <c r="AC247" i="1" s="1"/>
  <c r="AD247" i="1" s="1"/>
  <c r="AB246" i="1"/>
  <c r="AC246" i="1" s="1"/>
  <c r="AD246" i="1" s="1"/>
  <c r="AA246" i="1"/>
  <c r="Z246" i="1"/>
  <c r="Y246" i="1"/>
  <c r="X246" i="1"/>
  <c r="AA245" i="1"/>
  <c r="Z245" i="1"/>
  <c r="Y245" i="1"/>
  <c r="X245" i="1"/>
  <c r="AB245" i="1" s="1"/>
  <c r="AC245" i="1" s="1"/>
  <c r="AD245" i="1" s="1"/>
  <c r="AA244" i="1"/>
  <c r="Z244" i="1"/>
  <c r="Y244" i="1"/>
  <c r="X244" i="1"/>
  <c r="AB244" i="1" s="1"/>
  <c r="AC244" i="1" s="1"/>
  <c r="AD244" i="1" s="1"/>
  <c r="AA243" i="1"/>
  <c r="Z243" i="1"/>
  <c r="Y243" i="1"/>
  <c r="X243" i="1"/>
  <c r="AB243" i="1" s="1"/>
  <c r="AC243" i="1" s="1"/>
  <c r="AD243" i="1" s="1"/>
  <c r="AA242" i="1"/>
  <c r="Z242" i="1"/>
  <c r="Y242" i="1"/>
  <c r="X242" i="1"/>
  <c r="AB242" i="1" s="1"/>
  <c r="AC242" i="1" s="1"/>
  <c r="AD242" i="1" s="1"/>
  <c r="AA241" i="1"/>
  <c r="Z241" i="1"/>
  <c r="Y241" i="1"/>
  <c r="X241" i="1"/>
  <c r="AB241" i="1" s="1"/>
  <c r="AC241" i="1" s="1"/>
  <c r="AD241" i="1" s="1"/>
  <c r="AB240" i="1"/>
  <c r="AC240" i="1" s="1"/>
  <c r="AD240" i="1" s="1"/>
  <c r="AA240" i="1"/>
  <c r="Z240" i="1"/>
  <c r="Y240" i="1"/>
  <c r="X240" i="1"/>
  <c r="AA239" i="1"/>
  <c r="Z239" i="1"/>
  <c r="Y239" i="1"/>
  <c r="X239" i="1"/>
  <c r="AB239" i="1" s="1"/>
  <c r="AC239" i="1" s="1"/>
  <c r="AD239" i="1" s="1"/>
  <c r="AB238" i="1"/>
  <c r="AC238" i="1" s="1"/>
  <c r="AD238" i="1" s="1"/>
  <c r="AA238" i="1"/>
  <c r="Z238" i="1"/>
  <c r="Y238" i="1"/>
  <c r="X238" i="1"/>
  <c r="AA237" i="1"/>
  <c r="Z237" i="1"/>
  <c r="Y237" i="1"/>
  <c r="X237" i="1"/>
  <c r="AB237" i="1" s="1"/>
  <c r="AC237" i="1" s="1"/>
  <c r="AD237" i="1" s="1"/>
  <c r="AA236" i="1"/>
  <c r="Z236" i="1"/>
  <c r="Y236" i="1"/>
  <c r="X236" i="1"/>
  <c r="AB236" i="1" s="1"/>
  <c r="AC236" i="1" s="1"/>
  <c r="AD236" i="1" s="1"/>
  <c r="AA235" i="1"/>
  <c r="Z235" i="1"/>
  <c r="Y235" i="1"/>
  <c r="X235" i="1"/>
  <c r="AB235" i="1" s="1"/>
  <c r="AC235" i="1" s="1"/>
  <c r="AD235" i="1" s="1"/>
  <c r="AA234" i="1"/>
  <c r="Z234" i="1"/>
  <c r="Y234" i="1"/>
  <c r="X234" i="1"/>
  <c r="AB234" i="1" s="1"/>
  <c r="AC234" i="1" s="1"/>
  <c r="AD234" i="1" s="1"/>
  <c r="X233" i="1"/>
  <c r="W233" i="1"/>
  <c r="I233" i="1"/>
  <c r="Z233" i="1" s="1"/>
  <c r="Y232" i="1"/>
  <c r="I232" i="1"/>
  <c r="AA232" i="1" s="1"/>
  <c r="Z231" i="1"/>
  <c r="Y231" i="1"/>
  <c r="I231" i="1"/>
  <c r="AA231" i="1" s="1"/>
  <c r="AA230" i="1"/>
  <c r="Z230" i="1"/>
  <c r="Y230" i="1"/>
  <c r="X230" i="1"/>
  <c r="W230" i="1"/>
  <c r="AB230" i="1" s="1"/>
  <c r="AC230" i="1" s="1"/>
  <c r="I230" i="1"/>
  <c r="I229" i="1"/>
  <c r="AA229" i="1" s="1"/>
  <c r="Z228" i="1"/>
  <c r="I228" i="1"/>
  <c r="V228" i="1" s="1"/>
  <c r="I227" i="1"/>
  <c r="X227" i="1" s="1"/>
  <c r="I226" i="1"/>
  <c r="Z226" i="1" s="1"/>
  <c r="I225" i="1"/>
  <c r="AA225" i="1" s="1"/>
  <c r="AA224" i="1"/>
  <c r="Z224" i="1"/>
  <c r="Y224" i="1"/>
  <c r="I224" i="1"/>
  <c r="W224" i="1" s="1"/>
  <c r="I223" i="1"/>
  <c r="X223" i="1" s="1"/>
  <c r="W222" i="1"/>
  <c r="I222" i="1"/>
  <c r="Y222" i="1" s="1"/>
  <c r="I221" i="1"/>
  <c r="T221" i="1" s="1"/>
  <c r="X220" i="1"/>
  <c r="I220" i="1"/>
  <c r="Y220" i="1" s="1"/>
  <c r="T219" i="1"/>
  <c r="I219" i="1"/>
  <c r="Z218" i="1"/>
  <c r="I218" i="1"/>
  <c r="Y218" i="1" s="1"/>
  <c r="I217" i="1"/>
  <c r="T217" i="1" s="1"/>
  <c r="T216" i="1"/>
  <c r="I216" i="1"/>
  <c r="Y216" i="1" s="1"/>
  <c r="I215" i="1"/>
  <c r="T215" i="1" s="1"/>
  <c r="I214" i="1"/>
  <c r="Y214" i="1" s="1"/>
  <c r="I213" i="1"/>
  <c r="Y213" i="1" s="1"/>
  <c r="I212" i="1"/>
  <c r="AA212" i="1" s="1"/>
  <c r="I211" i="1"/>
  <c r="W210" i="1"/>
  <c r="I210" i="1"/>
  <c r="Y210" i="1" s="1"/>
  <c r="I209" i="1"/>
  <c r="Z209" i="1" s="1"/>
  <c r="I208" i="1"/>
  <c r="AA208" i="1" s="1"/>
  <c r="I207" i="1"/>
  <c r="I206" i="1"/>
  <c r="Z206" i="1" s="1"/>
  <c r="I205" i="1"/>
  <c r="AA205" i="1" s="1"/>
  <c r="I204" i="1"/>
  <c r="I203" i="1"/>
  <c r="I202" i="1"/>
  <c r="AA202" i="1" s="1"/>
  <c r="I201" i="1"/>
  <c r="Z201" i="1" s="1"/>
  <c r="I200" i="1"/>
  <c r="AA200" i="1" s="1"/>
  <c r="Z199" i="1"/>
  <c r="I199" i="1"/>
  <c r="Y199" i="1" s="1"/>
  <c r="I198" i="1"/>
  <c r="Z198" i="1" s="1"/>
  <c r="I197" i="1"/>
  <c r="I196" i="1"/>
  <c r="Z196" i="1" s="1"/>
  <c r="I195" i="1"/>
  <c r="I194" i="1"/>
  <c r="W194" i="1" s="1"/>
  <c r="I193" i="1"/>
  <c r="X193" i="1" s="1"/>
  <c r="I192" i="1"/>
  <c r="AA192" i="1" s="1"/>
  <c r="I191" i="1"/>
  <c r="AA191" i="1" s="1"/>
  <c r="X190" i="1"/>
  <c r="W190" i="1"/>
  <c r="V190" i="1"/>
  <c r="U190" i="1"/>
  <c r="I190" i="1"/>
  <c r="AA190" i="1" s="1"/>
  <c r="I189" i="1"/>
  <c r="AA189" i="1" s="1"/>
  <c r="I188" i="1"/>
  <c r="AA188" i="1" s="1"/>
  <c r="U187" i="1"/>
  <c r="I187" i="1"/>
  <c r="AA187" i="1" s="1"/>
  <c r="Y186" i="1"/>
  <c r="V186" i="1"/>
  <c r="U186" i="1"/>
  <c r="I186" i="1"/>
  <c r="AA186" i="1" s="1"/>
  <c r="I185" i="1"/>
  <c r="AA185" i="1" s="1"/>
  <c r="I184" i="1"/>
  <c r="AA184" i="1" s="1"/>
  <c r="Z183" i="1"/>
  <c r="U183" i="1"/>
  <c r="T183" i="1"/>
  <c r="I183" i="1"/>
  <c r="AA183" i="1" s="1"/>
  <c r="X182" i="1"/>
  <c r="I182" i="1"/>
  <c r="AA182" i="1" s="1"/>
  <c r="Z181" i="1"/>
  <c r="Y181" i="1"/>
  <c r="U181" i="1"/>
  <c r="T181" i="1"/>
  <c r="I181" i="1"/>
  <c r="AA181" i="1" s="1"/>
  <c r="I180" i="1"/>
  <c r="Z180" i="1" s="1"/>
  <c r="Z179" i="1"/>
  <c r="X179" i="1"/>
  <c r="I179" i="1"/>
  <c r="I178" i="1"/>
  <c r="W177" i="1"/>
  <c r="I177" i="1"/>
  <c r="V177" i="1" s="1"/>
  <c r="Z176" i="1"/>
  <c r="I176" i="1"/>
  <c r="AA176" i="1" s="1"/>
  <c r="I175" i="1"/>
  <c r="Y174" i="1"/>
  <c r="X174" i="1"/>
  <c r="W174" i="1"/>
  <c r="U174" i="1"/>
  <c r="I174" i="1"/>
  <c r="Z174" i="1" s="1"/>
  <c r="I173" i="1"/>
  <c r="I172" i="1"/>
  <c r="Z172" i="1" s="1"/>
  <c r="X171" i="1"/>
  <c r="I171" i="1"/>
  <c r="I170" i="1"/>
  <c r="W170" i="1" s="1"/>
  <c r="I169" i="1"/>
  <c r="Y169" i="1" s="1"/>
  <c r="I168" i="1"/>
  <c r="AA167" i="1"/>
  <c r="I167" i="1"/>
  <c r="Y167" i="1" s="1"/>
  <c r="I166" i="1"/>
  <c r="AA166" i="1" s="1"/>
  <c r="I165" i="1"/>
  <c r="AA165" i="1" s="1"/>
  <c r="I164" i="1"/>
  <c r="AA163" i="1"/>
  <c r="W163" i="1"/>
  <c r="I163" i="1"/>
  <c r="I162" i="1"/>
  <c r="Y161" i="1"/>
  <c r="I161" i="1"/>
  <c r="W160" i="1"/>
  <c r="I160" i="1"/>
  <c r="U160" i="1" s="1"/>
  <c r="I159" i="1"/>
  <c r="I158" i="1"/>
  <c r="U158" i="1" s="1"/>
  <c r="I157" i="1"/>
  <c r="I156" i="1"/>
  <c r="W156" i="1" s="1"/>
  <c r="I155" i="1"/>
  <c r="AA154" i="1"/>
  <c r="U154" i="1"/>
  <c r="I154" i="1"/>
  <c r="Y154" i="1" s="1"/>
  <c r="AA153" i="1"/>
  <c r="U153" i="1"/>
  <c r="I153" i="1"/>
  <c r="Y153" i="1" s="1"/>
  <c r="I152" i="1"/>
  <c r="W152" i="1" s="1"/>
  <c r="I151" i="1"/>
  <c r="Y150" i="1"/>
  <c r="I150" i="1"/>
  <c r="U150" i="1" s="1"/>
  <c r="I149" i="1"/>
  <c r="I148" i="1"/>
  <c r="I147" i="1"/>
  <c r="AA146" i="1"/>
  <c r="I146" i="1"/>
  <c r="U146" i="1" s="1"/>
  <c r="I145" i="1"/>
  <c r="W144" i="1"/>
  <c r="T144" i="1"/>
  <c r="I144" i="1"/>
  <c r="V144" i="1" s="1"/>
  <c r="X143" i="1"/>
  <c r="I143" i="1"/>
  <c r="Z143" i="1" s="1"/>
  <c r="V142" i="1"/>
  <c r="I142" i="1"/>
  <c r="Y142" i="1" s="1"/>
  <c r="X141" i="1"/>
  <c r="I141" i="1"/>
  <c r="Y140" i="1"/>
  <c r="S140" i="1"/>
  <c r="I140" i="1"/>
  <c r="Y139" i="1"/>
  <c r="W139" i="1"/>
  <c r="U139" i="1"/>
  <c r="T139" i="1"/>
  <c r="R139" i="1"/>
  <c r="I139" i="1"/>
  <c r="Z139" i="1" s="1"/>
  <c r="AA138" i="1"/>
  <c r="Z138" i="1"/>
  <c r="I138" i="1"/>
  <c r="Y138" i="1" s="1"/>
  <c r="AA137" i="1"/>
  <c r="Z137" i="1"/>
  <c r="V137" i="1"/>
  <c r="I137" i="1"/>
  <c r="Z136" i="1"/>
  <c r="X136" i="1"/>
  <c r="V136" i="1"/>
  <c r="I136" i="1"/>
  <c r="Z135" i="1"/>
  <c r="Y135" i="1"/>
  <c r="X135" i="1"/>
  <c r="W135" i="1"/>
  <c r="V135" i="1"/>
  <c r="T135" i="1"/>
  <c r="I135" i="1"/>
  <c r="U135" i="1" s="1"/>
  <c r="V134" i="1"/>
  <c r="I134" i="1"/>
  <c r="X134" i="1" s="1"/>
  <c r="Z133" i="1"/>
  <c r="I133" i="1"/>
  <c r="AA131" i="1"/>
  <c r="W131" i="1"/>
  <c r="V131" i="1"/>
  <c r="U131" i="1"/>
  <c r="T131" i="1"/>
  <c r="S131" i="1"/>
  <c r="I131" i="1"/>
  <c r="Z131" i="1" s="1"/>
  <c r="Y130" i="1"/>
  <c r="V130" i="1"/>
  <c r="I130" i="1"/>
  <c r="X130" i="1" s="1"/>
  <c r="AA129" i="1"/>
  <c r="Y129" i="1"/>
  <c r="X129" i="1"/>
  <c r="W129" i="1"/>
  <c r="U129" i="1"/>
  <c r="S129" i="1"/>
  <c r="I129" i="1"/>
  <c r="I128" i="1"/>
  <c r="Y127" i="1"/>
  <c r="X127" i="1"/>
  <c r="W127" i="1"/>
  <c r="I127" i="1"/>
  <c r="AA126" i="1"/>
  <c r="X126" i="1"/>
  <c r="W126" i="1"/>
  <c r="V126" i="1"/>
  <c r="S126" i="1"/>
  <c r="I126" i="1"/>
  <c r="Z125" i="1"/>
  <c r="W125" i="1"/>
  <c r="U125" i="1"/>
  <c r="I125" i="1"/>
  <c r="Z124" i="1"/>
  <c r="Y124" i="1"/>
  <c r="I124" i="1"/>
  <c r="AA124" i="1" s="1"/>
  <c r="Y123" i="1"/>
  <c r="X123" i="1"/>
  <c r="I123" i="1"/>
  <c r="S122" i="1"/>
  <c r="I122" i="1"/>
  <c r="AA122" i="1" s="1"/>
  <c r="Y121" i="1"/>
  <c r="R121" i="1"/>
  <c r="Q121" i="1"/>
  <c r="I121" i="1"/>
  <c r="AA121" i="1" s="1"/>
  <c r="I120" i="1"/>
  <c r="Z120" i="1" s="1"/>
  <c r="I119" i="1"/>
  <c r="W119" i="1" s="1"/>
  <c r="AA118" i="1"/>
  <c r="Z118" i="1"/>
  <c r="R118" i="1"/>
  <c r="Q118" i="1"/>
  <c r="I118" i="1"/>
  <c r="W118" i="1" s="1"/>
  <c r="AA117" i="1"/>
  <c r="Z117" i="1"/>
  <c r="V117" i="1"/>
  <c r="U117" i="1"/>
  <c r="R117" i="1"/>
  <c r="Q117" i="1"/>
  <c r="I117" i="1"/>
  <c r="W117" i="1" s="1"/>
  <c r="AA116" i="1"/>
  <c r="Z116" i="1"/>
  <c r="R116" i="1"/>
  <c r="Q116" i="1"/>
  <c r="I116" i="1"/>
  <c r="W116" i="1" s="1"/>
  <c r="AA115" i="1"/>
  <c r="Z115" i="1"/>
  <c r="V115" i="1"/>
  <c r="U115" i="1"/>
  <c r="T115" i="1"/>
  <c r="S115" i="1"/>
  <c r="R115" i="1"/>
  <c r="Q115" i="1"/>
  <c r="I115" i="1"/>
  <c r="W115" i="1" s="1"/>
  <c r="I114" i="1"/>
  <c r="W114" i="1" s="1"/>
  <c r="AA113" i="1"/>
  <c r="Z113" i="1"/>
  <c r="V113" i="1"/>
  <c r="U113" i="1"/>
  <c r="T113" i="1"/>
  <c r="S113" i="1"/>
  <c r="R113" i="1"/>
  <c r="Q113" i="1"/>
  <c r="I113" i="1"/>
  <c r="W113" i="1" s="1"/>
  <c r="AA112" i="1"/>
  <c r="Z112" i="1"/>
  <c r="Y112" i="1"/>
  <c r="V112" i="1"/>
  <c r="U112" i="1"/>
  <c r="T112" i="1"/>
  <c r="R112" i="1"/>
  <c r="Q112" i="1"/>
  <c r="P112" i="1"/>
  <c r="I112" i="1"/>
  <c r="W112" i="1" s="1"/>
  <c r="Z111" i="1"/>
  <c r="V111" i="1"/>
  <c r="I111" i="1"/>
  <c r="W111" i="1" s="1"/>
  <c r="AA110" i="1"/>
  <c r="Z110" i="1"/>
  <c r="R110" i="1"/>
  <c r="Q110" i="1"/>
  <c r="I110" i="1"/>
  <c r="W110" i="1" s="1"/>
  <c r="Z109" i="1"/>
  <c r="V109" i="1"/>
  <c r="U109" i="1"/>
  <c r="T109" i="1"/>
  <c r="S109" i="1"/>
  <c r="Q109" i="1"/>
  <c r="I109" i="1"/>
  <c r="W109" i="1" s="1"/>
  <c r="AA108" i="1"/>
  <c r="Z108" i="1"/>
  <c r="R108" i="1"/>
  <c r="Q108" i="1"/>
  <c r="I108" i="1"/>
  <c r="W108" i="1" s="1"/>
  <c r="Z107" i="1"/>
  <c r="V107" i="1"/>
  <c r="U107" i="1"/>
  <c r="T107" i="1"/>
  <c r="S107" i="1"/>
  <c r="Q107" i="1"/>
  <c r="I107" i="1"/>
  <c r="W107" i="1" s="1"/>
  <c r="R106" i="1"/>
  <c r="Q106" i="1"/>
  <c r="M106" i="1"/>
  <c r="I106" i="1"/>
  <c r="Z106" i="1" s="1"/>
  <c r="I105" i="1"/>
  <c r="T105" i="1" s="1"/>
  <c r="AA104" i="1"/>
  <c r="W104" i="1"/>
  <c r="U104" i="1"/>
  <c r="T104" i="1"/>
  <c r="S104" i="1"/>
  <c r="R104" i="1"/>
  <c r="P104" i="1"/>
  <c r="I104" i="1"/>
  <c r="X104" i="1" s="1"/>
  <c r="X103" i="1"/>
  <c r="U103" i="1"/>
  <c r="P103" i="1"/>
  <c r="M103" i="1"/>
  <c r="I103" i="1"/>
  <c r="Y103" i="1" s="1"/>
  <c r="Y102" i="1"/>
  <c r="X102" i="1"/>
  <c r="V102" i="1"/>
  <c r="U102" i="1"/>
  <c r="S102" i="1"/>
  <c r="M102" i="1"/>
  <c r="I102" i="1"/>
  <c r="Z101" i="1"/>
  <c r="T101" i="1"/>
  <c r="M101" i="1"/>
  <c r="Q101" i="1" s="1"/>
  <c r="I101" i="1"/>
  <c r="W101" i="1" s="1"/>
  <c r="AA100" i="1"/>
  <c r="X100" i="1"/>
  <c r="V100" i="1"/>
  <c r="P100" i="1"/>
  <c r="I100" i="1"/>
  <c r="Z100" i="1" s="1"/>
  <c r="AA99" i="1"/>
  <c r="W99" i="1"/>
  <c r="V99" i="1"/>
  <c r="U99" i="1"/>
  <c r="R99" i="1"/>
  <c r="P99" i="1"/>
  <c r="I99" i="1"/>
  <c r="X99" i="1" s="1"/>
  <c r="I98" i="1"/>
  <c r="X97" i="1"/>
  <c r="M97" i="1"/>
  <c r="I97" i="1"/>
  <c r="Z96" i="1"/>
  <c r="X96" i="1"/>
  <c r="T96" i="1"/>
  <c r="R96" i="1"/>
  <c r="Q96" i="1"/>
  <c r="P96" i="1"/>
  <c r="M96" i="1"/>
  <c r="W96" i="1" s="1"/>
  <c r="I96" i="1"/>
  <c r="AA95" i="1"/>
  <c r="Z95" i="1"/>
  <c r="Y95" i="1"/>
  <c r="X95" i="1"/>
  <c r="V95" i="1"/>
  <c r="U95" i="1"/>
  <c r="T95" i="1"/>
  <c r="S95" i="1"/>
  <c r="R95" i="1"/>
  <c r="Q95" i="1"/>
  <c r="P95" i="1"/>
  <c r="I95" i="1"/>
  <c r="W95" i="1" s="1"/>
  <c r="AA94" i="1"/>
  <c r="Z94" i="1"/>
  <c r="Y94" i="1"/>
  <c r="X94" i="1"/>
  <c r="V94" i="1"/>
  <c r="U94" i="1"/>
  <c r="T94" i="1"/>
  <c r="S94" i="1"/>
  <c r="R94" i="1"/>
  <c r="Q94" i="1"/>
  <c r="P94" i="1"/>
  <c r="M94" i="1"/>
  <c r="W94" i="1" s="1"/>
  <c r="M93" i="1"/>
  <c r="I93" i="1"/>
  <c r="AA93" i="1" s="1"/>
  <c r="M92" i="1"/>
  <c r="I92" i="1"/>
  <c r="AA92" i="1" s="1"/>
  <c r="S91" i="1"/>
  <c r="P91" i="1"/>
  <c r="M91" i="1"/>
  <c r="I91" i="1"/>
  <c r="W90" i="1"/>
  <c r="V90" i="1"/>
  <c r="Q90" i="1"/>
  <c r="P90" i="1"/>
  <c r="M90" i="1"/>
  <c r="I90" i="1"/>
  <c r="X90" i="1" s="1"/>
  <c r="Z89" i="1"/>
  <c r="Y89" i="1"/>
  <c r="U89" i="1"/>
  <c r="M89" i="1"/>
  <c r="I89" i="1"/>
  <c r="AA88" i="1"/>
  <c r="Z88" i="1"/>
  <c r="Y88" i="1"/>
  <c r="X88" i="1"/>
  <c r="V88" i="1"/>
  <c r="S88" i="1"/>
  <c r="R88" i="1"/>
  <c r="Q88" i="1"/>
  <c r="P88" i="1"/>
  <c r="I88" i="1"/>
  <c r="W88" i="1" s="1"/>
  <c r="AA87" i="1"/>
  <c r="Z87" i="1"/>
  <c r="Y87" i="1"/>
  <c r="X87" i="1"/>
  <c r="V87" i="1"/>
  <c r="S87" i="1"/>
  <c r="R87" i="1"/>
  <c r="Q87" i="1"/>
  <c r="P87" i="1"/>
  <c r="I87" i="1"/>
  <c r="W87" i="1" s="1"/>
  <c r="M86" i="1"/>
  <c r="I86" i="1"/>
  <c r="P86" i="1" s="1"/>
  <c r="Z85" i="1"/>
  <c r="S85" i="1"/>
  <c r="R85" i="1"/>
  <c r="P85" i="1"/>
  <c r="M85" i="1"/>
  <c r="I85" i="1"/>
  <c r="W85" i="1" s="1"/>
  <c r="S84" i="1"/>
  <c r="Q84" i="1"/>
  <c r="M84" i="1"/>
  <c r="I84" i="1"/>
  <c r="Y84" i="1" s="1"/>
  <c r="W83" i="1"/>
  <c r="M83" i="1"/>
  <c r="I83" i="1"/>
  <c r="I82" i="1"/>
  <c r="U82" i="1" s="1"/>
  <c r="W81" i="1"/>
  <c r="V81" i="1"/>
  <c r="S81" i="1"/>
  <c r="P81" i="1"/>
  <c r="M81" i="1"/>
  <c r="I81" i="1"/>
  <c r="X81" i="1" s="1"/>
  <c r="M80" i="1"/>
  <c r="I80" i="1"/>
  <c r="Y80" i="1" s="1"/>
  <c r="Z79" i="1"/>
  <c r="R79" i="1"/>
  <c r="M79" i="1"/>
  <c r="I79" i="1"/>
  <c r="Y79" i="1" s="1"/>
  <c r="I78" i="1"/>
  <c r="Y78" i="1" s="1"/>
  <c r="P77" i="1"/>
  <c r="I77" i="1"/>
  <c r="R77" i="1" s="1"/>
  <c r="Y76" i="1"/>
  <c r="M76" i="1"/>
  <c r="I76" i="1"/>
  <c r="X76" i="1" s="1"/>
  <c r="AA75" i="1"/>
  <c r="Z75" i="1"/>
  <c r="X75" i="1"/>
  <c r="T75" i="1"/>
  <c r="S75" i="1"/>
  <c r="Q75" i="1"/>
  <c r="P75" i="1"/>
  <c r="M75" i="1"/>
  <c r="Y75" i="1" s="1"/>
  <c r="I75" i="1"/>
  <c r="AA74" i="1"/>
  <c r="Z74" i="1"/>
  <c r="Y74" i="1"/>
  <c r="X74" i="1"/>
  <c r="U74" i="1"/>
  <c r="T74" i="1"/>
  <c r="S74" i="1"/>
  <c r="R74" i="1"/>
  <c r="Q74" i="1"/>
  <c r="P74" i="1"/>
  <c r="M74" i="1"/>
  <c r="I74" i="1"/>
  <c r="W74" i="1" s="1"/>
  <c r="S73" i="1"/>
  <c r="R73" i="1"/>
  <c r="I73" i="1"/>
  <c r="X73" i="1" s="1"/>
  <c r="U72" i="1"/>
  <c r="T72" i="1"/>
  <c r="R72" i="1"/>
  <c r="I72" i="1"/>
  <c r="X72" i="1" s="1"/>
  <c r="Y71" i="1"/>
  <c r="V71" i="1"/>
  <c r="T71" i="1"/>
  <c r="R71" i="1"/>
  <c r="Q71" i="1"/>
  <c r="I71" i="1"/>
  <c r="X71" i="1" s="1"/>
  <c r="AA70" i="1"/>
  <c r="Q70" i="1"/>
  <c r="I70" i="1"/>
  <c r="X70" i="1" s="1"/>
  <c r="S69" i="1"/>
  <c r="R69" i="1"/>
  <c r="I69" i="1"/>
  <c r="X69" i="1" s="1"/>
  <c r="U68" i="1"/>
  <c r="T68" i="1"/>
  <c r="R68" i="1"/>
  <c r="I68" i="1"/>
  <c r="X68" i="1" s="1"/>
  <c r="V67" i="1"/>
  <c r="U67" i="1"/>
  <c r="S67" i="1"/>
  <c r="Q67" i="1"/>
  <c r="I67" i="1"/>
  <c r="Y67" i="1" s="1"/>
  <c r="Z66" i="1"/>
  <c r="Y66" i="1"/>
  <c r="V66" i="1"/>
  <c r="T66" i="1"/>
  <c r="Q66" i="1"/>
  <c r="P66" i="1"/>
  <c r="I66" i="1"/>
  <c r="W66" i="1" s="1"/>
  <c r="AA65" i="1"/>
  <c r="Y65" i="1"/>
  <c r="U65" i="1"/>
  <c r="T65" i="1"/>
  <c r="S65" i="1"/>
  <c r="R65" i="1"/>
  <c r="P65" i="1"/>
  <c r="I65" i="1"/>
  <c r="W65" i="1" s="1"/>
  <c r="Z64" i="1"/>
  <c r="Y64" i="1"/>
  <c r="V64" i="1"/>
  <c r="T64" i="1"/>
  <c r="Q64" i="1"/>
  <c r="P64" i="1"/>
  <c r="I64" i="1"/>
  <c r="W64" i="1" s="1"/>
  <c r="AA63" i="1"/>
  <c r="Y63" i="1"/>
  <c r="U63" i="1"/>
  <c r="T63" i="1"/>
  <c r="S63" i="1"/>
  <c r="R63" i="1"/>
  <c r="P63" i="1"/>
  <c r="I63" i="1"/>
  <c r="W63" i="1" s="1"/>
  <c r="Z62" i="1"/>
  <c r="Y62" i="1"/>
  <c r="V62" i="1"/>
  <c r="T62" i="1"/>
  <c r="Q62" i="1"/>
  <c r="P62" i="1"/>
  <c r="I62" i="1"/>
  <c r="W62" i="1" s="1"/>
  <c r="AA61" i="1"/>
  <c r="Y61" i="1"/>
  <c r="U61" i="1"/>
  <c r="T61" i="1"/>
  <c r="S61" i="1"/>
  <c r="R61" i="1"/>
  <c r="P61" i="1"/>
  <c r="I61" i="1"/>
  <c r="W61" i="1" s="1"/>
  <c r="Z60" i="1"/>
  <c r="Y60" i="1"/>
  <c r="V60" i="1"/>
  <c r="T60" i="1"/>
  <c r="Q60" i="1"/>
  <c r="P60" i="1"/>
  <c r="I60" i="1"/>
  <c r="W60" i="1" s="1"/>
  <c r="AA59" i="1"/>
  <c r="Y59" i="1"/>
  <c r="U59" i="1"/>
  <c r="T59" i="1"/>
  <c r="S59" i="1"/>
  <c r="R59" i="1"/>
  <c r="P59" i="1"/>
  <c r="I59" i="1"/>
  <c r="W59" i="1" s="1"/>
  <c r="Z58" i="1"/>
  <c r="Y58" i="1"/>
  <c r="V58" i="1"/>
  <c r="T58" i="1"/>
  <c r="Q58" i="1"/>
  <c r="P58" i="1"/>
  <c r="I58" i="1"/>
  <c r="W58" i="1" s="1"/>
  <c r="AA57" i="1"/>
  <c r="Y57" i="1"/>
  <c r="U57" i="1"/>
  <c r="T57" i="1"/>
  <c r="S57" i="1"/>
  <c r="R57" i="1"/>
  <c r="P57" i="1"/>
  <c r="I57" i="1"/>
  <c r="W57" i="1" s="1"/>
  <c r="Z56" i="1"/>
  <c r="Y56" i="1"/>
  <c r="V56" i="1"/>
  <c r="T56" i="1"/>
  <c r="Q56" i="1"/>
  <c r="P56" i="1"/>
  <c r="I56" i="1"/>
  <c r="W56" i="1" s="1"/>
  <c r="AA55" i="1"/>
  <c r="Y55" i="1"/>
  <c r="U55" i="1"/>
  <c r="T55" i="1"/>
  <c r="S55" i="1"/>
  <c r="R55" i="1"/>
  <c r="P55" i="1"/>
  <c r="I55" i="1"/>
  <c r="W55" i="1" s="1"/>
  <c r="Z54" i="1"/>
  <c r="Y54" i="1"/>
  <c r="V54" i="1"/>
  <c r="T54" i="1"/>
  <c r="Q54" i="1"/>
  <c r="P54" i="1"/>
  <c r="I54" i="1"/>
  <c r="W54" i="1" s="1"/>
  <c r="X53" i="1"/>
  <c r="V53" i="1"/>
  <c r="U53" i="1"/>
  <c r="S53" i="1"/>
  <c r="M53" i="1"/>
  <c r="I53" i="1"/>
  <c r="AA53" i="1" s="1"/>
  <c r="M52" i="1"/>
  <c r="Q52" i="1" s="1"/>
  <c r="I52" i="1"/>
  <c r="W52" i="1" s="1"/>
  <c r="Z51" i="1"/>
  <c r="X51" i="1"/>
  <c r="W51" i="1"/>
  <c r="U51" i="1"/>
  <c r="T51" i="1"/>
  <c r="R51" i="1"/>
  <c r="P51" i="1"/>
  <c r="M51" i="1"/>
  <c r="I51" i="1"/>
  <c r="Y51" i="1" s="1"/>
  <c r="M50" i="1"/>
  <c r="I50" i="1"/>
  <c r="X50" i="1" s="1"/>
  <c r="Z49" i="1"/>
  <c r="X49" i="1"/>
  <c r="W49" i="1"/>
  <c r="U49" i="1"/>
  <c r="S49" i="1"/>
  <c r="R49" i="1"/>
  <c r="P49" i="1"/>
  <c r="M49" i="1"/>
  <c r="AA49" i="1" s="1"/>
  <c r="I49" i="1"/>
  <c r="M48" i="1"/>
  <c r="I48" i="1"/>
  <c r="V48" i="1" s="1"/>
  <c r="Z47" i="1"/>
  <c r="T47" i="1"/>
  <c r="M47" i="1"/>
  <c r="Q47" i="1" s="1"/>
  <c r="I47" i="1"/>
  <c r="AA46" i="1"/>
  <c r="Z46" i="1"/>
  <c r="U46" i="1"/>
  <c r="S46" i="1"/>
  <c r="R46" i="1"/>
  <c r="Q46" i="1"/>
  <c r="P46" i="1"/>
  <c r="M46" i="1"/>
  <c r="I46" i="1"/>
  <c r="V46" i="1" s="1"/>
  <c r="M45" i="1"/>
  <c r="I45" i="1"/>
  <c r="M44" i="1"/>
  <c r="I44" i="1"/>
  <c r="AA43" i="1"/>
  <c r="U43" i="1"/>
  <c r="T43" i="1"/>
  <c r="S43" i="1"/>
  <c r="Q43" i="1"/>
  <c r="P43" i="1"/>
  <c r="M43" i="1"/>
  <c r="I43" i="1"/>
  <c r="V43" i="1" s="1"/>
  <c r="Z42" i="1"/>
  <c r="W42" i="1"/>
  <c r="M42" i="1"/>
  <c r="Q42" i="1" s="1"/>
  <c r="I42" i="1"/>
  <c r="V42" i="1" s="1"/>
  <c r="W41" i="1"/>
  <c r="V41" i="1"/>
  <c r="U41" i="1"/>
  <c r="S41" i="1"/>
  <c r="M41" i="1"/>
  <c r="I41" i="1"/>
  <c r="AA41" i="1" s="1"/>
  <c r="M40" i="1"/>
  <c r="Y40" i="1" s="1"/>
  <c r="I40" i="1"/>
  <c r="U39" i="1"/>
  <c r="M39" i="1"/>
  <c r="I39" i="1"/>
  <c r="X39" i="1" s="1"/>
  <c r="V38" i="1"/>
  <c r="U38" i="1"/>
  <c r="S38" i="1"/>
  <c r="R38" i="1"/>
  <c r="M38" i="1"/>
  <c r="I38" i="1"/>
  <c r="Y38" i="1" s="1"/>
  <c r="AA37" i="1"/>
  <c r="Z37" i="1"/>
  <c r="U37" i="1"/>
  <c r="T37" i="1"/>
  <c r="S37" i="1"/>
  <c r="R37" i="1"/>
  <c r="Q37" i="1"/>
  <c r="I37" i="1"/>
  <c r="X37" i="1" s="1"/>
  <c r="H37" i="1"/>
  <c r="AA36" i="1"/>
  <c r="Z36" i="1"/>
  <c r="V36" i="1"/>
  <c r="U36" i="1"/>
  <c r="T36" i="1"/>
  <c r="S36" i="1"/>
  <c r="R36" i="1"/>
  <c r="M36" i="1"/>
  <c r="I36" i="1"/>
  <c r="Y36" i="1" s="1"/>
  <c r="AA35" i="1"/>
  <c r="U35" i="1"/>
  <c r="T35" i="1"/>
  <c r="S35" i="1"/>
  <c r="M35" i="1"/>
  <c r="I35" i="1"/>
  <c r="Z35" i="1" s="1"/>
  <c r="T34" i="1"/>
  <c r="M34" i="1"/>
  <c r="I34" i="1"/>
  <c r="V34" i="1" s="1"/>
  <c r="U33" i="1"/>
  <c r="M33" i="1"/>
  <c r="I33" i="1"/>
  <c r="W33" i="1" s="1"/>
  <c r="M32" i="1"/>
  <c r="I32" i="1"/>
  <c r="X32" i="1" s="1"/>
  <c r="Y31" i="1"/>
  <c r="X31" i="1"/>
  <c r="Q31" i="1"/>
  <c r="P31" i="1"/>
  <c r="M31" i="1"/>
  <c r="I31" i="1"/>
  <c r="AA30" i="1"/>
  <c r="Z30" i="1"/>
  <c r="Y30" i="1"/>
  <c r="X30" i="1"/>
  <c r="T30" i="1"/>
  <c r="S30" i="1"/>
  <c r="R30" i="1"/>
  <c r="Q30" i="1"/>
  <c r="P30" i="1"/>
  <c r="M30" i="1"/>
  <c r="I30" i="1"/>
  <c r="W30" i="1" s="1"/>
  <c r="AA29" i="1"/>
  <c r="Y29" i="1"/>
  <c r="U29" i="1"/>
  <c r="T29" i="1"/>
  <c r="S29" i="1"/>
  <c r="Q29" i="1"/>
  <c r="M29" i="1"/>
  <c r="W29" i="1" s="1"/>
  <c r="I29" i="1"/>
  <c r="X29" i="1" s="1"/>
  <c r="AA28" i="1"/>
  <c r="Z28" i="1"/>
  <c r="U28" i="1"/>
  <c r="T28" i="1"/>
  <c r="S28" i="1"/>
  <c r="R28" i="1"/>
  <c r="M28" i="1"/>
  <c r="I28" i="1"/>
  <c r="Y28" i="1" s="1"/>
  <c r="AA27" i="1"/>
  <c r="V27" i="1"/>
  <c r="U27" i="1"/>
  <c r="T27" i="1"/>
  <c r="S27" i="1"/>
  <c r="M27" i="1"/>
  <c r="I27" i="1"/>
  <c r="Z27" i="1" s="1"/>
  <c r="I26" i="1"/>
  <c r="U26" i="1" s="1"/>
  <c r="U25" i="1"/>
  <c r="M25" i="1"/>
  <c r="I25" i="1"/>
  <c r="W24" i="1"/>
  <c r="V24" i="1"/>
  <c r="M24" i="1"/>
  <c r="I24" i="1"/>
  <c r="X23" i="1"/>
  <c r="M23" i="1"/>
  <c r="W23" i="1" s="1"/>
  <c r="I23" i="1"/>
  <c r="X22" i="1"/>
  <c r="R22" i="1"/>
  <c r="M22" i="1"/>
  <c r="Y22" i="1" s="1"/>
  <c r="I22" i="1"/>
  <c r="Q22" i="1" s="1"/>
  <c r="Y21" i="1"/>
  <c r="T21" i="1"/>
  <c r="R21" i="1"/>
  <c r="M21" i="1"/>
  <c r="I21" i="1"/>
  <c r="Z21" i="1" s="1"/>
  <c r="Z20" i="1"/>
  <c r="U20" i="1"/>
  <c r="Q20" i="1"/>
  <c r="M20" i="1"/>
  <c r="I20" i="1"/>
  <c r="R20" i="1" s="1"/>
  <c r="Z19" i="1"/>
  <c r="S19" i="1"/>
  <c r="R19" i="1"/>
  <c r="M19" i="1"/>
  <c r="I19" i="1"/>
  <c r="M18" i="1"/>
  <c r="I18" i="1"/>
  <c r="V18" i="1" s="1"/>
  <c r="M17" i="1"/>
  <c r="I17" i="1"/>
  <c r="W17" i="1" s="1"/>
  <c r="M16" i="1"/>
  <c r="I16" i="1"/>
  <c r="X16" i="1" s="1"/>
  <c r="M15" i="1"/>
  <c r="I15" i="1"/>
  <c r="Y15" i="1" s="1"/>
  <c r="M14" i="1"/>
  <c r="I14" i="1"/>
  <c r="R14" i="1" s="1"/>
  <c r="Z13" i="1"/>
  <c r="Y13" i="1"/>
  <c r="S13" i="1"/>
  <c r="Q13" i="1"/>
  <c r="P13" i="1"/>
  <c r="M13" i="1"/>
  <c r="I13" i="1"/>
  <c r="T13" i="1" s="1"/>
  <c r="Z12" i="1"/>
  <c r="Y12" i="1"/>
  <c r="S12" i="1"/>
  <c r="R12" i="1"/>
  <c r="Q12" i="1"/>
  <c r="M12" i="1"/>
  <c r="I12" i="1"/>
  <c r="T12" i="1" s="1"/>
  <c r="U11" i="1"/>
  <c r="S11" i="1"/>
  <c r="R11" i="1"/>
  <c r="M11" i="1"/>
  <c r="I11" i="1"/>
  <c r="AA11" i="1" s="1"/>
  <c r="M10" i="1"/>
  <c r="I10" i="1"/>
  <c r="V10" i="1" s="1"/>
  <c r="V9" i="1"/>
  <c r="T9" i="1"/>
  <c r="M9" i="1"/>
  <c r="I9" i="1"/>
  <c r="W9" i="1" s="1"/>
  <c r="M8" i="1"/>
  <c r="I8" i="1"/>
  <c r="W8" i="1" s="1"/>
  <c r="M7" i="1"/>
  <c r="Y7" i="1" s="1"/>
  <c r="I7" i="1"/>
  <c r="W7" i="1" s="1"/>
  <c r="Z6" i="1"/>
  <c r="Y6" i="1"/>
  <c r="M6" i="1"/>
  <c r="X6" i="1" s="1"/>
  <c r="I6" i="1"/>
  <c r="P6" i="1" s="1"/>
  <c r="AA5" i="1"/>
  <c r="Z5" i="1"/>
  <c r="X5" i="1"/>
  <c r="T5" i="1"/>
  <c r="R5" i="1"/>
  <c r="Q5" i="1"/>
  <c r="P5" i="1"/>
  <c r="M5" i="1"/>
  <c r="I5" i="1"/>
  <c r="W5" i="1" s="1"/>
  <c r="AA4" i="1"/>
  <c r="U4" i="1"/>
  <c r="M4" i="1"/>
  <c r="I4" i="1"/>
  <c r="S4" i="1" s="1"/>
  <c r="AA3" i="1"/>
  <c r="Z3" i="1"/>
  <c r="U3" i="1"/>
  <c r="T3" i="1"/>
  <c r="S3" i="1"/>
  <c r="R3" i="1"/>
  <c r="M3" i="1"/>
  <c r="I3" i="1"/>
  <c r="Y3" i="1" s="1"/>
  <c r="O1" i="1"/>
  <c r="X229" i="1" l="1"/>
  <c r="Y229" i="1"/>
  <c r="Z229" i="1"/>
  <c r="X213" i="1"/>
  <c r="Z213" i="1"/>
  <c r="AA213" i="1"/>
  <c r="W212" i="1"/>
  <c r="AA210" i="1"/>
  <c r="U185" i="1"/>
  <c r="U188" i="1"/>
  <c r="Y190" i="1"/>
  <c r="Y196" i="1"/>
  <c r="W209" i="1"/>
  <c r="Y212" i="1"/>
  <c r="X222" i="1"/>
  <c r="Z225" i="1"/>
  <c r="AB225" i="1" s="1"/>
  <c r="AC225" i="1" s="1"/>
  <c r="AD225" i="1" s="1"/>
  <c r="AA228" i="1"/>
  <c r="V188" i="1"/>
  <c r="X209" i="1"/>
  <c r="Z212" i="1"/>
  <c r="Z222" i="1"/>
  <c r="U191" i="1"/>
  <c r="W226" i="1"/>
  <c r="W181" i="1"/>
  <c r="AB181" i="1" s="1"/>
  <c r="AC181" i="1" s="1"/>
  <c r="AD181" i="1" s="1"/>
  <c r="W183" i="1"/>
  <c r="X228" i="1"/>
  <c r="V184" i="1"/>
  <c r="X200" i="1"/>
  <c r="T222" i="1"/>
  <c r="Y228" i="1"/>
  <c r="V192" i="1"/>
  <c r="Y206" i="1"/>
  <c r="AA142" i="1"/>
  <c r="Y144" i="1"/>
  <c r="W153" i="1"/>
  <c r="AA160" i="1"/>
  <c r="W169" i="1"/>
  <c r="X172" i="1"/>
  <c r="AB172" i="1" s="1"/>
  <c r="AC172" i="1" s="1"/>
  <c r="AD172" i="1" s="1"/>
  <c r="X177" i="1"/>
  <c r="U180" i="1"/>
  <c r="W192" i="1"/>
  <c r="AA206" i="1"/>
  <c r="V214" i="1"/>
  <c r="U216" i="1"/>
  <c r="T218" i="1"/>
  <c r="X226" i="1"/>
  <c r="AA144" i="1"/>
  <c r="AA169" i="1"/>
  <c r="Y172" i="1"/>
  <c r="Y177" i="1"/>
  <c r="W180" i="1"/>
  <c r="X192" i="1"/>
  <c r="W214" i="1"/>
  <c r="V216" i="1"/>
  <c r="U218" i="1"/>
  <c r="T220" i="1"/>
  <c r="V223" i="1"/>
  <c r="V225" i="1"/>
  <c r="W172" i="1"/>
  <c r="AA194" i="1"/>
  <c r="U214" i="1"/>
  <c r="AA172" i="1"/>
  <c r="Z177" i="1"/>
  <c r="X180" i="1"/>
  <c r="Y192" i="1"/>
  <c r="X214" i="1"/>
  <c r="W216" i="1"/>
  <c r="V218" i="1"/>
  <c r="U220" i="1"/>
  <c r="W225" i="1"/>
  <c r="V227" i="1"/>
  <c r="Y198" i="1"/>
  <c r="Y143" i="1"/>
  <c r="AA150" i="1"/>
  <c r="Y158" i="1"/>
  <c r="W167" i="1"/>
  <c r="U176" i="1"/>
  <c r="Y180" i="1"/>
  <c r="W186" i="1"/>
  <c r="AA196" i="1"/>
  <c r="Y205" i="1"/>
  <c r="X208" i="1"/>
  <c r="Z214" i="1"/>
  <c r="X216" i="1"/>
  <c r="W218" i="1"/>
  <c r="V220" i="1"/>
  <c r="U222" i="1"/>
  <c r="V224" i="1"/>
  <c r="AB224" i="1" s="1"/>
  <c r="AC224" i="1" s="1"/>
  <c r="AD224" i="1" s="1"/>
  <c r="X225" i="1"/>
  <c r="Y146" i="1"/>
  <c r="AA158" i="1"/>
  <c r="Y176" i="1"/>
  <c r="AA180" i="1"/>
  <c r="V182" i="1"/>
  <c r="U184" i="1"/>
  <c r="X186" i="1"/>
  <c r="U189" i="1"/>
  <c r="W200" i="1"/>
  <c r="Z205" i="1"/>
  <c r="Z216" i="1"/>
  <c r="X218" i="1"/>
  <c r="W220" i="1"/>
  <c r="V222" i="1"/>
  <c r="X224" i="1"/>
  <c r="Y225" i="1"/>
  <c r="U172" i="1"/>
  <c r="U192" i="1"/>
  <c r="X198" i="1"/>
  <c r="X206" i="1"/>
  <c r="T214" i="1"/>
  <c r="Z220" i="1"/>
  <c r="R114" i="1"/>
  <c r="Q114" i="1"/>
  <c r="Z114" i="1"/>
  <c r="AA114" i="1"/>
  <c r="W120" i="1"/>
  <c r="AB120" i="1" s="1"/>
  <c r="AC120" i="1" s="1"/>
  <c r="AD120" i="1" s="1"/>
  <c r="Y120" i="1"/>
  <c r="AA120" i="1"/>
  <c r="S120" i="1"/>
  <c r="T120" i="1"/>
  <c r="U120" i="1"/>
  <c r="V120" i="1"/>
  <c r="X120" i="1"/>
  <c r="X117" i="1"/>
  <c r="P117" i="1"/>
  <c r="Y117" i="1"/>
  <c r="S117" i="1"/>
  <c r="T117" i="1"/>
  <c r="P119" i="1"/>
  <c r="AB119" i="1" s="1"/>
  <c r="AC119" i="1" s="1"/>
  <c r="AD119" i="1" s="1"/>
  <c r="R119" i="1"/>
  <c r="AA119" i="1"/>
  <c r="S119" i="1"/>
  <c r="T119" i="1"/>
  <c r="U119" i="1"/>
  <c r="V119" i="1"/>
  <c r="X119" i="1"/>
  <c r="Y119" i="1"/>
  <c r="Q119" i="1"/>
  <c r="Z119" i="1"/>
  <c r="R111" i="1"/>
  <c r="T111" i="1"/>
  <c r="S111" i="1"/>
  <c r="U111" i="1"/>
  <c r="Q111" i="1"/>
  <c r="S112" i="1"/>
  <c r="X112" i="1"/>
  <c r="Y44" i="1"/>
  <c r="W44" i="1"/>
  <c r="S44" i="1"/>
  <c r="X44" i="1"/>
  <c r="Z4" i="1"/>
  <c r="T11" i="1"/>
  <c r="Q15" i="1"/>
  <c r="Y19" i="1"/>
  <c r="T19" i="1"/>
  <c r="AA19" i="1"/>
  <c r="U19" i="1"/>
  <c r="P47" i="1"/>
  <c r="X47" i="1"/>
  <c r="U47" i="1"/>
  <c r="R47" i="1"/>
  <c r="U149" i="1"/>
  <c r="AA149" i="1"/>
  <c r="Y149" i="1"/>
  <c r="W149" i="1"/>
  <c r="P44" i="1"/>
  <c r="U10" i="1"/>
  <c r="T44" i="1"/>
  <c r="AA26" i="1"/>
  <c r="W26" i="1"/>
  <c r="T26" i="1"/>
  <c r="V26" i="1"/>
  <c r="U157" i="1"/>
  <c r="AA157" i="1"/>
  <c r="Y157" i="1"/>
  <c r="W157" i="1"/>
  <c r="W204" i="1"/>
  <c r="AA204" i="1"/>
  <c r="Z204" i="1"/>
  <c r="Y204" i="1"/>
  <c r="AA207" i="1"/>
  <c r="Z207" i="1"/>
  <c r="W4" i="1"/>
  <c r="Q4" i="1"/>
  <c r="AA10" i="1"/>
  <c r="X12" i="1"/>
  <c r="U12" i="1"/>
  <c r="AA12" i="1"/>
  <c r="W13" i="1"/>
  <c r="R13" i="1"/>
  <c r="X13" i="1"/>
  <c r="AA13" i="1"/>
  <c r="P16" i="1"/>
  <c r="W21" i="1"/>
  <c r="AA21" i="1"/>
  <c r="P21" i="1"/>
  <c r="X21" i="1"/>
  <c r="S21" i="1"/>
  <c r="Q21" i="1"/>
  <c r="U44" i="1"/>
  <c r="W47" i="1"/>
  <c r="U162" i="1"/>
  <c r="AA162" i="1"/>
  <c r="W162" i="1"/>
  <c r="Z173" i="1"/>
  <c r="U173" i="1"/>
  <c r="AA173" i="1"/>
  <c r="X173" i="1"/>
  <c r="U178" i="1"/>
  <c r="AA178" i="1"/>
  <c r="Y178" i="1"/>
  <c r="W178" i="1"/>
  <c r="V178" i="1"/>
  <c r="V25" i="1"/>
  <c r="T25" i="1"/>
  <c r="AA44" i="1"/>
  <c r="X197" i="1"/>
  <c r="AA197" i="1"/>
  <c r="Z197" i="1"/>
  <c r="Y197" i="1"/>
  <c r="R4" i="1"/>
  <c r="Y11" i="1"/>
  <c r="Z11" i="1"/>
  <c r="X20" i="1"/>
  <c r="S20" i="1"/>
  <c r="AA20" i="1"/>
  <c r="Y20" i="1"/>
  <c r="T20" i="1"/>
  <c r="Q23" i="1"/>
  <c r="V23" i="1"/>
  <c r="X4" i="1"/>
  <c r="Y4" i="1"/>
  <c r="T10" i="1"/>
  <c r="T4" i="1"/>
  <c r="S54" i="1"/>
  <c r="X55" i="1"/>
  <c r="S56" i="1"/>
  <c r="X57" i="1"/>
  <c r="S58" i="1"/>
  <c r="X59" i="1"/>
  <c r="S60" i="1"/>
  <c r="X61" i="1"/>
  <c r="AB61" i="1" s="1"/>
  <c r="AC61" i="1" s="1"/>
  <c r="AD61" i="1" s="1"/>
  <c r="S62" i="1"/>
  <c r="X63" i="1"/>
  <c r="S64" i="1"/>
  <c r="X65" i="1"/>
  <c r="S66" i="1"/>
  <c r="AA67" i="1"/>
  <c r="Y68" i="1"/>
  <c r="U69" i="1"/>
  <c r="S70" i="1"/>
  <c r="AA71" i="1"/>
  <c r="Y72" i="1"/>
  <c r="U73" i="1"/>
  <c r="V84" i="1"/>
  <c r="U85" i="1"/>
  <c r="T93" i="1"/>
  <c r="V101" i="1"/>
  <c r="AA103" i="1"/>
  <c r="P107" i="1"/>
  <c r="Y107" i="1"/>
  <c r="T108" i="1"/>
  <c r="P109" i="1"/>
  <c r="Y109" i="1"/>
  <c r="T110" i="1"/>
  <c r="P111" i="1"/>
  <c r="Y111" i="1"/>
  <c r="P113" i="1"/>
  <c r="AB113" i="1" s="1"/>
  <c r="AC113" i="1" s="1"/>
  <c r="AD113" i="1" s="1"/>
  <c r="Y113" i="1"/>
  <c r="T114" i="1"/>
  <c r="P115" i="1"/>
  <c r="Y115" i="1"/>
  <c r="T116" i="1"/>
  <c r="T118" i="1"/>
  <c r="U121" i="1"/>
  <c r="AA134" i="1"/>
  <c r="AA143" i="1"/>
  <c r="AA174" i="1"/>
  <c r="X184" i="1"/>
  <c r="X188" i="1"/>
  <c r="AA198" i="1"/>
  <c r="Z68" i="1"/>
  <c r="V69" i="1"/>
  <c r="T70" i="1"/>
  <c r="Z72" i="1"/>
  <c r="V73" i="1"/>
  <c r="X85" i="1"/>
  <c r="V93" i="1"/>
  <c r="U108" i="1"/>
  <c r="U110" i="1"/>
  <c r="U114" i="1"/>
  <c r="U116" i="1"/>
  <c r="U118" i="1"/>
  <c r="V121" i="1"/>
  <c r="U166" i="1"/>
  <c r="V172" i="1"/>
  <c r="V180" i="1"/>
  <c r="Y184" i="1"/>
  <c r="Y188" i="1"/>
  <c r="W196" i="1"/>
  <c r="W201" i="1"/>
  <c r="W206" i="1"/>
  <c r="W208" i="1"/>
  <c r="X232" i="1"/>
  <c r="Y5" i="1"/>
  <c r="W12" i="1"/>
  <c r="R29" i="1"/>
  <c r="Y39" i="1"/>
  <c r="R44" i="1"/>
  <c r="U54" i="1"/>
  <c r="Q55" i="1"/>
  <c r="Z55" i="1"/>
  <c r="U56" i="1"/>
  <c r="Q57" i="1"/>
  <c r="AB57" i="1" s="1"/>
  <c r="AC57" i="1" s="1"/>
  <c r="AD57" i="1" s="1"/>
  <c r="Z57" i="1"/>
  <c r="U58" i="1"/>
  <c r="Q59" i="1"/>
  <c r="Z59" i="1"/>
  <c r="U60" i="1"/>
  <c r="Q61" i="1"/>
  <c r="Z61" i="1"/>
  <c r="U62" i="1"/>
  <c r="AB62" i="1" s="1"/>
  <c r="AC62" i="1" s="1"/>
  <c r="AD62" i="1" s="1"/>
  <c r="Q63" i="1"/>
  <c r="Z63" i="1"/>
  <c r="U64" i="1"/>
  <c r="Q65" i="1"/>
  <c r="Z65" i="1"/>
  <c r="U66" i="1"/>
  <c r="R67" i="1"/>
  <c r="Q68" i="1"/>
  <c r="AA68" i="1"/>
  <c r="Y69" i="1"/>
  <c r="U70" i="1"/>
  <c r="S71" i="1"/>
  <c r="Q72" i="1"/>
  <c r="AA72" i="1"/>
  <c r="Y73" i="1"/>
  <c r="Y85" i="1"/>
  <c r="X93" i="1"/>
  <c r="S99" i="1"/>
  <c r="R107" i="1"/>
  <c r="AA107" i="1"/>
  <c r="V108" i="1"/>
  <c r="R109" i="1"/>
  <c r="AA109" i="1"/>
  <c r="V110" i="1"/>
  <c r="AA111" i="1"/>
  <c r="V114" i="1"/>
  <c r="V116" i="1"/>
  <c r="V118" i="1"/>
  <c r="W121" i="1"/>
  <c r="X196" i="1"/>
  <c r="AB196" i="1" s="1"/>
  <c r="AC196" i="1" s="1"/>
  <c r="AD196" i="1" s="1"/>
  <c r="X201" i="1"/>
  <c r="Z69" i="1"/>
  <c r="V70" i="1"/>
  <c r="Z73" i="1"/>
  <c r="X108" i="1"/>
  <c r="X110" i="1"/>
  <c r="X114" i="1"/>
  <c r="X116" i="1"/>
  <c r="X118" i="1"/>
  <c r="Y208" i="1"/>
  <c r="W20" i="1"/>
  <c r="X54" i="1"/>
  <c r="X56" i="1"/>
  <c r="X58" i="1"/>
  <c r="X60" i="1"/>
  <c r="X62" i="1"/>
  <c r="X64" i="1"/>
  <c r="AB64" i="1" s="1"/>
  <c r="AC64" i="1" s="1"/>
  <c r="AD64" i="1" s="1"/>
  <c r="X66" i="1"/>
  <c r="T67" i="1"/>
  <c r="S68" i="1"/>
  <c r="Q69" i="1"/>
  <c r="AA69" i="1"/>
  <c r="Y70" i="1"/>
  <c r="U71" i="1"/>
  <c r="S72" i="1"/>
  <c r="Q73" i="1"/>
  <c r="AA73" i="1"/>
  <c r="Q85" i="1"/>
  <c r="AA85" i="1"/>
  <c r="R103" i="1"/>
  <c r="P108" i="1"/>
  <c r="Y108" i="1"/>
  <c r="P110" i="1"/>
  <c r="AB110" i="1" s="1"/>
  <c r="AC110" i="1" s="1"/>
  <c r="AD110" i="1" s="1"/>
  <c r="Y110" i="1"/>
  <c r="P114" i="1"/>
  <c r="Y114" i="1"/>
  <c r="P116" i="1"/>
  <c r="Y116" i="1"/>
  <c r="P118" i="1"/>
  <c r="Y118" i="1"/>
  <c r="Z121" i="1"/>
  <c r="T124" i="1"/>
  <c r="U143" i="1"/>
  <c r="W176" i="1"/>
  <c r="W198" i="1"/>
  <c r="X205" i="1"/>
  <c r="Z70" i="1"/>
  <c r="S5" i="1"/>
  <c r="Z14" i="1"/>
  <c r="Z29" i="1"/>
  <c r="AA48" i="1"/>
  <c r="R54" i="1"/>
  <c r="AA54" i="1"/>
  <c r="V55" i="1"/>
  <c r="R56" i="1"/>
  <c r="AA56" i="1"/>
  <c r="V57" i="1"/>
  <c r="R58" i="1"/>
  <c r="AA58" i="1"/>
  <c r="V59" i="1"/>
  <c r="R60" i="1"/>
  <c r="AA60" i="1"/>
  <c r="V61" i="1"/>
  <c r="R62" i="1"/>
  <c r="AA62" i="1"/>
  <c r="V63" i="1"/>
  <c r="R64" i="1"/>
  <c r="AA64" i="1"/>
  <c r="V65" i="1"/>
  <c r="R66" i="1"/>
  <c r="AA66" i="1"/>
  <c r="V68" i="1"/>
  <c r="T69" i="1"/>
  <c r="R70" i="1"/>
  <c r="Z71" i="1"/>
  <c r="V72" i="1"/>
  <c r="T73" i="1"/>
  <c r="U84" i="1"/>
  <c r="T85" i="1"/>
  <c r="R93" i="1"/>
  <c r="U101" i="1"/>
  <c r="Z103" i="1"/>
  <c r="X107" i="1"/>
  <c r="S108" i="1"/>
  <c r="X109" i="1"/>
  <c r="S110" i="1"/>
  <c r="X111" i="1"/>
  <c r="X113" i="1"/>
  <c r="S114" i="1"/>
  <c r="X115" i="1"/>
  <c r="S116" i="1"/>
  <c r="S118" i="1"/>
  <c r="T121" i="1"/>
  <c r="Y131" i="1"/>
  <c r="W184" i="1"/>
  <c r="W188" i="1"/>
  <c r="Y200" i="1"/>
  <c r="Q6" i="1"/>
  <c r="P7" i="1"/>
  <c r="AA9" i="1"/>
  <c r="S9" i="1"/>
  <c r="Z9" i="1"/>
  <c r="R9" i="1"/>
  <c r="X9" i="1"/>
  <c r="P9" i="1"/>
  <c r="Y9" i="1"/>
  <c r="Q9" i="1"/>
  <c r="W14" i="1"/>
  <c r="V15" i="1"/>
  <c r="U16" i="1"/>
  <c r="T17" i="1"/>
  <c r="AA25" i="1"/>
  <c r="S25" i="1"/>
  <c r="X25" i="1"/>
  <c r="W25" i="1"/>
  <c r="Z25" i="1"/>
  <c r="R25" i="1"/>
  <c r="Y25" i="1"/>
  <c r="Q25" i="1"/>
  <c r="P25" i="1"/>
  <c r="S31" i="1"/>
  <c r="Z31" i="1"/>
  <c r="U31" i="1"/>
  <c r="AB31" i="1" s="1"/>
  <c r="AC31" i="1" s="1"/>
  <c r="AD31" i="1" s="1"/>
  <c r="T31" i="1"/>
  <c r="AA31" i="1"/>
  <c r="R31" i="1"/>
  <c r="P32" i="1"/>
  <c r="Q40" i="1"/>
  <c r="AB96" i="1"/>
  <c r="AC96" i="1" s="1"/>
  <c r="AD96" i="1" s="1"/>
  <c r="R6" i="1"/>
  <c r="Q7" i="1"/>
  <c r="P8" i="1"/>
  <c r="Z10" i="1"/>
  <c r="R10" i="1"/>
  <c r="W10" i="1"/>
  <c r="Y10" i="1"/>
  <c r="Q10" i="1"/>
  <c r="X10" i="1"/>
  <c r="P10" i="1"/>
  <c r="X14" i="1"/>
  <c r="W15" i="1"/>
  <c r="V16" i="1"/>
  <c r="U17" i="1"/>
  <c r="S18" i="1"/>
  <c r="U23" i="1"/>
  <c r="R23" i="1"/>
  <c r="T23" i="1"/>
  <c r="AA23" i="1"/>
  <c r="S23" i="1"/>
  <c r="Z23" i="1"/>
  <c r="Y23" i="1"/>
  <c r="T24" i="1"/>
  <c r="Q24" i="1"/>
  <c r="P24" i="1"/>
  <c r="AA24" i="1"/>
  <c r="S24" i="1"/>
  <c r="Y24" i="1"/>
  <c r="Z24" i="1"/>
  <c r="R24" i="1"/>
  <c r="X24" i="1"/>
  <c r="V32" i="1"/>
  <c r="V45" i="1"/>
  <c r="AB6" i="1"/>
  <c r="AC6" i="1" s="1"/>
  <c r="AD6" i="1" s="1"/>
  <c r="W6" i="1"/>
  <c r="V7" i="1"/>
  <c r="U8" i="1"/>
  <c r="Y14" i="1"/>
  <c r="X15" i="1"/>
  <c r="V17" i="1"/>
  <c r="T18" i="1"/>
  <c r="U22" i="1"/>
  <c r="AA22" i="1"/>
  <c r="T22" i="1"/>
  <c r="S22" i="1"/>
  <c r="Z22" i="1"/>
  <c r="W32" i="1"/>
  <c r="U34" i="1"/>
  <c r="AA34" i="1"/>
  <c r="S34" i="1"/>
  <c r="P34" i="1"/>
  <c r="Z34" i="1"/>
  <c r="R34" i="1"/>
  <c r="Y34" i="1"/>
  <c r="Q34" i="1"/>
  <c r="X34" i="1"/>
  <c r="W34" i="1"/>
  <c r="AA45" i="1"/>
  <c r="Z45" i="1"/>
  <c r="Q45" i="1"/>
  <c r="S40" i="1"/>
  <c r="AA40" i="1"/>
  <c r="P40" i="1"/>
  <c r="W40" i="1"/>
  <c r="T40" i="1"/>
  <c r="V40" i="1"/>
  <c r="W16" i="1"/>
  <c r="I1" i="1"/>
  <c r="V8" i="1"/>
  <c r="U9" i="1"/>
  <c r="S10" i="1"/>
  <c r="U18" i="1"/>
  <c r="P22" i="1"/>
  <c r="P23" i="1"/>
  <c r="U24" i="1"/>
  <c r="W31" i="1"/>
  <c r="W45" i="1"/>
  <c r="X7" i="1"/>
  <c r="U14" i="1"/>
  <c r="AA14" i="1"/>
  <c r="T14" i="1"/>
  <c r="S14" i="1"/>
  <c r="U15" i="1"/>
  <c r="T15" i="1"/>
  <c r="Z15" i="1"/>
  <c r="AA15" i="1"/>
  <c r="S15" i="1"/>
  <c r="R15" i="1"/>
  <c r="T8" i="1"/>
  <c r="S8" i="1"/>
  <c r="Q8" i="1"/>
  <c r="AA8" i="1"/>
  <c r="Z8" i="1"/>
  <c r="R8" i="1"/>
  <c r="Y8" i="1"/>
  <c r="T16" i="1"/>
  <c r="S16" i="1"/>
  <c r="Q16" i="1"/>
  <c r="AA16" i="1"/>
  <c r="Z16" i="1"/>
  <c r="R16" i="1"/>
  <c r="Y16" i="1"/>
  <c r="V33" i="1"/>
  <c r="T33" i="1"/>
  <c r="P33" i="1"/>
  <c r="AA33" i="1"/>
  <c r="S33" i="1"/>
  <c r="X33" i="1"/>
  <c r="Z33" i="1"/>
  <c r="R33" i="1"/>
  <c r="Y33" i="1"/>
  <c r="Q33" i="1"/>
  <c r="Z18" i="1"/>
  <c r="R18" i="1"/>
  <c r="Y18" i="1"/>
  <c r="Q18" i="1"/>
  <c r="X18" i="1"/>
  <c r="P18" i="1"/>
  <c r="W18" i="1"/>
  <c r="X8" i="1"/>
  <c r="P14" i="1"/>
  <c r="AA18" i="1"/>
  <c r="U6" i="1"/>
  <c r="AA6" i="1"/>
  <c r="S6" i="1"/>
  <c r="U7" i="1"/>
  <c r="T7" i="1"/>
  <c r="R7" i="1"/>
  <c r="AA7" i="1"/>
  <c r="S7" i="1"/>
  <c r="Z7" i="1"/>
  <c r="Q14" i="1"/>
  <c r="P15" i="1"/>
  <c r="AA17" i="1"/>
  <c r="S17" i="1"/>
  <c r="X17" i="1"/>
  <c r="Z17" i="1"/>
  <c r="R17" i="1"/>
  <c r="P17" i="1"/>
  <c r="Y17" i="1"/>
  <c r="Q17" i="1"/>
  <c r="W22" i="1"/>
  <c r="U32" i="1"/>
  <c r="Z32" i="1"/>
  <c r="T32" i="1"/>
  <c r="R32" i="1"/>
  <c r="AA32" i="1"/>
  <c r="S32" i="1"/>
  <c r="Y32" i="1"/>
  <c r="Q32" i="1"/>
  <c r="V35" i="1"/>
  <c r="V3" i="1"/>
  <c r="V19" i="1"/>
  <c r="P26" i="1"/>
  <c r="W27" i="1"/>
  <c r="X38" i="1"/>
  <c r="Z39" i="1"/>
  <c r="X41" i="1"/>
  <c r="Q48" i="1"/>
  <c r="S52" i="1"/>
  <c r="Z53" i="1"/>
  <c r="X86" i="1"/>
  <c r="W3" i="1"/>
  <c r="V4" i="1"/>
  <c r="U5" i="1"/>
  <c r="T6" i="1"/>
  <c r="W11" i="1"/>
  <c r="V12" i="1"/>
  <c r="U13" i="1"/>
  <c r="AB13" i="1" s="1"/>
  <c r="AC13" i="1" s="1"/>
  <c r="AD13" i="1" s="1"/>
  <c r="W19" i="1"/>
  <c r="V20" i="1"/>
  <c r="U21" i="1"/>
  <c r="Q26" i="1"/>
  <c r="Y26" i="1"/>
  <c r="P27" i="1"/>
  <c r="X27" i="1"/>
  <c r="W28" i="1"/>
  <c r="V29" i="1"/>
  <c r="U30" i="1"/>
  <c r="P35" i="1"/>
  <c r="X35" i="1"/>
  <c r="W36" i="1"/>
  <c r="V37" i="1"/>
  <c r="Q39" i="1"/>
  <c r="Z41" i="1"/>
  <c r="T42" i="1"/>
  <c r="Z44" i="1"/>
  <c r="S45" i="1"/>
  <c r="Y47" i="1"/>
  <c r="S48" i="1"/>
  <c r="Q50" i="1"/>
  <c r="T52" i="1"/>
  <c r="AB56" i="1"/>
  <c r="AC56" i="1" s="1"/>
  <c r="AD56" i="1" s="1"/>
  <c r="AB60" i="1"/>
  <c r="AC60" i="1" s="1"/>
  <c r="AD60" i="1" s="1"/>
  <c r="S76" i="1"/>
  <c r="Y77" i="1"/>
  <c r="V80" i="1"/>
  <c r="AA83" i="1"/>
  <c r="S83" i="1"/>
  <c r="Y83" i="1"/>
  <c r="Q83" i="1"/>
  <c r="X83" i="1"/>
  <c r="P83" i="1"/>
  <c r="U83" i="1"/>
  <c r="T83" i="1"/>
  <c r="R83" i="1"/>
  <c r="Z83" i="1"/>
  <c r="Y86" i="1"/>
  <c r="R89" i="1"/>
  <c r="Q89" i="1"/>
  <c r="P89" i="1"/>
  <c r="X89" i="1"/>
  <c r="X91" i="1"/>
  <c r="AB94" i="1"/>
  <c r="AC94" i="1" s="1"/>
  <c r="AD94" i="1" s="1"/>
  <c r="Z147" i="1"/>
  <c r="X147" i="1"/>
  <c r="V147" i="1"/>
  <c r="T147" i="1"/>
  <c r="AA147" i="1"/>
  <c r="W147" i="1"/>
  <c r="U147" i="1"/>
  <c r="Y147" i="1"/>
  <c r="X26" i="1"/>
  <c r="W38" i="1"/>
  <c r="T38" i="1"/>
  <c r="Y53" i="1"/>
  <c r="Q53" i="1"/>
  <c r="W53" i="1"/>
  <c r="T53" i="1"/>
  <c r="X11" i="1"/>
  <c r="P19" i="1"/>
  <c r="X19" i="1"/>
  <c r="V21" i="1"/>
  <c r="R26" i="1"/>
  <c r="Z26" i="1"/>
  <c r="Q27" i="1"/>
  <c r="Y27" i="1"/>
  <c r="P28" i="1"/>
  <c r="AB28" i="1" s="1"/>
  <c r="AC28" i="1" s="1"/>
  <c r="AD28" i="1" s="1"/>
  <c r="X28" i="1"/>
  <c r="V30" i="1"/>
  <c r="AB30" i="1" s="1"/>
  <c r="AC30" i="1" s="1"/>
  <c r="AD30" i="1" s="1"/>
  <c r="Q35" i="1"/>
  <c r="Y35" i="1"/>
  <c r="P36" i="1"/>
  <c r="X36" i="1"/>
  <c r="W37" i="1"/>
  <c r="P38" i="1"/>
  <c r="Z38" i="1"/>
  <c r="R39" i="1"/>
  <c r="P41" i="1"/>
  <c r="U42" i="1"/>
  <c r="Z43" i="1"/>
  <c r="R43" i="1"/>
  <c r="AB43" i="1" s="1"/>
  <c r="AC43" i="1" s="1"/>
  <c r="AD43" i="1" s="1"/>
  <c r="W43" i="1"/>
  <c r="X43" i="1"/>
  <c r="T45" i="1"/>
  <c r="W46" i="1"/>
  <c r="AB46" i="1" s="1"/>
  <c r="AC46" i="1" s="1"/>
  <c r="AD46" i="1" s="1"/>
  <c r="T46" i="1"/>
  <c r="X46" i="1"/>
  <c r="T48" i="1"/>
  <c r="S50" i="1"/>
  <c r="V52" i="1"/>
  <c r="P53" i="1"/>
  <c r="V76" i="1"/>
  <c r="Z77" i="1"/>
  <c r="X79" i="1"/>
  <c r="W79" i="1"/>
  <c r="U79" i="1"/>
  <c r="P79" i="1"/>
  <c r="W80" i="1"/>
  <c r="AA86" i="1"/>
  <c r="AA91" i="1"/>
  <c r="U97" i="1"/>
  <c r="Z97" i="1"/>
  <c r="R97" i="1"/>
  <c r="S97" i="1"/>
  <c r="AA97" i="1"/>
  <c r="P97" i="1"/>
  <c r="Y97" i="1"/>
  <c r="W97" i="1"/>
  <c r="V97" i="1"/>
  <c r="T97" i="1"/>
  <c r="Q97" i="1"/>
  <c r="V11" i="1"/>
  <c r="V28" i="1"/>
  <c r="W35" i="1"/>
  <c r="P39" i="1"/>
  <c r="T41" i="1"/>
  <c r="Y41" i="1"/>
  <c r="Q41" i="1"/>
  <c r="R42" i="1"/>
  <c r="R45" i="1"/>
  <c r="P50" i="1"/>
  <c r="S77" i="1"/>
  <c r="P3" i="1"/>
  <c r="X3" i="1"/>
  <c r="V5" i="1"/>
  <c r="P11" i="1"/>
  <c r="V13" i="1"/>
  <c r="Q3" i="1"/>
  <c r="P4" i="1"/>
  <c r="V6" i="1"/>
  <c r="Q11" i="1"/>
  <c r="P12" i="1"/>
  <c r="V14" i="1"/>
  <c r="Q19" i="1"/>
  <c r="P20" i="1"/>
  <c r="V22" i="1"/>
  <c r="S26" i="1"/>
  <c r="R27" i="1"/>
  <c r="Q28" i="1"/>
  <c r="P29" i="1"/>
  <c r="V31" i="1"/>
  <c r="R35" i="1"/>
  <c r="Q36" i="1"/>
  <c r="P37" i="1"/>
  <c r="Y37" i="1"/>
  <c r="Q38" i="1"/>
  <c r="AA38" i="1"/>
  <c r="T39" i="1"/>
  <c r="U40" i="1"/>
  <c r="Z40" i="1"/>
  <c r="R40" i="1"/>
  <c r="X40" i="1"/>
  <c r="R41" i="1"/>
  <c r="Y43" i="1"/>
  <c r="Y46" i="1"/>
  <c r="U50" i="1"/>
  <c r="AA51" i="1"/>
  <c r="S51" i="1"/>
  <c r="R53" i="1"/>
  <c r="AB55" i="1"/>
  <c r="AC55" i="1" s="1"/>
  <c r="AD55" i="1" s="1"/>
  <c r="AB59" i="1"/>
  <c r="AC59" i="1" s="1"/>
  <c r="AD59" i="1" s="1"/>
  <c r="AB63" i="1"/>
  <c r="AC63" i="1" s="1"/>
  <c r="AD63" i="1" s="1"/>
  <c r="Q79" i="1"/>
  <c r="V83" i="1"/>
  <c r="W89" i="1"/>
  <c r="V164" i="1"/>
  <c r="T164" i="1"/>
  <c r="Z164" i="1"/>
  <c r="Y164" i="1"/>
  <c r="X164" i="1"/>
  <c r="U164" i="1"/>
  <c r="AA164" i="1"/>
  <c r="W164" i="1"/>
  <c r="W48" i="1"/>
  <c r="V50" i="1"/>
  <c r="Y52" i="1"/>
  <c r="U78" i="1"/>
  <c r="T78" i="1"/>
  <c r="R78" i="1"/>
  <c r="AA78" i="1"/>
  <c r="Q78" i="1"/>
  <c r="Z78" i="1"/>
  <c r="P78" i="1"/>
  <c r="W78" i="1"/>
  <c r="T82" i="1"/>
  <c r="Z82" i="1"/>
  <c r="R82" i="1"/>
  <c r="Y82" i="1"/>
  <c r="Q82" i="1"/>
  <c r="X82" i="1"/>
  <c r="W82" i="1"/>
  <c r="V82" i="1"/>
  <c r="P82" i="1"/>
  <c r="W86" i="1"/>
  <c r="U86" i="1"/>
  <c r="T86" i="1"/>
  <c r="V86" i="1"/>
  <c r="S86" i="1"/>
  <c r="R86" i="1"/>
  <c r="Z86" i="1"/>
  <c r="X92" i="1"/>
  <c r="S92" i="1"/>
  <c r="Z92" i="1"/>
  <c r="Q92" i="1"/>
  <c r="Y92" i="1"/>
  <c r="P92" i="1"/>
  <c r="T92" i="1"/>
  <c r="R92" i="1"/>
  <c r="W92" i="1"/>
  <c r="Z145" i="1"/>
  <c r="V145" i="1"/>
  <c r="T145" i="1"/>
  <c r="U145" i="1"/>
  <c r="AA145" i="1"/>
  <c r="Y145" i="1"/>
  <c r="X145" i="1"/>
  <c r="W145" i="1"/>
  <c r="W39" i="1"/>
  <c r="AA42" i="1"/>
  <c r="S42" i="1"/>
  <c r="X42" i="1"/>
  <c r="P42" i="1"/>
  <c r="Y42" i="1"/>
  <c r="X45" i="1"/>
  <c r="P45" i="1"/>
  <c r="U45" i="1"/>
  <c r="Y45" i="1"/>
  <c r="U48" i="1"/>
  <c r="Z48" i="1"/>
  <c r="R48" i="1"/>
  <c r="X48" i="1"/>
  <c r="Z52" i="1"/>
  <c r="R52" i="1"/>
  <c r="X52" i="1"/>
  <c r="P52" i="1"/>
  <c r="U52" i="1"/>
  <c r="AA52" i="1"/>
  <c r="AB54" i="1"/>
  <c r="AC54" i="1" s="1"/>
  <c r="AD54" i="1" s="1"/>
  <c r="AB58" i="1"/>
  <c r="AC58" i="1" s="1"/>
  <c r="AD58" i="1" s="1"/>
  <c r="AB66" i="1"/>
  <c r="AC66" i="1" s="1"/>
  <c r="AD66" i="1" s="1"/>
  <c r="U77" i="1"/>
  <c r="T77" i="1"/>
  <c r="X77" i="1"/>
  <c r="W77" i="1"/>
  <c r="V77" i="1"/>
  <c r="AA77" i="1"/>
  <c r="Q77" i="1"/>
  <c r="S78" i="1"/>
  <c r="S82" i="1"/>
  <c r="T91" i="1"/>
  <c r="Z91" i="1"/>
  <c r="R91" i="1"/>
  <c r="Y91" i="1"/>
  <c r="Q91" i="1"/>
  <c r="AB91" i="1" s="1"/>
  <c r="AC91" i="1" s="1"/>
  <c r="AD91" i="1" s="1"/>
  <c r="W91" i="1"/>
  <c r="V91" i="1"/>
  <c r="U91" i="1"/>
  <c r="X105" i="1"/>
  <c r="P105" i="1"/>
  <c r="U105" i="1"/>
  <c r="V105" i="1"/>
  <c r="S105" i="1"/>
  <c r="R105" i="1"/>
  <c r="AA105" i="1"/>
  <c r="Z105" i="1"/>
  <c r="Y105" i="1"/>
  <c r="W105" i="1"/>
  <c r="Q105" i="1"/>
  <c r="Z128" i="1"/>
  <c r="X128" i="1"/>
  <c r="Y128" i="1"/>
  <c r="V128" i="1"/>
  <c r="U128" i="1"/>
  <c r="R128" i="1"/>
  <c r="AA128" i="1"/>
  <c r="W128" i="1"/>
  <c r="T128" i="1"/>
  <c r="S128" i="1"/>
  <c r="Y48" i="1"/>
  <c r="T50" i="1"/>
  <c r="Z50" i="1"/>
  <c r="R50" i="1"/>
  <c r="W50" i="1"/>
  <c r="Y50" i="1"/>
  <c r="V78" i="1"/>
  <c r="U92" i="1"/>
  <c r="T98" i="1"/>
  <c r="Y98" i="1"/>
  <c r="Q98" i="1"/>
  <c r="W98" i="1"/>
  <c r="U98" i="1"/>
  <c r="S98" i="1"/>
  <c r="X98" i="1"/>
  <c r="V98" i="1"/>
  <c r="R98" i="1"/>
  <c r="P98" i="1"/>
  <c r="AA98" i="1"/>
  <c r="P48" i="1"/>
  <c r="AA50" i="1"/>
  <c r="AB65" i="1"/>
  <c r="AC65" i="1" s="1"/>
  <c r="AD65" i="1" s="1"/>
  <c r="U76" i="1"/>
  <c r="T76" i="1"/>
  <c r="R76" i="1"/>
  <c r="AA76" i="1"/>
  <c r="Q76" i="1"/>
  <c r="Z76" i="1"/>
  <c r="P76" i="1"/>
  <c r="W76" i="1"/>
  <c r="X78" i="1"/>
  <c r="U80" i="1"/>
  <c r="AA80" i="1"/>
  <c r="S80" i="1"/>
  <c r="Z80" i="1"/>
  <c r="R80" i="1"/>
  <c r="T80" i="1"/>
  <c r="Q80" i="1"/>
  <c r="P80" i="1"/>
  <c r="X80" i="1"/>
  <c r="AA82" i="1"/>
  <c r="Q86" i="1"/>
  <c r="AB86" i="1" s="1"/>
  <c r="AC86" i="1" s="1"/>
  <c r="AD86" i="1" s="1"/>
  <c r="V92" i="1"/>
  <c r="Z98" i="1"/>
  <c r="AC252" i="1"/>
  <c r="AD252" i="1"/>
  <c r="S39" i="1"/>
  <c r="AA39" i="1"/>
  <c r="V44" i="1"/>
  <c r="S47" i="1"/>
  <c r="AB47" i="1" s="1"/>
  <c r="AC47" i="1" s="1"/>
  <c r="AD47" i="1" s="1"/>
  <c r="AA47" i="1"/>
  <c r="Q49" i="1"/>
  <c r="Y49" i="1"/>
  <c r="V51" i="1"/>
  <c r="R75" i="1"/>
  <c r="AB75" i="1" s="1"/>
  <c r="AC75" i="1" s="1"/>
  <c r="AD75" i="1" s="1"/>
  <c r="U81" i="1"/>
  <c r="T84" i="1"/>
  <c r="T90" i="1"/>
  <c r="U93" i="1"/>
  <c r="P106" i="1"/>
  <c r="AB108" i="1"/>
  <c r="AC108" i="1" s="1"/>
  <c r="AD108" i="1" s="1"/>
  <c r="W122" i="1"/>
  <c r="AA133" i="1"/>
  <c r="S133" i="1"/>
  <c r="Y133" i="1"/>
  <c r="X133" i="1"/>
  <c r="V133" i="1"/>
  <c r="U133" i="1"/>
  <c r="W133" i="1"/>
  <c r="T133" i="1"/>
  <c r="Z140" i="1"/>
  <c r="R140" i="1"/>
  <c r="X140" i="1"/>
  <c r="AA140" i="1"/>
  <c r="W140" i="1"/>
  <c r="V140" i="1"/>
  <c r="U140" i="1"/>
  <c r="T140" i="1"/>
  <c r="V152" i="1"/>
  <c r="T152" i="1"/>
  <c r="Z152" i="1"/>
  <c r="X152" i="1"/>
  <c r="AA152" i="1"/>
  <c r="Y152" i="1"/>
  <c r="U152" i="1"/>
  <c r="V148" i="1"/>
  <c r="T148" i="1"/>
  <c r="Z148" i="1"/>
  <c r="X148" i="1"/>
  <c r="AA148" i="1"/>
  <c r="Y148" i="1"/>
  <c r="U148" i="1"/>
  <c r="Z159" i="1"/>
  <c r="X159" i="1"/>
  <c r="V159" i="1"/>
  <c r="U159" i="1"/>
  <c r="T159" i="1"/>
  <c r="Y159" i="1"/>
  <c r="W159" i="1"/>
  <c r="AA159" i="1"/>
  <c r="V39" i="1"/>
  <c r="Q44" i="1"/>
  <c r="AB44" i="1" s="1"/>
  <c r="AC44" i="1" s="1"/>
  <c r="AD44" i="1" s="1"/>
  <c r="V47" i="1"/>
  <c r="T49" i="1"/>
  <c r="AB49" i="1" s="1"/>
  <c r="AC49" i="1" s="1"/>
  <c r="AD49" i="1" s="1"/>
  <c r="Q51" i="1"/>
  <c r="AB51" i="1" s="1"/>
  <c r="AC51" i="1" s="1"/>
  <c r="AD51" i="1" s="1"/>
  <c r="X67" i="1"/>
  <c r="P67" i="1"/>
  <c r="W67" i="1"/>
  <c r="Z67" i="1"/>
  <c r="W75" i="1"/>
  <c r="T100" i="1"/>
  <c r="Y100" i="1"/>
  <c r="Q100" i="1"/>
  <c r="AB100" i="1" s="1"/>
  <c r="AC100" i="1" s="1"/>
  <c r="AD100" i="1" s="1"/>
  <c r="W100" i="1"/>
  <c r="U100" i="1"/>
  <c r="S100" i="1"/>
  <c r="S106" i="1"/>
  <c r="AB136" i="1"/>
  <c r="AC136" i="1" s="1"/>
  <c r="AD136" i="1" s="1"/>
  <c r="W148" i="1"/>
  <c r="T81" i="1"/>
  <c r="Z81" i="1"/>
  <c r="R81" i="1"/>
  <c r="Y81" i="1"/>
  <c r="Q81" i="1"/>
  <c r="AB81" i="1" s="1"/>
  <c r="AC81" i="1" s="1"/>
  <c r="AD81" i="1" s="1"/>
  <c r="AA81" i="1"/>
  <c r="Z84" i="1"/>
  <c r="R84" i="1"/>
  <c r="X84" i="1"/>
  <c r="P84" i="1"/>
  <c r="W84" i="1"/>
  <c r="AA84" i="1"/>
  <c r="U90" i="1"/>
  <c r="AA90" i="1"/>
  <c r="S90" i="1"/>
  <c r="Z90" i="1"/>
  <c r="R90" i="1"/>
  <c r="AB90" i="1" s="1"/>
  <c r="AC90" i="1" s="1"/>
  <c r="AD90" i="1" s="1"/>
  <c r="Y90" i="1"/>
  <c r="W93" i="1"/>
  <c r="S93" i="1"/>
  <c r="Z93" i="1"/>
  <c r="Q93" i="1"/>
  <c r="Y93" i="1"/>
  <c r="P93" i="1"/>
  <c r="AB95" i="1"/>
  <c r="AC95" i="1" s="1"/>
  <c r="AD95" i="1" s="1"/>
  <c r="Z102" i="1"/>
  <c r="R102" i="1"/>
  <c r="W102" i="1"/>
  <c r="T102" i="1"/>
  <c r="Q102" i="1"/>
  <c r="AA102" i="1"/>
  <c r="P102" i="1"/>
  <c r="X106" i="1"/>
  <c r="AB115" i="1"/>
  <c r="AC115" i="1" s="1"/>
  <c r="AD115" i="1" s="1"/>
  <c r="U123" i="1"/>
  <c r="AA123" i="1"/>
  <c r="S123" i="1"/>
  <c r="Z123" i="1"/>
  <c r="R123" i="1"/>
  <c r="W123" i="1"/>
  <c r="T123" i="1"/>
  <c r="Q123" i="1"/>
  <c r="V127" i="1"/>
  <c r="T127" i="1"/>
  <c r="AA127" i="1"/>
  <c r="S127" i="1"/>
  <c r="R127" i="1"/>
  <c r="Z127" i="1"/>
  <c r="V49" i="1"/>
  <c r="R100" i="1"/>
  <c r="R101" i="1"/>
  <c r="W103" i="1"/>
  <c r="T103" i="1"/>
  <c r="S103" i="1"/>
  <c r="AB109" i="1"/>
  <c r="AC109" i="1" s="1"/>
  <c r="AD109" i="1" s="1"/>
  <c r="AB112" i="1"/>
  <c r="AC112" i="1" s="1"/>
  <c r="AD112" i="1" s="1"/>
  <c r="V123" i="1"/>
  <c r="U127" i="1"/>
  <c r="V138" i="1"/>
  <c r="W138" i="1"/>
  <c r="X138" i="1"/>
  <c r="V141" i="1"/>
  <c r="T141" i="1"/>
  <c r="Y141" i="1"/>
  <c r="W141" i="1"/>
  <c r="U141" i="1"/>
  <c r="AA141" i="1"/>
  <c r="Z141" i="1"/>
  <c r="W106" i="1"/>
  <c r="T106" i="1"/>
  <c r="Y106" i="1"/>
  <c r="V106" i="1"/>
  <c r="U106" i="1"/>
  <c r="AA106" i="1"/>
  <c r="T122" i="1"/>
  <c r="Z122" i="1"/>
  <c r="R122" i="1"/>
  <c r="Y122" i="1"/>
  <c r="Q122" i="1"/>
  <c r="X122" i="1"/>
  <c r="V122" i="1"/>
  <c r="U122" i="1"/>
  <c r="W130" i="1"/>
  <c r="U130" i="1"/>
  <c r="S130" i="1"/>
  <c r="AA130" i="1"/>
  <c r="Z130" i="1"/>
  <c r="T130" i="1"/>
  <c r="V156" i="1"/>
  <c r="T156" i="1"/>
  <c r="Z156" i="1"/>
  <c r="X156" i="1"/>
  <c r="AA156" i="1"/>
  <c r="Y156" i="1"/>
  <c r="U156" i="1"/>
  <c r="W68" i="1"/>
  <c r="W69" i="1"/>
  <c r="W70" i="1"/>
  <c r="W71" i="1"/>
  <c r="W72" i="1"/>
  <c r="W73" i="1"/>
  <c r="V74" i="1"/>
  <c r="AB74" i="1" s="1"/>
  <c r="AC74" i="1" s="1"/>
  <c r="AD74" i="1" s="1"/>
  <c r="U75" i="1"/>
  <c r="S79" i="1"/>
  <c r="AA79" i="1"/>
  <c r="V85" i="1"/>
  <c r="T87" i="1"/>
  <c r="AB87" i="1" s="1"/>
  <c r="AC87" i="1" s="1"/>
  <c r="AD87" i="1" s="1"/>
  <c r="T88" i="1"/>
  <c r="AB88" i="1" s="1"/>
  <c r="AC88" i="1" s="1"/>
  <c r="AD88" i="1" s="1"/>
  <c r="S89" i="1"/>
  <c r="AA89" i="1"/>
  <c r="U96" i="1"/>
  <c r="AB117" i="1"/>
  <c r="AC117" i="1" s="1"/>
  <c r="AD117" i="1" s="1"/>
  <c r="X124" i="1"/>
  <c r="V124" i="1"/>
  <c r="U124" i="1"/>
  <c r="AA125" i="1"/>
  <c r="S125" i="1"/>
  <c r="Y125" i="1"/>
  <c r="X125" i="1"/>
  <c r="Z151" i="1"/>
  <c r="X151" i="1"/>
  <c r="V151" i="1"/>
  <c r="T151" i="1"/>
  <c r="AA151" i="1"/>
  <c r="W151" i="1"/>
  <c r="U151" i="1"/>
  <c r="Z155" i="1"/>
  <c r="X155" i="1"/>
  <c r="V155" i="1"/>
  <c r="T155" i="1"/>
  <c r="AA155" i="1"/>
  <c r="W155" i="1"/>
  <c r="U155" i="1"/>
  <c r="P68" i="1"/>
  <c r="P69" i="1"/>
  <c r="P70" i="1"/>
  <c r="P71" i="1"/>
  <c r="P72" i="1"/>
  <c r="P73" i="1"/>
  <c r="V75" i="1"/>
  <c r="T79" i="1"/>
  <c r="U87" i="1"/>
  <c r="U88" i="1"/>
  <c r="T89" i="1"/>
  <c r="T99" i="1"/>
  <c r="Y99" i="1"/>
  <c r="Q99" i="1"/>
  <c r="AB99" i="1" s="1"/>
  <c r="AC99" i="1" s="1"/>
  <c r="AD99" i="1" s="1"/>
  <c r="Z99" i="1"/>
  <c r="AA101" i="1"/>
  <c r="S101" i="1"/>
  <c r="X101" i="1"/>
  <c r="P101" i="1"/>
  <c r="Y101" i="1"/>
  <c r="Y104" i="1"/>
  <c r="Q104" i="1"/>
  <c r="AB104" i="1" s="1"/>
  <c r="AC104" i="1" s="1"/>
  <c r="AD104" i="1" s="1"/>
  <c r="V104" i="1"/>
  <c r="Z104" i="1"/>
  <c r="AB107" i="1"/>
  <c r="AC107" i="1" s="1"/>
  <c r="AD107" i="1" s="1"/>
  <c r="AB114" i="1"/>
  <c r="AC114" i="1" s="1"/>
  <c r="AD114" i="1" s="1"/>
  <c r="S124" i="1"/>
  <c r="T125" i="1"/>
  <c r="T126" i="1"/>
  <c r="Z126" i="1"/>
  <c r="R126" i="1"/>
  <c r="Y126" i="1"/>
  <c r="Q126" i="1"/>
  <c r="Y151" i="1"/>
  <c r="Y155" i="1"/>
  <c r="V168" i="1"/>
  <c r="T168" i="1"/>
  <c r="Z168" i="1"/>
  <c r="Y168" i="1"/>
  <c r="X168" i="1"/>
  <c r="AA168" i="1"/>
  <c r="W168" i="1"/>
  <c r="U168" i="1"/>
  <c r="V79" i="1"/>
  <c r="V89" i="1"/>
  <c r="AA96" i="1"/>
  <c r="S96" i="1"/>
  <c r="Y96" i="1"/>
  <c r="AB116" i="1"/>
  <c r="AC116" i="1" s="1"/>
  <c r="AD116" i="1" s="1"/>
  <c r="W124" i="1"/>
  <c r="V125" i="1"/>
  <c r="U126" i="1"/>
  <c r="X132" i="1"/>
  <c r="AA132" i="1"/>
  <c r="Y132" i="1"/>
  <c r="W132" i="1"/>
  <c r="Z142" i="1"/>
  <c r="X142" i="1"/>
  <c r="W142" i="1"/>
  <c r="U142" i="1"/>
  <c r="T142" i="1"/>
  <c r="V103" i="1"/>
  <c r="X121" i="1"/>
  <c r="T129" i="1"/>
  <c r="Z129" i="1"/>
  <c r="R129" i="1"/>
  <c r="Y134" i="1"/>
  <c r="W134" i="1"/>
  <c r="Z161" i="1"/>
  <c r="X161" i="1"/>
  <c r="V161" i="1"/>
  <c r="U161" i="1"/>
  <c r="T161" i="1"/>
  <c r="W166" i="1"/>
  <c r="X170" i="1"/>
  <c r="Z170" i="1"/>
  <c r="V170" i="1"/>
  <c r="T170" i="1"/>
  <c r="AA170" i="1"/>
  <c r="Y170" i="1"/>
  <c r="AA136" i="1"/>
  <c r="Y136" i="1"/>
  <c r="Y137" i="1"/>
  <c r="W137" i="1"/>
  <c r="AB137" i="1" s="1"/>
  <c r="AC137" i="1" s="1"/>
  <c r="AD137" i="1" s="1"/>
  <c r="X139" i="1"/>
  <c r="V139" i="1"/>
  <c r="AA139" i="1"/>
  <c r="V143" i="1"/>
  <c r="T143" i="1"/>
  <c r="Z144" i="1"/>
  <c r="X144" i="1"/>
  <c r="V146" i="1"/>
  <c r="T146" i="1"/>
  <c r="Z146" i="1"/>
  <c r="X146" i="1"/>
  <c r="V150" i="1"/>
  <c r="T150" i="1"/>
  <c r="Z150" i="1"/>
  <c r="X150" i="1"/>
  <c r="V154" i="1"/>
  <c r="T154" i="1"/>
  <c r="Z154" i="1"/>
  <c r="X154" i="1"/>
  <c r="V158" i="1"/>
  <c r="T158" i="1"/>
  <c r="Z158" i="1"/>
  <c r="X158" i="1"/>
  <c r="W161" i="1"/>
  <c r="Z163" i="1"/>
  <c r="X163" i="1"/>
  <c r="V163" i="1"/>
  <c r="U163" i="1"/>
  <c r="T163" i="1"/>
  <c r="U170" i="1"/>
  <c r="Y175" i="1"/>
  <c r="AA175" i="1"/>
  <c r="Z175" i="1"/>
  <c r="X175" i="1"/>
  <c r="W175" i="1"/>
  <c r="V175" i="1"/>
  <c r="U175" i="1"/>
  <c r="Z165" i="1"/>
  <c r="X165" i="1"/>
  <c r="V165" i="1"/>
  <c r="U165" i="1"/>
  <c r="T165" i="1"/>
  <c r="V96" i="1"/>
  <c r="Q103" i="1"/>
  <c r="AB103" i="1" s="1"/>
  <c r="AC103" i="1" s="1"/>
  <c r="AD103" i="1" s="1"/>
  <c r="S121" i="1"/>
  <c r="V129" i="1"/>
  <c r="Z134" i="1"/>
  <c r="W136" i="1"/>
  <c r="X137" i="1"/>
  <c r="S139" i="1"/>
  <c r="W143" i="1"/>
  <c r="U144" i="1"/>
  <c r="AB144" i="1" s="1"/>
  <c r="AC144" i="1" s="1"/>
  <c r="AD144" i="1" s="1"/>
  <c r="W146" i="1"/>
  <c r="Z149" i="1"/>
  <c r="X149" i="1"/>
  <c r="V149" i="1"/>
  <c r="T149" i="1"/>
  <c r="W150" i="1"/>
  <c r="Z153" i="1"/>
  <c r="X153" i="1"/>
  <c r="V153" i="1"/>
  <c r="T153" i="1"/>
  <c r="W154" i="1"/>
  <c r="Z157" i="1"/>
  <c r="X157" i="1"/>
  <c r="V157" i="1"/>
  <c r="T157" i="1"/>
  <c r="W158" i="1"/>
  <c r="V160" i="1"/>
  <c r="T160" i="1"/>
  <c r="Z160" i="1"/>
  <c r="Y160" i="1"/>
  <c r="X160" i="1"/>
  <c r="AA161" i="1"/>
  <c r="Y163" i="1"/>
  <c r="W165" i="1"/>
  <c r="Z167" i="1"/>
  <c r="X167" i="1"/>
  <c r="V167" i="1"/>
  <c r="U167" i="1"/>
  <c r="T167" i="1"/>
  <c r="V162" i="1"/>
  <c r="T162" i="1"/>
  <c r="Z162" i="1"/>
  <c r="Y162" i="1"/>
  <c r="X162" i="1"/>
  <c r="Y165" i="1"/>
  <c r="Z169" i="1"/>
  <c r="X169" i="1"/>
  <c r="V169" i="1"/>
  <c r="U169" i="1"/>
  <c r="T169" i="1"/>
  <c r="U171" i="1"/>
  <c r="W171" i="1"/>
  <c r="V171" i="1"/>
  <c r="AA171" i="1"/>
  <c r="Z171" i="1"/>
  <c r="Y171" i="1"/>
  <c r="X195" i="1"/>
  <c r="W195" i="1"/>
  <c r="AA195" i="1"/>
  <c r="Y195" i="1"/>
  <c r="Z195" i="1"/>
  <c r="V166" i="1"/>
  <c r="T166" i="1"/>
  <c r="Z166" i="1"/>
  <c r="Y166" i="1"/>
  <c r="X166" i="1"/>
  <c r="X131" i="1"/>
  <c r="AB131" i="1" s="1"/>
  <c r="AC131" i="1" s="1"/>
  <c r="AD131" i="1" s="1"/>
  <c r="AA135" i="1"/>
  <c r="AB135" i="1" s="1"/>
  <c r="AC135" i="1" s="1"/>
  <c r="AD135" i="1" s="1"/>
  <c r="V173" i="1"/>
  <c r="V176" i="1"/>
  <c r="X176" i="1"/>
  <c r="AA177" i="1"/>
  <c r="U177" i="1"/>
  <c r="X178" i="1"/>
  <c r="Z178" i="1"/>
  <c r="Y182" i="1"/>
  <c r="Y183" i="1"/>
  <c r="Y185" i="1"/>
  <c r="Y187" i="1"/>
  <c r="Y189" i="1"/>
  <c r="Y191" i="1"/>
  <c r="AA199" i="1"/>
  <c r="X199" i="1"/>
  <c r="W199" i="1"/>
  <c r="U179" i="1"/>
  <c r="W179" i="1"/>
  <c r="Z185" i="1"/>
  <c r="Z187" i="1"/>
  <c r="Z189" i="1"/>
  <c r="Z191" i="1"/>
  <c r="X203" i="1"/>
  <c r="W203" i="1"/>
  <c r="AA203" i="1"/>
  <c r="Y203" i="1"/>
  <c r="V179" i="1"/>
  <c r="AB180" i="1"/>
  <c r="AC180" i="1" s="1"/>
  <c r="AD180" i="1" s="1"/>
  <c r="V181" i="1"/>
  <c r="X181" i="1"/>
  <c r="Y194" i="1"/>
  <c r="X194" i="1"/>
  <c r="Z194" i="1"/>
  <c r="Z203" i="1"/>
  <c r="Z182" i="1"/>
  <c r="T182" i="1"/>
  <c r="AB198" i="1"/>
  <c r="AC198" i="1" s="1"/>
  <c r="AD198" i="1" s="1"/>
  <c r="AB206" i="1"/>
  <c r="AC206" i="1" s="1"/>
  <c r="AD206" i="1" s="1"/>
  <c r="AD253" i="1"/>
  <c r="AC253" i="1"/>
  <c r="Y179" i="1"/>
  <c r="U182" i="1"/>
  <c r="V183" i="1"/>
  <c r="X183" i="1"/>
  <c r="X211" i="1"/>
  <c r="W211" i="1"/>
  <c r="AA211" i="1"/>
  <c r="Z211" i="1"/>
  <c r="Y211" i="1"/>
  <c r="AD230" i="1"/>
  <c r="W185" i="1"/>
  <c r="V185" i="1"/>
  <c r="X185" i="1"/>
  <c r="W187" i="1"/>
  <c r="V187" i="1"/>
  <c r="X187" i="1"/>
  <c r="W189" i="1"/>
  <c r="V189" i="1"/>
  <c r="X189" i="1"/>
  <c r="W191" i="1"/>
  <c r="V191" i="1"/>
  <c r="X191" i="1"/>
  <c r="Z193" i="1"/>
  <c r="Y193" i="1"/>
  <c r="AA193" i="1"/>
  <c r="Y202" i="1"/>
  <c r="X202" i="1"/>
  <c r="Z202" i="1"/>
  <c r="W173" i="1"/>
  <c r="Y173" i="1"/>
  <c r="AA179" i="1"/>
  <c r="W182" i="1"/>
  <c r="T185" i="1"/>
  <c r="T187" i="1"/>
  <c r="T189" i="1"/>
  <c r="T191" i="1"/>
  <c r="W193" i="1"/>
  <c r="W202" i="1"/>
  <c r="V174" i="1"/>
  <c r="AB174" i="1" s="1"/>
  <c r="AC174" i="1" s="1"/>
  <c r="AD174" i="1" s="1"/>
  <c r="T184" i="1"/>
  <c r="T186" i="1"/>
  <c r="T188" i="1"/>
  <c r="AB188" i="1" s="1"/>
  <c r="AC188" i="1" s="1"/>
  <c r="AD188" i="1" s="1"/>
  <c r="T190" i="1"/>
  <c r="T192" i="1"/>
  <c r="AB192" i="1" s="1"/>
  <c r="AC192" i="1" s="1"/>
  <c r="AD192" i="1" s="1"/>
  <c r="W197" i="1"/>
  <c r="AA201" i="1"/>
  <c r="X204" i="1"/>
  <c r="W205" i="1"/>
  <c r="AA209" i="1"/>
  <c r="Z210" i="1"/>
  <c r="X212" i="1"/>
  <c r="W213" i="1"/>
  <c r="AB213" i="1" s="1"/>
  <c r="AC213" i="1" s="1"/>
  <c r="AD213" i="1" s="1"/>
  <c r="AA214" i="1"/>
  <c r="W215" i="1"/>
  <c r="AA216" i="1"/>
  <c r="AB216" i="1" s="1"/>
  <c r="AC216" i="1" s="1"/>
  <c r="AD216" i="1" s="1"/>
  <c r="W217" i="1"/>
  <c r="AA218" i="1"/>
  <c r="W219" i="1"/>
  <c r="AA220" i="1"/>
  <c r="W221" i="1"/>
  <c r="AA222" i="1"/>
  <c r="Y223" i="1"/>
  <c r="AA226" i="1"/>
  <c r="Y227" i="1"/>
  <c r="W228" i="1"/>
  <c r="AB228" i="1" s="1"/>
  <c r="AC228" i="1" s="1"/>
  <c r="AD228" i="1" s="1"/>
  <c r="AA233" i="1"/>
  <c r="X215" i="1"/>
  <c r="X217" i="1"/>
  <c r="X219" i="1"/>
  <c r="X221" i="1"/>
  <c r="Z223" i="1"/>
  <c r="Z227" i="1"/>
  <c r="W207" i="1"/>
  <c r="Y215" i="1"/>
  <c r="Y217" i="1"/>
  <c r="Y219" i="1"/>
  <c r="Y221" i="1"/>
  <c r="AA223" i="1"/>
  <c r="AA227" i="1"/>
  <c r="W231" i="1"/>
  <c r="X207" i="1"/>
  <c r="Z215" i="1"/>
  <c r="Z217" i="1"/>
  <c r="Z219" i="1"/>
  <c r="Z221" i="1"/>
  <c r="V226" i="1"/>
  <c r="X231" i="1"/>
  <c r="W232" i="1"/>
  <c r="Y207" i="1"/>
  <c r="AA215" i="1"/>
  <c r="AA217" i="1"/>
  <c r="AA219" i="1"/>
  <c r="AA221" i="1"/>
  <c r="Z184" i="1"/>
  <c r="Z186" i="1"/>
  <c r="Z188" i="1"/>
  <c r="Z190" i="1"/>
  <c r="Z192" i="1"/>
  <c r="Z200" i="1"/>
  <c r="Y201" i="1"/>
  <c r="AB201" i="1" s="1"/>
  <c r="AC201" i="1" s="1"/>
  <c r="AD201" i="1" s="1"/>
  <c r="Z208" i="1"/>
  <c r="Y209" i="1"/>
  <c r="X210" i="1"/>
  <c r="U215" i="1"/>
  <c r="U217" i="1"/>
  <c r="U219" i="1"/>
  <c r="U221" i="1"/>
  <c r="W223" i="1"/>
  <c r="AB223" i="1" s="1"/>
  <c r="AC223" i="1" s="1"/>
  <c r="AD223" i="1" s="1"/>
  <c r="Y226" i="1"/>
  <c r="W227" i="1"/>
  <c r="Z232" i="1"/>
  <c r="Y233" i="1"/>
  <c r="AB233" i="1" s="1"/>
  <c r="AC233" i="1" s="1"/>
  <c r="AD233" i="1" s="1"/>
  <c r="V215" i="1"/>
  <c r="V217" i="1"/>
  <c r="V219" i="1"/>
  <c r="V221" i="1"/>
  <c r="AB229" i="1" l="1"/>
  <c r="AC229" i="1" s="1"/>
  <c r="AD229" i="1" s="1"/>
  <c r="AB212" i="1"/>
  <c r="AC212" i="1" s="1"/>
  <c r="AD212" i="1" s="1"/>
  <c r="AB209" i="1"/>
  <c r="AC209" i="1" s="1"/>
  <c r="AD209" i="1" s="1"/>
  <c r="AB191" i="1"/>
  <c r="AC191" i="1" s="1"/>
  <c r="AD191" i="1" s="1"/>
  <c r="AB214" i="1"/>
  <c r="AC214" i="1" s="1"/>
  <c r="AD214" i="1" s="1"/>
  <c r="AB218" i="1"/>
  <c r="AC218" i="1" s="1"/>
  <c r="AD218" i="1" s="1"/>
  <c r="AB210" i="1"/>
  <c r="AC210" i="1" s="1"/>
  <c r="AD210" i="1" s="1"/>
  <c r="AB183" i="1"/>
  <c r="AC183" i="1" s="1"/>
  <c r="AD183" i="1" s="1"/>
  <c r="AB227" i="1"/>
  <c r="AC227" i="1" s="1"/>
  <c r="AD227" i="1" s="1"/>
  <c r="AB208" i="1"/>
  <c r="AC208" i="1" s="1"/>
  <c r="AD208" i="1" s="1"/>
  <c r="AB222" i="1"/>
  <c r="AC222" i="1" s="1"/>
  <c r="AD222" i="1" s="1"/>
  <c r="AB220" i="1"/>
  <c r="AC220" i="1" s="1"/>
  <c r="AD220" i="1" s="1"/>
  <c r="AB176" i="1"/>
  <c r="AC176" i="1" s="1"/>
  <c r="AD176" i="1" s="1"/>
  <c r="AB194" i="1"/>
  <c r="AC194" i="1" s="1"/>
  <c r="AD194" i="1" s="1"/>
  <c r="AB200" i="1"/>
  <c r="AC200" i="1" s="1"/>
  <c r="AD200" i="1" s="1"/>
  <c r="AB219" i="1"/>
  <c r="AC219" i="1" s="1"/>
  <c r="AD219" i="1" s="1"/>
  <c r="AB217" i="1"/>
  <c r="AC217" i="1" s="1"/>
  <c r="AD217" i="1" s="1"/>
  <c r="AB215" i="1"/>
  <c r="AC215" i="1" s="1"/>
  <c r="AD215" i="1" s="1"/>
  <c r="AB205" i="1"/>
  <c r="AC205" i="1" s="1"/>
  <c r="AD205" i="1" s="1"/>
  <c r="AB221" i="1"/>
  <c r="AC221" i="1" s="1"/>
  <c r="AD221" i="1" s="1"/>
  <c r="AB177" i="1"/>
  <c r="AC177" i="1" s="1"/>
  <c r="AD177" i="1" s="1"/>
  <c r="AB111" i="1"/>
  <c r="AC111" i="1" s="1"/>
  <c r="AD111" i="1" s="1"/>
  <c r="AB232" i="1"/>
  <c r="AC232" i="1" s="1"/>
  <c r="AD232" i="1" s="1"/>
  <c r="AB184" i="1"/>
  <c r="AC184" i="1" s="1"/>
  <c r="AD184" i="1" s="1"/>
  <c r="AB69" i="1"/>
  <c r="AC69" i="1" s="1"/>
  <c r="AD69" i="1" s="1"/>
  <c r="AB122" i="1"/>
  <c r="AC122" i="1" s="1"/>
  <c r="AD122" i="1" s="1"/>
  <c r="AB204" i="1"/>
  <c r="AC204" i="1" s="1"/>
  <c r="AD204" i="1" s="1"/>
  <c r="AB170" i="1"/>
  <c r="AC170" i="1" s="1"/>
  <c r="AD170" i="1" s="1"/>
  <c r="AB68" i="1"/>
  <c r="AC68" i="1" s="1"/>
  <c r="AD68" i="1" s="1"/>
  <c r="AB82" i="1"/>
  <c r="AC82" i="1" s="1"/>
  <c r="AD82" i="1" s="1"/>
  <c r="AB4" i="1"/>
  <c r="AC4" i="1" s="1"/>
  <c r="AD4" i="1" s="1"/>
  <c r="AB118" i="1"/>
  <c r="AC118" i="1" s="1"/>
  <c r="AD118" i="1" s="1"/>
  <c r="AB5" i="1"/>
  <c r="AC5" i="1" s="1"/>
  <c r="AD5" i="1" s="1"/>
  <c r="AB154" i="1"/>
  <c r="AC154" i="1" s="1"/>
  <c r="AD154" i="1" s="1"/>
  <c r="AB197" i="1"/>
  <c r="AC197" i="1" s="1"/>
  <c r="AD197" i="1" s="1"/>
  <c r="AB173" i="1"/>
  <c r="AC173" i="1" s="1"/>
  <c r="AD173" i="1" s="1"/>
  <c r="AB77" i="1"/>
  <c r="AC77" i="1" s="1"/>
  <c r="AD77" i="1" s="1"/>
  <c r="AB20" i="1"/>
  <c r="AC20" i="1" s="1"/>
  <c r="AD20" i="1" s="1"/>
  <c r="AB134" i="1"/>
  <c r="AC134" i="1" s="1"/>
  <c r="AD134" i="1" s="1"/>
  <c r="AB168" i="1"/>
  <c r="AC168" i="1" s="1"/>
  <c r="AD168" i="1" s="1"/>
  <c r="AB138" i="1"/>
  <c r="AC138" i="1" s="1"/>
  <c r="AD138" i="1" s="1"/>
  <c r="AB21" i="1"/>
  <c r="AC21" i="1" s="1"/>
  <c r="AD21" i="1" s="1"/>
  <c r="AB72" i="1"/>
  <c r="AC72" i="1" s="1"/>
  <c r="AD72" i="1" s="1"/>
  <c r="AB85" i="1"/>
  <c r="AC85" i="1" s="1"/>
  <c r="AD85" i="1" s="1"/>
  <c r="AB16" i="1"/>
  <c r="AC16" i="1" s="1"/>
  <c r="AD16" i="1" s="1"/>
  <c r="AB193" i="1"/>
  <c r="AC193" i="1" s="1"/>
  <c r="AD193" i="1" s="1"/>
  <c r="AB178" i="1"/>
  <c r="AC178" i="1" s="1"/>
  <c r="AD178" i="1" s="1"/>
  <c r="AB171" i="1"/>
  <c r="AC171" i="1" s="1"/>
  <c r="AD171" i="1" s="1"/>
  <c r="AB121" i="1"/>
  <c r="AC121" i="1" s="1"/>
  <c r="AD121" i="1" s="1"/>
  <c r="AB158" i="1"/>
  <c r="AC158" i="1" s="1"/>
  <c r="AD158" i="1" s="1"/>
  <c r="AB143" i="1"/>
  <c r="AC143" i="1" s="1"/>
  <c r="AD143" i="1" s="1"/>
  <c r="AB71" i="1"/>
  <c r="AC71" i="1" s="1"/>
  <c r="AD71" i="1" s="1"/>
  <c r="AB14" i="1"/>
  <c r="AC14" i="1" s="1"/>
  <c r="AD14" i="1" s="1"/>
  <c r="AB33" i="1"/>
  <c r="AC33" i="1" s="1"/>
  <c r="AD33" i="1" s="1"/>
  <c r="AB26" i="1"/>
  <c r="AC26" i="1" s="1"/>
  <c r="AD26" i="1" s="1"/>
  <c r="AB189" i="1"/>
  <c r="AC189" i="1" s="1"/>
  <c r="AD189" i="1" s="1"/>
  <c r="AB182" i="1"/>
  <c r="AC182" i="1" s="1"/>
  <c r="AD182" i="1" s="1"/>
  <c r="AB169" i="1"/>
  <c r="AC169" i="1" s="1"/>
  <c r="AD169" i="1" s="1"/>
  <c r="AB130" i="1"/>
  <c r="AC130" i="1" s="1"/>
  <c r="AD130" i="1" s="1"/>
  <c r="AB127" i="1"/>
  <c r="AC127" i="1" s="1"/>
  <c r="AD127" i="1" s="1"/>
  <c r="AB102" i="1"/>
  <c r="AC102" i="1" s="1"/>
  <c r="AD102" i="1" s="1"/>
  <c r="AB148" i="1"/>
  <c r="AC148" i="1" s="1"/>
  <c r="AD148" i="1" s="1"/>
  <c r="AB98" i="1"/>
  <c r="AC98" i="1" s="1"/>
  <c r="AD98" i="1" s="1"/>
  <c r="AB42" i="1"/>
  <c r="AC42" i="1" s="1"/>
  <c r="AD42" i="1" s="1"/>
  <c r="AB11" i="1"/>
  <c r="AC11" i="1" s="1"/>
  <c r="AD11" i="1" s="1"/>
  <c r="AB89" i="1"/>
  <c r="AC89" i="1" s="1"/>
  <c r="AD89" i="1" s="1"/>
  <c r="AB50" i="1"/>
  <c r="AC50" i="1" s="1"/>
  <c r="AD50" i="1" s="1"/>
  <c r="AB79" i="1"/>
  <c r="AC79" i="1" s="1"/>
  <c r="AD79" i="1" s="1"/>
  <c r="AB19" i="1"/>
  <c r="AC19" i="1" s="1"/>
  <c r="AD19" i="1" s="1"/>
  <c r="AB35" i="1"/>
  <c r="AC35" i="1" s="1"/>
  <c r="AD35" i="1" s="1"/>
  <c r="AB226" i="1"/>
  <c r="AC226" i="1" s="1"/>
  <c r="AD226" i="1" s="1"/>
  <c r="AB187" i="1"/>
  <c r="AC187" i="1" s="1"/>
  <c r="AD187" i="1" s="1"/>
  <c r="AB160" i="1"/>
  <c r="AC160" i="1" s="1"/>
  <c r="AD160" i="1" s="1"/>
  <c r="AB149" i="1"/>
  <c r="AC149" i="1" s="1"/>
  <c r="AD149" i="1" s="1"/>
  <c r="AB139" i="1"/>
  <c r="AC139" i="1" s="1"/>
  <c r="AD139" i="1" s="1"/>
  <c r="AB175" i="1"/>
  <c r="AC175" i="1" s="1"/>
  <c r="AD175" i="1" s="1"/>
  <c r="AB163" i="1"/>
  <c r="AC163" i="1" s="1"/>
  <c r="AD163" i="1" s="1"/>
  <c r="AB146" i="1"/>
  <c r="AC146" i="1" s="1"/>
  <c r="AD146" i="1" s="1"/>
  <c r="AB132" i="1"/>
  <c r="AC132" i="1" s="1"/>
  <c r="AD132" i="1" s="1"/>
  <c r="AB141" i="1"/>
  <c r="AC141" i="1" s="1"/>
  <c r="AD141" i="1" s="1"/>
  <c r="AB84" i="1"/>
  <c r="AC84" i="1" s="1"/>
  <c r="AD84" i="1" s="1"/>
  <c r="AB152" i="1"/>
  <c r="AC152" i="1" s="1"/>
  <c r="AD152" i="1" s="1"/>
  <c r="AB76" i="1"/>
  <c r="AC76" i="1" s="1"/>
  <c r="AD76" i="1" s="1"/>
  <c r="AB29" i="1"/>
  <c r="AC29" i="1" s="1"/>
  <c r="AD29" i="1" s="1"/>
  <c r="AB12" i="1"/>
  <c r="AC12" i="1" s="1"/>
  <c r="AD12" i="1" s="1"/>
  <c r="AB36" i="1"/>
  <c r="AC36" i="1" s="1"/>
  <c r="AD36" i="1" s="1"/>
  <c r="AB15" i="1"/>
  <c r="AC15" i="1" s="1"/>
  <c r="AD15" i="1" s="1"/>
  <c r="AB25" i="1"/>
  <c r="AC25" i="1" s="1"/>
  <c r="AD25" i="1" s="1"/>
  <c r="AB7" i="1"/>
  <c r="AC7" i="1" s="1"/>
  <c r="AD7" i="1" s="1"/>
  <c r="AB207" i="1"/>
  <c r="AC207" i="1" s="1"/>
  <c r="AD207" i="1" s="1"/>
  <c r="AB185" i="1"/>
  <c r="AC185" i="1" s="1"/>
  <c r="AD185" i="1" s="1"/>
  <c r="AB162" i="1"/>
  <c r="AC162" i="1" s="1"/>
  <c r="AD162" i="1" s="1"/>
  <c r="AB73" i="1"/>
  <c r="AC73" i="1" s="1"/>
  <c r="AD73" i="1" s="1"/>
  <c r="AB156" i="1"/>
  <c r="AC156" i="1" s="1"/>
  <c r="AD156" i="1" s="1"/>
  <c r="AB93" i="1"/>
  <c r="AC93" i="1" s="1"/>
  <c r="AD93" i="1" s="1"/>
  <c r="AB140" i="1"/>
  <c r="AC140" i="1" s="1"/>
  <c r="AD140" i="1" s="1"/>
  <c r="AB133" i="1"/>
  <c r="AC133" i="1" s="1"/>
  <c r="AD133" i="1" s="1"/>
  <c r="AB128" i="1"/>
  <c r="AC128" i="1" s="1"/>
  <c r="AD128" i="1" s="1"/>
  <c r="AB105" i="1"/>
  <c r="AC105" i="1" s="1"/>
  <c r="AD105" i="1" s="1"/>
  <c r="AB145" i="1"/>
  <c r="AC145" i="1" s="1"/>
  <c r="AD145" i="1" s="1"/>
  <c r="AB92" i="1"/>
  <c r="AC92" i="1" s="1"/>
  <c r="AD92" i="1" s="1"/>
  <c r="AB78" i="1"/>
  <c r="AC78" i="1" s="1"/>
  <c r="AD78" i="1" s="1"/>
  <c r="AB83" i="1"/>
  <c r="AC83" i="1" s="1"/>
  <c r="AD83" i="1" s="1"/>
  <c r="AB18" i="1"/>
  <c r="AC18" i="1" s="1"/>
  <c r="AD18" i="1" s="1"/>
  <c r="AB23" i="1"/>
  <c r="AC23" i="1" s="1"/>
  <c r="AD23" i="1" s="1"/>
  <c r="AB32" i="1"/>
  <c r="AC32" i="1" s="1"/>
  <c r="AD32" i="1" s="1"/>
  <c r="AB231" i="1"/>
  <c r="AC231" i="1" s="1"/>
  <c r="AD231" i="1" s="1"/>
  <c r="AB142" i="1"/>
  <c r="AC142" i="1" s="1"/>
  <c r="AD142" i="1" s="1"/>
  <c r="AB190" i="1"/>
  <c r="AC190" i="1" s="1"/>
  <c r="AD190" i="1" s="1"/>
  <c r="AB211" i="1"/>
  <c r="AC211" i="1" s="1"/>
  <c r="AD211" i="1" s="1"/>
  <c r="AB179" i="1"/>
  <c r="AC179" i="1" s="1"/>
  <c r="AD179" i="1" s="1"/>
  <c r="AB153" i="1"/>
  <c r="AC153" i="1" s="1"/>
  <c r="AD153" i="1" s="1"/>
  <c r="AB165" i="1"/>
  <c r="AC165" i="1" s="1"/>
  <c r="AD165" i="1" s="1"/>
  <c r="AB124" i="1"/>
  <c r="AC124" i="1" s="1"/>
  <c r="AD124" i="1" s="1"/>
  <c r="AB155" i="1"/>
  <c r="AC155" i="1" s="1"/>
  <c r="AD155" i="1" s="1"/>
  <c r="AB151" i="1"/>
  <c r="AC151" i="1" s="1"/>
  <c r="AD151" i="1" s="1"/>
  <c r="AB67" i="1"/>
  <c r="AC67" i="1" s="1"/>
  <c r="AD67" i="1" s="1"/>
  <c r="AB52" i="1"/>
  <c r="AC52" i="1" s="1"/>
  <c r="AD52" i="1" s="1"/>
  <c r="AB41" i="1"/>
  <c r="AC41" i="1" s="1"/>
  <c r="AD41" i="1" s="1"/>
  <c r="AB17" i="1"/>
  <c r="AC17" i="1" s="1"/>
  <c r="AD17" i="1" s="1"/>
  <c r="AB22" i="1"/>
  <c r="AC22" i="1" s="1"/>
  <c r="AD22" i="1" s="1"/>
  <c r="AB8" i="1"/>
  <c r="AC8" i="1" s="1"/>
  <c r="AD8" i="1" s="1"/>
  <c r="AB9" i="1"/>
  <c r="AC9" i="1" s="1"/>
  <c r="AD9" i="1" s="1"/>
  <c r="AB106" i="1"/>
  <c r="AC106" i="1" s="1"/>
  <c r="AD106" i="1" s="1"/>
  <c r="AB203" i="1"/>
  <c r="AC203" i="1" s="1"/>
  <c r="AD203" i="1" s="1"/>
  <c r="AB150" i="1"/>
  <c r="AC150" i="1" s="1"/>
  <c r="AD150" i="1" s="1"/>
  <c r="AB161" i="1"/>
  <c r="AC161" i="1" s="1"/>
  <c r="AD161" i="1" s="1"/>
  <c r="AB129" i="1"/>
  <c r="AC129" i="1" s="1"/>
  <c r="AD129" i="1" s="1"/>
  <c r="AB125" i="1"/>
  <c r="AC125" i="1" s="1"/>
  <c r="AD125" i="1" s="1"/>
  <c r="AB164" i="1"/>
  <c r="AC164" i="1" s="1"/>
  <c r="AD164" i="1" s="1"/>
  <c r="AB3" i="1"/>
  <c r="AC3" i="1" s="1"/>
  <c r="AD3" i="1" s="1"/>
  <c r="AB34" i="1"/>
  <c r="AC34" i="1" s="1"/>
  <c r="AD34" i="1" s="1"/>
  <c r="AB24" i="1"/>
  <c r="AC24" i="1" s="1"/>
  <c r="AD24" i="1" s="1"/>
  <c r="AB10" i="1"/>
  <c r="AC10" i="1" s="1"/>
  <c r="AD10" i="1" s="1"/>
  <c r="AB186" i="1"/>
  <c r="AC186" i="1" s="1"/>
  <c r="AD186" i="1" s="1"/>
  <c r="AB202" i="1"/>
  <c r="AC202" i="1" s="1"/>
  <c r="AD202" i="1" s="1"/>
  <c r="AB195" i="1"/>
  <c r="AC195" i="1" s="1"/>
  <c r="AD195" i="1" s="1"/>
  <c r="AB167" i="1"/>
  <c r="AC167" i="1" s="1"/>
  <c r="AD167" i="1" s="1"/>
  <c r="AB157" i="1"/>
  <c r="AC157" i="1" s="1"/>
  <c r="AD157" i="1" s="1"/>
  <c r="AB126" i="1"/>
  <c r="AC126" i="1" s="1"/>
  <c r="AD126" i="1" s="1"/>
  <c r="AB101" i="1"/>
  <c r="AC101" i="1" s="1"/>
  <c r="AD101" i="1" s="1"/>
  <c r="AB70" i="1"/>
  <c r="AC70" i="1" s="1"/>
  <c r="AD70" i="1" s="1"/>
  <c r="AB159" i="1"/>
  <c r="AC159" i="1" s="1"/>
  <c r="AD159" i="1" s="1"/>
  <c r="AB48" i="1"/>
  <c r="AC48" i="1" s="1"/>
  <c r="AD48" i="1" s="1"/>
  <c r="AB45" i="1"/>
  <c r="AC45" i="1" s="1"/>
  <c r="AD45" i="1" s="1"/>
  <c r="AB37" i="1"/>
  <c r="AC37" i="1" s="1"/>
  <c r="AD37" i="1" s="1"/>
  <c r="AB39" i="1"/>
  <c r="AC39" i="1" s="1"/>
  <c r="AD39" i="1" s="1"/>
  <c r="AB97" i="1"/>
  <c r="AC97" i="1" s="1"/>
  <c r="AD97" i="1" s="1"/>
  <c r="AB53" i="1"/>
  <c r="AC53" i="1" s="1"/>
  <c r="AD53" i="1" s="1"/>
  <c r="AB27" i="1"/>
  <c r="AC27" i="1" s="1"/>
  <c r="AD27" i="1" s="1"/>
  <c r="AB199" i="1"/>
  <c r="AC199" i="1" s="1"/>
  <c r="AD199" i="1" s="1"/>
  <c r="AB166" i="1"/>
  <c r="AC166" i="1" s="1"/>
  <c r="AD166" i="1" s="1"/>
  <c r="AB123" i="1"/>
  <c r="AC123" i="1" s="1"/>
  <c r="AD123" i="1" s="1"/>
  <c r="AB80" i="1"/>
  <c r="AC80" i="1" s="1"/>
  <c r="AD80" i="1" s="1"/>
  <c r="AB38" i="1"/>
  <c r="AC38" i="1" s="1"/>
  <c r="AD38" i="1" s="1"/>
  <c r="AB147" i="1"/>
  <c r="AC147" i="1" s="1"/>
  <c r="AD147" i="1" s="1"/>
  <c r="AB40" i="1"/>
  <c r="AC40" i="1" s="1"/>
  <c r="AD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User419</author>
    <author>User364</author>
  </authors>
  <commentList>
    <comment ref="E52" authorId="0" shapeId="0" xr:uid="{3C4755C7-D0EB-4E65-8B86-D49C83A6B794}">
      <text>
        <r>
          <rPr>
            <b/>
            <sz val="9"/>
            <color indexed="81"/>
            <rFont val="Tahoma"/>
            <family val="2"/>
          </rPr>
          <t>User419:</t>
        </r>
        <r>
          <rPr>
            <sz val="9"/>
            <color indexed="81"/>
            <rFont val="Tahoma"/>
            <family val="2"/>
          </rPr>
          <t xml:space="preserve">
فاقد فاکتور
</t>
        </r>
      </text>
    </comment>
    <comment ref="E53" authorId="0" shapeId="0" xr:uid="{2DE6E1D3-9DDB-43B8-8D11-1B858D102B87}">
      <text>
        <r>
          <rPr>
            <b/>
            <sz val="9"/>
            <color indexed="81"/>
            <rFont val="Tahoma"/>
            <family val="2"/>
          </rPr>
          <t>User419:</t>
        </r>
        <r>
          <rPr>
            <sz val="9"/>
            <color indexed="81"/>
            <rFont val="Tahoma"/>
            <family val="2"/>
          </rPr>
          <t xml:space="preserve">
فاقد فاکتور خرید
گرایه حمل</t>
        </r>
      </text>
    </comment>
    <comment ref="H80" authorId="1" shapeId="0" xr:uid="{361D675E-AB43-4396-A904-53FBA5104AC7}">
      <text>
        <r>
          <rPr>
            <b/>
            <sz val="9"/>
            <color indexed="81"/>
            <rFont val="Tahoma"/>
            <family val="2"/>
          </rPr>
          <t>User364:</t>
        </r>
        <r>
          <rPr>
            <sz val="9"/>
            <color indexed="81"/>
            <rFont val="Tahoma"/>
            <family val="2"/>
          </rPr>
          <t xml:space="preserve">
دارایی نهایتا فروش به سیج 1402</t>
        </r>
      </text>
    </comment>
  </commentList>
</comments>
</file>

<file path=xl/sharedStrings.xml><?xml version="1.0" encoding="utf-8"?>
<sst xmlns="http://schemas.openxmlformats.org/spreadsheetml/2006/main" count="1218" uniqueCount="271">
  <si>
    <t>استهلاک 1402</t>
  </si>
  <si>
    <t>ردیف</t>
  </si>
  <si>
    <t>شماره اموال</t>
  </si>
  <si>
    <t>طبقه</t>
  </si>
  <si>
    <t xml:space="preserve">عنوان </t>
  </si>
  <si>
    <t>نام اموال</t>
  </si>
  <si>
    <t>محل استقرار</t>
  </si>
  <si>
    <t>تعداد</t>
  </si>
  <si>
    <t>فی</t>
  </si>
  <si>
    <t xml:space="preserve">بهای تمام شده  </t>
  </si>
  <si>
    <t>Date</t>
  </si>
  <si>
    <t>تاریخ  خرید</t>
  </si>
  <si>
    <t>درصد</t>
  </si>
  <si>
    <t>عمر مفید (ماه)</t>
  </si>
  <si>
    <t>روش استهلاک</t>
  </si>
  <si>
    <t>انباشته 1401</t>
  </si>
  <si>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</si>
  <si>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</si>
  <si>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</si>
  <si>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</si>
  <si>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</si>
  <si>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</si>
  <si>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</si>
  <si>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</si>
  <si>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</si>
  <si>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</si>
  <si>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</si>
  <si>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</si>
  <si>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انباشته</t>
  </si>
  <si>
    <t>جمع استهلاک</t>
  </si>
  <si>
    <t>ارزش دفتری</t>
  </si>
  <si>
    <t>-</t>
  </si>
  <si>
    <t>نامشهود</t>
  </si>
  <si>
    <t>نرم افزار</t>
  </si>
  <si>
    <t>نرم افزار مالی نوسا 2454</t>
  </si>
  <si>
    <t>دفتر تهران</t>
  </si>
  <si>
    <t>مستقیم</t>
  </si>
  <si>
    <t>مشهود</t>
  </si>
  <si>
    <t>وسایل نقلیه</t>
  </si>
  <si>
    <t>پارکینگ</t>
  </si>
  <si>
    <t>ماشین آلات و تجهیزات</t>
  </si>
  <si>
    <t>اثاثه و منصوبات</t>
  </si>
  <si>
    <t>1036-1063</t>
  </si>
  <si>
    <t>1067-1080
1083-1085</t>
  </si>
  <si>
    <t>1021-1022</t>
  </si>
  <si>
    <t>1086-1094</t>
  </si>
  <si>
    <t>1001-1010</t>
  </si>
  <si>
    <t>تاسیسات و تجهیزات</t>
  </si>
  <si>
    <t>تاسسیات ساختمان</t>
  </si>
  <si>
    <t>دوغارون</t>
  </si>
  <si>
    <t>ساختمان</t>
  </si>
  <si>
    <t xml:space="preserve">اثاثه و منصوبات خريداري شده </t>
  </si>
  <si>
    <t>1081-1082</t>
  </si>
  <si>
    <t>قهوه ساز اتومات دلونگی</t>
  </si>
  <si>
    <t>تصفيه آب طي صورتحساب فروشگاه رحيمي</t>
  </si>
  <si>
    <t>1028-1033</t>
  </si>
  <si>
    <t>فايل زير ميزي سه کشویی میز وسط</t>
  </si>
  <si>
    <t>پايه فلزي سه پايه</t>
  </si>
  <si>
    <t>سیلندر گاز</t>
  </si>
  <si>
    <t xml:space="preserve">اسكيد به همراه لوله كشي و شيرآلات و شلنگ هاي تخليه - سوپاپ - شير يكطرفه - فشارسنج </t>
  </si>
  <si>
    <t>تابلو برق ضدانفجار و مدار راه انداز و حفاظت  و كابل برق و گلند ضد انفجار</t>
  </si>
  <si>
    <t>میرجاوه</t>
  </si>
  <si>
    <t>استند پرتابل</t>
  </si>
  <si>
    <t>صندلي گردان</t>
  </si>
  <si>
    <t>كانكس نگهبان 4*2.4 طي صورتحساب 87 ویلاکانکس</t>
  </si>
  <si>
    <t xml:space="preserve">كانكس و درب و پنجره يو پي وي سي طي صورتحساب 884 </t>
  </si>
  <si>
    <t>ساختمان عسلویه</t>
  </si>
  <si>
    <t>عسلویه</t>
  </si>
  <si>
    <t>کولر گازی</t>
  </si>
  <si>
    <t>مانیتور LED22 ال جی</t>
  </si>
  <si>
    <t>میز و صندلی کانکس</t>
  </si>
  <si>
    <t>درب و پنجره و هزینه نصب موضوع ف 888</t>
  </si>
  <si>
    <t>صندلی گردان ف 6468 از ایران فلز</t>
  </si>
  <si>
    <t>صندلی مدیریت ف 6468 از ایران فلز</t>
  </si>
  <si>
    <t>میز مدیریت ف 6468 از ایران فلز</t>
  </si>
  <si>
    <t>فایل 4کشو ف 6468 از ایران فلز</t>
  </si>
  <si>
    <t>ساختمان به همراه تعمیرات (ساختمان اداری 948 مترمربع و رفاهی و انبار 544 مترمربع)</t>
  </si>
  <si>
    <t>كانكس دفتر 9*5 طي صورتحساب 87 ویلاکانکس</t>
  </si>
  <si>
    <t>پرینتر 5 کاره HP</t>
  </si>
  <si>
    <t>کمد دوار سه طبقه ف 254 از فضا ایده</t>
  </si>
  <si>
    <t>کانکس 6*25 ف 888 خرید از دونام کانتین</t>
  </si>
  <si>
    <t>کانکس 9*25 ف 888 خرید از دونام کانتین</t>
  </si>
  <si>
    <t>ميز كارشناسي طي صورتحساب 46 از شركت دانش بنيان فناوري تروند</t>
  </si>
  <si>
    <t>مبل طي صورتحساب 46 از شركت دانش بنيان فناوري تروند</t>
  </si>
  <si>
    <t>میز جلو مبلی شیشه ای طي صورتحساب 46 از شركت دانش بنيان فناوري تروند</t>
  </si>
  <si>
    <t>کمد اداری طي صورتحساب 47 از شركت دانش بنيان فناوري تروند</t>
  </si>
  <si>
    <t>میز کانتر طي صورتحساب 47 از شركت دانش بنيان فناوري تروند</t>
  </si>
  <si>
    <t>میز کنفرانس طي صورتحساب 47 از شركت دانش بنيان فناوري تروند</t>
  </si>
  <si>
    <t>صندلی پلاستیکی ناهار خوری طي صورتحساب 48 از شركت دانش بنيان فناوري تروند</t>
  </si>
  <si>
    <t>میز شیشه ای با پایه آهنی ناهار خوری طي صورتحساب 48 از شركت دانش بنيان فناوري تروند</t>
  </si>
  <si>
    <t xml:space="preserve"> صندلي كارشناسي  جهان چيدمان گسترش كيش طي صورتحساب 95 </t>
  </si>
  <si>
    <t>تویوتا مدل 25 شماره شاسی JTMDF4EV8FJ5856 شماره پلاک 2 52 ط 2</t>
  </si>
  <si>
    <t>تریلر تانکر سه محور مدل 4 شماره شاسی NALTPG5DEN2598 شماره پلاک 55 555 ع 84</t>
  </si>
  <si>
    <t>تریلر تانکر سه محور مدل 4 شماره شاسی NALTPG5DEM266 شماره پلاک 55 552 ع 84</t>
  </si>
  <si>
    <t>تریلر تانکر سه محور مدل 4 شماره شاسی NALTPG5DEM242 شماره پلاک 55 57 ع 84</t>
  </si>
  <si>
    <t>تریلر تانکر سه محور مدل 4 شماره شاسی NALTPG5DEN2595 شماره پلاک 55 554 ع 84</t>
  </si>
  <si>
    <t>تریلر تانکر سه محور مدل 4 شماره شاسی NALTPG5DEM272 شماره پلاک 55 558 ع 84</t>
  </si>
  <si>
    <t>تریلر تانکر سه محور مدل 4 شماره شاسی NALTPG5DEM269 شماره پلاک 55 557 ع 84</t>
  </si>
  <si>
    <t>تریلر تانکر سه محور مدل 4 شماره شاسی NALTPG5DEN2597 شماره پلاک 55 526 ع 84</t>
  </si>
  <si>
    <t>تریلر تانکر سه محور مدل 4 شماره شاسی NALTPG5DEM265 شماره پلاک 55 524 ع 84</t>
  </si>
  <si>
    <t>تریلر تانکر سه محور مدل 4 شماره شاسی NALTPG5DEM264 شماره پلاک 55 559 ع 84</t>
  </si>
  <si>
    <t>تریلر تانکر سه محور مدل 4 شماره شاسی NALTPG5DEM24 شماره پلاک 55 555 ع 84</t>
  </si>
  <si>
    <t>تریلر تانکر سه محور مدل 4 شماره شاسی NALTPG5DEM246 شماره پلاک 55 52 ع 84</t>
  </si>
  <si>
    <t>تریلر تانکر سه محور مدل 4 شماره شاسی NALTPG5DEN2594 شماره پلاک 55 55 ع 84</t>
  </si>
  <si>
    <t>تریلر تانکر سه محور مدل 4 شماره شاسی NALTPG5DEN2595 شماره پلاک 55 525 ع 84</t>
  </si>
  <si>
    <t>تریلر تانکر سه محور مدل 4 شماره شاسی NALTPG5DEN2596 شماره پلاک 55 529 ع 84</t>
  </si>
  <si>
    <t>تریلر تانکر سه محور مدل 4 شماره شاسی NALTPG5DEM275 شماره پلاک 55 55 ع 84</t>
  </si>
  <si>
    <t>تریلر تانکر سه محور مدل 4 شماره شاسی NALTPG5DEM79258 شماره پلاک 55 56 ع 79</t>
  </si>
  <si>
    <t>تریلر تانکر سه محور مدل 4 شماره شاسی NALTPG5DEM79256 شماره پلاک 55 68 ع 79</t>
  </si>
  <si>
    <t>تریلر تانکر سه محور مدل 4 شماره شاسی NALTPG5DEM79257 شماره پلاک 55 627 ع 75</t>
  </si>
  <si>
    <t>تریلر تانکر سه محور مدل 4 شماره شاسی NALTPG5DEM79254 شماره پلاک 55 55 ع 79</t>
  </si>
  <si>
    <t>تریلر تانکر سه محور مدل 4 شماره شاسی NALTPG5DEM79255 شماره پلاک 55 45 ع 79</t>
  </si>
  <si>
    <t xml:space="preserve">خريد سرور و رک و ... از شركت فاوا پويان آرك طي صورتحساب 67 </t>
  </si>
  <si>
    <t>تجهیزات کامپیوتری (کابل، داکت و ...) خرید از فاوا پویان آرک صورتحساب 565</t>
  </si>
  <si>
    <t xml:space="preserve"> صندلي كارشناسي  از جهان چيدمان گسترش كيش طي صورتحساب 22 </t>
  </si>
  <si>
    <t>جاروبرقي فيليپس طي صورتحساب 265 هواسازان</t>
  </si>
  <si>
    <t>مايكرو ويو ال جي طي صورتحساب 265 هواسازان</t>
  </si>
  <si>
    <t>آب سرد كن مديا طي صورتحساب 265 هواسازان</t>
  </si>
  <si>
    <t>سماور برقي كركماز طي صورتحساب 265 هواسازان</t>
  </si>
  <si>
    <t xml:space="preserve">يخچال امرسان 8 فوت طي صورتحساب 265 هواسازان  </t>
  </si>
  <si>
    <t>كولر گازي اسپيلت طي صورتحساب 265 هواسازان</t>
  </si>
  <si>
    <t>ديتا پروجكت و پايه پروزكتور و … Optoma خرید از   آرکا ف 6</t>
  </si>
  <si>
    <t>پرينتر hp428fdn و كابل پرينتر طي صورتحساب   رايان آركا</t>
  </si>
  <si>
    <t xml:space="preserve">کمپرسور خشك رفت و برگشت گاز مايع 7BR فشار پيستوني همراه با الكترو موتور </t>
  </si>
  <si>
    <t>تریلر تانکر سه محور مدل 4 شماره شاسی NALTPG5DEN5267 شماره پلاک 55 575 ع 92</t>
  </si>
  <si>
    <t>تریلر تانکر سه محور مدل 4 شماره شاسی NALTPG5DEN2278 شماره پلاک 55 57 ع 92</t>
  </si>
  <si>
    <t>تریلر تانکر سه محور مدل 4 شماره شاسی NALTPG5DEN295 شماره پلاک 55 927 ع 9</t>
  </si>
  <si>
    <t>تریلر تانکر سه محور مدل 4 شماره شاسی NALTPG5DEN2282 شماره پلاک 55 58 ع 92</t>
  </si>
  <si>
    <t>تریلر تانکر سه محور مدل 4 شماره شاسی NALTPG5DEN5259 شماره پلاک 55 924 ع 9</t>
  </si>
  <si>
    <t>تریلر تانکر سه محور مدل 4 شماره شاسی NALTPG5DEN2274 شماره پلاک 55 92 ع 9</t>
  </si>
  <si>
    <t>تریلر تانکر سه محور مدل 4 شماره شاسی NALTPG5DEN52559 شماره پلاک 55 574 ع 92</t>
  </si>
  <si>
    <t>تریلر تانکر سه محور مدل 4 شماره شاسی NALTPG5DEN222 شماره پلاک 55 594 ع 92</t>
  </si>
  <si>
    <t>تریلر تانکر سه محور مدل 4 شماره شاسی NALTPG5DEN2276 شماره پلاک 55 95 ع 9</t>
  </si>
  <si>
    <t>تریلر تانکر سه محور مدل 4 شماره شاسی NALTPG5DEN5269 شماره پلاک 55 579 ع 92</t>
  </si>
  <si>
    <t>تریلر تانکر سه محور مدل 4 شماره شاسی NALTPG5DEN2277 شماره پلاک 55 575 ع 92</t>
  </si>
  <si>
    <t>تریلر تانکر سه محور مدل 4 شماره شاسی NALTPG5DEN2828 شماره پلاک 55 587 ع 92</t>
  </si>
  <si>
    <t>تریلر تانکر سه محور مدل 4 شماره شاسی NALTPG5DEN2897 شماره پلاک 55 578 ع 92</t>
  </si>
  <si>
    <t>تریلر تانکر سه محور مدل 4 شماره شاسی NALTPG5DEN5272 شماره پلاک 55 582 ع 92</t>
  </si>
  <si>
    <t>تریلر تانکر سه محور مدل 4 شماره شاسی NALTPG5DEN229 شماره پلاک 55 955 ع 9</t>
  </si>
  <si>
    <t>تریلر تانکر سه محور مدل 4 شماره شاسی NALTPG5DEN228 شماره پلاک 55 95 ع 9</t>
  </si>
  <si>
    <t>تریلر تانکر سه محور مدل 4 شماره شاسی NALTPG5DEN2275 شماره پلاک 55 586 ع 92</t>
  </si>
  <si>
    <t>تریلر تانکر سه محور مدل 4 شماره شاسی NALTPG5DEN226 شماره پلاک 55 589 ع 92</t>
  </si>
  <si>
    <t>تریلر تانکر سه محور مدل 4 شماره شاسی NALTPG5DEN5275 شماره پلاک 55 584 ع 92</t>
  </si>
  <si>
    <t>تریلر تانکر سه محور مدل 4 شماره شاسی NALTPG5DEN527 شماره پلاک 55 576 ع 92</t>
  </si>
  <si>
    <t>پرينتر hp254dw  طي صورتحساب شماره 8 شركت  رايان آركا</t>
  </si>
  <si>
    <t>كامپيوتر Lenovoall a54 in one طي صورتحساب شماره 8 شركت  رايان آركا</t>
  </si>
  <si>
    <t>كمپرسور 69 با الكتروموتور وگ ضدانفجار</t>
  </si>
  <si>
    <t>وانت سایپا 5 مدل 4 شماره شاسی NAS45N49769 شماره پلاک 4 89 ص 46</t>
  </si>
  <si>
    <t>مخزن ثابت  5/ گالنی گاز مایع طی صورتحساب 42 شرکت مهندسی آرتاش</t>
  </si>
  <si>
    <t>میز مدل آرین از مبلمان عرشيا طي صورتحساب 45</t>
  </si>
  <si>
    <t>صندلی انتظار از مبلمان عرشيا طي صورتحساب 45</t>
  </si>
  <si>
    <t>صندلی مدیریت از مبلمان عرشيا طي صورتحساب 45</t>
  </si>
  <si>
    <t>صندلی مدل 24 از مبلمان عرشيا طي صورتحساب 45</t>
  </si>
  <si>
    <t>میز 4 از مبلمان عرشيا طي صورتحساب 45</t>
  </si>
  <si>
    <t xml:space="preserve"> ست ميز ناهار خوري 6 نفره از کالاپلاست صورتحساب 95 با کرایه حمل</t>
  </si>
  <si>
    <t>دوربین عکاسی با متعلقات ف 76</t>
  </si>
  <si>
    <t>اپتیلوکس ويديو پروژكتور طی صورتحساب 928 کالای فتحی نژاد</t>
  </si>
  <si>
    <t>اپتيلوكس خاكستري پروژكتوري طي صورتحساب شماره 928</t>
  </si>
  <si>
    <t>گوشی تلفن سیار پاناسونیک 2 گوشی s88 با باطری از خدمات مخابراتی</t>
  </si>
  <si>
    <t>گوشی تلفن رومیزی پاناسونیک 672</t>
  </si>
  <si>
    <t>یخچال فریزر بست سفید ف 46 از فروشگاه شایسته دوست</t>
  </si>
  <si>
    <t>چايساز مدل 28 بيم طي صورتحساب 65 فروشگاه شهروند</t>
  </si>
  <si>
    <t>يخچال پارس 7 فوت سفيد رنگ از فروشگاه ولیعصر ف 272</t>
  </si>
  <si>
    <t>ميز اداري با تخفیف و حمل طي صورتحساب 575 مبلمان عرشيا</t>
  </si>
  <si>
    <t>صندلی اداري طي صورتحساب 575 مبلمان عرشيا</t>
  </si>
  <si>
    <t>صندلی مدل 2 طي صورتحساب 575 مبلمان عرشيا</t>
  </si>
  <si>
    <t>گاو صندوق از فروشگاه  گاو صندوق حیدری طی صورتحساب 8558</t>
  </si>
  <si>
    <t>گاو صندوق کاوه 2 دیجیتال با کرایه حمل از نمایندگی امکانی ف 224</t>
  </si>
  <si>
    <t>کامپیوتر PC T رم 8G گرین Asus</t>
  </si>
  <si>
    <t>پژو پرشیا شماره شاسی NAANFE5PH274857 شماره پلاک  85 796 ص 68</t>
  </si>
  <si>
    <t>کانکس ف 22 بهمن اکبری</t>
  </si>
  <si>
    <t>دو کولر گازی 2 و 24 ف 2475</t>
  </si>
  <si>
    <t xml:space="preserve">بابت خريد ماژول هاي خزانه داري و حقوق و دستمزد نرم افزار نوسا طي صورتحساب شماره 42/276 </t>
  </si>
  <si>
    <t>بابت خريد بسته نرم افزاري توتال از شركت نويد آوران ويستا نام طي صورتحساب 59</t>
  </si>
  <si>
    <t xml:space="preserve">تریلر تانکر سه محور مدل  شماره شاسی NALTPG5DEP52497 شماره پلاک </t>
  </si>
  <si>
    <t xml:space="preserve">تریلر تانکر سه محور مدل  شماره شاسی NALTPG5DEP52499 شماره پلاک </t>
  </si>
  <si>
    <t xml:space="preserve">تریلر تانکر سه محور مدل  شماره شاسی NALTPG5DEP5249 شماره پلاک </t>
  </si>
  <si>
    <t xml:space="preserve">تریلر تانکر سه محور مدل  شماره شاسی NALTPG5DEP52492 شماره پلاک </t>
  </si>
  <si>
    <t xml:space="preserve">تریلر تانکر سه محور مدل  شماره شاسی NALTPG5DEP52496 شماره پلاک </t>
  </si>
  <si>
    <t xml:space="preserve">تریلر تانکر سه محور مدل  شماره شاسی NALTPG5DEP42584 شماره پلاک </t>
  </si>
  <si>
    <t xml:space="preserve">تریلر تانکر سه محور مدل  شماره شاسی NALTPG5DEP42585 شماره پلاک </t>
  </si>
  <si>
    <t xml:space="preserve">تریلر تانکر سه محور مدل  شماره شاسی NALTPG5DEP524899 شماره پلاک </t>
  </si>
  <si>
    <t xml:space="preserve">تریلر تانکر سه محور مدل  شماره شاسی NALTPG5DEP42586 شماره پلاک </t>
  </si>
  <si>
    <t xml:space="preserve">تریلر تانکر سه محور مدل  شماره شاسی NALTPG5DEP52495 شماره پلاک </t>
  </si>
  <si>
    <t xml:space="preserve">تریلر تانکر سه محور مدل  شماره شاسی NALTPG5DEP4259 شماره پلاک </t>
  </si>
  <si>
    <t xml:space="preserve">تریلر تانکر سه محور مدل  شماره شاسی NALTPG5DEP52494 شماره پلاک </t>
  </si>
  <si>
    <t xml:space="preserve">تریلر تانکر سه محور مدل  شماره شاسی NALTPG5DEP4258 شماره پلاک </t>
  </si>
  <si>
    <t xml:space="preserve">تریلر تانکر سه محور مدل  شماره شاسی NALTPG5DEP42578 شماره پلاک </t>
  </si>
  <si>
    <t xml:space="preserve">تریلر تانکر سه محور مدل  شماره شاسی NALTPG5DEP42588 شماره پلاک </t>
  </si>
  <si>
    <t xml:space="preserve">تریلر تانکر سه محور مدل  شماره شاسی NALTPG5DEP42556 شماره پلاک </t>
  </si>
  <si>
    <t xml:space="preserve">تریلر تانکر سه محور مدل  شماره شاسی NALTPG5DEP42587 شماره پلاک </t>
  </si>
  <si>
    <t xml:space="preserve">تریلر تانکر سه محور مدل  شماره شاسی NALTPG5DEP42555 شماره پلاک </t>
  </si>
  <si>
    <t xml:space="preserve">تریلر تانکر سه محور مدل  شماره شاسی NALTPG5DEP42554 شماره پلاک </t>
  </si>
  <si>
    <t xml:space="preserve">تریلر تانکر سه محور مدل  شماره شاسی NALTPG5DEP42557 شماره پلاک </t>
  </si>
  <si>
    <t xml:space="preserve">تریلر تانکر سه محور مدل  شماره شاسی NALTPG5DEP42552 شماره پلاک </t>
  </si>
  <si>
    <t xml:space="preserve">تریلر تانکر سه محور مدل  شماره شاسی NALTPG5DEP42589 شماره پلاک </t>
  </si>
  <si>
    <t xml:space="preserve">تریلر تانکر سه محور مدل  شماره شاسی NALTPG5DEP42576 شماره پلاک </t>
  </si>
  <si>
    <t xml:space="preserve">تریلر تانکر سه محور مدل  شماره شاسی NALTPG5DEP5255 شماره پلاک </t>
  </si>
  <si>
    <t xml:space="preserve">تریلر تانکر سه محور مدل  شماره شاسی NALTPG5DEP52555 شماره پلاک </t>
  </si>
  <si>
    <t xml:space="preserve">تریلر تانکر سه محور مدل  شماره شاسی NALTPG5DEP525298 شماره پلاک </t>
  </si>
  <si>
    <t xml:space="preserve">تریلر تانکر سه محور مدل  شماره شاسی NALTPG5DEP525274 شماره پلاک </t>
  </si>
  <si>
    <t xml:space="preserve">تریلر تانکر سه محور مدل  شماره شاسی NALTPG5DEP525275 شماره پلاک </t>
  </si>
  <si>
    <t xml:space="preserve">تریلر تانکر سه محور مدل  شماره شاسی NALTPG5DEP52528 شماره پلاک </t>
  </si>
  <si>
    <t xml:space="preserve">تریلر تانکر سه محور مدل  شماره شاسی NALTPG5DEP525295 شماره پلاک </t>
  </si>
  <si>
    <t xml:space="preserve">تریلر تانکر سه محور مدل  شماره شاسی NALTPG5DEP525299 شماره پلاک </t>
  </si>
  <si>
    <t xml:space="preserve">تریلر تانکر سه محور مدل  شماره شاسی NALTPG5DEP52552 شماره پلاک </t>
  </si>
  <si>
    <t xml:space="preserve">تریلر تانکر سه محور مدل  شماره شاسی NALTPG5DEP62557 شماره پلاک </t>
  </si>
  <si>
    <t xml:space="preserve">تریلر تانکر سه محور مدل  شماره شاسی NALTPG5DEP625574 شماره پلاک </t>
  </si>
  <si>
    <t xml:space="preserve">تریلر تانکر سه محور مدل  شماره شاسی NALTPG5DEP7256 شماره پلاک </t>
  </si>
  <si>
    <t xml:space="preserve">تریلر تانکر سه محور مدل  شماره شاسی NALTPG5DEP625567 شماره پلاک </t>
  </si>
  <si>
    <t xml:space="preserve">تریلر تانکر سه محور مدل  شماره شاسی NALTPG5DEP625575 شماره پلاک </t>
  </si>
  <si>
    <t xml:space="preserve">تریلر تانکر سه محور مدل  شماره شاسی NALTPG5DEP625569 شماره پلاک </t>
  </si>
  <si>
    <t xml:space="preserve">تریلر تانکر سه محور مدل  شماره شاسی NALTPG5DEP625568 شماره پلاک </t>
  </si>
  <si>
    <t xml:space="preserve">تریلر تانکر سه محور مدل  شماره شاسی NALTPG5DEP625572 شماره پلاک </t>
  </si>
  <si>
    <t xml:space="preserve">تریلر تانکر سه محور مدل  شماره شاسی NALTPG5DEP72564 شماره پلاک </t>
  </si>
  <si>
    <t xml:space="preserve">تریلر تانکر سه محور مدل  شماره شاسی NALTPG5DEP725642 شماره پلاک </t>
  </si>
  <si>
    <t xml:space="preserve">تریلر تانکر سه محور مدل  شماره شاسی NALTPG5DEP725644 شماره پلاک </t>
  </si>
  <si>
    <t xml:space="preserve">تریلر تانکر سه محور مدل  شماره شاسی NALTPG5DEP725645 شماره پلاک </t>
  </si>
  <si>
    <t xml:space="preserve">تریلر تانکر سه محور مدل  شماره شاسی NALTPG5DEP725647 شماره پلاک </t>
  </si>
  <si>
    <t>تریلر تانکر سه محور مدل 42 شماره شاسی NALTPG5DEP25675 شماره پلاک 66 724 ع 7</t>
  </si>
  <si>
    <t>تریلر تانکر سه محور مدل 42 شماره شاسی NALTPG5DEP2567 شماره پلاک 66 78 ع 7</t>
  </si>
  <si>
    <t>تریلر تانکر سه محور مدل 42 شماره شاسی NALTPG5DEP25777 شماره پلاک 66 79 ع 7</t>
  </si>
  <si>
    <t>تریلر تانکر سه محور مدل 42 شماره شاسی NALTPG5DEP25976 شماره پلاک 66 22 ع 7</t>
  </si>
  <si>
    <t>تریلر تانکر سه محور مدل 42 شماره شاسی NALTPG5DEP25559 شماره پلاک 66 255 ع 7</t>
  </si>
  <si>
    <t>وانت دو کابین برند KMC شماره شاسی NAKPL86PB66 شماره پلاک 5 565 ن 52</t>
  </si>
  <si>
    <t>پرینتر Laserjet HPPro44n طی صورتحساب 64 شرکت  گستران آرنگ</t>
  </si>
  <si>
    <t>اسکنر Saneravsion ad 2 طی صورتحساب 64 شرکت  گستران آرنگ</t>
  </si>
  <si>
    <t>كاميون  وارداتي مدل 29 به شماره شاسي XLRTEH45G2575 و شماره پلاك 922ع94</t>
  </si>
  <si>
    <t>كاميون  وارداتي مدل 222 به شماره شاسي XLRTEH45G45867 و شماره پلاك 956ع94</t>
  </si>
  <si>
    <t>كاميون  وارداتي مدل 29  به شماره شاسي XLRTEH45G25986 و شماره پلاك 925ع94</t>
  </si>
  <si>
    <t>كاميون  وارداتي مدل 29 به شماره شاسي XLRTEH45G275757 و شماره پلاك 98ع94</t>
  </si>
  <si>
    <t>كاميون  وارداتي مدل 222 به شماره شاسي XLRTEH45G4749 و شماره پلاك 959ع94</t>
  </si>
  <si>
    <t>كاميون  وارداتي مدل 222  به شماره شاسي XLRTEH45G4945 و شماره پلاك 924ع94</t>
  </si>
  <si>
    <t>كاميون  وارداتي مدل 222  به شماره شاسي XLRTEH45G4755 و شماره پلاك 954ع94</t>
  </si>
  <si>
    <t xml:space="preserve">كاميون  وارداتي مدل 222  به شماره شاسي XLRTEH45G4952 و شماره پلاك  457ع95 </t>
  </si>
  <si>
    <t>كاميون  وارداتي مدل 29 شماره شاسی XLRTEH45G259657 شماره پلاک 55 276 ع 99</t>
  </si>
  <si>
    <t>كاميون  وارداتي مدل 29 شماره شاسی XLRTEH45G252656 شماره پلاک 55 282 ع 99</t>
  </si>
  <si>
    <t xml:space="preserve">كاميون  وارداتي مدل 29 شماره شاسی XLRTEH45G272755 شماره پلاک 66 598 ع </t>
  </si>
  <si>
    <t xml:space="preserve">كاميون  وارداتي مدل 29 به شماره شاسي XLRTEH45G27578 پلاک 66 582 ع </t>
  </si>
  <si>
    <t xml:space="preserve">كاميون  وارداتي مدل 29 شماره شاسی XLRTEH45G275688 شماره پلاک 66 56 ع </t>
  </si>
  <si>
    <t>كاميون  وارداتي مدل 29 شماره شاسی XLRTEH45G2749 شماره پلاک 55 758 ع 99</t>
  </si>
  <si>
    <t>كاميون  وارداتي مدل 29 شماره شاسی XLRTEH45G26925 شماره پلاک 55 286 ع 99</t>
  </si>
  <si>
    <t>كاميون  وارداتي مدل 22 شماره شاسی XLRTEH45G5622 شماره پلاک 66 885 ع 2</t>
  </si>
  <si>
    <t>كاميون  وارداتي مدل 222 شماره شاسی XLRTEH45G4575 شماره پلاک 66 888 ع 2</t>
  </si>
  <si>
    <t>كاميون  وارداتي مدل 222 شماره شاسی XLRTEH45G42758 شماره پلاک 66 889 ع  2</t>
  </si>
  <si>
    <t>كاميون  وارداتي مدل 222 شماره شاسی XLRTEH45G4779 شماره پلاک 66 887 ع 2</t>
  </si>
  <si>
    <t>كاميون  وارداتي مدل 222 شماره شاسی XLRTEH45G4755 شماره پلاک 55 447 ع 95</t>
  </si>
  <si>
    <t>كاميون  وارداتي مدل 222 شماره شاسی XLRTEH45G462 شماره پلاک 66 87 ع 2</t>
  </si>
  <si>
    <t>كاميون  وارداتي مدل 222 شماره شاسی XLRTEH45G4899 شماره پلاک 66 882 ع 2</t>
  </si>
  <si>
    <t>كاميون  وارداتي مدل 222 شماره شاسی XLRTEH45G4494 شماره پلاک 66 879 ع 2</t>
  </si>
  <si>
    <t>كاميون  وارداتي مدل 222 شماره شاسی XLRTEH45G47947 شماره پلاک 66 875 ع 2</t>
  </si>
  <si>
    <t>كاميون  وارداتي مدل 222 شماره شاسی XLRTEH45G45 شماره پلاک 66 89 ع 2</t>
  </si>
  <si>
    <t>کامیون  کشنده مدل 42 شماره شاسی NAB574527PA747 شماره پلاک 66 558 ع 4</t>
  </si>
  <si>
    <t>کامیون  کشنده مدل 42 شماره شاسی NAB574527PA659 شماره پلاک 66 524 ع 4</t>
  </si>
  <si>
    <t>کامیون  کشنده مدل 42 شماره شاسی NAB574527PA7 شماره پلاک 66 555 ع 4</t>
  </si>
  <si>
    <t>کامیون  کشنده مدل 42 شماره شاسی NAB574527PA75 شماره پلاک 66 57 ع 4</t>
  </si>
  <si>
    <t>کامیون  کشنده مدل 42 شماره شاسی NAB574527PA6996 شماره پلاک 66 4 ع 5</t>
  </si>
  <si>
    <t>کامیون  کشنده مدل 42 شماره شاسی NAB574527PA757 شماره پلاک 66 592 ع 6</t>
  </si>
  <si>
    <t>کامیون  کشنده مدل 42 شماره شاسی NAB574527PA767 شماره پلاک 66 44 ع 5</t>
  </si>
  <si>
    <t>کامیون  کشنده مدل 42 شماره شاسی NAB574527PA72 شماره پلاک 66 57 ع 5</t>
  </si>
  <si>
    <t>کامیون  کشنده مدل 42 شماره شاسی NAB574527PA6795 شماره پلاک 66 495 ع 4</t>
  </si>
  <si>
    <t>کامیون  کشنده مدل 42 شماره شاسی NAB574527PA6976 شماره پلاک 66 476 ع 7</t>
  </si>
  <si>
    <t>کامیون  کشنده مدل 42 شماره شاسی NAB574527PA75 شماره پلاک 66 49 ع 7</t>
  </si>
  <si>
    <t>کامیون  کشنده مدل 42 شماره شاسی NAB574527PA774 شماره پلاک 66 495 ع 7</t>
  </si>
  <si>
    <t>کامیون  کشنده مدل 42 شماره شاسی NAB574527PA744 شماره پلاک 66 478 ع 7</t>
  </si>
  <si>
    <t>کامیون  کشنده مدل 42 شماره شاسی NAB574527PA6972 شماره پلاک 66 484 ع 7</t>
  </si>
  <si>
    <t>کامیون  کشنده مدل 42 شماره شاسی NAB574527PA6948 شماره پلاک 66 48 ع 7</t>
  </si>
  <si>
    <t>پرينتر hp m2w طي صورتحساب 495 شركت  گستران آرنگ</t>
  </si>
  <si>
    <t>لپ تاپ  مدل Tinkbook5 طي صورتحساب 495 شركت  گستران آرنگ</t>
  </si>
  <si>
    <t>گوشي موبايل سامسونگ A55 طي صورتحساب 544  گستران آرنگ</t>
  </si>
  <si>
    <t>لپ تاپ ایسوس i7 طي صورتحساب 72 شركت  گستران آرنگ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</si>
</sst>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960429]yyyy/mm/dd;@"/>
    <numFmt numFmtId="165" formatCode="_(* #,##0.00_);_(* \(#,##0.00\);_(* &quot;-&quot;??_);_(@_)"/>
    <numFmt numFmtId="166" formatCode="_(* #,##0_);_(* \(#,##0\);_(* &quot;-&quot;??_);_(@_)"/>
  </numFmts>
  <fonts count="15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1"/>
      <color theme="1"/>
      <name val="B Nazanin"/>
      <charset val="178"/>
    </font>
    <font>
      <sz val="11"/>
      <color theme="1"/>
      <name val="B Nazanin"/>
      <charset val="178"/>
    </font>
    <font>
      <b/>
      <sz val="14"/>
      <color theme="1"/>
      <name val="B Nazanin"/>
      <charset val="178"/>
    </font>
    <font>
      <sz val="11"/>
      <color theme="1"/>
      <name val="Times New Roman"/>
      <family val="1"/>
    </font>
    <font>
      <b/>
      <sz val="12"/>
      <color theme="1"/>
      <name val="B Nazanin"/>
      <charset val="178"/>
    </font>
    <font>
      <b/>
      <sz val="11"/>
      <name val="B Nazanin"/>
      <charset val="178"/>
    </font>
    <font>
      <b/>
      <sz val="11"/>
      <name val="Times New Roman"/>
      <family val="1"/>
      <charset val="178"/>
    </font>
    <font>
      <sz val="11"/>
      <name val="B Nazanin"/>
      <charset val="178"/>
    </font>
    <font>
      <sz val="11"/>
      <name val="Times New Roman"/>
      <family val="1"/>
      <charset val="178"/>
    </font>
    <font>
      <sz val="11"/>
      <color rgb="FFFF0000"/>
      <name val="B Nazanin"/>
      <charset val="178"/>
    </font>
    <font>
      <b/>
      <sz val="11"/>
      <color rgb="FFFF0000"/>
      <name val="B Nazanin"/>
      <charset val="178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readingOrder="2"/>
    </xf>
    <xf numFmtId="3" fontId="3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9" fontId="3" fillId="0" borderId="1" xfId="2" applyFont="1" applyFill="1" applyBorder="1" applyAlignment="1">
      <alignment horizontal="center" vertical="center" readingOrder="2"/>
    </xf>
    <xf numFmtId="3" fontId="6" fillId="0" borderId="0" xfId="0" applyNumberFormat="1" applyFont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readingOrder="2"/>
    </xf>
    <xf numFmtId="3" fontId="7" fillId="0" borderId="6" xfId="0" applyNumberFormat="1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3" fontId="7" fillId="0" borderId="5" xfId="0" applyNumberFormat="1" applyFont="1" applyBorder="1" applyAlignment="1">
      <alignment horizontal="center" vertical="center"/>
    </xf>
    <xf numFmtId="3" fontId="7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6" fontId="3" fillId="0" borderId="6" xfId="1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readingOrder="2"/>
    </xf>
    <xf numFmtId="3" fontId="3" fillId="0" borderId="6" xfId="1" applyNumberFormat="1" applyFont="1" applyFill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64" fontId="3" fillId="0" borderId="6" xfId="1" applyNumberFormat="1" applyFont="1" applyFill="1" applyBorder="1" applyAlignment="1">
      <alignment horizontal="center" vertical="center"/>
    </xf>
    <xf numFmtId="9" fontId="3" fillId="0" borderId="6" xfId="2" applyFont="1" applyFill="1" applyBorder="1" applyAlignment="1">
      <alignment horizontal="center" vertical="center" readingOrder="2"/>
    </xf>
    <xf numFmtId="0" fontId="3" fillId="0" borderId="6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6" fontId="3" fillId="0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readingOrder="2"/>
    </xf>
    <xf numFmtId="0" fontId="3" fillId="0" borderId="1" xfId="0" applyFont="1" applyBorder="1" applyAlignment="1">
      <alignment horizontal="center" vertical="center" readingOrder="2"/>
    </xf>
    <xf numFmtId="3" fontId="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3" fontId="3" fillId="0" borderId="1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6" fontId="9" fillId="0" borderId="1" xfId="1" applyNumberFormat="1" applyFont="1" applyFill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9" fontId="3" fillId="0" borderId="1" xfId="2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9" fontId="9" fillId="0" borderId="1" xfId="2" applyFont="1" applyFill="1" applyBorder="1" applyAlignment="1">
      <alignment horizontal="center" vertical="center" readingOrder="2"/>
    </xf>
    <xf numFmtId="0" fontId="9" fillId="0" borderId="1" xfId="0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3" fontId="9" fillId="0" borderId="9" xfId="0" applyNumberFormat="1" applyFont="1" applyBorder="1" applyAlignment="1">
      <alignment horizontal="center" vertical="center"/>
    </xf>
    <xf numFmtId="3" fontId="9" fillId="0" borderId="1" xfId="1" applyNumberFormat="1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3" fillId="0" borderId="11" xfId="1" applyNumberFormat="1" applyFont="1" applyFill="1" applyBorder="1" applyAlignment="1">
      <alignment horizontal="center" vertical="center"/>
    </xf>
    <xf numFmtId="3" fontId="9" fillId="0" borderId="10" xfId="1" applyNumberFormat="1" applyFont="1" applyFill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9" fontId="3" fillId="0" borderId="12" xfId="2" applyFont="1" applyFill="1" applyBorder="1" applyAlignment="1">
      <alignment horizontal="center" vertical="center" readingOrder="2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6" fontId="3" fillId="0" borderId="14" xfId="1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readingOrder="2"/>
    </xf>
    <xf numFmtId="3" fontId="3" fillId="0" borderId="14" xfId="1" applyNumberFormat="1" applyFont="1" applyFill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164" fontId="3" fillId="0" borderId="14" xfId="1" applyNumberFormat="1" applyFont="1" applyFill="1" applyBorder="1" applyAlignment="1">
      <alignment horizontal="center" vertical="center"/>
    </xf>
    <xf numFmtId="9" fontId="3" fillId="0" borderId="15" xfId="2" applyFont="1" applyFill="1" applyBorder="1" applyAlignment="1">
      <alignment horizontal="center" vertical="center" readingOrder="2"/>
    </xf>
    <xf numFmtId="3" fontId="3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6" xfId="0" applyNumberFormat="1" applyFont="1" applyBorder="1" applyAlignment="1">
      <alignment horizontal="center" vertical="center"/>
    </xf>
    <xf numFmtId="3" fontId="3" fillId="0" borderId="13" xfId="0" applyNumberFormat="1" applyFont="1" applyBorder="1" applyAlignment="1">
      <alignment horizontal="center" vertical="center"/>
    </xf>
    <xf numFmtId="166" fontId="3" fillId="0" borderId="0" xfId="1" applyNumberFormat="1" applyFont="1" applyFill="1" applyAlignment="1">
      <alignment horizontal="center" vertical="center"/>
    </xf>
    <xf numFmtId="3" fontId="3" fillId="0" borderId="0" xfId="1" applyNumberFormat="1" applyFont="1" applyFill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EFCF-0830-470F-AAD7-C94F6160A308}">
  <sheetPr filterMode="1">
    <pageSetUpPr fitToPage="1"/>
  </sheetPr>
  <dimension ref="A1:AF272"/>
  <sheetViews>
    <sheetView rightToLeft="1" tabSelected="1" zoomScaleNormal="100" workbookViewId="0">
      <pane xSplit="8" ySplit="2" topLeftCell="X131" activePane="bottomRight" state="frozen"/>
      <selection pane="topRight" activeCell="I1" sqref="I1"/>
      <selection pane="bottomLeft" activeCell="A3" sqref="A3"/>
      <selection pane="bottomRight" activeCell="F135" sqref="F135"/>
    </sheetView>
  </sheetViews>
  <sheetFormatPr defaultColWidth="9" defaultRowHeight="19.5" x14ac:dyDescent="0.25"/>
  <cols>
    <col min="1" max="1" width="10" style="1" bestFit="1" customWidth="1"/>
    <col min="2" max="2" width="14.7109375" style="1" customWidth="1"/>
    <col min="3" max="3" width="9.42578125" style="2" customWidth="1"/>
    <col min="4" max="4" width="18" style="2" bestFit="1" customWidth="1"/>
    <col min="5" max="5" width="73.42578125" style="3" bestFit="1" customWidth="1"/>
    <col min="6" max="6" width="15.28515625" style="3" customWidth="1"/>
    <col min="7" max="7" width="9.85546875" style="3" customWidth="1"/>
    <col min="8" max="8" width="13.42578125" style="4" customWidth="1"/>
    <col min="9" max="9" width="20.85546875" style="4" bestFit="1" customWidth="1"/>
    <col min="10" max="10" width="10.140625" style="6" customWidth="1"/>
    <col min="11" max="11" width="14.5703125" style="7" bestFit="1" customWidth="1"/>
    <col min="12" max="12" width="10.140625" style="2" bestFit="1" customWidth="1"/>
    <col min="13" max="14" width="16.5703125" style="2" bestFit="1" customWidth="1"/>
    <col min="15" max="15" width="15.5703125" style="4" bestFit="1" customWidth="1"/>
    <col min="16" max="16" width="12.28515625" style="4" bestFit="1" customWidth="1"/>
    <col min="17" max="17" width="13.7109375" style="4" bestFit="1" customWidth="1"/>
    <col min="18" max="20" width="10.85546875" style="4" bestFit="1" customWidth="1"/>
    <col min="21" max="21" width="11.5703125" style="4" bestFit="1" customWidth="1"/>
    <col min="22" max="27" width="10.85546875" style="4" bestFit="1" customWidth="1"/>
    <col min="28" max="28" width="12.28515625" style="4" bestFit="1" customWidth="1"/>
    <col min="29" max="29" width="16.28515625" style="4" bestFit="1" customWidth="1"/>
    <col min="30" max="30" width="15.28515625" style="4" bestFit="1" customWidth="1"/>
    <col min="31" max="16384" width="9" style="2"/>
  </cols>
  <sheetData>
    <row r="1" spans="1:30" ht="24.75" thickBot="1" x14ac:dyDescent="0.3">
      <c r="I1" s="5">
        <f>SUM(I3:I253)</f>
        <v>221362288880.92001</v>
      </c>
      <c r="L1" s="8"/>
      <c r="O1" s="9">
        <f>SUBTOTAL(9,O3:O253)</f>
        <v>5131996505.5999832</v>
      </c>
      <c r="P1" s="10" t="s">
        <v>0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2"/>
      <c r="AC1" s="5"/>
    </row>
    <row r="2" spans="1:30" s="21" customFormat="1" ht="20.25" thickBot="1" x14ac:dyDescent="0.3">
      <c r="A2" s="13" t="s">
        <v>1</v>
      </c>
      <c r="B2" s="14" t="s">
        <v>2</v>
      </c>
      <c r="C2" s="14" t="s">
        <v>3</v>
      </c>
      <c r="D2" s="14" t="s">
        <v>4</v>
      </c>
      <c r="E2" s="15" t="s">
        <v>5</v>
      </c>
      <c r="F2" s="15" t="s">
        <v>6</v>
      </c>
      <c r="G2" s="15" t="s">
        <v>7</v>
      </c>
      <c r="H2" s="16" t="s">
        <v>8</v>
      </c>
      <c r="I2" s="16" t="s">
        <v>9</v>
      </c>
      <c r="J2" s="17" t="s">
        <v>10</v>
      </c>
      <c r="K2" s="18" t="s">
        <v>11</v>
      </c>
      <c r="L2" s="14" t="s">
        <v>12</v>
      </c>
      <c r="M2" s="14" t="s">
        <v>13</v>
      </c>
      <c r="N2" s="14" t="s">
        <v>14</v>
      </c>
      <c r="O2" s="19" t="s">
        <v>15</v>
      </c>
      <c r="P2" s="19" t="s">
        <v>16</v>
      </c>
      <c r="Q2" s="16" t="s">
        <v>17</v>
      </c>
      <c r="R2" s="16" t="s">
        <v>18</v>
      </c>
      <c r="S2" s="16" t="s">
        <v>19</v>
      </c>
      <c r="T2" s="16" t="s">
        <v>20</v>
      </c>
      <c r="U2" s="16" t="s">
        <v>21</v>
      </c>
      <c r="V2" s="16" t="s">
        <v>22</v>
      </c>
      <c r="W2" s="16" t="s">
        <v>23</v>
      </c>
      <c r="X2" s="16" t="s">
        <v>24</v>
      </c>
      <c r="Y2" s="16" t="s">
        <v>25</v>
      </c>
      <c r="Z2" s="16" t="s">
        <v>26</v>
      </c>
      <c r="AA2" s="16" t="s">
        <v>27</v>
      </c>
      <c r="AB2" s="19" t="s">
        <v>28</v>
      </c>
      <c r="AC2" s="19" t="s">
        <v>29</v>
      </c>
      <c r="AD2" s="20" t="s">
        <v>30</v>
      </c>
    </row>
    <row r="3" spans="1:30" x14ac:dyDescent="0.25">
      <c r="A3" s="22">
        <v>1</v>
      </c>
      <c r="B3" s="23" t="s">
        <v>31</v>
      </c>
      <c r="C3" s="24" t="s">
        <v>32</v>
      </c>
      <c r="D3" s="24" t="s">
        <v>33</v>
      </c>
      <c r="E3" s="25" t="s">
        <v>34</v>
      </c>
      <c r="F3" s="25" t="s">
        <v>35</v>
      </c>
      <c r="G3" s="25">
        <v>1</v>
      </c>
      <c r="H3" s="26">
        <v>208640000</v>
      </c>
      <c r="I3" s="26">
        <f t="shared" ref="I3:I66" si="0">G3*H3</f>
        <v>208640000</v>
      </c>
      <c r="J3" s="27">
        <v>44560</v>
      </c>
      <c r="K3" s="28">
        <v>44560</v>
      </c>
      <c r="L3" s="29">
        <v>1</v>
      </c>
      <c r="M3" s="30">
        <f>3*12</f>
        <v>36</v>
      </c>
      <c r="N3" s="30" t="s">
        <v>36</v>
      </c>
      <c r="O3" s="31">
        <v>811377</v>
      </c>
      <c r="P3" s="31">
        <f>(SLN('1402'!$I3,,'1402'!$M3))*'1402'!$L3</f>
        <v>5795555.555555556</v>
      </c>
      <c r="Q3" s="32">
        <f>(SLN('1402'!$I3,,'1402'!$M3))*'1402'!$L3</f>
        <v>5795555.555555556</v>
      </c>
      <c r="R3" s="32">
        <f>(SLN('1402'!$I3,,'1402'!$M3))*'1402'!$L3</f>
        <v>5795555.555555556</v>
      </c>
      <c r="S3" s="32">
        <f>(SLN('1402'!$I3,,'1402'!$M3))*'1402'!$L3</f>
        <v>5795555.555555556</v>
      </c>
      <c r="T3" s="32">
        <f>(SLN('1402'!$I3,,'1402'!$M3))*'1402'!$L3</f>
        <v>5795555.555555556</v>
      </c>
      <c r="U3" s="32">
        <f>(SLN('1402'!$I3,,'1402'!$M3))*'1402'!$L3</f>
        <v>5795555.555555556</v>
      </c>
      <c r="V3" s="32">
        <f>(SLN('1402'!$I3,,'1402'!$M3))*'1402'!$L3</f>
        <v>5795555.555555556</v>
      </c>
      <c r="W3" s="32">
        <f>(SLN('1402'!$I3,,'1402'!$M3))*'1402'!$L3</f>
        <v>5795555.555555556</v>
      </c>
      <c r="X3" s="32">
        <f>(SLN('1402'!$I3,,'1402'!$M3))*'1402'!$L3</f>
        <v>5795555.555555556</v>
      </c>
      <c r="Y3" s="32">
        <f>(SLN('1402'!$I3,,'1402'!$M3))*'1402'!$L3</f>
        <v>5795555.555555556</v>
      </c>
      <c r="Z3" s="32">
        <f>(SLN('1402'!$I3,,'1402'!$M3))*'1402'!$L3</f>
        <v>5795555.555555556</v>
      </c>
      <c r="AA3" s="32">
        <f>(SLN('1402'!$I3,,'1402'!$M3))*'1402'!$L3</f>
        <v>5795555.555555556</v>
      </c>
      <c r="AB3" s="31">
        <f>SUM('1402'!$P3:$AA3)</f>
        <v>69546666.666666657</v>
      </c>
      <c r="AC3" s="31">
        <f>'1402'!$AB3+'1402'!$O3</f>
        <v>70358043.666666657</v>
      </c>
      <c r="AD3" s="33">
        <f>'1402'!$I3-'1402'!$AC3</f>
        <v>138281956.33333334</v>
      </c>
    </row>
    <row r="4" spans="1:30" x14ac:dyDescent="0.25">
      <c r="A4" s="34">
        <v>2</v>
      </c>
      <c r="B4" s="35"/>
      <c r="C4" s="36" t="s">
        <v>37</v>
      </c>
      <c r="D4" s="36" t="s">
        <v>38</v>
      </c>
      <c r="E4" s="37" t="s">
        <v>91</v>
      </c>
      <c r="F4" s="38" t="s">
        <v>39</v>
      </c>
      <c r="G4" s="38">
        <v>1</v>
      </c>
      <c r="H4" s="39">
        <v>6932062250</v>
      </c>
      <c r="I4" s="39">
        <f t="shared" si="0"/>
        <v>6932062250</v>
      </c>
      <c r="J4" s="40">
        <v>44626</v>
      </c>
      <c r="K4" s="41">
        <v>44626</v>
      </c>
      <c r="L4" s="8">
        <v>1</v>
      </c>
      <c r="M4" s="42">
        <f t="shared" ref="M4:M24" si="1">6*12</f>
        <v>72</v>
      </c>
      <c r="N4" s="42" t="s">
        <v>36</v>
      </c>
      <c r="O4" s="43">
        <v>2822010375</v>
      </c>
      <c r="P4" s="43">
        <f>(SLN('1402'!$I4,,'1402'!$M4))*'1402'!$L4</f>
        <v>96278642.361111104</v>
      </c>
      <c r="Q4" s="39">
        <f>(SLN('1402'!$I4,,'1402'!$M4))*'1402'!$L4</f>
        <v>96278642.361111104</v>
      </c>
      <c r="R4" s="39">
        <f>(SLN('1402'!$I4,,'1402'!$M4))*'1402'!$L4</f>
        <v>96278642.361111104</v>
      </c>
      <c r="S4" s="39">
        <f>(SLN('1402'!$I4,,'1402'!$M4))*'1402'!$L4</f>
        <v>96278642.361111104</v>
      </c>
      <c r="T4" s="39">
        <f>(SLN('1402'!$I4,,'1402'!$M4))*'1402'!$L4</f>
        <v>96278642.361111104</v>
      </c>
      <c r="U4" s="39">
        <f>(SLN('1402'!$I4,,'1402'!$M4))*'1402'!$L4</f>
        <v>96278642.361111104</v>
      </c>
      <c r="V4" s="39">
        <f>(SLN('1402'!$I4,,'1402'!$M4))*'1402'!$L4</f>
        <v>96278642.361111104</v>
      </c>
      <c r="W4" s="39">
        <f>(SLN('1402'!$I4,,'1402'!$M4))*'1402'!$L4</f>
        <v>96278642.361111104</v>
      </c>
      <c r="X4" s="39">
        <f>(SLN('1402'!$I4,,'1402'!$M4))*'1402'!$L4</f>
        <v>96278642.361111104</v>
      </c>
      <c r="Y4" s="39">
        <f>(SLN('1402'!$I4,,'1402'!$M4))*'1402'!$L4</f>
        <v>96278642.361111104</v>
      </c>
      <c r="Z4" s="39">
        <f>(SLN('1402'!$I4,,'1402'!$M4))*'1402'!$L4</f>
        <v>96278642.361111104</v>
      </c>
      <c r="AA4" s="39">
        <f>(SLN('1402'!$I4,,'1402'!$M4))*'1402'!$L4</f>
        <v>96278642.361111104</v>
      </c>
      <c r="AB4" s="43">
        <f>SUM('1402'!$P4:$AA4)</f>
        <v>1155343708.3333335</v>
      </c>
      <c r="AC4" s="43">
        <f>'1402'!$AB4+'1402'!$O4</f>
        <v>3977354083.3333335</v>
      </c>
      <c r="AD4" s="44">
        <f>'1402'!$I4-'1402'!$AC4</f>
        <v>2954708166.6666665</v>
      </c>
    </row>
    <row r="5" spans="1:30" x14ac:dyDescent="0.25">
      <c r="A5" s="34">
        <v>3</v>
      </c>
      <c r="B5" s="35"/>
      <c r="C5" s="36" t="s">
        <v>37</v>
      </c>
      <c r="D5" s="36" t="s">
        <v>40</v>
      </c>
      <c r="E5" s="38" t="s">
        <v>92</v>
      </c>
      <c r="F5" s="38" t="s">
        <v>39</v>
      </c>
      <c r="G5" s="38">
        <v>1</v>
      </c>
      <c r="H5" s="45">
        <v>707976840</v>
      </c>
      <c r="I5" s="45">
        <f t="shared" si="0"/>
        <v>707976840</v>
      </c>
      <c r="J5" s="40">
        <v>44639</v>
      </c>
      <c r="K5" s="41">
        <v>44639</v>
      </c>
      <c r="L5" s="8">
        <v>1</v>
      </c>
      <c r="M5" s="42">
        <f t="shared" si="1"/>
        <v>72</v>
      </c>
      <c r="N5" s="42" t="s">
        <v>36</v>
      </c>
      <c r="O5" s="43">
        <v>119280.7</v>
      </c>
      <c r="P5" s="43">
        <f>(SLN('1402'!$I5,,'1402'!$M5))*'1402'!$L5</f>
        <v>9833011.666666666</v>
      </c>
      <c r="Q5" s="39">
        <f>(SLN('1402'!$I5,,'1402'!$M5))*'1402'!$L5</f>
        <v>9833011.666666666</v>
      </c>
      <c r="R5" s="39">
        <f>(SLN('1402'!$I5,,'1402'!$M5))*'1402'!$L5</f>
        <v>9833011.666666666</v>
      </c>
      <c r="S5" s="39">
        <f>(SLN('1402'!$I5,,'1402'!$M5))*'1402'!$L5</f>
        <v>9833011.666666666</v>
      </c>
      <c r="T5" s="39">
        <f>(SLN('1402'!$I5,,'1402'!$M5))*'1402'!$L5</f>
        <v>9833011.666666666</v>
      </c>
      <c r="U5" s="39">
        <f>(SLN('1402'!$I5,,'1402'!$M5))*'1402'!$L5</f>
        <v>9833011.666666666</v>
      </c>
      <c r="V5" s="39">
        <f>(SLN('1402'!$I5,,'1402'!$M5))*'1402'!$L5</f>
        <v>9833011.666666666</v>
      </c>
      <c r="W5" s="39">
        <f>(SLN('1402'!$I5,,'1402'!$M5))*'1402'!$L5</f>
        <v>9833011.666666666</v>
      </c>
      <c r="X5" s="39">
        <f>(SLN('1402'!$I5,,'1402'!$M5))*'1402'!$L5</f>
        <v>9833011.666666666</v>
      </c>
      <c r="Y5" s="39">
        <f>(SLN('1402'!$I5,,'1402'!$M5))*'1402'!$L5</f>
        <v>9833011.666666666</v>
      </c>
      <c r="Z5" s="39">
        <f>(SLN('1402'!$I5,,'1402'!$M5))*'1402'!$L5</f>
        <v>9833011.666666666</v>
      </c>
      <c r="AA5" s="39">
        <f>(SLN('1402'!$I5,,'1402'!$M5))*'1402'!$L5</f>
        <v>9833011.666666666</v>
      </c>
      <c r="AB5" s="43">
        <f>SUM('1402'!$P5:$AA5)</f>
        <v>117996140.00000001</v>
      </c>
      <c r="AC5" s="43">
        <f>'1402'!$AB5+'1402'!$O5</f>
        <v>118115420.70000002</v>
      </c>
      <c r="AD5" s="44">
        <f>'1402'!$I5-'1402'!$AC5</f>
        <v>589861419.29999995</v>
      </c>
    </row>
    <row r="6" spans="1:30" x14ac:dyDescent="0.25">
      <c r="A6" s="34">
        <v>4</v>
      </c>
      <c r="B6" s="35"/>
      <c r="C6" s="36" t="s">
        <v>37</v>
      </c>
      <c r="D6" s="36" t="s">
        <v>40</v>
      </c>
      <c r="E6" s="38" t="s">
        <v>93</v>
      </c>
      <c r="F6" s="38" t="s">
        <v>39</v>
      </c>
      <c r="G6" s="38">
        <v>1</v>
      </c>
      <c r="H6" s="45">
        <v>707976840</v>
      </c>
      <c r="I6" s="45">
        <f t="shared" si="0"/>
        <v>707976840</v>
      </c>
      <c r="J6" s="40">
        <v>44639</v>
      </c>
      <c r="K6" s="41">
        <v>44639</v>
      </c>
      <c r="L6" s="8">
        <v>1</v>
      </c>
      <c r="M6" s="42">
        <f t="shared" si="1"/>
        <v>72</v>
      </c>
      <c r="N6" s="42" t="s">
        <v>36</v>
      </c>
      <c r="O6" s="43">
        <v>119280.7</v>
      </c>
      <c r="P6" s="43">
        <f>(SLN('1402'!$I6,,'1402'!$M6))*'1402'!$L6</f>
        <v>9833011.666666666</v>
      </c>
      <c r="Q6" s="39">
        <f>(SLN('1402'!$I6,,'1402'!$M6))*'1402'!$L6</f>
        <v>9833011.666666666</v>
      </c>
      <c r="R6" s="39">
        <f>(SLN('1402'!$I6,,'1402'!$M6))*'1402'!$L6</f>
        <v>9833011.666666666</v>
      </c>
      <c r="S6" s="39">
        <f>(SLN('1402'!$I6,,'1402'!$M6))*'1402'!$L6</f>
        <v>9833011.666666666</v>
      </c>
      <c r="T6" s="39">
        <f>(SLN('1402'!$I6,,'1402'!$M6))*'1402'!$L6</f>
        <v>9833011.666666666</v>
      </c>
      <c r="U6" s="39">
        <f>(SLN('1402'!$I6,,'1402'!$M6))*'1402'!$L6</f>
        <v>9833011.666666666</v>
      </c>
      <c r="V6" s="39">
        <f>(SLN('1402'!$I6,,'1402'!$M6))*'1402'!$L6</f>
        <v>9833011.666666666</v>
      </c>
      <c r="W6" s="39">
        <f>(SLN('1402'!$I6,,'1402'!$M6))*'1402'!$L6</f>
        <v>9833011.666666666</v>
      </c>
      <c r="X6" s="39">
        <f>(SLN('1402'!$I6,,'1402'!$M6))*'1402'!$L6</f>
        <v>9833011.666666666</v>
      </c>
      <c r="Y6" s="39">
        <f>(SLN('1402'!$I6,,'1402'!$M6))*'1402'!$L6</f>
        <v>9833011.666666666</v>
      </c>
      <c r="Z6" s="39">
        <f>(SLN('1402'!$I6,,'1402'!$M6))*'1402'!$L6</f>
        <v>9833011.666666666</v>
      </c>
      <c r="AA6" s="39">
        <f>(SLN('1402'!$I6,,'1402'!$M6))*'1402'!$L6</f>
        <v>9833011.666666666</v>
      </c>
      <c r="AB6" s="43">
        <f>SUM('1402'!$P6:$AA6)</f>
        <v>117996140.00000001</v>
      </c>
      <c r="AC6" s="43">
        <f>'1402'!$AB6+'1402'!$O6</f>
        <v>118115420.70000002</v>
      </c>
      <c r="AD6" s="44">
        <f>'1402'!$I6-'1402'!$AC6</f>
        <v>589861419.29999995</v>
      </c>
    </row>
    <row r="7" spans="1:30" x14ac:dyDescent="0.25">
      <c r="A7" s="34">
        <v>5</v>
      </c>
      <c r="B7" s="35"/>
      <c r="C7" s="36" t="s">
        <v>37</v>
      </c>
      <c r="D7" s="36" t="s">
        <v>40</v>
      </c>
      <c r="E7" s="38" t="s">
        <v>94</v>
      </c>
      <c r="F7" s="38" t="s">
        <v>39</v>
      </c>
      <c r="G7" s="38">
        <v>1</v>
      </c>
      <c r="H7" s="45">
        <v>707976840</v>
      </c>
      <c r="I7" s="45">
        <f t="shared" si="0"/>
        <v>707976840</v>
      </c>
      <c r="J7" s="40">
        <v>44639</v>
      </c>
      <c r="K7" s="41">
        <v>44639</v>
      </c>
      <c r="L7" s="8">
        <v>1</v>
      </c>
      <c r="M7" s="42">
        <f t="shared" si="1"/>
        <v>72</v>
      </c>
      <c r="N7" s="42" t="s">
        <v>36</v>
      </c>
      <c r="O7" s="43">
        <v>119280.7</v>
      </c>
      <c r="P7" s="43">
        <f>(SLN('1402'!$I7,,'1402'!$M7))*'1402'!$L7</f>
        <v>9833011.666666666</v>
      </c>
      <c r="Q7" s="39">
        <f>(SLN('1402'!$I7,,'1402'!$M7))*'1402'!$L7</f>
        <v>9833011.666666666</v>
      </c>
      <c r="R7" s="39">
        <f>(SLN('1402'!$I7,,'1402'!$M7))*'1402'!$L7</f>
        <v>9833011.666666666</v>
      </c>
      <c r="S7" s="39">
        <f>(SLN('1402'!$I7,,'1402'!$M7))*'1402'!$L7</f>
        <v>9833011.666666666</v>
      </c>
      <c r="T7" s="39">
        <f>(SLN('1402'!$I7,,'1402'!$M7))*'1402'!$L7</f>
        <v>9833011.666666666</v>
      </c>
      <c r="U7" s="39">
        <f>(SLN('1402'!$I7,,'1402'!$M7))*'1402'!$L7</f>
        <v>9833011.666666666</v>
      </c>
      <c r="V7" s="39">
        <f>(SLN('1402'!$I7,,'1402'!$M7))*'1402'!$L7</f>
        <v>9833011.666666666</v>
      </c>
      <c r="W7" s="39">
        <f>(SLN('1402'!$I7,,'1402'!$M7))*'1402'!$L7</f>
        <v>9833011.666666666</v>
      </c>
      <c r="X7" s="39">
        <f>(SLN('1402'!$I7,,'1402'!$M7))*'1402'!$L7</f>
        <v>9833011.666666666</v>
      </c>
      <c r="Y7" s="39">
        <f>(SLN('1402'!$I7,,'1402'!$M7))*'1402'!$L7</f>
        <v>9833011.666666666</v>
      </c>
      <c r="Z7" s="39">
        <f>(SLN('1402'!$I7,,'1402'!$M7))*'1402'!$L7</f>
        <v>9833011.666666666</v>
      </c>
      <c r="AA7" s="39">
        <f>(SLN('1402'!$I7,,'1402'!$M7))*'1402'!$L7</f>
        <v>9833011.666666666</v>
      </c>
      <c r="AB7" s="43">
        <f>SUM('1402'!$P7:$AA7)</f>
        <v>117996140.00000001</v>
      </c>
      <c r="AC7" s="43">
        <f>'1402'!$AB7+'1402'!$O7</f>
        <v>118115420.70000002</v>
      </c>
      <c r="AD7" s="44">
        <f>'1402'!$I7-'1402'!$AC7</f>
        <v>589861419.29999995</v>
      </c>
    </row>
    <row r="8" spans="1:30" x14ac:dyDescent="0.25">
      <c r="A8" s="34">
        <v>6</v>
      </c>
      <c r="B8" s="35"/>
      <c r="C8" s="36" t="s">
        <v>37</v>
      </c>
      <c r="D8" s="36" t="s">
        <v>40</v>
      </c>
      <c r="E8" s="38" t="s">
        <v>95</v>
      </c>
      <c r="F8" s="38" t="s">
        <v>39</v>
      </c>
      <c r="G8" s="38">
        <v>1</v>
      </c>
      <c r="H8" s="45">
        <v>707976840</v>
      </c>
      <c r="I8" s="45">
        <f t="shared" si="0"/>
        <v>707976840</v>
      </c>
      <c r="J8" s="40">
        <v>44639</v>
      </c>
      <c r="K8" s="41">
        <v>44639</v>
      </c>
      <c r="L8" s="8">
        <v>1</v>
      </c>
      <c r="M8" s="42">
        <f t="shared" si="1"/>
        <v>72</v>
      </c>
      <c r="N8" s="42" t="s">
        <v>36</v>
      </c>
      <c r="O8" s="43">
        <v>119280.7</v>
      </c>
      <c r="P8" s="43">
        <f>(SLN('1402'!$I8,,'1402'!$M8))*'1402'!$L8</f>
        <v>9833011.666666666</v>
      </c>
      <c r="Q8" s="39">
        <f>(SLN('1402'!$I8,,'1402'!$M8))*'1402'!$L8</f>
        <v>9833011.666666666</v>
      </c>
      <c r="R8" s="39">
        <f>(SLN('1402'!$I8,,'1402'!$M8))*'1402'!$L8</f>
        <v>9833011.666666666</v>
      </c>
      <c r="S8" s="39">
        <f>(SLN('1402'!$I8,,'1402'!$M8))*'1402'!$L8</f>
        <v>9833011.666666666</v>
      </c>
      <c r="T8" s="39">
        <f>(SLN('1402'!$I8,,'1402'!$M8))*'1402'!$L8</f>
        <v>9833011.666666666</v>
      </c>
      <c r="U8" s="39">
        <f>(SLN('1402'!$I8,,'1402'!$M8))*'1402'!$L8</f>
        <v>9833011.666666666</v>
      </c>
      <c r="V8" s="39">
        <f>(SLN('1402'!$I8,,'1402'!$M8))*'1402'!$L8</f>
        <v>9833011.666666666</v>
      </c>
      <c r="W8" s="39">
        <f>(SLN('1402'!$I8,,'1402'!$M8))*'1402'!$L8</f>
        <v>9833011.666666666</v>
      </c>
      <c r="X8" s="39">
        <f>(SLN('1402'!$I8,,'1402'!$M8))*'1402'!$L8</f>
        <v>9833011.666666666</v>
      </c>
      <c r="Y8" s="39">
        <f>(SLN('1402'!$I8,,'1402'!$M8))*'1402'!$L8</f>
        <v>9833011.666666666</v>
      </c>
      <c r="Z8" s="39">
        <f>(SLN('1402'!$I8,,'1402'!$M8))*'1402'!$L8</f>
        <v>9833011.666666666</v>
      </c>
      <c r="AA8" s="39">
        <f>(SLN('1402'!$I8,,'1402'!$M8))*'1402'!$L8</f>
        <v>9833011.666666666</v>
      </c>
      <c r="AB8" s="43">
        <f>SUM('1402'!$P8:$AA8)</f>
        <v>117996140.00000001</v>
      </c>
      <c r="AC8" s="43">
        <f>'1402'!$AB8+'1402'!$O8</f>
        <v>118115420.70000002</v>
      </c>
      <c r="AD8" s="44">
        <f>'1402'!$I8-'1402'!$AC8</f>
        <v>589861419.29999995</v>
      </c>
    </row>
    <row r="9" spans="1:30" x14ac:dyDescent="0.25">
      <c r="A9" s="34">
        <v>7</v>
      </c>
      <c r="B9" s="35"/>
      <c r="C9" s="36" t="s">
        <v>37</v>
      </c>
      <c r="D9" s="36" t="s">
        <v>40</v>
      </c>
      <c r="E9" s="38" t="s">
        <v>96</v>
      </c>
      <c r="F9" s="38" t="s">
        <v>39</v>
      </c>
      <c r="G9" s="38">
        <v>1</v>
      </c>
      <c r="H9" s="45">
        <v>707976840</v>
      </c>
      <c r="I9" s="45">
        <f t="shared" si="0"/>
        <v>707976840</v>
      </c>
      <c r="J9" s="40">
        <v>44639</v>
      </c>
      <c r="K9" s="41">
        <v>44639</v>
      </c>
      <c r="L9" s="8">
        <v>1</v>
      </c>
      <c r="M9" s="42">
        <f t="shared" si="1"/>
        <v>72</v>
      </c>
      <c r="N9" s="42" t="s">
        <v>36</v>
      </c>
      <c r="O9" s="43">
        <v>119280.7</v>
      </c>
      <c r="P9" s="43">
        <f>(SLN('1402'!$I9,,'1402'!$M9))*'1402'!$L9</f>
        <v>9833011.666666666</v>
      </c>
      <c r="Q9" s="39">
        <f>(SLN('1402'!$I9,,'1402'!$M9))*'1402'!$L9</f>
        <v>9833011.666666666</v>
      </c>
      <c r="R9" s="39">
        <f>(SLN('1402'!$I9,,'1402'!$M9))*'1402'!$L9</f>
        <v>9833011.666666666</v>
      </c>
      <c r="S9" s="39">
        <f>(SLN('1402'!$I9,,'1402'!$M9))*'1402'!$L9</f>
        <v>9833011.666666666</v>
      </c>
      <c r="T9" s="39">
        <f>(SLN('1402'!$I9,,'1402'!$M9))*'1402'!$L9</f>
        <v>9833011.666666666</v>
      </c>
      <c r="U9" s="39">
        <f>(SLN('1402'!$I9,,'1402'!$M9))*'1402'!$L9</f>
        <v>9833011.666666666</v>
      </c>
      <c r="V9" s="39">
        <f>(SLN('1402'!$I9,,'1402'!$M9))*'1402'!$L9</f>
        <v>9833011.666666666</v>
      </c>
      <c r="W9" s="39">
        <f>(SLN('1402'!$I9,,'1402'!$M9))*'1402'!$L9</f>
        <v>9833011.666666666</v>
      </c>
      <c r="X9" s="39">
        <f>(SLN('1402'!$I9,,'1402'!$M9))*'1402'!$L9</f>
        <v>9833011.666666666</v>
      </c>
      <c r="Y9" s="39">
        <f>(SLN('1402'!$I9,,'1402'!$M9))*'1402'!$L9</f>
        <v>9833011.666666666</v>
      </c>
      <c r="Z9" s="39">
        <f>(SLN('1402'!$I9,,'1402'!$M9))*'1402'!$L9</f>
        <v>9833011.666666666</v>
      </c>
      <c r="AA9" s="39">
        <f>(SLN('1402'!$I9,,'1402'!$M9))*'1402'!$L9</f>
        <v>9833011.666666666</v>
      </c>
      <c r="AB9" s="43">
        <f>SUM('1402'!$P9:$AA9)</f>
        <v>117996140.00000001</v>
      </c>
      <c r="AC9" s="43">
        <f>'1402'!$AB9+'1402'!$O9</f>
        <v>118115420.70000002</v>
      </c>
      <c r="AD9" s="44">
        <f>'1402'!$I9-'1402'!$AC9</f>
        <v>589861419.29999995</v>
      </c>
    </row>
    <row r="10" spans="1:30" x14ac:dyDescent="0.25">
      <c r="A10" s="34">
        <v>8</v>
      </c>
      <c r="B10" s="35"/>
      <c r="C10" s="36" t="s">
        <v>37</v>
      </c>
      <c r="D10" s="36" t="s">
        <v>40</v>
      </c>
      <c r="E10" s="38" t="s">
        <v>97</v>
      </c>
      <c r="F10" s="38" t="s">
        <v>39</v>
      </c>
      <c r="G10" s="38">
        <v>1</v>
      </c>
      <c r="H10" s="45">
        <v>707976840</v>
      </c>
      <c r="I10" s="45">
        <f t="shared" si="0"/>
        <v>707976840</v>
      </c>
      <c r="J10" s="40">
        <v>44639</v>
      </c>
      <c r="K10" s="41">
        <v>44639</v>
      </c>
      <c r="L10" s="8">
        <v>1</v>
      </c>
      <c r="M10" s="42">
        <f t="shared" si="1"/>
        <v>72</v>
      </c>
      <c r="N10" s="42" t="s">
        <v>36</v>
      </c>
      <c r="O10" s="43">
        <v>119280.7</v>
      </c>
      <c r="P10" s="43">
        <f>(SLN('1402'!$I10,,'1402'!$M10))*'1402'!$L10</f>
        <v>9833011.666666666</v>
      </c>
      <c r="Q10" s="39">
        <f>(SLN('1402'!$I10,,'1402'!$M10))*'1402'!$L10</f>
        <v>9833011.666666666</v>
      </c>
      <c r="R10" s="39">
        <f>(SLN('1402'!$I10,,'1402'!$M10))*'1402'!$L10</f>
        <v>9833011.666666666</v>
      </c>
      <c r="S10" s="39">
        <f>(SLN('1402'!$I10,,'1402'!$M10))*'1402'!$L10</f>
        <v>9833011.666666666</v>
      </c>
      <c r="T10" s="39">
        <f>(SLN('1402'!$I10,,'1402'!$M10))*'1402'!$L10</f>
        <v>9833011.666666666</v>
      </c>
      <c r="U10" s="39">
        <f>(SLN('1402'!$I10,,'1402'!$M10))*'1402'!$L10</f>
        <v>9833011.666666666</v>
      </c>
      <c r="V10" s="39">
        <f>(SLN('1402'!$I10,,'1402'!$M10))*'1402'!$L10</f>
        <v>9833011.666666666</v>
      </c>
      <c r="W10" s="39">
        <f>(SLN('1402'!$I10,,'1402'!$M10))*'1402'!$L10</f>
        <v>9833011.666666666</v>
      </c>
      <c r="X10" s="39">
        <f>(SLN('1402'!$I10,,'1402'!$M10))*'1402'!$L10</f>
        <v>9833011.666666666</v>
      </c>
      <c r="Y10" s="39">
        <f>(SLN('1402'!$I10,,'1402'!$M10))*'1402'!$L10</f>
        <v>9833011.666666666</v>
      </c>
      <c r="Z10" s="39">
        <f>(SLN('1402'!$I10,,'1402'!$M10))*'1402'!$L10</f>
        <v>9833011.666666666</v>
      </c>
      <c r="AA10" s="39">
        <f>(SLN('1402'!$I10,,'1402'!$M10))*'1402'!$L10</f>
        <v>9833011.666666666</v>
      </c>
      <c r="AB10" s="43">
        <f>SUM('1402'!$P10:$AA10)</f>
        <v>117996140.00000001</v>
      </c>
      <c r="AC10" s="43">
        <f>'1402'!$AB10+'1402'!$O10</f>
        <v>118115420.70000002</v>
      </c>
      <c r="AD10" s="44">
        <f>'1402'!$I10-'1402'!$AC10</f>
        <v>589861419.29999995</v>
      </c>
    </row>
    <row r="11" spans="1:30" x14ac:dyDescent="0.25">
      <c r="A11" s="34">
        <v>9</v>
      </c>
      <c r="B11" s="35"/>
      <c r="C11" s="36" t="s">
        <v>37</v>
      </c>
      <c r="D11" s="36" t="s">
        <v>40</v>
      </c>
      <c r="E11" s="38" t="s">
        <v>98</v>
      </c>
      <c r="F11" s="38" t="s">
        <v>39</v>
      </c>
      <c r="G11" s="38">
        <v>1</v>
      </c>
      <c r="H11" s="45">
        <v>707976840</v>
      </c>
      <c r="I11" s="45">
        <f t="shared" si="0"/>
        <v>707976840</v>
      </c>
      <c r="J11" s="40">
        <v>44639</v>
      </c>
      <c r="K11" s="41">
        <v>44639</v>
      </c>
      <c r="L11" s="8">
        <v>1</v>
      </c>
      <c r="M11" s="42">
        <f t="shared" si="1"/>
        <v>72</v>
      </c>
      <c r="N11" s="42" t="s">
        <v>36</v>
      </c>
      <c r="O11" s="43">
        <v>119280.7</v>
      </c>
      <c r="P11" s="43">
        <f>(SLN('1402'!$I11,,'1402'!$M11))*'1402'!$L11</f>
        <v>9833011.666666666</v>
      </c>
      <c r="Q11" s="39">
        <f>(SLN('1402'!$I11,,'1402'!$M11))*'1402'!$L11</f>
        <v>9833011.666666666</v>
      </c>
      <c r="R11" s="39">
        <f>(SLN('1402'!$I11,,'1402'!$M11))*'1402'!$L11</f>
        <v>9833011.666666666</v>
      </c>
      <c r="S11" s="39">
        <f>(SLN('1402'!$I11,,'1402'!$M11))*'1402'!$L11</f>
        <v>9833011.666666666</v>
      </c>
      <c r="T11" s="39">
        <f>(SLN('1402'!$I11,,'1402'!$M11))*'1402'!$L11</f>
        <v>9833011.666666666</v>
      </c>
      <c r="U11" s="39">
        <f>(SLN('1402'!$I11,,'1402'!$M11))*'1402'!$L11</f>
        <v>9833011.666666666</v>
      </c>
      <c r="V11" s="39">
        <f>(SLN('1402'!$I11,,'1402'!$M11))*'1402'!$L11</f>
        <v>9833011.666666666</v>
      </c>
      <c r="W11" s="39">
        <f>(SLN('1402'!$I11,,'1402'!$M11))*'1402'!$L11</f>
        <v>9833011.666666666</v>
      </c>
      <c r="X11" s="39">
        <f>(SLN('1402'!$I11,,'1402'!$M11))*'1402'!$L11</f>
        <v>9833011.666666666</v>
      </c>
      <c r="Y11" s="39">
        <f>(SLN('1402'!$I11,,'1402'!$M11))*'1402'!$L11</f>
        <v>9833011.666666666</v>
      </c>
      <c r="Z11" s="39">
        <f>(SLN('1402'!$I11,,'1402'!$M11))*'1402'!$L11</f>
        <v>9833011.666666666</v>
      </c>
      <c r="AA11" s="39">
        <f>(SLN('1402'!$I11,,'1402'!$M11))*'1402'!$L11</f>
        <v>9833011.666666666</v>
      </c>
      <c r="AB11" s="43">
        <f>SUM('1402'!$P11:$AA11)</f>
        <v>117996140.00000001</v>
      </c>
      <c r="AC11" s="43">
        <f>'1402'!$AB11+'1402'!$O11</f>
        <v>118115420.70000002</v>
      </c>
      <c r="AD11" s="44">
        <f>'1402'!$I11-'1402'!$AC11</f>
        <v>589861419.29999995</v>
      </c>
    </row>
    <row r="12" spans="1:30" x14ac:dyDescent="0.25">
      <c r="A12" s="34">
        <v>10</v>
      </c>
      <c r="B12" s="35"/>
      <c r="C12" s="36" t="s">
        <v>37</v>
      </c>
      <c r="D12" s="36" t="s">
        <v>40</v>
      </c>
      <c r="E12" s="38" t="s">
        <v>99</v>
      </c>
      <c r="F12" s="38" t="s">
        <v>39</v>
      </c>
      <c r="G12" s="38">
        <v>1</v>
      </c>
      <c r="H12" s="45">
        <v>707976840</v>
      </c>
      <c r="I12" s="45">
        <f t="shared" si="0"/>
        <v>707976840</v>
      </c>
      <c r="J12" s="40">
        <v>44639</v>
      </c>
      <c r="K12" s="41">
        <v>44639</v>
      </c>
      <c r="L12" s="8">
        <v>1</v>
      </c>
      <c r="M12" s="42">
        <f t="shared" si="1"/>
        <v>72</v>
      </c>
      <c r="N12" s="42" t="s">
        <v>36</v>
      </c>
      <c r="O12" s="43">
        <v>119280.7</v>
      </c>
      <c r="P12" s="43">
        <f>(SLN('1402'!$I12,,'1402'!$M12))*'1402'!$L12</f>
        <v>9833011.666666666</v>
      </c>
      <c r="Q12" s="39">
        <f>(SLN('1402'!$I12,,'1402'!$M12))*'1402'!$L12</f>
        <v>9833011.666666666</v>
      </c>
      <c r="R12" s="39">
        <f>(SLN('1402'!$I12,,'1402'!$M12))*'1402'!$L12</f>
        <v>9833011.666666666</v>
      </c>
      <c r="S12" s="39">
        <f>(SLN('1402'!$I12,,'1402'!$M12))*'1402'!$L12</f>
        <v>9833011.666666666</v>
      </c>
      <c r="T12" s="39">
        <f>(SLN('1402'!$I12,,'1402'!$M12))*'1402'!$L12</f>
        <v>9833011.666666666</v>
      </c>
      <c r="U12" s="39">
        <f>(SLN('1402'!$I12,,'1402'!$M12))*'1402'!$L12</f>
        <v>9833011.666666666</v>
      </c>
      <c r="V12" s="39">
        <f>(SLN('1402'!$I12,,'1402'!$M12))*'1402'!$L12</f>
        <v>9833011.666666666</v>
      </c>
      <c r="W12" s="39">
        <f>(SLN('1402'!$I12,,'1402'!$M12))*'1402'!$L12</f>
        <v>9833011.666666666</v>
      </c>
      <c r="X12" s="39">
        <f>(SLN('1402'!$I12,,'1402'!$M12))*'1402'!$L12</f>
        <v>9833011.666666666</v>
      </c>
      <c r="Y12" s="39">
        <f>(SLN('1402'!$I12,,'1402'!$M12))*'1402'!$L12</f>
        <v>9833011.666666666</v>
      </c>
      <c r="Z12" s="39">
        <f>(SLN('1402'!$I12,,'1402'!$M12))*'1402'!$L12</f>
        <v>9833011.666666666</v>
      </c>
      <c r="AA12" s="39">
        <f>(SLN('1402'!$I12,,'1402'!$M12))*'1402'!$L12</f>
        <v>9833011.666666666</v>
      </c>
      <c r="AB12" s="43">
        <f>SUM('1402'!$P12:$AA12)</f>
        <v>117996140.00000001</v>
      </c>
      <c r="AC12" s="43">
        <f>'1402'!$AB12+'1402'!$O12</f>
        <v>118115420.70000002</v>
      </c>
      <c r="AD12" s="44">
        <f>'1402'!$I12-'1402'!$AC12</f>
        <v>589861419.29999995</v>
      </c>
    </row>
    <row r="13" spans="1:30" x14ac:dyDescent="0.25">
      <c r="A13" s="34">
        <v>11</v>
      </c>
      <c r="B13" s="35"/>
      <c r="C13" s="36" t="s">
        <v>37</v>
      </c>
      <c r="D13" s="36" t="s">
        <v>40</v>
      </c>
      <c r="E13" s="38" t="s">
        <v>100</v>
      </c>
      <c r="F13" s="38" t="s">
        <v>39</v>
      </c>
      <c r="G13" s="38">
        <v>1</v>
      </c>
      <c r="H13" s="45">
        <v>707976840</v>
      </c>
      <c r="I13" s="45">
        <f t="shared" si="0"/>
        <v>707976840</v>
      </c>
      <c r="J13" s="40">
        <v>44639</v>
      </c>
      <c r="K13" s="41">
        <v>44639</v>
      </c>
      <c r="L13" s="8">
        <v>1</v>
      </c>
      <c r="M13" s="42">
        <f t="shared" si="1"/>
        <v>72</v>
      </c>
      <c r="N13" s="42" t="s">
        <v>36</v>
      </c>
      <c r="O13" s="43">
        <v>119280.7</v>
      </c>
      <c r="P13" s="43">
        <f>(SLN('1402'!$I13,,'1402'!$M13))*'1402'!$L13</f>
        <v>9833011.666666666</v>
      </c>
      <c r="Q13" s="39">
        <f>(SLN('1402'!$I13,,'1402'!$M13))*'1402'!$L13</f>
        <v>9833011.666666666</v>
      </c>
      <c r="R13" s="39">
        <f>(SLN('1402'!$I13,,'1402'!$M13))*'1402'!$L13</f>
        <v>9833011.666666666</v>
      </c>
      <c r="S13" s="39">
        <f>(SLN('1402'!$I13,,'1402'!$M13))*'1402'!$L13</f>
        <v>9833011.666666666</v>
      </c>
      <c r="T13" s="39">
        <f>(SLN('1402'!$I13,,'1402'!$M13))*'1402'!$L13</f>
        <v>9833011.666666666</v>
      </c>
      <c r="U13" s="39">
        <f>(SLN('1402'!$I13,,'1402'!$M13))*'1402'!$L13</f>
        <v>9833011.666666666</v>
      </c>
      <c r="V13" s="39">
        <f>(SLN('1402'!$I13,,'1402'!$M13))*'1402'!$L13</f>
        <v>9833011.666666666</v>
      </c>
      <c r="W13" s="39">
        <f>(SLN('1402'!$I13,,'1402'!$M13))*'1402'!$L13</f>
        <v>9833011.666666666</v>
      </c>
      <c r="X13" s="39">
        <f>(SLN('1402'!$I13,,'1402'!$M13))*'1402'!$L13</f>
        <v>9833011.666666666</v>
      </c>
      <c r="Y13" s="39">
        <f>(SLN('1402'!$I13,,'1402'!$M13))*'1402'!$L13</f>
        <v>9833011.666666666</v>
      </c>
      <c r="Z13" s="39">
        <f>(SLN('1402'!$I13,,'1402'!$M13))*'1402'!$L13</f>
        <v>9833011.666666666</v>
      </c>
      <c r="AA13" s="39">
        <f>(SLN('1402'!$I13,,'1402'!$M13))*'1402'!$L13</f>
        <v>9833011.666666666</v>
      </c>
      <c r="AB13" s="43">
        <f>SUM('1402'!$P13:$AA13)</f>
        <v>117996140.00000001</v>
      </c>
      <c r="AC13" s="43">
        <f>'1402'!$AB13+'1402'!$O13</f>
        <v>118115420.70000002</v>
      </c>
      <c r="AD13" s="44">
        <f>'1402'!$I13-'1402'!$AC13</f>
        <v>589861419.29999995</v>
      </c>
    </row>
    <row r="14" spans="1:30" x14ac:dyDescent="0.25">
      <c r="A14" s="34">
        <v>12</v>
      </c>
      <c r="B14" s="35"/>
      <c r="C14" s="36" t="s">
        <v>37</v>
      </c>
      <c r="D14" s="36" t="s">
        <v>40</v>
      </c>
      <c r="E14" s="38" t="s">
        <v>101</v>
      </c>
      <c r="F14" s="38" t="s">
        <v>39</v>
      </c>
      <c r="G14" s="38">
        <v>1</v>
      </c>
      <c r="H14" s="45">
        <v>707976840</v>
      </c>
      <c r="I14" s="45">
        <f t="shared" si="0"/>
        <v>707976840</v>
      </c>
      <c r="J14" s="40">
        <v>44639</v>
      </c>
      <c r="K14" s="41">
        <v>44639</v>
      </c>
      <c r="L14" s="8">
        <v>1</v>
      </c>
      <c r="M14" s="42">
        <f t="shared" si="1"/>
        <v>72</v>
      </c>
      <c r="N14" s="42" t="s">
        <v>36</v>
      </c>
      <c r="O14" s="43">
        <v>119280.7</v>
      </c>
      <c r="P14" s="43">
        <f>(SLN('1402'!$I14,,'1402'!$M14))*'1402'!$L14</f>
        <v>9833011.666666666</v>
      </c>
      <c r="Q14" s="39">
        <f>(SLN('1402'!$I14,,'1402'!$M14))*'1402'!$L14</f>
        <v>9833011.666666666</v>
      </c>
      <c r="R14" s="39">
        <f>(SLN('1402'!$I14,,'1402'!$M14))*'1402'!$L14</f>
        <v>9833011.666666666</v>
      </c>
      <c r="S14" s="39">
        <f>(SLN('1402'!$I14,,'1402'!$M14))*'1402'!$L14</f>
        <v>9833011.666666666</v>
      </c>
      <c r="T14" s="39">
        <f>(SLN('1402'!$I14,,'1402'!$M14))*'1402'!$L14</f>
        <v>9833011.666666666</v>
      </c>
      <c r="U14" s="39">
        <f>(SLN('1402'!$I14,,'1402'!$M14))*'1402'!$L14</f>
        <v>9833011.666666666</v>
      </c>
      <c r="V14" s="39">
        <f>(SLN('1402'!$I14,,'1402'!$M14))*'1402'!$L14</f>
        <v>9833011.666666666</v>
      </c>
      <c r="W14" s="39">
        <f>(SLN('1402'!$I14,,'1402'!$M14))*'1402'!$L14</f>
        <v>9833011.666666666</v>
      </c>
      <c r="X14" s="39">
        <f>(SLN('1402'!$I14,,'1402'!$M14))*'1402'!$L14</f>
        <v>9833011.666666666</v>
      </c>
      <c r="Y14" s="39">
        <f>(SLN('1402'!$I14,,'1402'!$M14))*'1402'!$L14</f>
        <v>9833011.666666666</v>
      </c>
      <c r="Z14" s="39">
        <f>(SLN('1402'!$I14,,'1402'!$M14))*'1402'!$L14</f>
        <v>9833011.666666666</v>
      </c>
      <c r="AA14" s="39">
        <f>(SLN('1402'!$I14,,'1402'!$M14))*'1402'!$L14</f>
        <v>9833011.666666666</v>
      </c>
      <c r="AB14" s="43">
        <f>SUM('1402'!$P14:$AA14)</f>
        <v>117996140.00000001</v>
      </c>
      <c r="AC14" s="43">
        <f>'1402'!$AB14+'1402'!$O14</f>
        <v>118115420.70000002</v>
      </c>
      <c r="AD14" s="44">
        <f>'1402'!$I14-'1402'!$AC14</f>
        <v>589861419.29999995</v>
      </c>
    </row>
    <row r="15" spans="1:30" x14ac:dyDescent="0.25">
      <c r="A15" s="34">
        <v>13</v>
      </c>
      <c r="B15" s="35"/>
      <c r="C15" s="36" t="s">
        <v>37</v>
      </c>
      <c r="D15" s="36" t="s">
        <v>40</v>
      </c>
      <c r="E15" s="38" t="s">
        <v>102</v>
      </c>
      <c r="F15" s="38" t="s">
        <v>39</v>
      </c>
      <c r="G15" s="38">
        <v>1</v>
      </c>
      <c r="H15" s="45">
        <v>707976840</v>
      </c>
      <c r="I15" s="45">
        <f t="shared" si="0"/>
        <v>707976840</v>
      </c>
      <c r="J15" s="40">
        <v>44639</v>
      </c>
      <c r="K15" s="41">
        <v>44639</v>
      </c>
      <c r="L15" s="8">
        <v>1</v>
      </c>
      <c r="M15" s="42">
        <f t="shared" si="1"/>
        <v>72</v>
      </c>
      <c r="N15" s="42" t="s">
        <v>36</v>
      </c>
      <c r="O15" s="43">
        <v>119280.7</v>
      </c>
      <c r="P15" s="43">
        <f>(SLN('1402'!$I15,,'1402'!$M15))*'1402'!$L15</f>
        <v>9833011.666666666</v>
      </c>
      <c r="Q15" s="39">
        <f>(SLN('1402'!$I15,,'1402'!$M15))*'1402'!$L15</f>
        <v>9833011.666666666</v>
      </c>
      <c r="R15" s="39">
        <f>(SLN('1402'!$I15,,'1402'!$M15))*'1402'!$L15</f>
        <v>9833011.666666666</v>
      </c>
      <c r="S15" s="39">
        <f>(SLN('1402'!$I15,,'1402'!$M15))*'1402'!$L15</f>
        <v>9833011.666666666</v>
      </c>
      <c r="T15" s="39">
        <f>(SLN('1402'!$I15,,'1402'!$M15))*'1402'!$L15</f>
        <v>9833011.666666666</v>
      </c>
      <c r="U15" s="39">
        <f>(SLN('1402'!$I15,,'1402'!$M15))*'1402'!$L15</f>
        <v>9833011.666666666</v>
      </c>
      <c r="V15" s="39">
        <f>(SLN('1402'!$I15,,'1402'!$M15))*'1402'!$L15</f>
        <v>9833011.666666666</v>
      </c>
      <c r="W15" s="39">
        <f>(SLN('1402'!$I15,,'1402'!$M15))*'1402'!$L15</f>
        <v>9833011.666666666</v>
      </c>
      <c r="X15" s="39">
        <f>(SLN('1402'!$I15,,'1402'!$M15))*'1402'!$L15</f>
        <v>9833011.666666666</v>
      </c>
      <c r="Y15" s="39">
        <f>(SLN('1402'!$I15,,'1402'!$M15))*'1402'!$L15</f>
        <v>9833011.666666666</v>
      </c>
      <c r="Z15" s="39">
        <f>(SLN('1402'!$I15,,'1402'!$M15))*'1402'!$L15</f>
        <v>9833011.666666666</v>
      </c>
      <c r="AA15" s="39">
        <f>(SLN('1402'!$I15,,'1402'!$M15))*'1402'!$L15</f>
        <v>9833011.666666666</v>
      </c>
      <c r="AB15" s="43">
        <f>SUM('1402'!$P15:$AA15)</f>
        <v>117996140.00000001</v>
      </c>
      <c r="AC15" s="43">
        <f>'1402'!$AB15+'1402'!$O15</f>
        <v>118115420.70000002</v>
      </c>
      <c r="AD15" s="44">
        <f>'1402'!$I15-'1402'!$AC15</f>
        <v>589861419.29999995</v>
      </c>
    </row>
    <row r="16" spans="1:30" x14ac:dyDescent="0.25">
      <c r="A16" s="34">
        <v>14</v>
      </c>
      <c r="B16" s="35"/>
      <c r="C16" s="36" t="s">
        <v>37</v>
      </c>
      <c r="D16" s="36" t="s">
        <v>40</v>
      </c>
      <c r="E16" s="38" t="s">
        <v>103</v>
      </c>
      <c r="F16" s="38" t="s">
        <v>39</v>
      </c>
      <c r="G16" s="38">
        <v>1</v>
      </c>
      <c r="H16" s="45">
        <v>707976840</v>
      </c>
      <c r="I16" s="45">
        <f t="shared" si="0"/>
        <v>707976840</v>
      </c>
      <c r="J16" s="40">
        <v>44639</v>
      </c>
      <c r="K16" s="41">
        <v>44639</v>
      </c>
      <c r="L16" s="8">
        <v>1</v>
      </c>
      <c r="M16" s="42">
        <f t="shared" si="1"/>
        <v>72</v>
      </c>
      <c r="N16" s="42" t="s">
        <v>36</v>
      </c>
      <c r="O16" s="43">
        <v>119280.7</v>
      </c>
      <c r="P16" s="43">
        <f>(SLN('1402'!$I16,,'1402'!$M16))*'1402'!$L16</f>
        <v>9833011.666666666</v>
      </c>
      <c r="Q16" s="39">
        <f>(SLN('1402'!$I16,,'1402'!$M16))*'1402'!$L16</f>
        <v>9833011.666666666</v>
      </c>
      <c r="R16" s="39">
        <f>(SLN('1402'!$I16,,'1402'!$M16))*'1402'!$L16</f>
        <v>9833011.666666666</v>
      </c>
      <c r="S16" s="39">
        <f>(SLN('1402'!$I16,,'1402'!$M16))*'1402'!$L16</f>
        <v>9833011.666666666</v>
      </c>
      <c r="T16" s="39">
        <f>(SLN('1402'!$I16,,'1402'!$M16))*'1402'!$L16</f>
        <v>9833011.666666666</v>
      </c>
      <c r="U16" s="39">
        <f>(SLN('1402'!$I16,,'1402'!$M16))*'1402'!$L16</f>
        <v>9833011.666666666</v>
      </c>
      <c r="V16" s="39">
        <f>(SLN('1402'!$I16,,'1402'!$M16))*'1402'!$L16</f>
        <v>9833011.666666666</v>
      </c>
      <c r="W16" s="39">
        <f>(SLN('1402'!$I16,,'1402'!$M16))*'1402'!$L16</f>
        <v>9833011.666666666</v>
      </c>
      <c r="X16" s="39">
        <f>(SLN('1402'!$I16,,'1402'!$M16))*'1402'!$L16</f>
        <v>9833011.666666666</v>
      </c>
      <c r="Y16" s="39">
        <f>(SLN('1402'!$I16,,'1402'!$M16))*'1402'!$L16</f>
        <v>9833011.666666666</v>
      </c>
      <c r="Z16" s="39">
        <f>(SLN('1402'!$I16,,'1402'!$M16))*'1402'!$L16</f>
        <v>9833011.666666666</v>
      </c>
      <c r="AA16" s="39">
        <f>(SLN('1402'!$I16,,'1402'!$M16))*'1402'!$L16</f>
        <v>9833011.666666666</v>
      </c>
      <c r="AB16" s="43">
        <f>SUM('1402'!$P16:$AA16)</f>
        <v>117996140.00000001</v>
      </c>
      <c r="AC16" s="43">
        <f>'1402'!$AB16+'1402'!$O16</f>
        <v>118115420.70000002</v>
      </c>
      <c r="AD16" s="44">
        <f>'1402'!$I16-'1402'!$AC16</f>
        <v>589861419.29999995</v>
      </c>
    </row>
    <row r="17" spans="1:30" x14ac:dyDescent="0.25">
      <c r="A17" s="34">
        <v>15</v>
      </c>
      <c r="B17" s="35"/>
      <c r="C17" s="36" t="s">
        <v>37</v>
      </c>
      <c r="D17" s="36" t="s">
        <v>40</v>
      </c>
      <c r="E17" s="38" t="s">
        <v>104</v>
      </c>
      <c r="F17" s="38" t="s">
        <v>39</v>
      </c>
      <c r="G17" s="38">
        <v>1</v>
      </c>
      <c r="H17" s="45">
        <v>707976840</v>
      </c>
      <c r="I17" s="45">
        <f t="shared" si="0"/>
        <v>707976840</v>
      </c>
      <c r="J17" s="40">
        <v>44639</v>
      </c>
      <c r="K17" s="41">
        <v>44639</v>
      </c>
      <c r="L17" s="8">
        <v>1</v>
      </c>
      <c r="M17" s="42">
        <f t="shared" si="1"/>
        <v>72</v>
      </c>
      <c r="N17" s="42" t="s">
        <v>36</v>
      </c>
      <c r="O17" s="43">
        <v>119280.7</v>
      </c>
      <c r="P17" s="43">
        <f>(SLN('1402'!$I17,,'1402'!$M17))*'1402'!$L17</f>
        <v>9833011.666666666</v>
      </c>
      <c r="Q17" s="39">
        <f>(SLN('1402'!$I17,,'1402'!$M17))*'1402'!$L17</f>
        <v>9833011.666666666</v>
      </c>
      <c r="R17" s="39">
        <f>(SLN('1402'!$I17,,'1402'!$M17))*'1402'!$L17</f>
        <v>9833011.666666666</v>
      </c>
      <c r="S17" s="39">
        <f>(SLN('1402'!$I17,,'1402'!$M17))*'1402'!$L17</f>
        <v>9833011.666666666</v>
      </c>
      <c r="T17" s="39">
        <f>(SLN('1402'!$I17,,'1402'!$M17))*'1402'!$L17</f>
        <v>9833011.666666666</v>
      </c>
      <c r="U17" s="39">
        <f>(SLN('1402'!$I17,,'1402'!$M17))*'1402'!$L17</f>
        <v>9833011.666666666</v>
      </c>
      <c r="V17" s="39">
        <f>(SLN('1402'!$I17,,'1402'!$M17))*'1402'!$L17</f>
        <v>9833011.666666666</v>
      </c>
      <c r="W17" s="39">
        <f>(SLN('1402'!$I17,,'1402'!$M17))*'1402'!$L17</f>
        <v>9833011.666666666</v>
      </c>
      <c r="X17" s="39">
        <f>(SLN('1402'!$I17,,'1402'!$M17))*'1402'!$L17</f>
        <v>9833011.666666666</v>
      </c>
      <c r="Y17" s="39">
        <f>(SLN('1402'!$I17,,'1402'!$M17))*'1402'!$L17</f>
        <v>9833011.666666666</v>
      </c>
      <c r="Z17" s="39">
        <f>(SLN('1402'!$I17,,'1402'!$M17))*'1402'!$L17</f>
        <v>9833011.666666666</v>
      </c>
      <c r="AA17" s="39">
        <f>(SLN('1402'!$I17,,'1402'!$M17))*'1402'!$L17</f>
        <v>9833011.666666666</v>
      </c>
      <c r="AB17" s="43">
        <f>SUM('1402'!$P17:$AA17)</f>
        <v>117996140.00000001</v>
      </c>
      <c r="AC17" s="43">
        <f>'1402'!$AB17+'1402'!$O17</f>
        <v>118115420.70000002</v>
      </c>
      <c r="AD17" s="44">
        <f>'1402'!$I17-'1402'!$AC17</f>
        <v>589861419.29999995</v>
      </c>
    </row>
    <row r="18" spans="1:30" x14ac:dyDescent="0.25">
      <c r="A18" s="34">
        <v>16</v>
      </c>
      <c r="B18" s="35"/>
      <c r="C18" s="36" t="s">
        <v>37</v>
      </c>
      <c r="D18" s="36" t="s">
        <v>40</v>
      </c>
      <c r="E18" s="38" t="s">
        <v>105</v>
      </c>
      <c r="F18" s="38" t="s">
        <v>39</v>
      </c>
      <c r="G18" s="38">
        <v>1</v>
      </c>
      <c r="H18" s="45">
        <v>707976840</v>
      </c>
      <c r="I18" s="45">
        <f t="shared" si="0"/>
        <v>707976840</v>
      </c>
      <c r="J18" s="40">
        <v>44639</v>
      </c>
      <c r="K18" s="41">
        <v>44639</v>
      </c>
      <c r="L18" s="8">
        <v>1</v>
      </c>
      <c r="M18" s="42">
        <f t="shared" si="1"/>
        <v>72</v>
      </c>
      <c r="N18" s="42" t="s">
        <v>36</v>
      </c>
      <c r="O18" s="43">
        <v>119280.7</v>
      </c>
      <c r="P18" s="43">
        <f>(SLN('1402'!$I18,,'1402'!$M18))*'1402'!$L18</f>
        <v>9833011.666666666</v>
      </c>
      <c r="Q18" s="39">
        <f>(SLN('1402'!$I18,,'1402'!$M18))*'1402'!$L18</f>
        <v>9833011.666666666</v>
      </c>
      <c r="R18" s="39">
        <f>(SLN('1402'!$I18,,'1402'!$M18))*'1402'!$L18</f>
        <v>9833011.666666666</v>
      </c>
      <c r="S18" s="39">
        <f>(SLN('1402'!$I18,,'1402'!$M18))*'1402'!$L18</f>
        <v>9833011.666666666</v>
      </c>
      <c r="T18" s="39">
        <f>(SLN('1402'!$I18,,'1402'!$M18))*'1402'!$L18</f>
        <v>9833011.666666666</v>
      </c>
      <c r="U18" s="39">
        <f>(SLN('1402'!$I18,,'1402'!$M18))*'1402'!$L18</f>
        <v>9833011.666666666</v>
      </c>
      <c r="V18" s="39">
        <f>(SLN('1402'!$I18,,'1402'!$M18))*'1402'!$L18</f>
        <v>9833011.666666666</v>
      </c>
      <c r="W18" s="39">
        <f>(SLN('1402'!$I18,,'1402'!$M18))*'1402'!$L18</f>
        <v>9833011.666666666</v>
      </c>
      <c r="X18" s="39">
        <f>(SLN('1402'!$I18,,'1402'!$M18))*'1402'!$L18</f>
        <v>9833011.666666666</v>
      </c>
      <c r="Y18" s="39">
        <f>(SLN('1402'!$I18,,'1402'!$M18))*'1402'!$L18</f>
        <v>9833011.666666666</v>
      </c>
      <c r="Z18" s="39">
        <f>(SLN('1402'!$I18,,'1402'!$M18))*'1402'!$L18</f>
        <v>9833011.666666666</v>
      </c>
      <c r="AA18" s="39">
        <f>(SLN('1402'!$I18,,'1402'!$M18))*'1402'!$L18</f>
        <v>9833011.666666666</v>
      </c>
      <c r="AB18" s="43">
        <f>SUM('1402'!$P18:$AA18)</f>
        <v>117996140.00000001</v>
      </c>
      <c r="AC18" s="43">
        <f>'1402'!$AB18+'1402'!$O18</f>
        <v>118115420.70000002</v>
      </c>
      <c r="AD18" s="44">
        <f>'1402'!$I18-'1402'!$AC18</f>
        <v>589861419.29999995</v>
      </c>
    </row>
    <row r="19" spans="1:30" x14ac:dyDescent="0.25">
      <c r="A19" s="34">
        <v>17</v>
      </c>
      <c r="B19" s="35"/>
      <c r="C19" s="36" t="s">
        <v>37</v>
      </c>
      <c r="D19" s="36" t="s">
        <v>40</v>
      </c>
      <c r="E19" s="38" t="s">
        <v>106</v>
      </c>
      <c r="F19" s="38" t="s">
        <v>39</v>
      </c>
      <c r="G19" s="38">
        <v>1</v>
      </c>
      <c r="H19" s="45">
        <v>707976840</v>
      </c>
      <c r="I19" s="45">
        <f t="shared" si="0"/>
        <v>707976840</v>
      </c>
      <c r="J19" s="40">
        <v>44639</v>
      </c>
      <c r="K19" s="41">
        <v>44639</v>
      </c>
      <c r="L19" s="8">
        <v>1</v>
      </c>
      <c r="M19" s="42">
        <f t="shared" si="1"/>
        <v>72</v>
      </c>
      <c r="N19" s="42" t="s">
        <v>36</v>
      </c>
      <c r="O19" s="43">
        <v>119280.7</v>
      </c>
      <c r="P19" s="43">
        <f>(SLN('1402'!$I19,,'1402'!$M19))*'1402'!$L19</f>
        <v>9833011.666666666</v>
      </c>
      <c r="Q19" s="39">
        <f>(SLN('1402'!$I19,,'1402'!$M19))*'1402'!$L19</f>
        <v>9833011.666666666</v>
      </c>
      <c r="R19" s="39">
        <f>(SLN('1402'!$I19,,'1402'!$M19))*'1402'!$L19</f>
        <v>9833011.666666666</v>
      </c>
      <c r="S19" s="39">
        <f>(SLN('1402'!$I19,,'1402'!$M19))*'1402'!$L19</f>
        <v>9833011.666666666</v>
      </c>
      <c r="T19" s="39">
        <f>(SLN('1402'!$I19,,'1402'!$M19))*'1402'!$L19</f>
        <v>9833011.666666666</v>
      </c>
      <c r="U19" s="39">
        <f>(SLN('1402'!$I19,,'1402'!$M19))*'1402'!$L19</f>
        <v>9833011.666666666</v>
      </c>
      <c r="V19" s="39">
        <f>(SLN('1402'!$I19,,'1402'!$M19))*'1402'!$L19</f>
        <v>9833011.666666666</v>
      </c>
      <c r="W19" s="39">
        <f>(SLN('1402'!$I19,,'1402'!$M19))*'1402'!$L19</f>
        <v>9833011.666666666</v>
      </c>
      <c r="X19" s="39">
        <f>(SLN('1402'!$I19,,'1402'!$M19))*'1402'!$L19</f>
        <v>9833011.666666666</v>
      </c>
      <c r="Y19" s="39">
        <f>(SLN('1402'!$I19,,'1402'!$M19))*'1402'!$L19</f>
        <v>9833011.666666666</v>
      </c>
      <c r="Z19" s="39">
        <f>(SLN('1402'!$I19,,'1402'!$M19))*'1402'!$L19</f>
        <v>9833011.666666666</v>
      </c>
      <c r="AA19" s="39">
        <f>(SLN('1402'!$I19,,'1402'!$M19))*'1402'!$L19</f>
        <v>9833011.666666666</v>
      </c>
      <c r="AB19" s="43">
        <f>SUM('1402'!$P19:$AA19)</f>
        <v>117996140.00000001</v>
      </c>
      <c r="AC19" s="43">
        <f>'1402'!$AB19+'1402'!$O19</f>
        <v>118115420.70000002</v>
      </c>
      <c r="AD19" s="44">
        <f>'1402'!$I19-'1402'!$AC19</f>
        <v>589861419.29999995</v>
      </c>
    </row>
    <row r="20" spans="1:30" x14ac:dyDescent="0.25">
      <c r="A20" s="34">
        <v>18</v>
      </c>
      <c r="B20" s="35"/>
      <c r="C20" s="36" t="s">
        <v>37</v>
      </c>
      <c r="D20" s="36" t="s">
        <v>40</v>
      </c>
      <c r="E20" s="38" t="s">
        <v>107</v>
      </c>
      <c r="F20" s="38" t="s">
        <v>39</v>
      </c>
      <c r="G20" s="38">
        <v>1</v>
      </c>
      <c r="H20" s="45">
        <v>707976840</v>
      </c>
      <c r="I20" s="45">
        <f t="shared" si="0"/>
        <v>707976840</v>
      </c>
      <c r="J20" s="40">
        <v>44639</v>
      </c>
      <c r="K20" s="41">
        <v>44639</v>
      </c>
      <c r="L20" s="8">
        <v>1</v>
      </c>
      <c r="M20" s="42">
        <f t="shared" si="1"/>
        <v>72</v>
      </c>
      <c r="N20" s="42" t="s">
        <v>36</v>
      </c>
      <c r="O20" s="43">
        <v>119280.7</v>
      </c>
      <c r="P20" s="43">
        <f>(SLN('1402'!$I20,,'1402'!$M20))*'1402'!$L20</f>
        <v>9833011.666666666</v>
      </c>
      <c r="Q20" s="39">
        <f>(SLN('1402'!$I20,,'1402'!$M20))*'1402'!$L20</f>
        <v>9833011.666666666</v>
      </c>
      <c r="R20" s="39">
        <f>(SLN('1402'!$I20,,'1402'!$M20))*'1402'!$L20</f>
        <v>9833011.666666666</v>
      </c>
      <c r="S20" s="39">
        <f>(SLN('1402'!$I20,,'1402'!$M20))*'1402'!$L20</f>
        <v>9833011.666666666</v>
      </c>
      <c r="T20" s="39">
        <f>(SLN('1402'!$I20,,'1402'!$M20))*'1402'!$L20</f>
        <v>9833011.666666666</v>
      </c>
      <c r="U20" s="39">
        <f>(SLN('1402'!$I20,,'1402'!$M20))*'1402'!$L20</f>
        <v>9833011.666666666</v>
      </c>
      <c r="V20" s="39">
        <f>(SLN('1402'!$I20,,'1402'!$M20))*'1402'!$L20</f>
        <v>9833011.666666666</v>
      </c>
      <c r="W20" s="39">
        <f>(SLN('1402'!$I20,,'1402'!$M20))*'1402'!$L20</f>
        <v>9833011.666666666</v>
      </c>
      <c r="X20" s="39">
        <f>(SLN('1402'!$I20,,'1402'!$M20))*'1402'!$L20</f>
        <v>9833011.666666666</v>
      </c>
      <c r="Y20" s="39">
        <f>(SLN('1402'!$I20,,'1402'!$M20))*'1402'!$L20</f>
        <v>9833011.666666666</v>
      </c>
      <c r="Z20" s="39">
        <f>(SLN('1402'!$I20,,'1402'!$M20))*'1402'!$L20</f>
        <v>9833011.666666666</v>
      </c>
      <c r="AA20" s="39">
        <f>(SLN('1402'!$I20,,'1402'!$M20))*'1402'!$L20</f>
        <v>9833011.666666666</v>
      </c>
      <c r="AB20" s="43">
        <f>SUM('1402'!$P20:$AA20)</f>
        <v>117996140.00000001</v>
      </c>
      <c r="AC20" s="43">
        <f>'1402'!$AB20+'1402'!$O20</f>
        <v>118115420.70000002</v>
      </c>
      <c r="AD20" s="44">
        <f>'1402'!$I20-'1402'!$AC20</f>
        <v>589861419.29999995</v>
      </c>
    </row>
    <row r="21" spans="1:30" x14ac:dyDescent="0.25">
      <c r="A21" s="34">
        <v>19</v>
      </c>
      <c r="B21" s="35"/>
      <c r="C21" s="36" t="s">
        <v>37</v>
      </c>
      <c r="D21" s="36" t="s">
        <v>40</v>
      </c>
      <c r="E21" s="38" t="s">
        <v>108</v>
      </c>
      <c r="F21" s="38" t="s">
        <v>39</v>
      </c>
      <c r="G21" s="38">
        <v>1</v>
      </c>
      <c r="H21" s="45">
        <v>707976840</v>
      </c>
      <c r="I21" s="45">
        <f t="shared" si="0"/>
        <v>707976840</v>
      </c>
      <c r="J21" s="40">
        <v>44639</v>
      </c>
      <c r="K21" s="41">
        <v>44639</v>
      </c>
      <c r="L21" s="8">
        <v>1</v>
      </c>
      <c r="M21" s="42">
        <f t="shared" si="1"/>
        <v>72</v>
      </c>
      <c r="N21" s="42" t="s">
        <v>36</v>
      </c>
      <c r="O21" s="43">
        <v>119280.7</v>
      </c>
      <c r="P21" s="43">
        <f>(SLN('1402'!$I21,,'1402'!$M21))*'1402'!$L21</f>
        <v>9833011.666666666</v>
      </c>
      <c r="Q21" s="39">
        <f>(SLN('1402'!$I21,,'1402'!$M21))*'1402'!$L21</f>
        <v>9833011.666666666</v>
      </c>
      <c r="R21" s="39">
        <f>(SLN('1402'!$I21,,'1402'!$M21))*'1402'!$L21</f>
        <v>9833011.666666666</v>
      </c>
      <c r="S21" s="39">
        <f>(SLN('1402'!$I21,,'1402'!$M21))*'1402'!$L21</f>
        <v>9833011.666666666</v>
      </c>
      <c r="T21" s="39">
        <f>(SLN('1402'!$I21,,'1402'!$M21))*'1402'!$L21</f>
        <v>9833011.666666666</v>
      </c>
      <c r="U21" s="39">
        <f>(SLN('1402'!$I21,,'1402'!$M21))*'1402'!$L21</f>
        <v>9833011.666666666</v>
      </c>
      <c r="V21" s="39">
        <f>(SLN('1402'!$I21,,'1402'!$M21))*'1402'!$L21</f>
        <v>9833011.666666666</v>
      </c>
      <c r="W21" s="39">
        <f>(SLN('1402'!$I21,,'1402'!$M21))*'1402'!$L21</f>
        <v>9833011.666666666</v>
      </c>
      <c r="X21" s="39">
        <f>(SLN('1402'!$I21,,'1402'!$M21))*'1402'!$L21</f>
        <v>9833011.666666666</v>
      </c>
      <c r="Y21" s="39">
        <f>(SLN('1402'!$I21,,'1402'!$M21))*'1402'!$L21</f>
        <v>9833011.666666666</v>
      </c>
      <c r="Z21" s="39">
        <f>(SLN('1402'!$I21,,'1402'!$M21))*'1402'!$L21</f>
        <v>9833011.666666666</v>
      </c>
      <c r="AA21" s="39">
        <f>(SLN('1402'!$I21,,'1402'!$M21))*'1402'!$L21</f>
        <v>9833011.666666666</v>
      </c>
      <c r="AB21" s="43">
        <f>SUM('1402'!$P21:$AA21)</f>
        <v>117996140.00000001</v>
      </c>
      <c r="AC21" s="43">
        <f>'1402'!$AB21+'1402'!$O21</f>
        <v>118115420.70000002</v>
      </c>
      <c r="AD21" s="44">
        <f>'1402'!$I21-'1402'!$AC21</f>
        <v>589861419.29999995</v>
      </c>
    </row>
    <row r="22" spans="1:30" x14ac:dyDescent="0.25">
      <c r="A22" s="34">
        <v>20</v>
      </c>
      <c r="B22" s="35"/>
      <c r="C22" s="36" t="s">
        <v>37</v>
      </c>
      <c r="D22" s="36" t="s">
        <v>40</v>
      </c>
      <c r="E22" s="38" t="s">
        <v>109</v>
      </c>
      <c r="F22" s="38" t="s">
        <v>39</v>
      </c>
      <c r="G22" s="38">
        <v>1</v>
      </c>
      <c r="H22" s="45">
        <v>707976840</v>
      </c>
      <c r="I22" s="45">
        <f t="shared" si="0"/>
        <v>707976840</v>
      </c>
      <c r="J22" s="40">
        <v>44639</v>
      </c>
      <c r="K22" s="41">
        <v>44639</v>
      </c>
      <c r="L22" s="8">
        <v>1</v>
      </c>
      <c r="M22" s="42">
        <f t="shared" si="1"/>
        <v>72</v>
      </c>
      <c r="N22" s="42" t="s">
        <v>36</v>
      </c>
      <c r="O22" s="43">
        <v>119280.7</v>
      </c>
      <c r="P22" s="43">
        <f>(SLN('1402'!$I22,,'1402'!$M22))*'1402'!$L22</f>
        <v>9833011.666666666</v>
      </c>
      <c r="Q22" s="39">
        <f>(SLN('1402'!$I22,,'1402'!$M22))*'1402'!$L22</f>
        <v>9833011.666666666</v>
      </c>
      <c r="R22" s="39">
        <f>(SLN('1402'!$I22,,'1402'!$M22))*'1402'!$L22</f>
        <v>9833011.666666666</v>
      </c>
      <c r="S22" s="39">
        <f>(SLN('1402'!$I22,,'1402'!$M22))*'1402'!$L22</f>
        <v>9833011.666666666</v>
      </c>
      <c r="T22" s="39">
        <f>(SLN('1402'!$I22,,'1402'!$M22))*'1402'!$L22</f>
        <v>9833011.666666666</v>
      </c>
      <c r="U22" s="39">
        <f>(SLN('1402'!$I22,,'1402'!$M22))*'1402'!$L22</f>
        <v>9833011.666666666</v>
      </c>
      <c r="V22" s="39">
        <f>(SLN('1402'!$I22,,'1402'!$M22))*'1402'!$L22</f>
        <v>9833011.666666666</v>
      </c>
      <c r="W22" s="39">
        <f>(SLN('1402'!$I22,,'1402'!$M22))*'1402'!$L22</f>
        <v>9833011.666666666</v>
      </c>
      <c r="X22" s="39">
        <f>(SLN('1402'!$I22,,'1402'!$M22))*'1402'!$L22</f>
        <v>9833011.666666666</v>
      </c>
      <c r="Y22" s="39">
        <f>(SLN('1402'!$I22,,'1402'!$M22))*'1402'!$L22</f>
        <v>9833011.666666666</v>
      </c>
      <c r="Z22" s="39">
        <f>(SLN('1402'!$I22,,'1402'!$M22))*'1402'!$L22</f>
        <v>9833011.666666666</v>
      </c>
      <c r="AA22" s="39">
        <f>(SLN('1402'!$I22,,'1402'!$M22))*'1402'!$L22</f>
        <v>9833011.666666666</v>
      </c>
      <c r="AB22" s="43">
        <f>SUM('1402'!$P22:$AA22)</f>
        <v>117996140.00000001</v>
      </c>
      <c r="AC22" s="43">
        <f>'1402'!$AB22+'1402'!$O22</f>
        <v>118115420.70000002</v>
      </c>
      <c r="AD22" s="44">
        <f>'1402'!$I22-'1402'!$AC22</f>
        <v>589861419.29999995</v>
      </c>
    </row>
    <row r="23" spans="1:30" x14ac:dyDescent="0.25">
      <c r="A23" s="34">
        <v>21</v>
      </c>
      <c r="B23" s="35"/>
      <c r="C23" s="36" t="s">
        <v>37</v>
      </c>
      <c r="D23" s="36" t="s">
        <v>40</v>
      </c>
      <c r="E23" s="38" t="s">
        <v>110</v>
      </c>
      <c r="F23" s="38" t="s">
        <v>39</v>
      </c>
      <c r="G23" s="38">
        <v>1</v>
      </c>
      <c r="H23" s="45">
        <v>707976840</v>
      </c>
      <c r="I23" s="45">
        <f t="shared" si="0"/>
        <v>707976840</v>
      </c>
      <c r="J23" s="40">
        <v>44639</v>
      </c>
      <c r="K23" s="41">
        <v>44639</v>
      </c>
      <c r="L23" s="8">
        <v>1</v>
      </c>
      <c r="M23" s="42">
        <f t="shared" si="1"/>
        <v>72</v>
      </c>
      <c r="N23" s="42" t="s">
        <v>36</v>
      </c>
      <c r="O23" s="43">
        <v>119280.7</v>
      </c>
      <c r="P23" s="43">
        <f>(SLN('1402'!$I23,,'1402'!$M23))*'1402'!$L23</f>
        <v>9833011.666666666</v>
      </c>
      <c r="Q23" s="39">
        <f>(SLN('1402'!$I23,,'1402'!$M23))*'1402'!$L23</f>
        <v>9833011.666666666</v>
      </c>
      <c r="R23" s="39">
        <f>(SLN('1402'!$I23,,'1402'!$M23))*'1402'!$L23</f>
        <v>9833011.666666666</v>
      </c>
      <c r="S23" s="39">
        <f>(SLN('1402'!$I23,,'1402'!$M23))*'1402'!$L23</f>
        <v>9833011.666666666</v>
      </c>
      <c r="T23" s="39">
        <f>(SLN('1402'!$I23,,'1402'!$M23))*'1402'!$L23</f>
        <v>9833011.666666666</v>
      </c>
      <c r="U23" s="39">
        <f>(SLN('1402'!$I23,,'1402'!$M23))*'1402'!$L23</f>
        <v>9833011.666666666</v>
      </c>
      <c r="V23" s="39">
        <f>(SLN('1402'!$I23,,'1402'!$M23))*'1402'!$L23</f>
        <v>9833011.666666666</v>
      </c>
      <c r="W23" s="39">
        <f>(SLN('1402'!$I23,,'1402'!$M23))*'1402'!$L23</f>
        <v>9833011.666666666</v>
      </c>
      <c r="X23" s="39">
        <f>(SLN('1402'!$I23,,'1402'!$M23))*'1402'!$L23</f>
        <v>9833011.666666666</v>
      </c>
      <c r="Y23" s="39">
        <f>(SLN('1402'!$I23,,'1402'!$M23))*'1402'!$L23</f>
        <v>9833011.666666666</v>
      </c>
      <c r="Z23" s="39">
        <f>(SLN('1402'!$I23,,'1402'!$M23))*'1402'!$L23</f>
        <v>9833011.666666666</v>
      </c>
      <c r="AA23" s="39">
        <f>(SLN('1402'!$I23,,'1402'!$M23))*'1402'!$L23</f>
        <v>9833011.666666666</v>
      </c>
      <c r="AB23" s="43">
        <f>SUM('1402'!$P23:$AA23)</f>
        <v>117996140.00000001</v>
      </c>
      <c r="AC23" s="43">
        <f>'1402'!$AB23+'1402'!$O23</f>
        <v>118115420.70000002</v>
      </c>
      <c r="AD23" s="44">
        <f>'1402'!$I23-'1402'!$AC23</f>
        <v>589861419.29999995</v>
      </c>
    </row>
    <row r="24" spans="1:30" x14ac:dyDescent="0.25">
      <c r="A24" s="34">
        <v>22</v>
      </c>
      <c r="B24" s="35"/>
      <c r="C24" s="36" t="s">
        <v>37</v>
      </c>
      <c r="D24" s="36" t="s">
        <v>40</v>
      </c>
      <c r="E24" s="38" t="s">
        <v>111</v>
      </c>
      <c r="F24" s="38" t="s">
        <v>39</v>
      </c>
      <c r="G24" s="38">
        <v>1</v>
      </c>
      <c r="H24" s="45">
        <v>707976840</v>
      </c>
      <c r="I24" s="45">
        <f t="shared" si="0"/>
        <v>707976840</v>
      </c>
      <c r="J24" s="40">
        <v>44639</v>
      </c>
      <c r="K24" s="41">
        <v>44639</v>
      </c>
      <c r="L24" s="8">
        <v>1</v>
      </c>
      <c r="M24" s="42">
        <f t="shared" si="1"/>
        <v>72</v>
      </c>
      <c r="N24" s="42" t="s">
        <v>36</v>
      </c>
      <c r="O24" s="43">
        <v>119280.7</v>
      </c>
      <c r="P24" s="43">
        <f>(SLN('1402'!$I24,,'1402'!$M24))*'1402'!$L24</f>
        <v>9833011.666666666</v>
      </c>
      <c r="Q24" s="39">
        <f>(SLN('1402'!$I24,,'1402'!$M24))*'1402'!$L24</f>
        <v>9833011.666666666</v>
      </c>
      <c r="R24" s="39">
        <f>(SLN('1402'!$I24,,'1402'!$M24))*'1402'!$L24</f>
        <v>9833011.666666666</v>
      </c>
      <c r="S24" s="39">
        <f>(SLN('1402'!$I24,,'1402'!$M24))*'1402'!$L24</f>
        <v>9833011.666666666</v>
      </c>
      <c r="T24" s="39">
        <f>(SLN('1402'!$I24,,'1402'!$M24))*'1402'!$L24</f>
        <v>9833011.666666666</v>
      </c>
      <c r="U24" s="39">
        <f>(SLN('1402'!$I24,,'1402'!$M24))*'1402'!$L24</f>
        <v>9833011.666666666</v>
      </c>
      <c r="V24" s="39">
        <f>(SLN('1402'!$I24,,'1402'!$M24))*'1402'!$L24</f>
        <v>9833011.666666666</v>
      </c>
      <c r="W24" s="39">
        <f>(SLN('1402'!$I24,,'1402'!$M24))*'1402'!$L24</f>
        <v>9833011.666666666</v>
      </c>
      <c r="X24" s="39">
        <f>(SLN('1402'!$I24,,'1402'!$M24))*'1402'!$L24</f>
        <v>9833011.666666666</v>
      </c>
      <c r="Y24" s="39">
        <f>(SLN('1402'!$I24,,'1402'!$M24))*'1402'!$L24</f>
        <v>9833011.666666666</v>
      </c>
      <c r="Z24" s="39">
        <f>(SLN('1402'!$I24,,'1402'!$M24))*'1402'!$L24</f>
        <v>9833011.666666666</v>
      </c>
      <c r="AA24" s="39">
        <f>(SLN('1402'!$I24,,'1402'!$M24))*'1402'!$L24</f>
        <v>9833011.666666666</v>
      </c>
      <c r="AB24" s="43">
        <f>SUM('1402'!$P24:$AA24)</f>
        <v>117996140.00000001</v>
      </c>
      <c r="AC24" s="43">
        <f>'1402'!$AB24+'1402'!$O24</f>
        <v>118115420.70000002</v>
      </c>
      <c r="AD24" s="44">
        <f>'1402'!$I24-'1402'!$AC24</f>
        <v>589861419.29999995</v>
      </c>
    </row>
    <row r="25" spans="1:30" x14ac:dyDescent="0.25">
      <c r="A25" s="34">
        <v>23</v>
      </c>
      <c r="B25" s="35">
        <v>1016</v>
      </c>
      <c r="C25" s="36" t="s">
        <v>37</v>
      </c>
      <c r="D25" s="36" t="s">
        <v>41</v>
      </c>
      <c r="E25" s="37" t="s">
        <v>112</v>
      </c>
      <c r="F25" s="38" t="s">
        <v>35</v>
      </c>
      <c r="G25" s="38">
        <v>1</v>
      </c>
      <c r="H25" s="39">
        <v>843530000</v>
      </c>
      <c r="I25" s="39">
        <f t="shared" si="0"/>
        <v>843530000</v>
      </c>
      <c r="J25" s="40">
        <v>44733</v>
      </c>
      <c r="K25" s="46">
        <v>44733</v>
      </c>
      <c r="L25" s="8">
        <v>1</v>
      </c>
      <c r="M25" s="42">
        <f>5*12</f>
        <v>60</v>
      </c>
      <c r="N25" s="42" t="s">
        <v>36</v>
      </c>
      <c r="O25" s="43">
        <v>27529500</v>
      </c>
      <c r="P25" s="43">
        <f>(SLN('1402'!$I25,,'1402'!$M25))*'1402'!$L25</f>
        <v>14058833.333333334</v>
      </c>
      <c r="Q25" s="39">
        <f>(SLN('1402'!$I25,,'1402'!$M25))*'1402'!$L25</f>
        <v>14058833.333333334</v>
      </c>
      <c r="R25" s="39">
        <f>(SLN('1402'!$I25,,'1402'!$M25))*'1402'!$L25</f>
        <v>14058833.333333334</v>
      </c>
      <c r="S25" s="39">
        <f>(SLN('1402'!$I25,,'1402'!$M25))*'1402'!$L25</f>
        <v>14058833.333333334</v>
      </c>
      <c r="T25" s="39">
        <f>(SLN('1402'!$I25,,'1402'!$M25))*'1402'!$L25</f>
        <v>14058833.333333334</v>
      </c>
      <c r="U25" s="39">
        <f>(SLN('1402'!$I25,,'1402'!$M25))*'1402'!$L25</f>
        <v>14058833.333333334</v>
      </c>
      <c r="V25" s="39">
        <f>(SLN('1402'!$I25,,'1402'!$M25))*'1402'!$L25</f>
        <v>14058833.333333334</v>
      </c>
      <c r="W25" s="39">
        <f>(SLN('1402'!$I25,,'1402'!$M25))*'1402'!$L25</f>
        <v>14058833.333333334</v>
      </c>
      <c r="X25" s="39">
        <f>(SLN('1402'!$I25,,'1402'!$M25))*'1402'!$L25</f>
        <v>14058833.333333334</v>
      </c>
      <c r="Y25" s="39">
        <f>(SLN('1402'!$I25,,'1402'!$M25))*'1402'!$L25</f>
        <v>14058833.333333334</v>
      </c>
      <c r="Z25" s="39">
        <f>(SLN('1402'!$I25,,'1402'!$M25))*'1402'!$L25</f>
        <v>14058833.333333334</v>
      </c>
      <c r="AA25" s="39">
        <f>(SLN('1402'!$I25,,'1402'!$M25))*'1402'!$L25</f>
        <v>14058833.333333334</v>
      </c>
      <c r="AB25" s="43">
        <f>SUM('1402'!$P25:$AA25)</f>
        <v>168706000</v>
      </c>
      <c r="AC25" s="43">
        <f>'1402'!$AB25+'1402'!$O25</f>
        <v>196235500</v>
      </c>
      <c r="AD25" s="44">
        <f>'1402'!$I25-'1402'!$AC25</f>
        <v>647294500</v>
      </c>
    </row>
    <row r="26" spans="1:30" x14ac:dyDescent="0.25">
      <c r="A26" s="34">
        <v>24</v>
      </c>
      <c r="B26" s="47">
        <v>1016</v>
      </c>
      <c r="C26" s="36" t="s">
        <v>37</v>
      </c>
      <c r="D26" s="36" t="s">
        <v>41</v>
      </c>
      <c r="E26" s="37" t="s">
        <v>113</v>
      </c>
      <c r="F26" s="38" t="s">
        <v>35</v>
      </c>
      <c r="G26" s="38">
        <v>1</v>
      </c>
      <c r="H26" s="39">
        <v>65880000</v>
      </c>
      <c r="I26" s="39">
        <f t="shared" si="0"/>
        <v>65880000</v>
      </c>
      <c r="J26" s="40">
        <v>44812</v>
      </c>
      <c r="K26" s="46">
        <v>44812</v>
      </c>
      <c r="L26" s="8">
        <v>1</v>
      </c>
      <c r="M26" s="42">
        <v>60</v>
      </c>
      <c r="N26" s="42" t="s">
        <v>36</v>
      </c>
      <c r="O26" s="43">
        <v>5818000</v>
      </c>
      <c r="P26" s="43">
        <f>(SLN('1402'!$I26,,'1402'!$M26))*'1402'!$L26</f>
        <v>1098000</v>
      </c>
      <c r="Q26" s="39">
        <f>(SLN('1402'!$I26,,'1402'!$M26))*'1402'!$L26</f>
        <v>1098000</v>
      </c>
      <c r="R26" s="39">
        <f>(SLN('1402'!$I26,,'1402'!$M26))*'1402'!$L26</f>
        <v>1098000</v>
      </c>
      <c r="S26" s="39">
        <f>(SLN('1402'!$I26,,'1402'!$M26))*'1402'!$L26</f>
        <v>1098000</v>
      </c>
      <c r="T26" s="39">
        <f>(SLN('1402'!$I26,,'1402'!$M26))*'1402'!$L26</f>
        <v>1098000</v>
      </c>
      <c r="U26" s="39">
        <f>(SLN('1402'!$I26,,'1402'!$M26))*'1402'!$L26</f>
        <v>1098000</v>
      </c>
      <c r="V26" s="39">
        <f>(SLN('1402'!$I26,,'1402'!$M26))*'1402'!$L26</f>
        <v>1098000</v>
      </c>
      <c r="W26" s="39">
        <f>(SLN('1402'!$I26,,'1402'!$M26))*'1402'!$L26</f>
        <v>1098000</v>
      </c>
      <c r="X26" s="39">
        <f>(SLN('1402'!$I26,,'1402'!$M26))*'1402'!$L26</f>
        <v>1098000</v>
      </c>
      <c r="Y26" s="39">
        <f>(SLN('1402'!$I26,,'1402'!$M26))*'1402'!$L26</f>
        <v>1098000</v>
      </c>
      <c r="Z26" s="39">
        <f>(SLN('1402'!$I26,,'1402'!$M26))*'1402'!$L26</f>
        <v>1098000</v>
      </c>
      <c r="AA26" s="39">
        <f>(SLN('1402'!$I26,,'1402'!$M26))*'1402'!$L26</f>
        <v>1098000</v>
      </c>
      <c r="AB26" s="43">
        <f>SUM('1402'!$P26:$AA26)</f>
        <v>13176000</v>
      </c>
      <c r="AC26" s="43">
        <f>'1402'!$AB26+'1402'!$O26</f>
        <v>18994000</v>
      </c>
      <c r="AD26" s="44">
        <f>'1402'!$I26-'1402'!$AC26</f>
        <v>46886000</v>
      </c>
    </row>
    <row r="27" spans="1:30" x14ac:dyDescent="0.25">
      <c r="A27" s="34">
        <v>25</v>
      </c>
      <c r="B27" s="35" t="s">
        <v>42</v>
      </c>
      <c r="C27" s="36" t="s">
        <v>37</v>
      </c>
      <c r="D27" s="36" t="s">
        <v>41</v>
      </c>
      <c r="E27" s="37" t="s">
        <v>90</v>
      </c>
      <c r="F27" s="38" t="s">
        <v>35</v>
      </c>
      <c r="G27" s="37">
        <v>17</v>
      </c>
      <c r="H27" s="39">
        <v>34823000</v>
      </c>
      <c r="I27" s="39">
        <f t="shared" si="0"/>
        <v>591991000</v>
      </c>
      <c r="J27" s="40">
        <v>44741</v>
      </c>
      <c r="K27" s="46">
        <v>44741</v>
      </c>
      <c r="L27" s="8">
        <v>1</v>
      </c>
      <c r="M27" s="42">
        <f t="shared" ref="M27:M36" si="2">5*12</f>
        <v>60</v>
      </c>
      <c r="N27" s="42" t="s">
        <v>36</v>
      </c>
      <c r="O27" s="43">
        <v>78932133.333333328</v>
      </c>
      <c r="P27" s="43">
        <f>(SLN('1402'!$I27,,'1402'!$M27))*'1402'!$L27</f>
        <v>9866516.666666666</v>
      </c>
      <c r="Q27" s="39">
        <f>(SLN('1402'!$I27,,'1402'!$M27))*'1402'!$L27</f>
        <v>9866516.666666666</v>
      </c>
      <c r="R27" s="39">
        <f>(SLN('1402'!$I27,,'1402'!$M27))*'1402'!$L27</f>
        <v>9866516.666666666</v>
      </c>
      <c r="S27" s="39">
        <f>(SLN('1402'!$I27,,'1402'!$M27))*'1402'!$L27</f>
        <v>9866516.666666666</v>
      </c>
      <c r="T27" s="39">
        <f>(SLN('1402'!$I27,,'1402'!$M27))*'1402'!$L27</f>
        <v>9866516.666666666</v>
      </c>
      <c r="U27" s="39">
        <f>(SLN('1402'!$I27,,'1402'!$M27))*'1402'!$L27</f>
        <v>9866516.666666666</v>
      </c>
      <c r="V27" s="39">
        <f>(SLN('1402'!$I27,,'1402'!$M27))*'1402'!$L27</f>
        <v>9866516.666666666</v>
      </c>
      <c r="W27" s="39">
        <f>(SLN('1402'!$I27,,'1402'!$M27))*'1402'!$L27</f>
        <v>9866516.666666666</v>
      </c>
      <c r="X27" s="39">
        <f>(SLN('1402'!$I27,,'1402'!$M27))*'1402'!$L27</f>
        <v>9866516.666666666</v>
      </c>
      <c r="Y27" s="39">
        <f>(SLN('1402'!$I27,,'1402'!$M27))*'1402'!$L27</f>
        <v>9866516.666666666</v>
      </c>
      <c r="Z27" s="39">
        <f>(SLN('1402'!$I27,,'1402'!$M27))*'1402'!$L27</f>
        <v>9866516.666666666</v>
      </c>
      <c r="AA27" s="39">
        <f>(SLN('1402'!$I27,,'1402'!$M27))*'1402'!$L27</f>
        <v>9866516.666666666</v>
      </c>
      <c r="AB27" s="43">
        <f>SUM('1402'!$P27:$AA27)</f>
        <v>118398200.00000001</v>
      </c>
      <c r="AC27" s="43">
        <f>'1402'!$AB27+'1402'!$O27</f>
        <v>197330333.33333334</v>
      </c>
      <c r="AD27" s="44">
        <f>'1402'!$I27-'1402'!$AC27</f>
        <v>394660666.66666663</v>
      </c>
    </row>
    <row r="28" spans="1:30" x14ac:dyDescent="0.25">
      <c r="A28" s="34">
        <v>26</v>
      </c>
      <c r="B28" s="48" t="s">
        <v>42</v>
      </c>
      <c r="C28" s="36" t="s">
        <v>37</v>
      </c>
      <c r="D28" s="36" t="s">
        <v>41</v>
      </c>
      <c r="E28" s="37" t="s">
        <v>114</v>
      </c>
      <c r="F28" s="38" t="s">
        <v>35</v>
      </c>
      <c r="G28" s="37">
        <v>10</v>
      </c>
      <c r="H28" s="39">
        <v>34823000</v>
      </c>
      <c r="I28" s="39">
        <f t="shared" si="0"/>
        <v>348230000</v>
      </c>
      <c r="J28" s="40">
        <v>44741</v>
      </c>
      <c r="K28" s="46">
        <v>44741</v>
      </c>
      <c r="L28" s="8">
        <v>1</v>
      </c>
      <c r="M28" s="42">
        <f t="shared" si="2"/>
        <v>60</v>
      </c>
      <c r="N28" s="42" t="s">
        <v>36</v>
      </c>
      <c r="O28" s="43">
        <v>4430.7</v>
      </c>
      <c r="P28" s="43">
        <f>(SLN('1402'!$I28,,'1402'!$M28))*'1402'!$L28</f>
        <v>5803833.333333333</v>
      </c>
      <c r="Q28" s="39">
        <f>(SLN('1402'!$I28,,'1402'!$M28))*'1402'!$L28</f>
        <v>5803833.333333333</v>
      </c>
      <c r="R28" s="39">
        <f>(SLN('1402'!$I28,,'1402'!$M28))*'1402'!$L28</f>
        <v>5803833.333333333</v>
      </c>
      <c r="S28" s="39">
        <f>(SLN('1402'!$I28,,'1402'!$M28))*'1402'!$L28</f>
        <v>5803833.333333333</v>
      </c>
      <c r="T28" s="39">
        <f>(SLN('1402'!$I28,,'1402'!$M28))*'1402'!$L28</f>
        <v>5803833.333333333</v>
      </c>
      <c r="U28" s="39">
        <f>(SLN('1402'!$I28,,'1402'!$M28))*'1402'!$L28</f>
        <v>5803833.333333333</v>
      </c>
      <c r="V28" s="39">
        <f>(SLN('1402'!$I28,,'1402'!$M28))*'1402'!$L28</f>
        <v>5803833.333333333</v>
      </c>
      <c r="W28" s="39">
        <f>(SLN('1402'!$I28,,'1402'!$M28))*'1402'!$L28</f>
        <v>5803833.333333333</v>
      </c>
      <c r="X28" s="39">
        <f>(SLN('1402'!$I28,,'1402'!$M28))*'1402'!$L28</f>
        <v>5803833.333333333</v>
      </c>
      <c r="Y28" s="39">
        <f>(SLN('1402'!$I28,,'1402'!$M28))*'1402'!$L28</f>
        <v>5803833.333333333</v>
      </c>
      <c r="Z28" s="39">
        <f>(SLN('1402'!$I28,,'1402'!$M28))*'1402'!$L28</f>
        <v>5803833.333333333</v>
      </c>
      <c r="AA28" s="39">
        <f>(SLN('1402'!$I28,,'1402'!$M28))*'1402'!$L28</f>
        <v>5803833.333333333</v>
      </c>
      <c r="AB28" s="43">
        <f>SUM('1402'!$P28:$AA28)</f>
        <v>69646000.000000015</v>
      </c>
      <c r="AC28" s="43">
        <f>'1402'!$AB28+'1402'!$O28</f>
        <v>69650430.700000018</v>
      </c>
      <c r="AD28" s="44">
        <f>'1402'!$I28-'1402'!$AC28</f>
        <v>278579569.29999995</v>
      </c>
    </row>
    <row r="29" spans="1:30" ht="19.5" customHeight="1" x14ac:dyDescent="0.25">
      <c r="A29" s="34">
        <v>27</v>
      </c>
      <c r="B29" s="49" t="s">
        <v>43</v>
      </c>
      <c r="C29" s="36" t="s">
        <v>37</v>
      </c>
      <c r="D29" s="36" t="s">
        <v>41</v>
      </c>
      <c r="E29" s="37" t="s">
        <v>82</v>
      </c>
      <c r="F29" s="38" t="s">
        <v>35</v>
      </c>
      <c r="G29" s="37">
        <v>16</v>
      </c>
      <c r="H29" s="39">
        <v>36250000</v>
      </c>
      <c r="I29" s="39">
        <f t="shared" si="0"/>
        <v>580000000</v>
      </c>
      <c r="J29" s="40">
        <v>44741</v>
      </c>
      <c r="K29" s="46">
        <v>44741</v>
      </c>
      <c r="L29" s="8">
        <v>1</v>
      </c>
      <c r="M29" s="42">
        <f t="shared" si="2"/>
        <v>60</v>
      </c>
      <c r="N29" s="42" t="s">
        <v>36</v>
      </c>
      <c r="O29" s="43">
        <v>290.7</v>
      </c>
      <c r="P29" s="43">
        <f>(SLN('1402'!$I29,,'1402'!$M29))*'1402'!$L29</f>
        <v>9666666.666666666</v>
      </c>
      <c r="Q29" s="39">
        <f>(SLN('1402'!$I29,,'1402'!$M29))*'1402'!$L29</f>
        <v>9666666.666666666</v>
      </c>
      <c r="R29" s="39">
        <f>(SLN('1402'!$I29,,'1402'!$M29))*'1402'!$L29</f>
        <v>9666666.666666666</v>
      </c>
      <c r="S29" s="39">
        <f>(SLN('1402'!$I29,,'1402'!$M29))*'1402'!$L29</f>
        <v>9666666.666666666</v>
      </c>
      <c r="T29" s="39">
        <f>(SLN('1402'!$I29,,'1402'!$M29))*'1402'!$L29</f>
        <v>9666666.666666666</v>
      </c>
      <c r="U29" s="39">
        <f>(SLN('1402'!$I29,,'1402'!$M29))*'1402'!$L29</f>
        <v>9666666.666666666</v>
      </c>
      <c r="V29" s="39">
        <f>(SLN('1402'!$I29,,'1402'!$M29))*'1402'!$L29</f>
        <v>9666666.666666666</v>
      </c>
      <c r="W29" s="39">
        <f>(SLN('1402'!$I29,,'1402'!$M29))*'1402'!$L29</f>
        <v>9666666.666666666</v>
      </c>
      <c r="X29" s="39">
        <f>(SLN('1402'!$I29,,'1402'!$M29))*'1402'!$L29</f>
        <v>9666666.666666666</v>
      </c>
      <c r="Y29" s="39">
        <f>(SLN('1402'!$I29,,'1402'!$M29))*'1402'!$L29</f>
        <v>9666666.666666666</v>
      </c>
      <c r="Z29" s="39">
        <f>(SLN('1402'!$I29,,'1402'!$M29))*'1402'!$L29</f>
        <v>9666666.666666666</v>
      </c>
      <c r="AA29" s="39">
        <f>(SLN('1402'!$I29,,'1402'!$M29))*'1402'!$L29</f>
        <v>9666666.666666666</v>
      </c>
      <c r="AB29" s="43">
        <f>SUM('1402'!$P29:$AA29)</f>
        <v>116000000.00000001</v>
      </c>
      <c r="AC29" s="43">
        <f>'1402'!$AB29+'1402'!$O29</f>
        <v>116000290.70000002</v>
      </c>
      <c r="AD29" s="44">
        <f>'1402'!$I29-'1402'!$AC29</f>
        <v>463999709.29999995</v>
      </c>
    </row>
    <row r="30" spans="1:30" x14ac:dyDescent="0.25">
      <c r="A30" s="34">
        <v>28</v>
      </c>
      <c r="B30" s="48" t="s">
        <v>44</v>
      </c>
      <c r="C30" s="36" t="s">
        <v>37</v>
      </c>
      <c r="D30" s="36" t="s">
        <v>41</v>
      </c>
      <c r="E30" s="37" t="s">
        <v>83</v>
      </c>
      <c r="F30" s="38" t="s">
        <v>35</v>
      </c>
      <c r="G30" s="38">
        <v>2</v>
      </c>
      <c r="H30" s="39">
        <v>58500000</v>
      </c>
      <c r="I30" s="39">
        <f t="shared" si="0"/>
        <v>117000000</v>
      </c>
      <c r="J30" s="40">
        <v>44741</v>
      </c>
      <c r="K30" s="46">
        <v>44741</v>
      </c>
      <c r="L30" s="8">
        <v>1</v>
      </c>
      <c r="M30" s="42">
        <f t="shared" si="2"/>
        <v>60</v>
      </c>
      <c r="N30" s="42" t="s">
        <v>36</v>
      </c>
      <c r="O30" s="43">
        <v>1500000</v>
      </c>
      <c r="P30" s="43">
        <f>(SLN('1402'!$I30,,'1402'!$M30))*'1402'!$L30</f>
        <v>1950000</v>
      </c>
      <c r="Q30" s="39">
        <f>(SLN('1402'!$I30,,'1402'!$M30))*'1402'!$L30</f>
        <v>1950000</v>
      </c>
      <c r="R30" s="39">
        <f>(SLN('1402'!$I30,,'1402'!$M30))*'1402'!$L30</f>
        <v>1950000</v>
      </c>
      <c r="S30" s="39">
        <f>(SLN('1402'!$I30,,'1402'!$M30))*'1402'!$L30</f>
        <v>1950000</v>
      </c>
      <c r="T30" s="39">
        <f>(SLN('1402'!$I30,,'1402'!$M30))*'1402'!$L30</f>
        <v>1950000</v>
      </c>
      <c r="U30" s="39">
        <f>(SLN('1402'!$I30,,'1402'!$M30))*'1402'!$L30</f>
        <v>1950000</v>
      </c>
      <c r="V30" s="39">
        <f>(SLN('1402'!$I30,,'1402'!$M30))*'1402'!$L30</f>
        <v>1950000</v>
      </c>
      <c r="W30" s="39">
        <f>(SLN('1402'!$I30,,'1402'!$M30))*'1402'!$L30</f>
        <v>1950000</v>
      </c>
      <c r="X30" s="39">
        <f>(SLN('1402'!$I30,,'1402'!$M30))*'1402'!$L30</f>
        <v>1950000</v>
      </c>
      <c r="Y30" s="39">
        <f>(SLN('1402'!$I30,,'1402'!$M30))*'1402'!$L30</f>
        <v>1950000</v>
      </c>
      <c r="Z30" s="39">
        <f>(SLN('1402'!$I30,,'1402'!$M30))*'1402'!$L30</f>
        <v>1950000</v>
      </c>
      <c r="AA30" s="39">
        <f>(SLN('1402'!$I30,,'1402'!$M30))*'1402'!$L30</f>
        <v>1950000</v>
      </c>
      <c r="AB30" s="43">
        <f>SUM('1402'!$P30:$AA30)</f>
        <v>23400000</v>
      </c>
      <c r="AC30" s="43">
        <f>'1402'!$AB30+'1402'!$O30</f>
        <v>24900000</v>
      </c>
      <c r="AD30" s="44">
        <f>'1402'!$I30-'1402'!$AC30</f>
        <v>92100000</v>
      </c>
    </row>
    <row r="31" spans="1:30" x14ac:dyDescent="0.25">
      <c r="A31" s="34">
        <v>29</v>
      </c>
      <c r="B31" s="48">
        <v>1019</v>
      </c>
      <c r="C31" s="36" t="s">
        <v>37</v>
      </c>
      <c r="D31" s="36" t="s">
        <v>41</v>
      </c>
      <c r="E31" s="37" t="s">
        <v>84</v>
      </c>
      <c r="F31" s="38" t="s">
        <v>35</v>
      </c>
      <c r="G31" s="38">
        <v>1</v>
      </c>
      <c r="H31" s="39">
        <v>43000000</v>
      </c>
      <c r="I31" s="39">
        <f t="shared" si="0"/>
        <v>43000000</v>
      </c>
      <c r="J31" s="40">
        <v>44741</v>
      </c>
      <c r="K31" s="46">
        <v>44741</v>
      </c>
      <c r="L31" s="8">
        <v>1</v>
      </c>
      <c r="M31" s="42">
        <f t="shared" si="2"/>
        <v>60</v>
      </c>
      <c r="N31" s="42" t="s">
        <v>36</v>
      </c>
      <c r="O31" s="43">
        <v>5733333.333333333</v>
      </c>
      <c r="P31" s="43">
        <f>(SLN('1402'!$I31,,'1402'!$M31))*'1402'!$L31</f>
        <v>716666.66666666663</v>
      </c>
      <c r="Q31" s="39">
        <f>(SLN('1402'!$I31,,'1402'!$M31))*'1402'!$L31</f>
        <v>716666.66666666663</v>
      </c>
      <c r="R31" s="39">
        <f>(SLN('1402'!$I31,,'1402'!$M31))*'1402'!$L31</f>
        <v>716666.66666666663</v>
      </c>
      <c r="S31" s="39">
        <f>(SLN('1402'!$I31,,'1402'!$M31))*'1402'!$L31</f>
        <v>716666.66666666663</v>
      </c>
      <c r="T31" s="39">
        <f>(SLN('1402'!$I31,,'1402'!$M31))*'1402'!$L31</f>
        <v>716666.66666666663</v>
      </c>
      <c r="U31" s="39">
        <f>(SLN('1402'!$I31,,'1402'!$M31))*'1402'!$L31</f>
        <v>716666.66666666663</v>
      </c>
      <c r="V31" s="39">
        <f>(SLN('1402'!$I31,,'1402'!$M31))*'1402'!$L31</f>
        <v>716666.66666666663</v>
      </c>
      <c r="W31" s="39">
        <f>(SLN('1402'!$I31,,'1402'!$M31))*'1402'!$L31</f>
        <v>716666.66666666663</v>
      </c>
      <c r="X31" s="39">
        <f>(SLN('1402'!$I31,,'1402'!$M31))*'1402'!$L31</f>
        <v>716666.66666666663</v>
      </c>
      <c r="Y31" s="39">
        <f>(SLN('1402'!$I31,,'1402'!$M31))*'1402'!$L31</f>
        <v>716666.66666666663</v>
      </c>
      <c r="Z31" s="39">
        <f>(SLN('1402'!$I31,,'1402'!$M31))*'1402'!$L31</f>
        <v>716666.66666666663</v>
      </c>
      <c r="AA31" s="39">
        <f>(SLN('1402'!$I31,,'1402'!$M31))*'1402'!$L31</f>
        <v>716666.66666666663</v>
      </c>
      <c r="AB31" s="43">
        <f>SUM('1402'!$P31:$AA31)</f>
        <v>8600000.0000000019</v>
      </c>
      <c r="AC31" s="43">
        <f>'1402'!$AB31+'1402'!$O31</f>
        <v>14333333.333333336</v>
      </c>
      <c r="AD31" s="44">
        <f>'1402'!$I31-'1402'!$AC31</f>
        <v>28666666.666666664</v>
      </c>
    </row>
    <row r="32" spans="1:30" x14ac:dyDescent="0.25">
      <c r="A32" s="34">
        <v>30</v>
      </c>
      <c r="B32" s="48" t="s">
        <v>45</v>
      </c>
      <c r="C32" s="36" t="s">
        <v>37</v>
      </c>
      <c r="D32" s="36" t="s">
        <v>41</v>
      </c>
      <c r="E32" s="37" t="s">
        <v>85</v>
      </c>
      <c r="F32" s="38" t="s">
        <v>35</v>
      </c>
      <c r="G32" s="38">
        <v>8</v>
      </c>
      <c r="H32" s="39">
        <v>35455000</v>
      </c>
      <c r="I32" s="39">
        <f t="shared" si="0"/>
        <v>283640000</v>
      </c>
      <c r="J32" s="40">
        <v>44741</v>
      </c>
      <c r="K32" s="46">
        <v>44741</v>
      </c>
      <c r="L32" s="8">
        <v>1</v>
      </c>
      <c r="M32" s="42">
        <f t="shared" si="2"/>
        <v>60</v>
      </c>
      <c r="N32" s="42" t="s">
        <v>36</v>
      </c>
      <c r="O32" s="43">
        <v>37818.699999999997</v>
      </c>
      <c r="P32" s="43">
        <f>(SLN('1402'!$I32,,'1402'!$M32))*'1402'!$L32</f>
        <v>4727333.333333333</v>
      </c>
      <c r="Q32" s="39">
        <f>(SLN('1402'!$I32,,'1402'!$M32))*'1402'!$L32</f>
        <v>4727333.333333333</v>
      </c>
      <c r="R32" s="39">
        <f>(SLN('1402'!$I32,,'1402'!$M32))*'1402'!$L32</f>
        <v>4727333.333333333</v>
      </c>
      <c r="S32" s="39">
        <f>(SLN('1402'!$I32,,'1402'!$M32))*'1402'!$L32</f>
        <v>4727333.333333333</v>
      </c>
      <c r="T32" s="39">
        <f>(SLN('1402'!$I32,,'1402'!$M32))*'1402'!$L32</f>
        <v>4727333.333333333</v>
      </c>
      <c r="U32" s="39">
        <f>(SLN('1402'!$I32,,'1402'!$M32))*'1402'!$L32</f>
        <v>4727333.333333333</v>
      </c>
      <c r="V32" s="39">
        <f>(SLN('1402'!$I32,,'1402'!$M32))*'1402'!$L32</f>
        <v>4727333.333333333</v>
      </c>
      <c r="W32" s="39">
        <f>(SLN('1402'!$I32,,'1402'!$M32))*'1402'!$L32</f>
        <v>4727333.333333333</v>
      </c>
      <c r="X32" s="39">
        <f>(SLN('1402'!$I32,,'1402'!$M32))*'1402'!$L32</f>
        <v>4727333.333333333</v>
      </c>
      <c r="Y32" s="39">
        <f>(SLN('1402'!$I32,,'1402'!$M32))*'1402'!$L32</f>
        <v>4727333.333333333</v>
      </c>
      <c r="Z32" s="39">
        <f>(SLN('1402'!$I32,,'1402'!$M32))*'1402'!$L32</f>
        <v>4727333.333333333</v>
      </c>
      <c r="AA32" s="39">
        <f>(SLN('1402'!$I32,,'1402'!$M32))*'1402'!$L32</f>
        <v>4727333.333333333</v>
      </c>
      <c r="AB32" s="43">
        <f>SUM('1402'!$P32:$AA32)</f>
        <v>56728000.000000007</v>
      </c>
      <c r="AC32" s="43">
        <f>'1402'!$AB32+'1402'!$O32</f>
        <v>56765818.70000001</v>
      </c>
      <c r="AD32" s="44">
        <f>'1402'!$I32-'1402'!$AC32</f>
        <v>226874181.29999998</v>
      </c>
    </row>
    <row r="33" spans="1:30" x14ac:dyDescent="0.25">
      <c r="A33" s="34">
        <v>31</v>
      </c>
      <c r="B33" s="35">
        <v>1020</v>
      </c>
      <c r="C33" s="36" t="s">
        <v>37</v>
      </c>
      <c r="D33" s="36" t="s">
        <v>41</v>
      </c>
      <c r="E33" s="37" t="s">
        <v>86</v>
      </c>
      <c r="F33" s="38" t="s">
        <v>35</v>
      </c>
      <c r="G33" s="38">
        <v>1</v>
      </c>
      <c r="H33" s="39">
        <v>56000000</v>
      </c>
      <c r="I33" s="39">
        <f t="shared" si="0"/>
        <v>56000000</v>
      </c>
      <c r="J33" s="40">
        <v>44741</v>
      </c>
      <c r="K33" s="46">
        <v>44741</v>
      </c>
      <c r="L33" s="8">
        <v>1</v>
      </c>
      <c r="M33" s="42">
        <f t="shared" si="2"/>
        <v>60</v>
      </c>
      <c r="N33" s="42" t="s">
        <v>36</v>
      </c>
      <c r="O33" s="43">
        <v>20800000</v>
      </c>
      <c r="P33" s="43">
        <f>(SLN('1402'!$I33,,'1402'!$M33))*'1402'!$L33</f>
        <v>933333.33333333337</v>
      </c>
      <c r="Q33" s="39">
        <f>(SLN('1402'!$I33,,'1402'!$M33))*'1402'!$L33</f>
        <v>933333.33333333337</v>
      </c>
      <c r="R33" s="39">
        <f>(SLN('1402'!$I33,,'1402'!$M33))*'1402'!$L33</f>
        <v>933333.33333333337</v>
      </c>
      <c r="S33" s="39">
        <f>(SLN('1402'!$I33,,'1402'!$M33))*'1402'!$L33</f>
        <v>933333.33333333337</v>
      </c>
      <c r="T33" s="39">
        <f>(SLN('1402'!$I33,,'1402'!$M33))*'1402'!$L33</f>
        <v>933333.33333333337</v>
      </c>
      <c r="U33" s="39">
        <f>(SLN('1402'!$I33,,'1402'!$M33))*'1402'!$L33</f>
        <v>933333.33333333337</v>
      </c>
      <c r="V33" s="39">
        <f>(SLN('1402'!$I33,,'1402'!$M33))*'1402'!$L33</f>
        <v>933333.33333333337</v>
      </c>
      <c r="W33" s="39">
        <f>(SLN('1402'!$I33,,'1402'!$M33))*'1402'!$L33</f>
        <v>933333.33333333337</v>
      </c>
      <c r="X33" s="39">
        <f>(SLN('1402'!$I33,,'1402'!$M33))*'1402'!$L33</f>
        <v>933333.33333333337</v>
      </c>
      <c r="Y33" s="39">
        <f>(SLN('1402'!$I33,,'1402'!$M33))*'1402'!$L33</f>
        <v>933333.33333333337</v>
      </c>
      <c r="Z33" s="39">
        <f>(SLN('1402'!$I33,,'1402'!$M33))*'1402'!$L33</f>
        <v>933333.33333333337</v>
      </c>
      <c r="AA33" s="39">
        <f>(SLN('1402'!$I33,,'1402'!$M33))*'1402'!$L33</f>
        <v>933333.33333333337</v>
      </c>
      <c r="AB33" s="43">
        <f>SUM('1402'!$P33:$AA33)</f>
        <v>11200000.000000002</v>
      </c>
      <c r="AC33" s="43">
        <f>'1402'!$AB33+'1402'!$O33</f>
        <v>32000000</v>
      </c>
      <c r="AD33" s="44">
        <f>'1402'!$I33-'1402'!$AC33</f>
        <v>24000000</v>
      </c>
    </row>
    <row r="34" spans="1:30" x14ac:dyDescent="0.25">
      <c r="A34" s="34">
        <v>32</v>
      </c>
      <c r="B34" s="35">
        <v>1018</v>
      </c>
      <c r="C34" s="36" t="s">
        <v>37</v>
      </c>
      <c r="D34" s="36" t="s">
        <v>41</v>
      </c>
      <c r="E34" s="37" t="s">
        <v>87</v>
      </c>
      <c r="F34" s="38" t="s">
        <v>35</v>
      </c>
      <c r="G34" s="38">
        <v>1</v>
      </c>
      <c r="H34" s="39">
        <v>70000000</v>
      </c>
      <c r="I34" s="39">
        <f t="shared" si="0"/>
        <v>70000000</v>
      </c>
      <c r="J34" s="40">
        <v>44741</v>
      </c>
      <c r="K34" s="46">
        <v>44741</v>
      </c>
      <c r="L34" s="8">
        <v>1</v>
      </c>
      <c r="M34" s="42">
        <f t="shared" si="2"/>
        <v>60</v>
      </c>
      <c r="N34" s="42" t="s">
        <v>36</v>
      </c>
      <c r="O34" s="43">
        <v>22.7</v>
      </c>
      <c r="P34" s="43">
        <f>(SLN('1402'!$I34,,'1402'!$M34))*'1402'!$L34</f>
        <v>1166666.6666666667</v>
      </c>
      <c r="Q34" s="39">
        <f>(SLN('1402'!$I34,,'1402'!$M34))*'1402'!$L34</f>
        <v>1166666.6666666667</v>
      </c>
      <c r="R34" s="39">
        <f>(SLN('1402'!$I34,,'1402'!$M34))*'1402'!$L34</f>
        <v>1166666.6666666667</v>
      </c>
      <c r="S34" s="39">
        <f>(SLN('1402'!$I34,,'1402'!$M34))*'1402'!$L34</f>
        <v>1166666.6666666667</v>
      </c>
      <c r="T34" s="39">
        <f>(SLN('1402'!$I34,,'1402'!$M34))*'1402'!$L34</f>
        <v>1166666.6666666667</v>
      </c>
      <c r="U34" s="39">
        <f>(SLN('1402'!$I34,,'1402'!$M34))*'1402'!$L34</f>
        <v>1166666.6666666667</v>
      </c>
      <c r="V34" s="39">
        <f>(SLN('1402'!$I34,,'1402'!$M34))*'1402'!$L34</f>
        <v>1166666.6666666667</v>
      </c>
      <c r="W34" s="39">
        <f>(SLN('1402'!$I34,,'1402'!$M34))*'1402'!$L34</f>
        <v>1166666.6666666667</v>
      </c>
      <c r="X34" s="39">
        <f>(SLN('1402'!$I34,,'1402'!$M34))*'1402'!$L34</f>
        <v>1166666.6666666667</v>
      </c>
      <c r="Y34" s="39">
        <f>(SLN('1402'!$I34,,'1402'!$M34))*'1402'!$L34</f>
        <v>1166666.6666666667</v>
      </c>
      <c r="Z34" s="39">
        <f>(SLN('1402'!$I34,,'1402'!$M34))*'1402'!$L34</f>
        <v>1166666.6666666667</v>
      </c>
      <c r="AA34" s="39">
        <f>(SLN('1402'!$I34,,'1402'!$M34))*'1402'!$L34</f>
        <v>1166666.6666666667</v>
      </c>
      <c r="AB34" s="43">
        <f>SUM('1402'!$P34:$AA34)</f>
        <v>13999999.999999998</v>
      </c>
      <c r="AC34" s="43">
        <f>'1402'!$AB34+'1402'!$O34</f>
        <v>14000022.699999997</v>
      </c>
      <c r="AD34" s="44">
        <f>'1402'!$I34-'1402'!$AC34</f>
        <v>55999977.300000004</v>
      </c>
    </row>
    <row r="35" spans="1:30" x14ac:dyDescent="0.25">
      <c r="A35" s="34">
        <v>33</v>
      </c>
      <c r="B35" s="35" t="s">
        <v>46</v>
      </c>
      <c r="C35" s="36" t="s">
        <v>37</v>
      </c>
      <c r="D35" s="36" t="s">
        <v>41</v>
      </c>
      <c r="E35" s="37" t="s">
        <v>88</v>
      </c>
      <c r="F35" s="38" t="s">
        <v>35</v>
      </c>
      <c r="G35" s="38">
        <v>10</v>
      </c>
      <c r="H35" s="39">
        <v>4850000</v>
      </c>
      <c r="I35" s="39">
        <f t="shared" si="0"/>
        <v>48500000</v>
      </c>
      <c r="J35" s="40">
        <v>44741</v>
      </c>
      <c r="K35" s="46">
        <v>44741</v>
      </c>
      <c r="L35" s="8">
        <v>1</v>
      </c>
      <c r="M35" s="42">
        <f t="shared" si="2"/>
        <v>60</v>
      </c>
      <c r="N35" s="42" t="s">
        <v>36</v>
      </c>
      <c r="O35" s="43">
        <v>4.7</v>
      </c>
      <c r="P35" s="43">
        <f>(SLN('1402'!$I35,,'1402'!$M35))*'1402'!$L35</f>
        <v>808333.33333333337</v>
      </c>
      <c r="Q35" s="39">
        <f>(SLN('1402'!$I35,,'1402'!$M35))*'1402'!$L35</f>
        <v>808333.33333333337</v>
      </c>
      <c r="R35" s="39">
        <f>(SLN('1402'!$I35,,'1402'!$M35))*'1402'!$L35</f>
        <v>808333.33333333337</v>
      </c>
      <c r="S35" s="39">
        <f>(SLN('1402'!$I35,,'1402'!$M35))*'1402'!$L35</f>
        <v>808333.33333333337</v>
      </c>
      <c r="T35" s="39">
        <f>(SLN('1402'!$I35,,'1402'!$M35))*'1402'!$L35</f>
        <v>808333.33333333337</v>
      </c>
      <c r="U35" s="39">
        <f>(SLN('1402'!$I35,,'1402'!$M35))*'1402'!$L35</f>
        <v>808333.33333333337</v>
      </c>
      <c r="V35" s="39">
        <f>(SLN('1402'!$I35,,'1402'!$M35))*'1402'!$L35</f>
        <v>808333.33333333337</v>
      </c>
      <c r="W35" s="39">
        <f>(SLN('1402'!$I35,,'1402'!$M35))*'1402'!$L35</f>
        <v>808333.33333333337</v>
      </c>
      <c r="X35" s="39">
        <f>(SLN('1402'!$I35,,'1402'!$M35))*'1402'!$L35</f>
        <v>808333.33333333337</v>
      </c>
      <c r="Y35" s="39">
        <f>(SLN('1402'!$I35,,'1402'!$M35))*'1402'!$L35</f>
        <v>808333.33333333337</v>
      </c>
      <c r="Z35" s="39">
        <f>(SLN('1402'!$I35,,'1402'!$M35))*'1402'!$L35</f>
        <v>808333.33333333337</v>
      </c>
      <c r="AA35" s="39">
        <f>(SLN('1402'!$I35,,'1402'!$M35))*'1402'!$L35</f>
        <v>808333.33333333337</v>
      </c>
      <c r="AB35" s="43">
        <f>SUM('1402'!$P35:$AA35)</f>
        <v>9700000</v>
      </c>
      <c r="AC35" s="43">
        <f>'1402'!$AB35+'1402'!$O35</f>
        <v>9700004.6999999993</v>
      </c>
      <c r="AD35" s="44">
        <f>'1402'!$I35-'1402'!$AC35</f>
        <v>38799995.299999997</v>
      </c>
    </row>
    <row r="36" spans="1:30" x14ac:dyDescent="0.25">
      <c r="A36" s="34">
        <v>34</v>
      </c>
      <c r="B36" s="35">
        <v>1000</v>
      </c>
      <c r="C36" s="36" t="s">
        <v>37</v>
      </c>
      <c r="D36" s="36" t="s">
        <v>41</v>
      </c>
      <c r="E36" s="37" t="s">
        <v>89</v>
      </c>
      <c r="F36" s="38" t="s">
        <v>35</v>
      </c>
      <c r="G36" s="38">
        <v>1</v>
      </c>
      <c r="H36" s="39">
        <v>29383000</v>
      </c>
      <c r="I36" s="39">
        <f t="shared" si="0"/>
        <v>29383000</v>
      </c>
      <c r="J36" s="40">
        <v>44741</v>
      </c>
      <c r="K36" s="46">
        <v>44741</v>
      </c>
      <c r="L36" s="8">
        <v>1</v>
      </c>
      <c r="M36" s="42">
        <f t="shared" si="2"/>
        <v>60</v>
      </c>
      <c r="N36" s="42" t="s">
        <v>36</v>
      </c>
      <c r="O36" s="43">
        <v>3917733.3333333335</v>
      </c>
      <c r="P36" s="43">
        <f>(SLN('1402'!$I36,,'1402'!$M36))*'1402'!$L36</f>
        <v>489716.66666666669</v>
      </c>
      <c r="Q36" s="39">
        <f>(SLN('1402'!$I36,,'1402'!$M36))*'1402'!$L36</f>
        <v>489716.66666666669</v>
      </c>
      <c r="R36" s="39">
        <f>(SLN('1402'!$I36,,'1402'!$M36))*'1402'!$L36</f>
        <v>489716.66666666669</v>
      </c>
      <c r="S36" s="39">
        <f>(SLN('1402'!$I36,,'1402'!$M36))*'1402'!$L36</f>
        <v>489716.66666666669</v>
      </c>
      <c r="T36" s="39">
        <f>(SLN('1402'!$I36,,'1402'!$M36))*'1402'!$L36</f>
        <v>489716.66666666669</v>
      </c>
      <c r="U36" s="39">
        <f>(SLN('1402'!$I36,,'1402'!$M36))*'1402'!$L36</f>
        <v>489716.66666666669</v>
      </c>
      <c r="V36" s="39">
        <f>(SLN('1402'!$I36,,'1402'!$M36))*'1402'!$L36</f>
        <v>489716.66666666669</v>
      </c>
      <c r="W36" s="39">
        <f>(SLN('1402'!$I36,,'1402'!$M36))*'1402'!$L36</f>
        <v>489716.66666666669</v>
      </c>
      <c r="X36" s="39">
        <f>(SLN('1402'!$I36,,'1402'!$M36))*'1402'!$L36</f>
        <v>489716.66666666669</v>
      </c>
      <c r="Y36" s="39">
        <f>(SLN('1402'!$I36,,'1402'!$M36))*'1402'!$L36</f>
        <v>489716.66666666669</v>
      </c>
      <c r="Z36" s="39">
        <f>(SLN('1402'!$I36,,'1402'!$M36))*'1402'!$L36</f>
        <v>489716.66666666669</v>
      </c>
      <c r="AA36" s="39">
        <f>(SLN('1402'!$I36,,'1402'!$M36))*'1402'!$L36</f>
        <v>489716.66666666669</v>
      </c>
      <c r="AB36" s="43">
        <f>SUM('1402'!$P36:$AA36)</f>
        <v>5876600.0000000009</v>
      </c>
      <c r="AC36" s="43">
        <f>'1402'!$AB36+'1402'!$O36</f>
        <v>9794333.333333334</v>
      </c>
      <c r="AD36" s="44">
        <f>'1402'!$I36-'1402'!$AC36</f>
        <v>19588666.666666664</v>
      </c>
    </row>
    <row r="37" spans="1:30" x14ac:dyDescent="0.25">
      <c r="A37" s="34">
        <v>35</v>
      </c>
      <c r="B37" s="35" t="s">
        <v>31</v>
      </c>
      <c r="C37" s="36" t="s">
        <v>37</v>
      </c>
      <c r="D37" s="36" t="s">
        <v>47</v>
      </c>
      <c r="E37" s="37" t="s">
        <v>48</v>
      </c>
      <c r="F37" s="38" t="s">
        <v>49</v>
      </c>
      <c r="G37" s="38">
        <v>1</v>
      </c>
      <c r="H37" s="39">
        <f>63862290000+253236000</f>
        <v>64115526000</v>
      </c>
      <c r="I37" s="39">
        <f t="shared" si="0"/>
        <v>64115526000</v>
      </c>
      <c r="J37" s="40">
        <v>44749</v>
      </c>
      <c r="K37" s="46">
        <v>44749</v>
      </c>
      <c r="L37" s="8">
        <v>1</v>
      </c>
      <c r="M37" s="42">
        <v>300</v>
      </c>
      <c r="N37" s="42" t="s">
        <v>36</v>
      </c>
      <c r="O37" s="43">
        <v>170974730</v>
      </c>
      <c r="P37" s="43">
        <f>(SLN('1402'!$I37,,'1402'!$M37))*'1402'!$L37</f>
        <v>213718420</v>
      </c>
      <c r="Q37" s="39">
        <f>(SLN('1402'!$I37,,'1402'!$M37))*'1402'!$L37</f>
        <v>213718420</v>
      </c>
      <c r="R37" s="39">
        <f>(SLN('1402'!$I37,,'1402'!$M37))*'1402'!$L37</f>
        <v>213718420</v>
      </c>
      <c r="S37" s="39">
        <f>(SLN('1402'!$I37,,'1402'!$M37))*'1402'!$L37</f>
        <v>213718420</v>
      </c>
      <c r="T37" s="39">
        <f>(SLN('1402'!$I37,,'1402'!$M37))*'1402'!$L37</f>
        <v>213718420</v>
      </c>
      <c r="U37" s="39">
        <f>(SLN('1402'!$I37,,'1402'!$M37))*'1402'!$L37</f>
        <v>213718420</v>
      </c>
      <c r="V37" s="39">
        <f>(SLN('1402'!$I37,,'1402'!$M37))*'1402'!$L37</f>
        <v>213718420</v>
      </c>
      <c r="W37" s="39">
        <f>(SLN('1402'!$I37,,'1402'!$M37))*'1402'!$L37</f>
        <v>213718420</v>
      </c>
      <c r="X37" s="39">
        <f>(SLN('1402'!$I37,,'1402'!$M37))*'1402'!$L37</f>
        <v>213718420</v>
      </c>
      <c r="Y37" s="39">
        <f>(SLN('1402'!$I37,,'1402'!$M37))*'1402'!$L37</f>
        <v>213718420</v>
      </c>
      <c r="Z37" s="39">
        <f>(SLN('1402'!$I37,,'1402'!$M37))*'1402'!$L37</f>
        <v>213718420</v>
      </c>
      <c r="AA37" s="39">
        <f>(SLN('1402'!$I37,,'1402'!$M37))*'1402'!$L37</f>
        <v>213718420</v>
      </c>
      <c r="AB37" s="43">
        <f>SUM('1402'!$P37:$AA37)</f>
        <v>2564621040</v>
      </c>
      <c r="AC37" s="43">
        <f>'1402'!$AB37+'1402'!$O37</f>
        <v>2735595770</v>
      </c>
      <c r="AD37" s="44">
        <f>'1402'!$I37-'1402'!$AC37</f>
        <v>61379930230</v>
      </c>
    </row>
    <row r="38" spans="1:30" x14ac:dyDescent="0.25">
      <c r="A38" s="34">
        <v>36</v>
      </c>
      <c r="B38" s="35" t="s">
        <v>31</v>
      </c>
      <c r="C38" s="36" t="s">
        <v>37</v>
      </c>
      <c r="D38" s="36" t="s">
        <v>50</v>
      </c>
      <c r="E38" s="37" t="s">
        <v>76</v>
      </c>
      <c r="F38" s="38" t="s">
        <v>49</v>
      </c>
      <c r="G38" s="38">
        <v>1</v>
      </c>
      <c r="H38" s="39">
        <v>56075564000</v>
      </c>
      <c r="I38" s="39">
        <f t="shared" si="0"/>
        <v>56075564000</v>
      </c>
      <c r="J38" s="40">
        <v>44749</v>
      </c>
      <c r="K38" s="46">
        <v>44749</v>
      </c>
      <c r="L38" s="8">
        <v>1</v>
      </c>
      <c r="M38" s="42">
        <f>25*12</f>
        <v>300</v>
      </c>
      <c r="N38" s="42" t="s">
        <v>36</v>
      </c>
      <c r="O38" s="43">
        <v>1495348373.3333333</v>
      </c>
      <c r="P38" s="43">
        <f>(SLN('1402'!$I38,,'1402'!$M38))*'1402'!$L38</f>
        <v>186918546.66666666</v>
      </c>
      <c r="Q38" s="39">
        <f>(SLN('1402'!$I38,,'1402'!$M38))*'1402'!$L38</f>
        <v>186918546.66666666</v>
      </c>
      <c r="R38" s="39">
        <f>(SLN('1402'!$I38,,'1402'!$M38))*'1402'!$L38</f>
        <v>186918546.66666666</v>
      </c>
      <c r="S38" s="39">
        <f>(SLN('1402'!$I38,,'1402'!$M38))*'1402'!$L38</f>
        <v>186918546.66666666</v>
      </c>
      <c r="T38" s="39">
        <f>(SLN('1402'!$I38,,'1402'!$M38))*'1402'!$L38</f>
        <v>186918546.66666666</v>
      </c>
      <c r="U38" s="39">
        <f>(SLN('1402'!$I38,,'1402'!$M38))*'1402'!$L38</f>
        <v>186918546.66666666</v>
      </c>
      <c r="V38" s="39">
        <f>(SLN('1402'!$I38,,'1402'!$M38))*'1402'!$L38</f>
        <v>186918546.66666666</v>
      </c>
      <c r="W38" s="39">
        <f>(SLN('1402'!$I38,,'1402'!$M38))*'1402'!$L38</f>
        <v>186918546.66666666</v>
      </c>
      <c r="X38" s="39">
        <f>(SLN('1402'!$I38,,'1402'!$M38))*'1402'!$L38</f>
        <v>186918546.66666666</v>
      </c>
      <c r="Y38" s="39">
        <f>(SLN('1402'!$I38,,'1402'!$M38))*'1402'!$L38</f>
        <v>186918546.66666666</v>
      </c>
      <c r="Z38" s="39">
        <f>(SLN('1402'!$I38,,'1402'!$M38))*'1402'!$L38</f>
        <v>186918546.66666666</v>
      </c>
      <c r="AA38" s="39">
        <f>(SLN('1402'!$I38,,'1402'!$M38))*'1402'!$L38</f>
        <v>186918546.66666666</v>
      </c>
      <c r="AB38" s="43">
        <f>SUM('1402'!$P38:$AA38)</f>
        <v>2243022560.0000005</v>
      </c>
      <c r="AC38" s="43">
        <f>'1402'!$AB38+'1402'!$O38</f>
        <v>3738370933.333334</v>
      </c>
      <c r="AD38" s="44">
        <f>'1402'!$I38-'1402'!$AC38</f>
        <v>52337193066.666664</v>
      </c>
    </row>
    <row r="39" spans="1:30" x14ac:dyDescent="0.25">
      <c r="A39" s="34">
        <v>37</v>
      </c>
      <c r="B39" s="35" t="s">
        <v>31</v>
      </c>
      <c r="C39" s="36" t="s">
        <v>37</v>
      </c>
      <c r="D39" s="36" t="s">
        <v>41</v>
      </c>
      <c r="E39" s="37" t="s">
        <v>51</v>
      </c>
      <c r="F39" s="38" t="s">
        <v>49</v>
      </c>
      <c r="G39" s="38">
        <v>1</v>
      </c>
      <c r="H39" s="39">
        <v>39000000</v>
      </c>
      <c r="I39" s="39">
        <f t="shared" si="0"/>
        <v>39000000</v>
      </c>
      <c r="J39" s="40">
        <v>44749</v>
      </c>
      <c r="K39" s="46">
        <v>44749</v>
      </c>
      <c r="L39" s="8">
        <v>1</v>
      </c>
      <c r="M39" s="42">
        <f t="shared" ref="M39:M51" si="3">5*12</f>
        <v>60</v>
      </c>
      <c r="N39" s="42" t="s">
        <v>36</v>
      </c>
      <c r="O39" s="43">
        <v>42533333.333333336</v>
      </c>
      <c r="P39" s="43">
        <f>(SLN('1402'!$I39,,'1402'!$M39))*'1402'!$L39</f>
        <v>650000</v>
      </c>
      <c r="Q39" s="39">
        <f>(SLN('1402'!$I39,,'1402'!$M39))*'1402'!$L39</f>
        <v>650000</v>
      </c>
      <c r="R39" s="39">
        <f>(SLN('1402'!$I39,,'1402'!$M39))*'1402'!$L39</f>
        <v>650000</v>
      </c>
      <c r="S39" s="39">
        <f>(SLN('1402'!$I39,,'1402'!$M39))*'1402'!$L39</f>
        <v>650000</v>
      </c>
      <c r="T39" s="39">
        <f>(SLN('1402'!$I39,,'1402'!$M39))*'1402'!$L39</f>
        <v>650000</v>
      </c>
      <c r="U39" s="39">
        <f>(SLN('1402'!$I39,,'1402'!$M39))*'1402'!$L39</f>
        <v>650000</v>
      </c>
      <c r="V39" s="39">
        <f>(SLN('1402'!$I39,,'1402'!$M39))*'1402'!$L39</f>
        <v>650000</v>
      </c>
      <c r="W39" s="39">
        <f>(SLN('1402'!$I39,,'1402'!$M39))*'1402'!$L39</f>
        <v>650000</v>
      </c>
      <c r="X39" s="39">
        <f>(SLN('1402'!$I39,,'1402'!$M39))*'1402'!$L39</f>
        <v>650000</v>
      </c>
      <c r="Y39" s="39">
        <f>(SLN('1402'!$I39,,'1402'!$M39))*'1402'!$L39</f>
        <v>650000</v>
      </c>
      <c r="Z39" s="39">
        <f>(SLN('1402'!$I39,,'1402'!$M39))*'1402'!$L39</f>
        <v>650000</v>
      </c>
      <c r="AA39" s="39">
        <f>(SLN('1402'!$I39,,'1402'!$M39))*'1402'!$L39</f>
        <v>650000</v>
      </c>
      <c r="AB39" s="43">
        <f>SUM('1402'!$P39:$AA39)</f>
        <v>7800000</v>
      </c>
      <c r="AC39" s="43">
        <f>'1402'!$AB39+'1402'!$O39</f>
        <v>50333333.333333336</v>
      </c>
      <c r="AD39" s="44">
        <f>'1402'!$I39-'1402'!$AC39</f>
        <v>-11333333.333333336</v>
      </c>
    </row>
    <row r="40" spans="1:30" x14ac:dyDescent="0.25">
      <c r="A40" s="34">
        <v>38</v>
      </c>
      <c r="B40" s="35">
        <v>1023</v>
      </c>
      <c r="C40" s="36" t="s">
        <v>37</v>
      </c>
      <c r="D40" s="36" t="s">
        <v>41</v>
      </c>
      <c r="E40" s="37" t="s">
        <v>115</v>
      </c>
      <c r="F40" s="38" t="s">
        <v>35</v>
      </c>
      <c r="G40" s="38">
        <v>1</v>
      </c>
      <c r="H40" s="39">
        <v>63000000</v>
      </c>
      <c r="I40" s="39">
        <f t="shared" si="0"/>
        <v>63000000</v>
      </c>
      <c r="J40" s="40">
        <v>44761</v>
      </c>
      <c r="K40" s="46">
        <v>44761</v>
      </c>
      <c r="L40" s="8">
        <v>1</v>
      </c>
      <c r="M40" s="42">
        <f t="shared" si="3"/>
        <v>60</v>
      </c>
      <c r="N40" s="42" t="s">
        <v>36</v>
      </c>
      <c r="O40" s="43">
        <v>8400000</v>
      </c>
      <c r="P40" s="43">
        <f>(SLN('1402'!$I40,,'1402'!$M40))*'1402'!$L40</f>
        <v>1050000</v>
      </c>
      <c r="Q40" s="39">
        <f>(SLN('1402'!$I40,,'1402'!$M40))*'1402'!$L40</f>
        <v>1050000</v>
      </c>
      <c r="R40" s="39">
        <f>(SLN('1402'!$I40,,'1402'!$M40))*'1402'!$L40</f>
        <v>1050000</v>
      </c>
      <c r="S40" s="39">
        <f>(SLN('1402'!$I40,,'1402'!$M40))*'1402'!$L40</f>
        <v>1050000</v>
      </c>
      <c r="T40" s="39">
        <f>(SLN('1402'!$I40,,'1402'!$M40))*'1402'!$L40</f>
        <v>1050000</v>
      </c>
      <c r="U40" s="39">
        <f>(SLN('1402'!$I40,,'1402'!$M40))*'1402'!$L40</f>
        <v>1050000</v>
      </c>
      <c r="V40" s="39">
        <f>(SLN('1402'!$I40,,'1402'!$M40))*'1402'!$L40</f>
        <v>1050000</v>
      </c>
      <c r="W40" s="39">
        <f>(SLN('1402'!$I40,,'1402'!$M40))*'1402'!$L40</f>
        <v>1050000</v>
      </c>
      <c r="X40" s="39">
        <f>(SLN('1402'!$I40,,'1402'!$M40))*'1402'!$L40</f>
        <v>1050000</v>
      </c>
      <c r="Y40" s="39">
        <f>(SLN('1402'!$I40,,'1402'!$M40))*'1402'!$L40</f>
        <v>1050000</v>
      </c>
      <c r="Z40" s="39">
        <f>(SLN('1402'!$I40,,'1402'!$M40))*'1402'!$L40</f>
        <v>1050000</v>
      </c>
      <c r="AA40" s="39">
        <f>(SLN('1402'!$I40,,'1402'!$M40))*'1402'!$L40</f>
        <v>1050000</v>
      </c>
      <c r="AB40" s="43">
        <f>SUM('1402'!$P40:$AA40)</f>
        <v>12600000</v>
      </c>
      <c r="AC40" s="43">
        <f>'1402'!$AB40+'1402'!$O40</f>
        <v>21000000</v>
      </c>
      <c r="AD40" s="44">
        <f>'1402'!$I40-'1402'!$AC40</f>
        <v>42000000</v>
      </c>
    </row>
    <row r="41" spans="1:30" x14ac:dyDescent="0.25">
      <c r="A41" s="34">
        <v>39</v>
      </c>
      <c r="B41" s="35">
        <v>1011</v>
      </c>
      <c r="C41" s="36" t="s">
        <v>37</v>
      </c>
      <c r="D41" s="36" t="s">
        <v>41</v>
      </c>
      <c r="E41" s="37" t="s">
        <v>116</v>
      </c>
      <c r="F41" s="38" t="s">
        <v>35</v>
      </c>
      <c r="G41" s="38">
        <v>1</v>
      </c>
      <c r="H41" s="39">
        <v>64000000</v>
      </c>
      <c r="I41" s="39">
        <f t="shared" si="0"/>
        <v>64000000</v>
      </c>
      <c r="J41" s="40">
        <v>44761</v>
      </c>
      <c r="K41" s="46">
        <v>44761</v>
      </c>
      <c r="L41" s="8">
        <v>1</v>
      </c>
      <c r="M41" s="42">
        <f t="shared" si="3"/>
        <v>60</v>
      </c>
      <c r="N41" s="42" t="s">
        <v>36</v>
      </c>
      <c r="O41" s="43">
        <v>8533333.333333334</v>
      </c>
      <c r="P41" s="43">
        <f>(SLN('1402'!$I41,,'1402'!$M41))*'1402'!$L41</f>
        <v>1066666.6666666667</v>
      </c>
      <c r="Q41" s="39">
        <f>(SLN('1402'!$I41,,'1402'!$M41))*'1402'!$L41</f>
        <v>1066666.6666666667</v>
      </c>
      <c r="R41" s="39">
        <f>(SLN('1402'!$I41,,'1402'!$M41))*'1402'!$L41</f>
        <v>1066666.6666666667</v>
      </c>
      <c r="S41" s="39">
        <f>(SLN('1402'!$I41,,'1402'!$M41))*'1402'!$L41</f>
        <v>1066666.6666666667</v>
      </c>
      <c r="T41" s="39">
        <f>(SLN('1402'!$I41,,'1402'!$M41))*'1402'!$L41</f>
        <v>1066666.6666666667</v>
      </c>
      <c r="U41" s="39">
        <f>(SLN('1402'!$I41,,'1402'!$M41))*'1402'!$L41</f>
        <v>1066666.6666666667</v>
      </c>
      <c r="V41" s="39">
        <f>(SLN('1402'!$I41,,'1402'!$M41))*'1402'!$L41</f>
        <v>1066666.6666666667</v>
      </c>
      <c r="W41" s="39">
        <f>(SLN('1402'!$I41,,'1402'!$M41))*'1402'!$L41</f>
        <v>1066666.6666666667</v>
      </c>
      <c r="X41" s="39">
        <f>(SLN('1402'!$I41,,'1402'!$M41))*'1402'!$L41</f>
        <v>1066666.6666666667</v>
      </c>
      <c r="Y41" s="39">
        <f>(SLN('1402'!$I41,,'1402'!$M41))*'1402'!$L41</f>
        <v>1066666.6666666667</v>
      </c>
      <c r="Z41" s="39">
        <f>(SLN('1402'!$I41,,'1402'!$M41))*'1402'!$L41</f>
        <v>1066666.6666666667</v>
      </c>
      <c r="AA41" s="39">
        <f>(SLN('1402'!$I41,,'1402'!$M41))*'1402'!$L41</f>
        <v>1066666.6666666667</v>
      </c>
      <c r="AB41" s="43">
        <f>SUM('1402'!$P41:$AA41)</f>
        <v>12799999.999999998</v>
      </c>
      <c r="AC41" s="43">
        <f>'1402'!$AB41+'1402'!$O41</f>
        <v>21333333.333333332</v>
      </c>
      <c r="AD41" s="44">
        <f>'1402'!$I41-'1402'!$AC41</f>
        <v>42666666.666666672</v>
      </c>
    </row>
    <row r="42" spans="1:30" x14ac:dyDescent="0.25">
      <c r="A42" s="34">
        <v>40</v>
      </c>
      <c r="B42" s="35">
        <v>1024</v>
      </c>
      <c r="C42" s="36" t="s">
        <v>37</v>
      </c>
      <c r="D42" s="36" t="s">
        <v>41</v>
      </c>
      <c r="E42" s="37" t="s">
        <v>117</v>
      </c>
      <c r="F42" s="38" t="s">
        <v>35</v>
      </c>
      <c r="G42" s="38">
        <v>1</v>
      </c>
      <c r="H42" s="39">
        <v>76000000</v>
      </c>
      <c r="I42" s="39">
        <f t="shared" si="0"/>
        <v>76000000</v>
      </c>
      <c r="J42" s="40">
        <v>44761</v>
      </c>
      <c r="K42" s="46">
        <v>44761</v>
      </c>
      <c r="L42" s="8">
        <v>1</v>
      </c>
      <c r="M42" s="42">
        <f t="shared" si="3"/>
        <v>60</v>
      </c>
      <c r="N42" s="42" t="s">
        <v>36</v>
      </c>
      <c r="O42" s="43">
        <v>10133333.333333334</v>
      </c>
      <c r="P42" s="43">
        <f>(SLN('1402'!$I42,,'1402'!$M42))*'1402'!$L42</f>
        <v>1266666.6666666667</v>
      </c>
      <c r="Q42" s="39">
        <f>(SLN('1402'!$I42,,'1402'!$M42))*'1402'!$L42</f>
        <v>1266666.6666666667</v>
      </c>
      <c r="R42" s="39">
        <f>(SLN('1402'!$I42,,'1402'!$M42))*'1402'!$L42</f>
        <v>1266666.6666666667</v>
      </c>
      <c r="S42" s="39">
        <f>(SLN('1402'!$I42,,'1402'!$M42))*'1402'!$L42</f>
        <v>1266666.6666666667</v>
      </c>
      <c r="T42" s="39">
        <f>(SLN('1402'!$I42,,'1402'!$M42))*'1402'!$L42</f>
        <v>1266666.6666666667</v>
      </c>
      <c r="U42" s="39">
        <f>(SLN('1402'!$I42,,'1402'!$M42))*'1402'!$L42</f>
        <v>1266666.6666666667</v>
      </c>
      <c r="V42" s="39">
        <f>(SLN('1402'!$I42,,'1402'!$M42))*'1402'!$L42</f>
        <v>1266666.6666666667</v>
      </c>
      <c r="W42" s="39">
        <f>(SLN('1402'!$I42,,'1402'!$M42))*'1402'!$L42</f>
        <v>1266666.6666666667</v>
      </c>
      <c r="X42" s="39">
        <f>(SLN('1402'!$I42,,'1402'!$M42))*'1402'!$L42</f>
        <v>1266666.6666666667</v>
      </c>
      <c r="Y42" s="39">
        <f>(SLN('1402'!$I42,,'1402'!$M42))*'1402'!$L42</f>
        <v>1266666.6666666667</v>
      </c>
      <c r="Z42" s="39">
        <f>(SLN('1402'!$I42,,'1402'!$M42))*'1402'!$L42</f>
        <v>1266666.6666666667</v>
      </c>
      <c r="AA42" s="39">
        <f>(SLN('1402'!$I42,,'1402'!$M42))*'1402'!$L42</f>
        <v>1266666.6666666667</v>
      </c>
      <c r="AB42" s="43">
        <f>SUM('1402'!$P42:$AA42)</f>
        <v>15199999.999999998</v>
      </c>
      <c r="AC42" s="43">
        <f>'1402'!$AB42+'1402'!$O42</f>
        <v>25333333.333333332</v>
      </c>
      <c r="AD42" s="44">
        <f>'1402'!$I42-'1402'!$AC42</f>
        <v>50666666.666666672</v>
      </c>
    </row>
    <row r="43" spans="1:30" x14ac:dyDescent="0.25">
      <c r="A43" s="34">
        <v>41</v>
      </c>
      <c r="B43" s="35">
        <v>1012</v>
      </c>
      <c r="C43" s="36" t="s">
        <v>37</v>
      </c>
      <c r="D43" s="36" t="s">
        <v>41</v>
      </c>
      <c r="E43" s="37" t="s">
        <v>118</v>
      </c>
      <c r="F43" s="38" t="s">
        <v>35</v>
      </c>
      <c r="G43" s="38">
        <v>1</v>
      </c>
      <c r="H43" s="39">
        <v>45000000</v>
      </c>
      <c r="I43" s="39">
        <f t="shared" si="0"/>
        <v>45000000</v>
      </c>
      <c r="J43" s="40">
        <v>44761</v>
      </c>
      <c r="K43" s="46">
        <v>44761</v>
      </c>
      <c r="L43" s="8">
        <v>1</v>
      </c>
      <c r="M43" s="42">
        <f t="shared" si="3"/>
        <v>60</v>
      </c>
      <c r="N43" s="42" t="s">
        <v>36</v>
      </c>
      <c r="O43" s="43">
        <v>0</v>
      </c>
      <c r="P43" s="43">
        <f>(SLN('1402'!$I43,,'1402'!$M43))*'1402'!$L43</f>
        <v>750000</v>
      </c>
      <c r="Q43" s="39">
        <f>(SLN('1402'!$I43,,'1402'!$M43))*'1402'!$L43</f>
        <v>750000</v>
      </c>
      <c r="R43" s="39">
        <f>(SLN('1402'!$I43,,'1402'!$M43))*'1402'!$L43</f>
        <v>750000</v>
      </c>
      <c r="S43" s="39">
        <f>(SLN('1402'!$I43,,'1402'!$M43))*'1402'!$L43</f>
        <v>750000</v>
      </c>
      <c r="T43" s="39">
        <f>(SLN('1402'!$I43,,'1402'!$M43))*'1402'!$L43</f>
        <v>750000</v>
      </c>
      <c r="U43" s="39">
        <f>(SLN('1402'!$I43,,'1402'!$M43))*'1402'!$L43</f>
        <v>750000</v>
      </c>
      <c r="V43" s="39">
        <f>(SLN('1402'!$I43,,'1402'!$M43))*'1402'!$L43</f>
        <v>750000</v>
      </c>
      <c r="W43" s="39">
        <f>(SLN('1402'!$I43,,'1402'!$M43))*'1402'!$L43</f>
        <v>750000</v>
      </c>
      <c r="X43" s="39">
        <f>(SLN('1402'!$I43,,'1402'!$M43))*'1402'!$L43</f>
        <v>750000</v>
      </c>
      <c r="Y43" s="39">
        <f>(SLN('1402'!$I43,,'1402'!$M43))*'1402'!$L43</f>
        <v>750000</v>
      </c>
      <c r="Z43" s="39">
        <f>(SLN('1402'!$I43,,'1402'!$M43))*'1402'!$L43</f>
        <v>750000</v>
      </c>
      <c r="AA43" s="39">
        <f>(SLN('1402'!$I43,,'1402'!$M43))*'1402'!$L43</f>
        <v>750000</v>
      </c>
      <c r="AB43" s="43">
        <f>SUM('1402'!$P43:$AA43)</f>
        <v>9000000</v>
      </c>
      <c r="AC43" s="43">
        <f>'1402'!$AB43+'1402'!$O43</f>
        <v>9000000</v>
      </c>
      <c r="AD43" s="44">
        <f>'1402'!$I43-'1402'!$AC43</f>
        <v>36000000</v>
      </c>
    </row>
    <row r="44" spans="1:30" x14ac:dyDescent="0.25">
      <c r="A44" s="34">
        <v>42</v>
      </c>
      <c r="B44" s="35">
        <v>1013</v>
      </c>
      <c r="C44" s="36" t="s">
        <v>37</v>
      </c>
      <c r="D44" s="36" t="s">
        <v>41</v>
      </c>
      <c r="E44" s="37" t="s">
        <v>119</v>
      </c>
      <c r="F44" s="38" t="s">
        <v>35</v>
      </c>
      <c r="G44" s="38">
        <v>1</v>
      </c>
      <c r="H44" s="39">
        <v>0</v>
      </c>
      <c r="I44" s="39">
        <f t="shared" si="0"/>
        <v>0</v>
      </c>
      <c r="J44" s="40">
        <v>44761</v>
      </c>
      <c r="K44" s="46">
        <v>44761</v>
      </c>
      <c r="L44" s="8">
        <v>1</v>
      </c>
      <c r="M44" s="42">
        <f t="shared" si="3"/>
        <v>60</v>
      </c>
      <c r="N44" s="42" t="s">
        <v>36</v>
      </c>
      <c r="O44" s="43">
        <v>14.7</v>
      </c>
      <c r="P44" s="43">
        <f>(SLN('1402'!$I44,,'1402'!$M44))*'1402'!$L44</f>
        <v>0</v>
      </c>
      <c r="Q44" s="39">
        <f>(SLN('1402'!$I44,,'1402'!$M44))*'1402'!$L44</f>
        <v>0</v>
      </c>
      <c r="R44" s="39">
        <f>(SLN('1402'!$I44,,'1402'!$M44))*'1402'!$L44</f>
        <v>0</v>
      </c>
      <c r="S44" s="39">
        <f>(SLN('1402'!$I44,,'1402'!$M44))*'1402'!$L44</f>
        <v>0</v>
      </c>
      <c r="T44" s="39">
        <f>(SLN('1402'!$I44,,'1402'!$M44))*'1402'!$L44</f>
        <v>0</v>
      </c>
      <c r="U44" s="39">
        <f>(SLN('1402'!$I44,,'1402'!$M44))*'1402'!$L44</f>
        <v>0</v>
      </c>
      <c r="V44" s="39">
        <f>(SLN('1402'!$I44,,'1402'!$M44))*'1402'!$L44</f>
        <v>0</v>
      </c>
      <c r="W44" s="39">
        <f>(SLN('1402'!$I44,,'1402'!$M44))*'1402'!$L44</f>
        <v>0</v>
      </c>
      <c r="X44" s="39">
        <f>(SLN('1402'!$I44,,'1402'!$M44))*'1402'!$L44</f>
        <v>0</v>
      </c>
      <c r="Y44" s="39">
        <f>(SLN('1402'!$I44,,'1402'!$M44))*'1402'!$L44</f>
        <v>0</v>
      </c>
      <c r="Z44" s="39">
        <f>(SLN('1402'!$I44,,'1402'!$M44))*'1402'!$L44</f>
        <v>0</v>
      </c>
      <c r="AA44" s="39">
        <f>(SLN('1402'!$I44,,'1402'!$M44))*'1402'!$L44</f>
        <v>0</v>
      </c>
      <c r="AB44" s="43">
        <f>SUM('1402'!$P44:$AA44)</f>
        <v>0</v>
      </c>
      <c r="AC44" s="43">
        <f>'1402'!$AB44+'1402'!$O44</f>
        <v>14.7</v>
      </c>
      <c r="AD44" s="44">
        <f>'1402'!$I44-'1402'!$AC44</f>
        <v>-14.7</v>
      </c>
    </row>
    <row r="45" spans="1:30" x14ac:dyDescent="0.25">
      <c r="A45" s="34">
        <v>43</v>
      </c>
      <c r="B45" s="35" t="s">
        <v>52</v>
      </c>
      <c r="C45" s="36" t="s">
        <v>37</v>
      </c>
      <c r="D45" s="36" t="s">
        <v>41</v>
      </c>
      <c r="E45" s="37" t="s">
        <v>120</v>
      </c>
      <c r="F45" s="38" t="s">
        <v>35</v>
      </c>
      <c r="G45" s="38">
        <v>2</v>
      </c>
      <c r="H45" s="39">
        <v>250000000</v>
      </c>
      <c r="I45" s="39">
        <f t="shared" si="0"/>
        <v>500000000</v>
      </c>
      <c r="J45" s="40">
        <v>44761</v>
      </c>
      <c r="K45" s="46">
        <v>44761</v>
      </c>
      <c r="L45" s="8">
        <v>1</v>
      </c>
      <c r="M45" s="42">
        <f t="shared" si="3"/>
        <v>60</v>
      </c>
      <c r="N45" s="42" t="s">
        <v>36</v>
      </c>
      <c r="O45" s="43">
        <v>0.7</v>
      </c>
      <c r="P45" s="43">
        <f>(SLN('1402'!$I45,,'1402'!$M45))*'1402'!$L45</f>
        <v>8333333.333333333</v>
      </c>
      <c r="Q45" s="39">
        <f>(SLN('1402'!$I45,,'1402'!$M45))*'1402'!$L45</f>
        <v>8333333.333333333</v>
      </c>
      <c r="R45" s="39">
        <f>(SLN('1402'!$I45,,'1402'!$M45))*'1402'!$L45</f>
        <v>8333333.333333333</v>
      </c>
      <c r="S45" s="39">
        <f>(SLN('1402'!$I45,,'1402'!$M45))*'1402'!$L45</f>
        <v>8333333.333333333</v>
      </c>
      <c r="T45" s="39">
        <f>(SLN('1402'!$I45,,'1402'!$M45))*'1402'!$L45</f>
        <v>8333333.333333333</v>
      </c>
      <c r="U45" s="39">
        <f>(SLN('1402'!$I45,,'1402'!$M45))*'1402'!$L45</f>
        <v>8333333.333333333</v>
      </c>
      <c r="V45" s="39">
        <f>(SLN('1402'!$I45,,'1402'!$M45))*'1402'!$L45</f>
        <v>8333333.333333333</v>
      </c>
      <c r="W45" s="39">
        <f>(SLN('1402'!$I45,,'1402'!$M45))*'1402'!$L45</f>
        <v>8333333.333333333</v>
      </c>
      <c r="X45" s="39">
        <f>(SLN('1402'!$I45,,'1402'!$M45))*'1402'!$L45</f>
        <v>8333333.333333333</v>
      </c>
      <c r="Y45" s="39">
        <f>(SLN('1402'!$I45,,'1402'!$M45))*'1402'!$L45</f>
        <v>8333333.333333333</v>
      </c>
      <c r="Z45" s="39">
        <f>(SLN('1402'!$I45,,'1402'!$M45))*'1402'!$L45</f>
        <v>8333333.333333333</v>
      </c>
      <c r="AA45" s="39">
        <f>(SLN('1402'!$I45,,'1402'!$M45))*'1402'!$L45</f>
        <v>8333333.333333333</v>
      </c>
      <c r="AB45" s="43">
        <f>SUM('1402'!$P45:$AA45)</f>
        <v>99999999.999999985</v>
      </c>
      <c r="AC45" s="43">
        <f>'1402'!$AB45+'1402'!$O45</f>
        <v>100000000.69999999</v>
      </c>
      <c r="AD45" s="44">
        <f>'1402'!$I45-'1402'!$AC45</f>
        <v>399999999.30000001</v>
      </c>
    </row>
    <row r="46" spans="1:30" x14ac:dyDescent="0.25">
      <c r="A46" s="34">
        <v>44</v>
      </c>
      <c r="B46" s="35">
        <v>1017</v>
      </c>
      <c r="C46" s="36" t="s">
        <v>37</v>
      </c>
      <c r="D46" s="36" t="s">
        <v>41</v>
      </c>
      <c r="E46" s="37" t="s">
        <v>121</v>
      </c>
      <c r="F46" s="38" t="s">
        <v>35</v>
      </c>
      <c r="G46" s="38">
        <v>1</v>
      </c>
      <c r="H46" s="39">
        <v>428250000</v>
      </c>
      <c r="I46" s="39">
        <f t="shared" si="0"/>
        <v>428250000</v>
      </c>
      <c r="J46" s="40">
        <v>44765</v>
      </c>
      <c r="K46" s="46">
        <v>44765</v>
      </c>
      <c r="L46" s="8">
        <v>1</v>
      </c>
      <c r="M46" s="42">
        <f t="shared" si="3"/>
        <v>60</v>
      </c>
      <c r="N46" s="42" t="s">
        <v>36</v>
      </c>
      <c r="O46" s="43">
        <v>4992500</v>
      </c>
      <c r="P46" s="43">
        <f>(SLN('1402'!$I46,,'1402'!$M46))*'1402'!$L46</f>
        <v>7137500</v>
      </c>
      <c r="Q46" s="39">
        <f>(SLN('1402'!$I46,,'1402'!$M46))*'1402'!$L46</f>
        <v>7137500</v>
      </c>
      <c r="R46" s="39">
        <f>(SLN('1402'!$I46,,'1402'!$M46))*'1402'!$L46</f>
        <v>7137500</v>
      </c>
      <c r="S46" s="39">
        <f>(SLN('1402'!$I46,,'1402'!$M46))*'1402'!$L46</f>
        <v>7137500</v>
      </c>
      <c r="T46" s="39">
        <f>(SLN('1402'!$I46,,'1402'!$M46))*'1402'!$L46</f>
        <v>7137500</v>
      </c>
      <c r="U46" s="39">
        <f>(SLN('1402'!$I46,,'1402'!$M46))*'1402'!$L46</f>
        <v>7137500</v>
      </c>
      <c r="V46" s="39">
        <f>(SLN('1402'!$I46,,'1402'!$M46))*'1402'!$L46</f>
        <v>7137500</v>
      </c>
      <c r="W46" s="39">
        <f>(SLN('1402'!$I46,,'1402'!$M46))*'1402'!$L46</f>
        <v>7137500</v>
      </c>
      <c r="X46" s="39">
        <f>(SLN('1402'!$I46,,'1402'!$M46))*'1402'!$L46</f>
        <v>7137500</v>
      </c>
      <c r="Y46" s="39">
        <f>(SLN('1402'!$I46,,'1402'!$M46))*'1402'!$L46</f>
        <v>7137500</v>
      </c>
      <c r="Z46" s="39">
        <f>(SLN('1402'!$I46,,'1402'!$M46))*'1402'!$L46</f>
        <v>7137500</v>
      </c>
      <c r="AA46" s="39">
        <f>(SLN('1402'!$I46,,'1402'!$M46))*'1402'!$L46</f>
        <v>7137500</v>
      </c>
      <c r="AB46" s="43">
        <f>SUM('1402'!$P46:$AA46)</f>
        <v>85650000</v>
      </c>
      <c r="AC46" s="43">
        <f>'1402'!$AB46+'1402'!$O46</f>
        <v>90642500</v>
      </c>
      <c r="AD46" s="44">
        <f>'1402'!$I46-'1402'!$AC46</f>
        <v>337607500</v>
      </c>
    </row>
    <row r="47" spans="1:30" x14ac:dyDescent="0.25">
      <c r="A47" s="34">
        <v>45</v>
      </c>
      <c r="B47" s="35">
        <v>1014</v>
      </c>
      <c r="C47" s="36" t="s">
        <v>37</v>
      </c>
      <c r="D47" s="36" t="s">
        <v>41</v>
      </c>
      <c r="E47" s="37" t="s">
        <v>53</v>
      </c>
      <c r="F47" s="38" t="s">
        <v>35</v>
      </c>
      <c r="G47" s="38">
        <v>1</v>
      </c>
      <c r="H47" s="39">
        <v>33000000</v>
      </c>
      <c r="I47" s="39">
        <f t="shared" si="0"/>
        <v>33000000</v>
      </c>
      <c r="J47" s="40">
        <v>44767</v>
      </c>
      <c r="K47" s="46">
        <v>44767</v>
      </c>
      <c r="L47" s="8">
        <v>1</v>
      </c>
      <c r="M47" s="42">
        <f t="shared" si="3"/>
        <v>60</v>
      </c>
      <c r="N47" s="42" t="s">
        <v>36</v>
      </c>
      <c r="O47" s="43">
        <v>351.7</v>
      </c>
      <c r="P47" s="43">
        <f>(SLN('1402'!$I47,,'1402'!$M47))*'1402'!$L47</f>
        <v>550000</v>
      </c>
      <c r="Q47" s="39">
        <f>(SLN('1402'!$I47,,'1402'!$M47))*'1402'!$L47</f>
        <v>550000</v>
      </c>
      <c r="R47" s="39">
        <f>(SLN('1402'!$I47,,'1402'!$M47))*'1402'!$L47</f>
        <v>550000</v>
      </c>
      <c r="S47" s="39">
        <f>(SLN('1402'!$I47,,'1402'!$M47))*'1402'!$L47</f>
        <v>550000</v>
      </c>
      <c r="T47" s="39">
        <f>(SLN('1402'!$I47,,'1402'!$M47))*'1402'!$L47</f>
        <v>550000</v>
      </c>
      <c r="U47" s="39">
        <f>(SLN('1402'!$I47,,'1402'!$M47))*'1402'!$L47</f>
        <v>550000</v>
      </c>
      <c r="V47" s="39">
        <f>(SLN('1402'!$I47,,'1402'!$M47))*'1402'!$L47</f>
        <v>550000</v>
      </c>
      <c r="W47" s="39">
        <f>(SLN('1402'!$I47,,'1402'!$M47))*'1402'!$L47</f>
        <v>550000</v>
      </c>
      <c r="X47" s="39">
        <f>(SLN('1402'!$I47,,'1402'!$M47))*'1402'!$L47</f>
        <v>550000</v>
      </c>
      <c r="Y47" s="39">
        <f>(SLN('1402'!$I47,,'1402'!$M47))*'1402'!$L47</f>
        <v>550000</v>
      </c>
      <c r="Z47" s="39">
        <f>(SLN('1402'!$I47,,'1402'!$M47))*'1402'!$L47</f>
        <v>550000</v>
      </c>
      <c r="AA47" s="39">
        <f>(SLN('1402'!$I47,,'1402'!$M47))*'1402'!$L47</f>
        <v>550000</v>
      </c>
      <c r="AB47" s="43">
        <f>SUM('1402'!$P47:$AA47)</f>
        <v>6600000</v>
      </c>
      <c r="AC47" s="43">
        <f>'1402'!$AB47+'1402'!$O47</f>
        <v>6600351.7000000002</v>
      </c>
      <c r="AD47" s="44">
        <f>'1402'!$I47-'1402'!$AC47</f>
        <v>26399648.300000001</v>
      </c>
    </row>
    <row r="48" spans="1:30" x14ac:dyDescent="0.25">
      <c r="A48" s="34">
        <v>46</v>
      </c>
      <c r="B48" s="35">
        <v>1034</v>
      </c>
      <c r="C48" s="36" t="s">
        <v>37</v>
      </c>
      <c r="D48" s="36" t="s">
        <v>41</v>
      </c>
      <c r="E48" s="37" t="s">
        <v>122</v>
      </c>
      <c r="F48" s="38" t="s">
        <v>35</v>
      </c>
      <c r="G48" s="38">
        <v>1</v>
      </c>
      <c r="H48" s="39">
        <v>48500000</v>
      </c>
      <c r="I48" s="39">
        <f t="shared" si="0"/>
        <v>48500000</v>
      </c>
      <c r="J48" s="40">
        <v>44768</v>
      </c>
      <c r="K48" s="46">
        <v>44768</v>
      </c>
      <c r="L48" s="8">
        <v>1</v>
      </c>
      <c r="M48" s="42">
        <f t="shared" si="3"/>
        <v>60</v>
      </c>
      <c r="N48" s="42" t="s">
        <v>36</v>
      </c>
      <c r="O48" s="43">
        <v>17325000</v>
      </c>
      <c r="P48" s="43">
        <f>(SLN('1402'!$I48,,'1402'!$M48))*'1402'!$L48</f>
        <v>808333.33333333337</v>
      </c>
      <c r="Q48" s="39">
        <f>(SLN('1402'!$I48,,'1402'!$M48))*'1402'!$L48</f>
        <v>808333.33333333337</v>
      </c>
      <c r="R48" s="39">
        <f>(SLN('1402'!$I48,,'1402'!$M48))*'1402'!$L48</f>
        <v>808333.33333333337</v>
      </c>
      <c r="S48" s="39">
        <f>(SLN('1402'!$I48,,'1402'!$M48))*'1402'!$L48</f>
        <v>808333.33333333337</v>
      </c>
      <c r="T48" s="39">
        <f>(SLN('1402'!$I48,,'1402'!$M48))*'1402'!$L48</f>
        <v>808333.33333333337</v>
      </c>
      <c r="U48" s="39">
        <f>(SLN('1402'!$I48,,'1402'!$M48))*'1402'!$L48</f>
        <v>808333.33333333337</v>
      </c>
      <c r="V48" s="39">
        <f>(SLN('1402'!$I48,,'1402'!$M48))*'1402'!$L48</f>
        <v>808333.33333333337</v>
      </c>
      <c r="W48" s="39">
        <f>(SLN('1402'!$I48,,'1402'!$M48))*'1402'!$L48</f>
        <v>808333.33333333337</v>
      </c>
      <c r="X48" s="39">
        <f>(SLN('1402'!$I48,,'1402'!$M48))*'1402'!$L48</f>
        <v>808333.33333333337</v>
      </c>
      <c r="Y48" s="39">
        <f>(SLN('1402'!$I48,,'1402'!$M48))*'1402'!$L48</f>
        <v>808333.33333333337</v>
      </c>
      <c r="Z48" s="39">
        <f>(SLN('1402'!$I48,,'1402'!$M48))*'1402'!$L48</f>
        <v>808333.33333333337</v>
      </c>
      <c r="AA48" s="39">
        <f>(SLN('1402'!$I48,,'1402'!$M48))*'1402'!$L48</f>
        <v>808333.33333333337</v>
      </c>
      <c r="AB48" s="43">
        <f>SUM('1402'!$P48:$AA48)</f>
        <v>9700000</v>
      </c>
      <c r="AC48" s="43">
        <f>'1402'!$AB48+'1402'!$O48</f>
        <v>27025000</v>
      </c>
      <c r="AD48" s="44">
        <f>'1402'!$I48-'1402'!$AC48</f>
        <v>21475000</v>
      </c>
    </row>
    <row r="49" spans="1:30" x14ac:dyDescent="0.25">
      <c r="A49" s="34">
        <v>47</v>
      </c>
      <c r="B49" s="35">
        <v>1027</v>
      </c>
      <c r="C49" s="36" t="s">
        <v>37</v>
      </c>
      <c r="D49" s="36" t="s">
        <v>41</v>
      </c>
      <c r="E49" s="37" t="s">
        <v>54</v>
      </c>
      <c r="F49" s="38" t="s">
        <v>35</v>
      </c>
      <c r="G49" s="38">
        <v>1</v>
      </c>
      <c r="H49" s="39">
        <v>52000000</v>
      </c>
      <c r="I49" s="39">
        <f t="shared" si="0"/>
        <v>52000000</v>
      </c>
      <c r="J49" s="40">
        <v>44772</v>
      </c>
      <c r="K49" s="46">
        <v>44772</v>
      </c>
      <c r="L49" s="8">
        <v>1</v>
      </c>
      <c r="M49" s="42">
        <f t="shared" si="3"/>
        <v>60</v>
      </c>
      <c r="N49" s="42" t="s">
        <v>36</v>
      </c>
      <c r="O49" s="43">
        <v>0.7</v>
      </c>
      <c r="P49" s="43">
        <f>(SLN('1402'!$I49,,'1402'!$M49))*'1402'!$L49</f>
        <v>866666.66666666663</v>
      </c>
      <c r="Q49" s="39">
        <f>(SLN('1402'!$I49,,'1402'!$M49))*'1402'!$L49</f>
        <v>866666.66666666663</v>
      </c>
      <c r="R49" s="39">
        <f>(SLN('1402'!$I49,,'1402'!$M49))*'1402'!$L49</f>
        <v>866666.66666666663</v>
      </c>
      <c r="S49" s="39">
        <f>(SLN('1402'!$I49,,'1402'!$M49))*'1402'!$L49</f>
        <v>866666.66666666663</v>
      </c>
      <c r="T49" s="39">
        <f>(SLN('1402'!$I49,,'1402'!$M49))*'1402'!$L49</f>
        <v>866666.66666666663</v>
      </c>
      <c r="U49" s="39">
        <f>(SLN('1402'!$I49,,'1402'!$M49))*'1402'!$L49</f>
        <v>866666.66666666663</v>
      </c>
      <c r="V49" s="39">
        <f>(SLN('1402'!$I49,,'1402'!$M49))*'1402'!$L49</f>
        <v>866666.66666666663</v>
      </c>
      <c r="W49" s="39">
        <f>(SLN('1402'!$I49,,'1402'!$M49))*'1402'!$L49</f>
        <v>866666.66666666663</v>
      </c>
      <c r="X49" s="39">
        <f>(SLN('1402'!$I49,,'1402'!$M49))*'1402'!$L49</f>
        <v>866666.66666666663</v>
      </c>
      <c r="Y49" s="39">
        <f>(SLN('1402'!$I49,,'1402'!$M49))*'1402'!$L49</f>
        <v>866666.66666666663</v>
      </c>
      <c r="Z49" s="39">
        <f>(SLN('1402'!$I49,,'1402'!$M49))*'1402'!$L49</f>
        <v>866666.66666666663</v>
      </c>
      <c r="AA49" s="39">
        <f>(SLN('1402'!$I49,,'1402'!$M49))*'1402'!$L49</f>
        <v>866666.66666666663</v>
      </c>
      <c r="AB49" s="43">
        <f>SUM('1402'!$P49:$AA49)</f>
        <v>10400000</v>
      </c>
      <c r="AC49" s="43">
        <f>'1402'!$AB49+'1402'!$O49</f>
        <v>10400000.699999999</v>
      </c>
      <c r="AD49" s="44">
        <f>'1402'!$I49-'1402'!$AC49</f>
        <v>41599999.299999997</v>
      </c>
    </row>
    <row r="50" spans="1:30" x14ac:dyDescent="0.25">
      <c r="A50" s="34">
        <v>48</v>
      </c>
      <c r="B50" s="35" t="s">
        <v>55</v>
      </c>
      <c r="C50" s="36" t="s">
        <v>37</v>
      </c>
      <c r="D50" s="36" t="s">
        <v>41</v>
      </c>
      <c r="E50" s="37" t="s">
        <v>56</v>
      </c>
      <c r="F50" s="38" t="s">
        <v>35</v>
      </c>
      <c r="G50" s="38">
        <v>6</v>
      </c>
      <c r="H50" s="39">
        <f>56000000/6</f>
        <v>9333333.333333334</v>
      </c>
      <c r="I50" s="39">
        <f t="shared" si="0"/>
        <v>56000000</v>
      </c>
      <c r="J50" s="40">
        <v>44776</v>
      </c>
      <c r="K50" s="46">
        <v>44776</v>
      </c>
      <c r="L50" s="8">
        <v>1</v>
      </c>
      <c r="M50" s="42">
        <f t="shared" si="3"/>
        <v>60</v>
      </c>
      <c r="N50" s="42" t="s">
        <v>36</v>
      </c>
      <c r="O50" s="43">
        <v>18200000</v>
      </c>
      <c r="P50" s="43">
        <f>(SLN('1402'!$I50,,'1402'!$M50))*'1402'!$L50</f>
        <v>933333.33333333337</v>
      </c>
      <c r="Q50" s="39">
        <f>(SLN('1402'!$I50,,'1402'!$M50))*'1402'!$L50</f>
        <v>933333.33333333337</v>
      </c>
      <c r="R50" s="39">
        <f>(SLN('1402'!$I50,,'1402'!$M50))*'1402'!$L50</f>
        <v>933333.33333333337</v>
      </c>
      <c r="S50" s="39">
        <f>(SLN('1402'!$I50,,'1402'!$M50))*'1402'!$L50</f>
        <v>933333.33333333337</v>
      </c>
      <c r="T50" s="39">
        <f>(SLN('1402'!$I50,,'1402'!$M50))*'1402'!$L50</f>
        <v>933333.33333333337</v>
      </c>
      <c r="U50" s="39">
        <f>(SLN('1402'!$I50,,'1402'!$M50))*'1402'!$L50</f>
        <v>933333.33333333337</v>
      </c>
      <c r="V50" s="39">
        <f>(SLN('1402'!$I50,,'1402'!$M50))*'1402'!$L50</f>
        <v>933333.33333333337</v>
      </c>
      <c r="W50" s="39">
        <f>(SLN('1402'!$I50,,'1402'!$M50))*'1402'!$L50</f>
        <v>933333.33333333337</v>
      </c>
      <c r="X50" s="39">
        <f>(SLN('1402'!$I50,,'1402'!$M50))*'1402'!$L50</f>
        <v>933333.33333333337</v>
      </c>
      <c r="Y50" s="39">
        <f>(SLN('1402'!$I50,,'1402'!$M50))*'1402'!$L50</f>
        <v>933333.33333333337</v>
      </c>
      <c r="Z50" s="39">
        <f>(SLN('1402'!$I50,,'1402'!$M50))*'1402'!$L50</f>
        <v>933333.33333333337</v>
      </c>
      <c r="AA50" s="39">
        <f>(SLN('1402'!$I50,,'1402'!$M50))*'1402'!$L50</f>
        <v>933333.33333333337</v>
      </c>
      <c r="AB50" s="43">
        <f>SUM('1402'!$P50:$AA50)</f>
        <v>11200000.000000002</v>
      </c>
      <c r="AC50" s="43">
        <f>'1402'!$AB50+'1402'!$O50</f>
        <v>29400000</v>
      </c>
      <c r="AD50" s="44">
        <f>'1402'!$I50-'1402'!$AC50</f>
        <v>26600000</v>
      </c>
    </row>
    <row r="51" spans="1:30" x14ac:dyDescent="0.25">
      <c r="A51" s="34">
        <v>49</v>
      </c>
      <c r="B51" s="35">
        <v>1026</v>
      </c>
      <c r="C51" s="36" t="s">
        <v>37</v>
      </c>
      <c r="D51" s="50" t="s">
        <v>41</v>
      </c>
      <c r="E51" s="37" t="s">
        <v>57</v>
      </c>
      <c r="F51" s="38" t="s">
        <v>35</v>
      </c>
      <c r="G51" s="38">
        <v>1</v>
      </c>
      <c r="H51" s="39">
        <v>33000000</v>
      </c>
      <c r="I51" s="39">
        <f t="shared" si="0"/>
        <v>33000000</v>
      </c>
      <c r="J51" s="40">
        <v>44794</v>
      </c>
      <c r="K51" s="46">
        <v>44794</v>
      </c>
      <c r="L51" s="8">
        <v>1</v>
      </c>
      <c r="M51" s="42">
        <f t="shared" si="3"/>
        <v>60</v>
      </c>
      <c r="N51" s="42" t="s">
        <v>36</v>
      </c>
      <c r="O51" s="43">
        <v>3850000</v>
      </c>
      <c r="P51" s="43">
        <f>(SLN('1402'!$I51,,'1402'!$M51))*'1402'!$L51</f>
        <v>550000</v>
      </c>
      <c r="Q51" s="39">
        <f>(SLN('1402'!$I51,,'1402'!$M51))*'1402'!$L51</f>
        <v>550000</v>
      </c>
      <c r="R51" s="39">
        <f>(SLN('1402'!$I51,,'1402'!$M51))*'1402'!$L51</f>
        <v>550000</v>
      </c>
      <c r="S51" s="39">
        <f>(SLN('1402'!$I51,,'1402'!$M51))*'1402'!$L51</f>
        <v>550000</v>
      </c>
      <c r="T51" s="39">
        <f>(SLN('1402'!$I51,,'1402'!$M51))*'1402'!$L51</f>
        <v>550000</v>
      </c>
      <c r="U51" s="39">
        <f>(SLN('1402'!$I51,,'1402'!$M51))*'1402'!$L51</f>
        <v>550000</v>
      </c>
      <c r="V51" s="39">
        <f>(SLN('1402'!$I51,,'1402'!$M51))*'1402'!$L51</f>
        <v>550000</v>
      </c>
      <c r="W51" s="39">
        <f>(SLN('1402'!$I51,,'1402'!$M51))*'1402'!$L51</f>
        <v>550000</v>
      </c>
      <c r="X51" s="39">
        <f>(SLN('1402'!$I51,,'1402'!$M51))*'1402'!$L51</f>
        <v>550000</v>
      </c>
      <c r="Y51" s="39">
        <f>(SLN('1402'!$I51,,'1402'!$M51))*'1402'!$L51</f>
        <v>550000</v>
      </c>
      <c r="Z51" s="39">
        <f>(SLN('1402'!$I51,,'1402'!$M51))*'1402'!$L51</f>
        <v>550000</v>
      </c>
      <c r="AA51" s="39">
        <f>(SLN('1402'!$I51,,'1402'!$M51))*'1402'!$L51</f>
        <v>550000</v>
      </c>
      <c r="AB51" s="43">
        <f>SUM('1402'!$P51:$AA51)</f>
        <v>6600000</v>
      </c>
      <c r="AC51" s="43">
        <f>'1402'!$AB51+'1402'!$O51</f>
        <v>10450000</v>
      </c>
      <c r="AD51" s="44">
        <f>'1402'!$I51-'1402'!$AC51</f>
        <v>22550000</v>
      </c>
    </row>
    <row r="52" spans="1:30" x14ac:dyDescent="0.25">
      <c r="A52" s="34">
        <v>50</v>
      </c>
      <c r="B52" s="35"/>
      <c r="C52" s="36" t="s">
        <v>37</v>
      </c>
      <c r="D52" s="36" t="s">
        <v>47</v>
      </c>
      <c r="E52" s="37" t="s">
        <v>123</v>
      </c>
      <c r="F52" s="38" t="s">
        <v>49</v>
      </c>
      <c r="G52" s="38">
        <v>2</v>
      </c>
      <c r="H52" s="45">
        <v>3000000000</v>
      </c>
      <c r="I52" s="45">
        <f t="shared" si="0"/>
        <v>6000000000</v>
      </c>
      <c r="J52" s="40">
        <v>44805</v>
      </c>
      <c r="K52" s="41">
        <v>44805</v>
      </c>
      <c r="L52" s="8">
        <v>1</v>
      </c>
      <c r="M52" s="42">
        <f>15*12</f>
        <v>180</v>
      </c>
      <c r="N52" s="42" t="s">
        <v>36</v>
      </c>
      <c r="O52" s="43">
        <v>200000000</v>
      </c>
      <c r="P52" s="43">
        <f>(SLN('1402'!$I52,,'1402'!$M52))*'1402'!$L52</f>
        <v>33333333.333333332</v>
      </c>
      <c r="Q52" s="39">
        <f>(SLN('1402'!$I52,,'1402'!$M52))*'1402'!$L52</f>
        <v>33333333.333333332</v>
      </c>
      <c r="R52" s="39">
        <f>(SLN('1402'!$I52,,'1402'!$M52))*'1402'!$L52</f>
        <v>33333333.333333332</v>
      </c>
      <c r="S52" s="39">
        <f>(SLN('1402'!$I52,,'1402'!$M52))*'1402'!$L52</f>
        <v>33333333.333333332</v>
      </c>
      <c r="T52" s="39">
        <f>(SLN('1402'!$I52,,'1402'!$M52))*'1402'!$L52</f>
        <v>33333333.333333332</v>
      </c>
      <c r="U52" s="39">
        <f>(SLN('1402'!$I52,,'1402'!$M52))*'1402'!$L52</f>
        <v>33333333.333333332</v>
      </c>
      <c r="V52" s="39">
        <f>(SLN('1402'!$I52,,'1402'!$M52))*'1402'!$L52</f>
        <v>33333333.333333332</v>
      </c>
      <c r="W52" s="39">
        <f>(SLN('1402'!$I52,,'1402'!$M52))*'1402'!$L52</f>
        <v>33333333.333333332</v>
      </c>
      <c r="X52" s="39">
        <f>(SLN('1402'!$I52,,'1402'!$M52))*'1402'!$L52</f>
        <v>33333333.333333332</v>
      </c>
      <c r="Y52" s="39">
        <f>(SLN('1402'!$I52,,'1402'!$M52))*'1402'!$L52</f>
        <v>33333333.333333332</v>
      </c>
      <c r="Z52" s="39">
        <f>(SLN('1402'!$I52,,'1402'!$M52))*'1402'!$L52</f>
        <v>33333333.333333332</v>
      </c>
      <c r="AA52" s="39">
        <f>(SLN('1402'!$I52,,'1402'!$M52))*'1402'!$L52</f>
        <v>33333333.333333332</v>
      </c>
      <c r="AB52" s="43">
        <f>SUM('1402'!$P52:$AA52)</f>
        <v>399999999.99999994</v>
      </c>
      <c r="AC52" s="43">
        <f>'1402'!$AB52+'1402'!$O52</f>
        <v>600000000</v>
      </c>
      <c r="AD52" s="44">
        <f>'1402'!$I52-'1402'!$AC52</f>
        <v>5400000000</v>
      </c>
    </row>
    <row r="53" spans="1:30" x14ac:dyDescent="0.25">
      <c r="A53" s="34">
        <v>51</v>
      </c>
      <c r="B53" s="35"/>
      <c r="C53" s="36" t="s">
        <v>37</v>
      </c>
      <c r="D53" s="36" t="s">
        <v>47</v>
      </c>
      <c r="E53" s="37" t="s">
        <v>58</v>
      </c>
      <c r="F53" s="38" t="s">
        <v>49</v>
      </c>
      <c r="G53" s="38">
        <v>1</v>
      </c>
      <c r="H53" s="45">
        <v>95000000</v>
      </c>
      <c r="I53" s="45">
        <f t="shared" si="0"/>
        <v>95000000</v>
      </c>
      <c r="J53" s="40">
        <v>44823</v>
      </c>
      <c r="K53" s="41">
        <v>44823</v>
      </c>
      <c r="L53" s="8">
        <v>1</v>
      </c>
      <c r="M53" s="42">
        <f>5*12</f>
        <v>60</v>
      </c>
      <c r="N53" s="42" t="s">
        <v>36</v>
      </c>
      <c r="O53" s="43">
        <v>9500000</v>
      </c>
      <c r="P53" s="43">
        <f>(SLN('1402'!$I53,,'1402'!$M53))*'1402'!$L53</f>
        <v>1583333.3333333333</v>
      </c>
      <c r="Q53" s="39">
        <f>(SLN('1402'!$I53,,'1402'!$M53))*'1402'!$L53</f>
        <v>1583333.3333333333</v>
      </c>
      <c r="R53" s="39">
        <f>(SLN('1402'!$I53,,'1402'!$M53))*'1402'!$L53</f>
        <v>1583333.3333333333</v>
      </c>
      <c r="S53" s="39">
        <f>(SLN('1402'!$I53,,'1402'!$M53))*'1402'!$L53</f>
        <v>1583333.3333333333</v>
      </c>
      <c r="T53" s="39">
        <f>(SLN('1402'!$I53,,'1402'!$M53))*'1402'!$L53</f>
        <v>1583333.3333333333</v>
      </c>
      <c r="U53" s="39">
        <f>(SLN('1402'!$I53,,'1402'!$M53))*'1402'!$L53</f>
        <v>1583333.3333333333</v>
      </c>
      <c r="V53" s="39">
        <f>(SLN('1402'!$I53,,'1402'!$M53))*'1402'!$L53</f>
        <v>1583333.3333333333</v>
      </c>
      <c r="W53" s="39">
        <f>(SLN('1402'!$I53,,'1402'!$M53))*'1402'!$L53</f>
        <v>1583333.3333333333</v>
      </c>
      <c r="X53" s="39">
        <f>(SLN('1402'!$I53,,'1402'!$M53))*'1402'!$L53</f>
        <v>1583333.3333333333</v>
      </c>
      <c r="Y53" s="39">
        <f>(SLN('1402'!$I53,,'1402'!$M53))*'1402'!$L53</f>
        <v>1583333.3333333333</v>
      </c>
      <c r="Z53" s="39">
        <f>(SLN('1402'!$I53,,'1402'!$M53))*'1402'!$L53</f>
        <v>1583333.3333333333</v>
      </c>
      <c r="AA53" s="39">
        <f>(SLN('1402'!$I53,,'1402'!$M53))*'1402'!$L53</f>
        <v>1583333.3333333333</v>
      </c>
      <c r="AB53" s="43">
        <f>SUM('1402'!$P53:$AA53)</f>
        <v>19000000</v>
      </c>
      <c r="AC53" s="43">
        <f>'1402'!$AB53+'1402'!$O53</f>
        <v>28500000</v>
      </c>
      <c r="AD53" s="44">
        <f>'1402'!$I53-'1402'!$AC53</f>
        <v>66500000</v>
      </c>
    </row>
    <row r="54" spans="1:30" x14ac:dyDescent="0.25">
      <c r="A54" s="34">
        <v>52</v>
      </c>
      <c r="B54" s="35"/>
      <c r="C54" s="36" t="s">
        <v>37</v>
      </c>
      <c r="D54" s="36" t="s">
        <v>40</v>
      </c>
      <c r="E54" s="37" t="s">
        <v>124</v>
      </c>
      <c r="F54" s="38" t="s">
        <v>39</v>
      </c>
      <c r="G54" s="38">
        <v>1</v>
      </c>
      <c r="H54" s="39">
        <v>55045876</v>
      </c>
      <c r="I54" s="39">
        <f t="shared" si="0"/>
        <v>55045876</v>
      </c>
      <c r="J54" s="40">
        <v>44826</v>
      </c>
      <c r="K54" s="46">
        <v>44826</v>
      </c>
      <c r="L54" s="8">
        <v>1</v>
      </c>
      <c r="M54" s="42">
        <v>72</v>
      </c>
      <c r="N54" s="42" t="s">
        <v>36</v>
      </c>
      <c r="O54" s="43">
        <v>237147.9</v>
      </c>
      <c r="P54" s="43">
        <f>(SLN('1402'!$I54,,'1402'!$M54))*'1402'!$L54</f>
        <v>764526.0555555555</v>
      </c>
      <c r="Q54" s="39">
        <f>(SLN('1402'!$I54,,'1402'!$M54))*'1402'!$L54</f>
        <v>764526.0555555555</v>
      </c>
      <c r="R54" s="39">
        <f>(SLN('1402'!$I54,,'1402'!$M54))*'1402'!$L54</f>
        <v>764526.0555555555</v>
      </c>
      <c r="S54" s="39">
        <f>(SLN('1402'!$I54,,'1402'!$M54))*'1402'!$L54</f>
        <v>764526.0555555555</v>
      </c>
      <c r="T54" s="39">
        <f>(SLN('1402'!$I54,,'1402'!$M54))*'1402'!$L54</f>
        <v>764526.0555555555</v>
      </c>
      <c r="U54" s="39">
        <f>(SLN('1402'!$I54,,'1402'!$M54))*'1402'!$L54</f>
        <v>764526.0555555555</v>
      </c>
      <c r="V54" s="39">
        <f>(SLN('1402'!$I54,,'1402'!$M54))*'1402'!$L54</f>
        <v>764526.0555555555</v>
      </c>
      <c r="W54" s="39">
        <f>(SLN('1402'!$I54,,'1402'!$M54))*'1402'!$L54</f>
        <v>764526.0555555555</v>
      </c>
      <c r="X54" s="39">
        <f>(SLN('1402'!$I54,,'1402'!$M54))*'1402'!$L54</f>
        <v>764526.0555555555</v>
      </c>
      <c r="Y54" s="39">
        <f>(SLN('1402'!$I54,,'1402'!$M54))*'1402'!$L54</f>
        <v>764526.0555555555</v>
      </c>
      <c r="Z54" s="39">
        <f>(SLN('1402'!$I54,,'1402'!$M54))*'1402'!$L54</f>
        <v>764526.0555555555</v>
      </c>
      <c r="AA54" s="39">
        <f>(SLN('1402'!$I54,,'1402'!$M54))*'1402'!$L54</f>
        <v>764526.0555555555</v>
      </c>
      <c r="AB54" s="43">
        <f>SUM('1402'!$P54:$AA54)</f>
        <v>9174312.6666666679</v>
      </c>
      <c r="AC54" s="43">
        <f>'1402'!$AB54+'1402'!$O54</f>
        <v>9411460.5666666683</v>
      </c>
      <c r="AD54" s="44">
        <f>'1402'!$I54-'1402'!$AC54</f>
        <v>45634415.43333333</v>
      </c>
    </row>
    <row r="55" spans="1:30" x14ac:dyDescent="0.25">
      <c r="A55" s="34">
        <v>53</v>
      </c>
      <c r="B55" s="35"/>
      <c r="C55" s="36" t="s">
        <v>37</v>
      </c>
      <c r="D55" s="36" t="s">
        <v>40</v>
      </c>
      <c r="E55" s="37" t="s">
        <v>125</v>
      </c>
      <c r="F55" s="38" t="s">
        <v>39</v>
      </c>
      <c r="G55" s="38">
        <v>1</v>
      </c>
      <c r="H55" s="39">
        <v>55045876</v>
      </c>
      <c r="I55" s="39">
        <f t="shared" si="0"/>
        <v>55045876</v>
      </c>
      <c r="J55" s="40">
        <v>44826</v>
      </c>
      <c r="K55" s="46">
        <v>44826</v>
      </c>
      <c r="L55" s="8">
        <v>1</v>
      </c>
      <c r="M55" s="42">
        <v>72</v>
      </c>
      <c r="N55" s="42" t="s">
        <v>36</v>
      </c>
      <c r="O55" s="43">
        <v>237147.9</v>
      </c>
      <c r="P55" s="43">
        <f>(SLN('1402'!$I55,,'1402'!$M55))*'1402'!$L55</f>
        <v>764526.0555555555</v>
      </c>
      <c r="Q55" s="39">
        <f>(SLN('1402'!$I55,,'1402'!$M55))*'1402'!$L55</f>
        <v>764526.0555555555</v>
      </c>
      <c r="R55" s="39">
        <f>(SLN('1402'!$I55,,'1402'!$M55))*'1402'!$L55</f>
        <v>764526.0555555555</v>
      </c>
      <c r="S55" s="39">
        <f>(SLN('1402'!$I55,,'1402'!$M55))*'1402'!$L55</f>
        <v>764526.0555555555</v>
      </c>
      <c r="T55" s="39">
        <f>(SLN('1402'!$I55,,'1402'!$M55))*'1402'!$L55</f>
        <v>764526.0555555555</v>
      </c>
      <c r="U55" s="39">
        <f>(SLN('1402'!$I55,,'1402'!$M55))*'1402'!$L55</f>
        <v>764526.0555555555</v>
      </c>
      <c r="V55" s="39">
        <f>(SLN('1402'!$I55,,'1402'!$M55))*'1402'!$L55</f>
        <v>764526.0555555555</v>
      </c>
      <c r="W55" s="39">
        <f>(SLN('1402'!$I55,,'1402'!$M55))*'1402'!$L55</f>
        <v>764526.0555555555</v>
      </c>
      <c r="X55" s="39">
        <f>(SLN('1402'!$I55,,'1402'!$M55))*'1402'!$L55</f>
        <v>764526.0555555555</v>
      </c>
      <c r="Y55" s="39">
        <f>(SLN('1402'!$I55,,'1402'!$M55))*'1402'!$L55</f>
        <v>764526.0555555555</v>
      </c>
      <c r="Z55" s="39">
        <f>(SLN('1402'!$I55,,'1402'!$M55))*'1402'!$L55</f>
        <v>764526.0555555555</v>
      </c>
      <c r="AA55" s="39">
        <f>(SLN('1402'!$I55,,'1402'!$M55))*'1402'!$L55</f>
        <v>764526.0555555555</v>
      </c>
      <c r="AB55" s="43">
        <f>SUM('1402'!$P55:$AA55)</f>
        <v>9174312.6666666679</v>
      </c>
      <c r="AC55" s="43">
        <f>'1402'!$AB55+'1402'!$O55</f>
        <v>9411460.5666666683</v>
      </c>
      <c r="AD55" s="44">
        <f>'1402'!$I55-'1402'!$AC55</f>
        <v>45634415.43333333</v>
      </c>
    </row>
    <row r="56" spans="1:30" x14ac:dyDescent="0.25">
      <c r="A56" s="34">
        <v>54</v>
      </c>
      <c r="B56" s="35"/>
      <c r="C56" s="36" t="s">
        <v>37</v>
      </c>
      <c r="D56" s="36" t="s">
        <v>40</v>
      </c>
      <c r="E56" s="37" t="s">
        <v>126</v>
      </c>
      <c r="F56" s="38" t="s">
        <v>39</v>
      </c>
      <c r="G56" s="38">
        <v>1</v>
      </c>
      <c r="H56" s="39">
        <v>55045876</v>
      </c>
      <c r="I56" s="39">
        <f t="shared" si="0"/>
        <v>55045876</v>
      </c>
      <c r="J56" s="40">
        <v>44826</v>
      </c>
      <c r="K56" s="46">
        <v>44826</v>
      </c>
      <c r="L56" s="8">
        <v>1</v>
      </c>
      <c r="M56" s="42">
        <v>72</v>
      </c>
      <c r="N56" s="42" t="s">
        <v>36</v>
      </c>
      <c r="O56" s="43">
        <v>237147.9</v>
      </c>
      <c r="P56" s="43">
        <f>(SLN('1402'!$I56,,'1402'!$M56))*'1402'!$L56</f>
        <v>764526.0555555555</v>
      </c>
      <c r="Q56" s="39">
        <f>(SLN('1402'!$I56,,'1402'!$M56))*'1402'!$L56</f>
        <v>764526.0555555555</v>
      </c>
      <c r="R56" s="39">
        <f>(SLN('1402'!$I56,,'1402'!$M56))*'1402'!$L56</f>
        <v>764526.0555555555</v>
      </c>
      <c r="S56" s="39">
        <f>(SLN('1402'!$I56,,'1402'!$M56))*'1402'!$L56</f>
        <v>764526.0555555555</v>
      </c>
      <c r="T56" s="39">
        <f>(SLN('1402'!$I56,,'1402'!$M56))*'1402'!$L56</f>
        <v>764526.0555555555</v>
      </c>
      <c r="U56" s="39">
        <f>(SLN('1402'!$I56,,'1402'!$M56))*'1402'!$L56</f>
        <v>764526.0555555555</v>
      </c>
      <c r="V56" s="39">
        <f>(SLN('1402'!$I56,,'1402'!$M56))*'1402'!$L56</f>
        <v>764526.0555555555</v>
      </c>
      <c r="W56" s="39">
        <f>(SLN('1402'!$I56,,'1402'!$M56))*'1402'!$L56</f>
        <v>764526.0555555555</v>
      </c>
      <c r="X56" s="39">
        <f>(SLN('1402'!$I56,,'1402'!$M56))*'1402'!$L56</f>
        <v>764526.0555555555</v>
      </c>
      <c r="Y56" s="39">
        <f>(SLN('1402'!$I56,,'1402'!$M56))*'1402'!$L56</f>
        <v>764526.0555555555</v>
      </c>
      <c r="Z56" s="39">
        <f>(SLN('1402'!$I56,,'1402'!$M56))*'1402'!$L56</f>
        <v>764526.0555555555</v>
      </c>
      <c r="AA56" s="39">
        <f>(SLN('1402'!$I56,,'1402'!$M56))*'1402'!$L56</f>
        <v>764526.0555555555</v>
      </c>
      <c r="AB56" s="43">
        <f>SUM('1402'!$P56:$AA56)</f>
        <v>9174312.6666666679</v>
      </c>
      <c r="AC56" s="43">
        <f>'1402'!$AB56+'1402'!$O56</f>
        <v>9411460.5666666683</v>
      </c>
      <c r="AD56" s="44">
        <f>'1402'!$I56-'1402'!$AC56</f>
        <v>45634415.43333333</v>
      </c>
    </row>
    <row r="57" spans="1:30" x14ac:dyDescent="0.25">
      <c r="A57" s="34">
        <v>55</v>
      </c>
      <c r="B57" s="35"/>
      <c r="C57" s="36" t="s">
        <v>37</v>
      </c>
      <c r="D57" s="36" t="s">
        <v>40</v>
      </c>
      <c r="E57" s="37" t="s">
        <v>127</v>
      </c>
      <c r="F57" s="38" t="s">
        <v>39</v>
      </c>
      <c r="G57" s="38">
        <v>1</v>
      </c>
      <c r="H57" s="39">
        <v>55045876</v>
      </c>
      <c r="I57" s="39">
        <f t="shared" si="0"/>
        <v>55045876</v>
      </c>
      <c r="J57" s="40">
        <v>44826</v>
      </c>
      <c r="K57" s="46">
        <v>44826</v>
      </c>
      <c r="L57" s="8">
        <v>1</v>
      </c>
      <c r="M57" s="42">
        <v>72</v>
      </c>
      <c r="N57" s="42" t="s">
        <v>36</v>
      </c>
      <c r="O57" s="43">
        <v>237147.9</v>
      </c>
      <c r="P57" s="43">
        <f>(SLN('1402'!$I57,,'1402'!$M57))*'1402'!$L57</f>
        <v>764526.0555555555</v>
      </c>
      <c r="Q57" s="39">
        <f>(SLN('1402'!$I57,,'1402'!$M57))*'1402'!$L57</f>
        <v>764526.0555555555</v>
      </c>
      <c r="R57" s="39">
        <f>(SLN('1402'!$I57,,'1402'!$M57))*'1402'!$L57</f>
        <v>764526.0555555555</v>
      </c>
      <c r="S57" s="39">
        <f>(SLN('1402'!$I57,,'1402'!$M57))*'1402'!$L57</f>
        <v>764526.0555555555</v>
      </c>
      <c r="T57" s="39">
        <f>(SLN('1402'!$I57,,'1402'!$M57))*'1402'!$L57</f>
        <v>764526.0555555555</v>
      </c>
      <c r="U57" s="39">
        <f>(SLN('1402'!$I57,,'1402'!$M57))*'1402'!$L57</f>
        <v>764526.0555555555</v>
      </c>
      <c r="V57" s="39">
        <f>(SLN('1402'!$I57,,'1402'!$M57))*'1402'!$L57</f>
        <v>764526.0555555555</v>
      </c>
      <c r="W57" s="39">
        <f>(SLN('1402'!$I57,,'1402'!$M57))*'1402'!$L57</f>
        <v>764526.0555555555</v>
      </c>
      <c r="X57" s="39">
        <f>(SLN('1402'!$I57,,'1402'!$M57))*'1402'!$L57</f>
        <v>764526.0555555555</v>
      </c>
      <c r="Y57" s="39">
        <f>(SLN('1402'!$I57,,'1402'!$M57))*'1402'!$L57</f>
        <v>764526.0555555555</v>
      </c>
      <c r="Z57" s="39">
        <f>(SLN('1402'!$I57,,'1402'!$M57))*'1402'!$L57</f>
        <v>764526.0555555555</v>
      </c>
      <c r="AA57" s="39">
        <f>(SLN('1402'!$I57,,'1402'!$M57))*'1402'!$L57</f>
        <v>764526.0555555555</v>
      </c>
      <c r="AB57" s="43">
        <f>SUM('1402'!$P57:$AA57)</f>
        <v>9174312.6666666679</v>
      </c>
      <c r="AC57" s="43">
        <f>'1402'!$AB57+'1402'!$O57</f>
        <v>9411460.5666666683</v>
      </c>
      <c r="AD57" s="44">
        <f>'1402'!$I57-'1402'!$AC57</f>
        <v>45634415.43333333</v>
      </c>
    </row>
    <row r="58" spans="1:30" x14ac:dyDescent="0.25">
      <c r="A58" s="34">
        <v>56</v>
      </c>
      <c r="B58" s="35"/>
      <c r="C58" s="36" t="s">
        <v>37</v>
      </c>
      <c r="D58" s="36" t="s">
        <v>40</v>
      </c>
      <c r="E58" s="37" t="s">
        <v>128</v>
      </c>
      <c r="F58" s="38" t="s">
        <v>39</v>
      </c>
      <c r="G58" s="38">
        <v>1</v>
      </c>
      <c r="H58" s="39">
        <v>55045876</v>
      </c>
      <c r="I58" s="39">
        <f t="shared" si="0"/>
        <v>55045876</v>
      </c>
      <c r="J58" s="40">
        <v>44826</v>
      </c>
      <c r="K58" s="46">
        <v>44826</v>
      </c>
      <c r="L58" s="8">
        <v>1</v>
      </c>
      <c r="M58" s="42">
        <v>72</v>
      </c>
      <c r="N58" s="42" t="s">
        <v>36</v>
      </c>
      <c r="O58" s="43">
        <v>237147.9</v>
      </c>
      <c r="P58" s="43">
        <f>(SLN('1402'!$I58,,'1402'!$M58))*'1402'!$L58</f>
        <v>764526.0555555555</v>
      </c>
      <c r="Q58" s="39">
        <f>(SLN('1402'!$I58,,'1402'!$M58))*'1402'!$L58</f>
        <v>764526.0555555555</v>
      </c>
      <c r="R58" s="39">
        <f>(SLN('1402'!$I58,,'1402'!$M58))*'1402'!$L58</f>
        <v>764526.0555555555</v>
      </c>
      <c r="S58" s="39">
        <f>(SLN('1402'!$I58,,'1402'!$M58))*'1402'!$L58</f>
        <v>764526.0555555555</v>
      </c>
      <c r="T58" s="39">
        <f>(SLN('1402'!$I58,,'1402'!$M58))*'1402'!$L58</f>
        <v>764526.0555555555</v>
      </c>
      <c r="U58" s="39">
        <f>(SLN('1402'!$I58,,'1402'!$M58))*'1402'!$L58</f>
        <v>764526.0555555555</v>
      </c>
      <c r="V58" s="39">
        <f>(SLN('1402'!$I58,,'1402'!$M58))*'1402'!$L58</f>
        <v>764526.0555555555</v>
      </c>
      <c r="W58" s="39">
        <f>(SLN('1402'!$I58,,'1402'!$M58))*'1402'!$L58</f>
        <v>764526.0555555555</v>
      </c>
      <c r="X58" s="39">
        <f>(SLN('1402'!$I58,,'1402'!$M58))*'1402'!$L58</f>
        <v>764526.0555555555</v>
      </c>
      <c r="Y58" s="39">
        <f>(SLN('1402'!$I58,,'1402'!$M58))*'1402'!$L58</f>
        <v>764526.0555555555</v>
      </c>
      <c r="Z58" s="39">
        <f>(SLN('1402'!$I58,,'1402'!$M58))*'1402'!$L58</f>
        <v>764526.0555555555</v>
      </c>
      <c r="AA58" s="39">
        <f>(SLN('1402'!$I58,,'1402'!$M58))*'1402'!$L58</f>
        <v>764526.0555555555</v>
      </c>
      <c r="AB58" s="43">
        <f>SUM('1402'!$P58:$AA58)</f>
        <v>9174312.6666666679</v>
      </c>
      <c r="AC58" s="43">
        <f>'1402'!$AB58+'1402'!$O58</f>
        <v>9411460.5666666683</v>
      </c>
      <c r="AD58" s="44">
        <f>'1402'!$I58-'1402'!$AC58</f>
        <v>45634415.43333333</v>
      </c>
    </row>
    <row r="59" spans="1:30" x14ac:dyDescent="0.25">
      <c r="A59" s="34">
        <v>57</v>
      </c>
      <c r="B59" s="35"/>
      <c r="C59" s="36" t="s">
        <v>37</v>
      </c>
      <c r="D59" s="36" t="s">
        <v>40</v>
      </c>
      <c r="E59" s="37" t="s">
        <v>129</v>
      </c>
      <c r="F59" s="38" t="s">
        <v>39</v>
      </c>
      <c r="G59" s="38">
        <v>1</v>
      </c>
      <c r="H59" s="39">
        <v>55045876</v>
      </c>
      <c r="I59" s="39">
        <f t="shared" si="0"/>
        <v>55045876</v>
      </c>
      <c r="J59" s="40">
        <v>44826</v>
      </c>
      <c r="K59" s="46">
        <v>44826</v>
      </c>
      <c r="L59" s="8">
        <v>1</v>
      </c>
      <c r="M59" s="42">
        <v>72</v>
      </c>
      <c r="N59" s="42" t="s">
        <v>36</v>
      </c>
      <c r="O59" s="43">
        <v>237147.9</v>
      </c>
      <c r="P59" s="43">
        <f>(SLN('1402'!$I59,,'1402'!$M59))*'1402'!$L59</f>
        <v>764526.0555555555</v>
      </c>
      <c r="Q59" s="39">
        <f>(SLN('1402'!$I59,,'1402'!$M59))*'1402'!$L59</f>
        <v>764526.0555555555</v>
      </c>
      <c r="R59" s="39">
        <f>(SLN('1402'!$I59,,'1402'!$M59))*'1402'!$L59</f>
        <v>764526.0555555555</v>
      </c>
      <c r="S59" s="39">
        <f>(SLN('1402'!$I59,,'1402'!$M59))*'1402'!$L59</f>
        <v>764526.0555555555</v>
      </c>
      <c r="T59" s="39">
        <f>(SLN('1402'!$I59,,'1402'!$M59))*'1402'!$L59</f>
        <v>764526.0555555555</v>
      </c>
      <c r="U59" s="39">
        <f>(SLN('1402'!$I59,,'1402'!$M59))*'1402'!$L59</f>
        <v>764526.0555555555</v>
      </c>
      <c r="V59" s="39">
        <f>(SLN('1402'!$I59,,'1402'!$M59))*'1402'!$L59</f>
        <v>764526.0555555555</v>
      </c>
      <c r="W59" s="39">
        <f>(SLN('1402'!$I59,,'1402'!$M59))*'1402'!$L59</f>
        <v>764526.0555555555</v>
      </c>
      <c r="X59" s="39">
        <f>(SLN('1402'!$I59,,'1402'!$M59))*'1402'!$L59</f>
        <v>764526.0555555555</v>
      </c>
      <c r="Y59" s="39">
        <f>(SLN('1402'!$I59,,'1402'!$M59))*'1402'!$L59</f>
        <v>764526.0555555555</v>
      </c>
      <c r="Z59" s="39">
        <f>(SLN('1402'!$I59,,'1402'!$M59))*'1402'!$L59</f>
        <v>764526.0555555555</v>
      </c>
      <c r="AA59" s="39">
        <f>(SLN('1402'!$I59,,'1402'!$M59))*'1402'!$L59</f>
        <v>764526.0555555555</v>
      </c>
      <c r="AB59" s="43">
        <f>SUM('1402'!$P59:$AA59)</f>
        <v>9174312.6666666679</v>
      </c>
      <c r="AC59" s="43">
        <f>'1402'!$AB59+'1402'!$O59</f>
        <v>9411460.5666666683</v>
      </c>
      <c r="AD59" s="44">
        <f>'1402'!$I59-'1402'!$AC59</f>
        <v>45634415.43333333</v>
      </c>
    </row>
    <row r="60" spans="1:30" x14ac:dyDescent="0.25">
      <c r="A60" s="34">
        <v>58</v>
      </c>
      <c r="B60" s="35"/>
      <c r="C60" s="36" t="s">
        <v>37</v>
      </c>
      <c r="D60" s="36" t="s">
        <v>40</v>
      </c>
      <c r="E60" s="37" t="s">
        <v>130</v>
      </c>
      <c r="F60" s="38" t="s">
        <v>39</v>
      </c>
      <c r="G60" s="38">
        <v>1</v>
      </c>
      <c r="H60" s="39">
        <v>55045876</v>
      </c>
      <c r="I60" s="39">
        <f t="shared" si="0"/>
        <v>55045876</v>
      </c>
      <c r="J60" s="40">
        <v>44826</v>
      </c>
      <c r="K60" s="46">
        <v>44826</v>
      </c>
      <c r="L60" s="8">
        <v>1</v>
      </c>
      <c r="M60" s="42">
        <v>72</v>
      </c>
      <c r="N60" s="42" t="s">
        <v>36</v>
      </c>
      <c r="O60" s="43">
        <v>237147.9</v>
      </c>
      <c r="P60" s="43">
        <f>(SLN('1402'!$I60,,'1402'!$M60))*'1402'!$L60</f>
        <v>764526.0555555555</v>
      </c>
      <c r="Q60" s="39">
        <f>(SLN('1402'!$I60,,'1402'!$M60))*'1402'!$L60</f>
        <v>764526.0555555555</v>
      </c>
      <c r="R60" s="39">
        <f>(SLN('1402'!$I60,,'1402'!$M60))*'1402'!$L60</f>
        <v>764526.0555555555</v>
      </c>
      <c r="S60" s="39">
        <f>(SLN('1402'!$I60,,'1402'!$M60))*'1402'!$L60</f>
        <v>764526.0555555555</v>
      </c>
      <c r="T60" s="39">
        <f>(SLN('1402'!$I60,,'1402'!$M60))*'1402'!$L60</f>
        <v>764526.0555555555</v>
      </c>
      <c r="U60" s="39">
        <f>(SLN('1402'!$I60,,'1402'!$M60))*'1402'!$L60</f>
        <v>764526.0555555555</v>
      </c>
      <c r="V60" s="39">
        <f>(SLN('1402'!$I60,,'1402'!$M60))*'1402'!$L60</f>
        <v>764526.0555555555</v>
      </c>
      <c r="W60" s="39">
        <f>(SLN('1402'!$I60,,'1402'!$M60))*'1402'!$L60</f>
        <v>764526.0555555555</v>
      </c>
      <c r="X60" s="39">
        <f>(SLN('1402'!$I60,,'1402'!$M60))*'1402'!$L60</f>
        <v>764526.0555555555</v>
      </c>
      <c r="Y60" s="39">
        <f>(SLN('1402'!$I60,,'1402'!$M60))*'1402'!$L60</f>
        <v>764526.0555555555</v>
      </c>
      <c r="Z60" s="39">
        <f>(SLN('1402'!$I60,,'1402'!$M60))*'1402'!$L60</f>
        <v>764526.0555555555</v>
      </c>
      <c r="AA60" s="39">
        <f>(SLN('1402'!$I60,,'1402'!$M60))*'1402'!$L60</f>
        <v>764526.0555555555</v>
      </c>
      <c r="AB60" s="43">
        <f>SUM('1402'!$P60:$AA60)</f>
        <v>9174312.6666666679</v>
      </c>
      <c r="AC60" s="43">
        <f>'1402'!$AB60+'1402'!$O60</f>
        <v>9411460.5666666683</v>
      </c>
      <c r="AD60" s="44">
        <f>'1402'!$I60-'1402'!$AC60</f>
        <v>45634415.43333333</v>
      </c>
    </row>
    <row r="61" spans="1:30" x14ac:dyDescent="0.25">
      <c r="A61" s="34">
        <v>59</v>
      </c>
      <c r="B61" s="35"/>
      <c r="C61" s="36" t="s">
        <v>37</v>
      </c>
      <c r="D61" s="36" t="s">
        <v>40</v>
      </c>
      <c r="E61" s="37" t="s">
        <v>131</v>
      </c>
      <c r="F61" s="38" t="s">
        <v>39</v>
      </c>
      <c r="G61" s="38">
        <v>1</v>
      </c>
      <c r="H61" s="39">
        <v>55045876</v>
      </c>
      <c r="I61" s="39">
        <f t="shared" si="0"/>
        <v>55045876</v>
      </c>
      <c r="J61" s="40">
        <v>44826</v>
      </c>
      <c r="K61" s="46">
        <v>44826</v>
      </c>
      <c r="L61" s="8">
        <v>1</v>
      </c>
      <c r="M61" s="42">
        <v>72</v>
      </c>
      <c r="N61" s="42" t="s">
        <v>36</v>
      </c>
      <c r="O61" s="43">
        <v>237147.9</v>
      </c>
      <c r="P61" s="43">
        <f>(SLN('1402'!$I61,,'1402'!$M61))*'1402'!$L61</f>
        <v>764526.0555555555</v>
      </c>
      <c r="Q61" s="39">
        <f>(SLN('1402'!$I61,,'1402'!$M61))*'1402'!$L61</f>
        <v>764526.0555555555</v>
      </c>
      <c r="R61" s="39">
        <f>(SLN('1402'!$I61,,'1402'!$M61))*'1402'!$L61</f>
        <v>764526.0555555555</v>
      </c>
      <c r="S61" s="39">
        <f>(SLN('1402'!$I61,,'1402'!$M61))*'1402'!$L61</f>
        <v>764526.0555555555</v>
      </c>
      <c r="T61" s="39">
        <f>(SLN('1402'!$I61,,'1402'!$M61))*'1402'!$L61</f>
        <v>764526.0555555555</v>
      </c>
      <c r="U61" s="39">
        <f>(SLN('1402'!$I61,,'1402'!$M61))*'1402'!$L61</f>
        <v>764526.0555555555</v>
      </c>
      <c r="V61" s="39">
        <f>(SLN('1402'!$I61,,'1402'!$M61))*'1402'!$L61</f>
        <v>764526.0555555555</v>
      </c>
      <c r="W61" s="39">
        <f>(SLN('1402'!$I61,,'1402'!$M61))*'1402'!$L61</f>
        <v>764526.0555555555</v>
      </c>
      <c r="X61" s="39">
        <f>(SLN('1402'!$I61,,'1402'!$M61))*'1402'!$L61</f>
        <v>764526.0555555555</v>
      </c>
      <c r="Y61" s="39">
        <f>(SLN('1402'!$I61,,'1402'!$M61))*'1402'!$L61</f>
        <v>764526.0555555555</v>
      </c>
      <c r="Z61" s="39">
        <f>(SLN('1402'!$I61,,'1402'!$M61))*'1402'!$L61</f>
        <v>764526.0555555555</v>
      </c>
      <c r="AA61" s="39">
        <f>(SLN('1402'!$I61,,'1402'!$M61))*'1402'!$L61</f>
        <v>764526.0555555555</v>
      </c>
      <c r="AB61" s="43">
        <f>SUM('1402'!$P61:$AA61)</f>
        <v>9174312.6666666679</v>
      </c>
      <c r="AC61" s="43">
        <f>'1402'!$AB61+'1402'!$O61</f>
        <v>9411460.5666666683</v>
      </c>
      <c r="AD61" s="44">
        <f>'1402'!$I61-'1402'!$AC61</f>
        <v>45634415.43333333</v>
      </c>
    </row>
    <row r="62" spans="1:30" x14ac:dyDescent="0.25">
      <c r="A62" s="34">
        <v>60</v>
      </c>
      <c r="B62" s="35"/>
      <c r="C62" s="36" t="s">
        <v>37</v>
      </c>
      <c r="D62" s="36" t="s">
        <v>40</v>
      </c>
      <c r="E62" s="37" t="s">
        <v>132</v>
      </c>
      <c r="F62" s="38" t="s">
        <v>39</v>
      </c>
      <c r="G62" s="38">
        <v>1</v>
      </c>
      <c r="H62" s="39">
        <v>55045876</v>
      </c>
      <c r="I62" s="39">
        <f t="shared" si="0"/>
        <v>55045876</v>
      </c>
      <c r="J62" s="40">
        <v>44826</v>
      </c>
      <c r="K62" s="46">
        <v>44826</v>
      </c>
      <c r="L62" s="8">
        <v>1</v>
      </c>
      <c r="M62" s="42">
        <v>72</v>
      </c>
      <c r="N62" s="42" t="s">
        <v>36</v>
      </c>
      <c r="O62" s="43">
        <v>237147.9</v>
      </c>
      <c r="P62" s="43">
        <f>(SLN('1402'!$I62,,'1402'!$M62))*'1402'!$L62</f>
        <v>764526.0555555555</v>
      </c>
      <c r="Q62" s="39">
        <f>(SLN('1402'!$I62,,'1402'!$M62))*'1402'!$L62</f>
        <v>764526.0555555555</v>
      </c>
      <c r="R62" s="39">
        <f>(SLN('1402'!$I62,,'1402'!$M62))*'1402'!$L62</f>
        <v>764526.0555555555</v>
      </c>
      <c r="S62" s="39">
        <f>(SLN('1402'!$I62,,'1402'!$M62))*'1402'!$L62</f>
        <v>764526.0555555555</v>
      </c>
      <c r="T62" s="39">
        <f>(SLN('1402'!$I62,,'1402'!$M62))*'1402'!$L62</f>
        <v>764526.0555555555</v>
      </c>
      <c r="U62" s="39">
        <f>(SLN('1402'!$I62,,'1402'!$M62))*'1402'!$L62</f>
        <v>764526.0555555555</v>
      </c>
      <c r="V62" s="39">
        <f>(SLN('1402'!$I62,,'1402'!$M62))*'1402'!$L62</f>
        <v>764526.0555555555</v>
      </c>
      <c r="W62" s="39">
        <f>(SLN('1402'!$I62,,'1402'!$M62))*'1402'!$L62</f>
        <v>764526.0555555555</v>
      </c>
      <c r="X62" s="39">
        <f>(SLN('1402'!$I62,,'1402'!$M62))*'1402'!$L62</f>
        <v>764526.0555555555</v>
      </c>
      <c r="Y62" s="39">
        <f>(SLN('1402'!$I62,,'1402'!$M62))*'1402'!$L62</f>
        <v>764526.0555555555</v>
      </c>
      <c r="Z62" s="39">
        <f>(SLN('1402'!$I62,,'1402'!$M62))*'1402'!$L62</f>
        <v>764526.0555555555</v>
      </c>
      <c r="AA62" s="39">
        <f>(SLN('1402'!$I62,,'1402'!$M62))*'1402'!$L62</f>
        <v>764526.0555555555</v>
      </c>
      <c r="AB62" s="43">
        <f>SUM('1402'!$P62:$AA62)</f>
        <v>9174312.6666666679</v>
      </c>
      <c r="AC62" s="43">
        <f>'1402'!$AB62+'1402'!$O62</f>
        <v>9411460.5666666683</v>
      </c>
      <c r="AD62" s="44">
        <f>'1402'!$I62-'1402'!$AC62</f>
        <v>45634415.43333333</v>
      </c>
    </row>
    <row r="63" spans="1:30" x14ac:dyDescent="0.25">
      <c r="A63" s="34">
        <v>61</v>
      </c>
      <c r="B63" s="35"/>
      <c r="C63" s="36" t="s">
        <v>37</v>
      </c>
      <c r="D63" s="36" t="s">
        <v>40</v>
      </c>
      <c r="E63" s="37" t="s">
        <v>133</v>
      </c>
      <c r="F63" s="38" t="s">
        <v>39</v>
      </c>
      <c r="G63" s="38">
        <v>1</v>
      </c>
      <c r="H63" s="39">
        <v>55045876</v>
      </c>
      <c r="I63" s="39">
        <f t="shared" si="0"/>
        <v>55045876</v>
      </c>
      <c r="J63" s="40">
        <v>44826</v>
      </c>
      <c r="K63" s="46">
        <v>44826</v>
      </c>
      <c r="L63" s="8">
        <v>1</v>
      </c>
      <c r="M63" s="42">
        <v>72</v>
      </c>
      <c r="N63" s="42" t="s">
        <v>36</v>
      </c>
      <c r="O63" s="43">
        <v>237147.9</v>
      </c>
      <c r="P63" s="43">
        <f>(SLN('1402'!$I63,,'1402'!$M63))*'1402'!$L63</f>
        <v>764526.0555555555</v>
      </c>
      <c r="Q63" s="39">
        <f>(SLN('1402'!$I63,,'1402'!$M63))*'1402'!$L63</f>
        <v>764526.0555555555</v>
      </c>
      <c r="R63" s="39">
        <f>(SLN('1402'!$I63,,'1402'!$M63))*'1402'!$L63</f>
        <v>764526.0555555555</v>
      </c>
      <c r="S63" s="39">
        <f>(SLN('1402'!$I63,,'1402'!$M63))*'1402'!$L63</f>
        <v>764526.0555555555</v>
      </c>
      <c r="T63" s="39">
        <f>(SLN('1402'!$I63,,'1402'!$M63))*'1402'!$L63</f>
        <v>764526.0555555555</v>
      </c>
      <c r="U63" s="39">
        <f>(SLN('1402'!$I63,,'1402'!$M63))*'1402'!$L63</f>
        <v>764526.0555555555</v>
      </c>
      <c r="V63" s="39">
        <f>(SLN('1402'!$I63,,'1402'!$M63))*'1402'!$L63</f>
        <v>764526.0555555555</v>
      </c>
      <c r="W63" s="39">
        <f>(SLN('1402'!$I63,,'1402'!$M63))*'1402'!$L63</f>
        <v>764526.0555555555</v>
      </c>
      <c r="X63" s="39">
        <f>(SLN('1402'!$I63,,'1402'!$M63))*'1402'!$L63</f>
        <v>764526.0555555555</v>
      </c>
      <c r="Y63" s="39">
        <f>(SLN('1402'!$I63,,'1402'!$M63))*'1402'!$L63</f>
        <v>764526.0555555555</v>
      </c>
      <c r="Z63" s="39">
        <f>(SLN('1402'!$I63,,'1402'!$M63))*'1402'!$L63</f>
        <v>764526.0555555555</v>
      </c>
      <c r="AA63" s="39">
        <f>(SLN('1402'!$I63,,'1402'!$M63))*'1402'!$L63</f>
        <v>764526.0555555555</v>
      </c>
      <c r="AB63" s="43">
        <f>SUM('1402'!$P63:$AA63)</f>
        <v>9174312.6666666679</v>
      </c>
      <c r="AC63" s="43">
        <f>'1402'!$AB63+'1402'!$O63</f>
        <v>9411460.5666666683</v>
      </c>
      <c r="AD63" s="44">
        <f>'1402'!$I63-'1402'!$AC63</f>
        <v>45634415.43333333</v>
      </c>
    </row>
    <row r="64" spans="1:30" x14ac:dyDescent="0.25">
      <c r="A64" s="34">
        <v>62</v>
      </c>
      <c r="B64" s="35"/>
      <c r="C64" s="36" t="s">
        <v>37</v>
      </c>
      <c r="D64" s="36" t="s">
        <v>40</v>
      </c>
      <c r="E64" s="37" t="s">
        <v>134</v>
      </c>
      <c r="F64" s="38" t="s">
        <v>39</v>
      </c>
      <c r="G64" s="38">
        <v>1</v>
      </c>
      <c r="H64" s="39">
        <v>55045876</v>
      </c>
      <c r="I64" s="39">
        <f t="shared" si="0"/>
        <v>55045876</v>
      </c>
      <c r="J64" s="40">
        <v>44826</v>
      </c>
      <c r="K64" s="46">
        <v>44826</v>
      </c>
      <c r="L64" s="8">
        <v>1</v>
      </c>
      <c r="M64" s="42">
        <v>72</v>
      </c>
      <c r="N64" s="42" t="s">
        <v>36</v>
      </c>
      <c r="O64" s="43">
        <v>237147.9</v>
      </c>
      <c r="P64" s="43">
        <f>(SLN('1402'!$I64,,'1402'!$M64))*'1402'!$L64</f>
        <v>764526.0555555555</v>
      </c>
      <c r="Q64" s="39">
        <f>(SLN('1402'!$I64,,'1402'!$M64))*'1402'!$L64</f>
        <v>764526.0555555555</v>
      </c>
      <c r="R64" s="39">
        <f>(SLN('1402'!$I64,,'1402'!$M64))*'1402'!$L64</f>
        <v>764526.0555555555</v>
      </c>
      <c r="S64" s="39">
        <f>(SLN('1402'!$I64,,'1402'!$M64))*'1402'!$L64</f>
        <v>764526.0555555555</v>
      </c>
      <c r="T64" s="39">
        <f>(SLN('1402'!$I64,,'1402'!$M64))*'1402'!$L64</f>
        <v>764526.0555555555</v>
      </c>
      <c r="U64" s="39">
        <f>(SLN('1402'!$I64,,'1402'!$M64))*'1402'!$L64</f>
        <v>764526.0555555555</v>
      </c>
      <c r="V64" s="39">
        <f>(SLN('1402'!$I64,,'1402'!$M64))*'1402'!$L64</f>
        <v>764526.0555555555</v>
      </c>
      <c r="W64" s="39">
        <f>(SLN('1402'!$I64,,'1402'!$M64))*'1402'!$L64</f>
        <v>764526.0555555555</v>
      </c>
      <c r="X64" s="39">
        <f>(SLN('1402'!$I64,,'1402'!$M64))*'1402'!$L64</f>
        <v>764526.0555555555</v>
      </c>
      <c r="Y64" s="39">
        <f>(SLN('1402'!$I64,,'1402'!$M64))*'1402'!$L64</f>
        <v>764526.0555555555</v>
      </c>
      <c r="Z64" s="39">
        <f>(SLN('1402'!$I64,,'1402'!$M64))*'1402'!$L64</f>
        <v>764526.0555555555</v>
      </c>
      <c r="AA64" s="39">
        <f>(SLN('1402'!$I64,,'1402'!$M64))*'1402'!$L64</f>
        <v>764526.0555555555</v>
      </c>
      <c r="AB64" s="43">
        <f>SUM('1402'!$P64:$AA64)</f>
        <v>9174312.6666666679</v>
      </c>
      <c r="AC64" s="43">
        <f>'1402'!$AB64+'1402'!$O64</f>
        <v>9411460.5666666683</v>
      </c>
      <c r="AD64" s="44">
        <f>'1402'!$I64-'1402'!$AC64</f>
        <v>45634415.43333333</v>
      </c>
    </row>
    <row r="65" spans="1:30" x14ac:dyDescent="0.25">
      <c r="A65" s="34">
        <v>63</v>
      </c>
      <c r="B65" s="35"/>
      <c r="C65" s="36" t="s">
        <v>37</v>
      </c>
      <c r="D65" s="36" t="s">
        <v>40</v>
      </c>
      <c r="E65" s="37" t="s">
        <v>135</v>
      </c>
      <c r="F65" s="38" t="s">
        <v>39</v>
      </c>
      <c r="G65" s="38">
        <v>1</v>
      </c>
      <c r="H65" s="39">
        <v>55045876</v>
      </c>
      <c r="I65" s="39">
        <f t="shared" si="0"/>
        <v>55045876</v>
      </c>
      <c r="J65" s="40">
        <v>44826</v>
      </c>
      <c r="K65" s="46">
        <v>44826</v>
      </c>
      <c r="L65" s="8">
        <v>1</v>
      </c>
      <c r="M65" s="42">
        <v>72</v>
      </c>
      <c r="N65" s="42" t="s">
        <v>36</v>
      </c>
      <c r="O65" s="43">
        <v>237147.9</v>
      </c>
      <c r="P65" s="43">
        <f>(SLN('1402'!$I65,,'1402'!$M65))*'1402'!$L65</f>
        <v>764526.0555555555</v>
      </c>
      <c r="Q65" s="39">
        <f>(SLN('1402'!$I65,,'1402'!$M65))*'1402'!$L65</f>
        <v>764526.0555555555</v>
      </c>
      <c r="R65" s="39">
        <f>(SLN('1402'!$I65,,'1402'!$M65))*'1402'!$L65</f>
        <v>764526.0555555555</v>
      </c>
      <c r="S65" s="39">
        <f>(SLN('1402'!$I65,,'1402'!$M65))*'1402'!$L65</f>
        <v>764526.0555555555</v>
      </c>
      <c r="T65" s="39">
        <f>(SLN('1402'!$I65,,'1402'!$M65))*'1402'!$L65</f>
        <v>764526.0555555555</v>
      </c>
      <c r="U65" s="39">
        <f>(SLN('1402'!$I65,,'1402'!$M65))*'1402'!$L65</f>
        <v>764526.0555555555</v>
      </c>
      <c r="V65" s="39">
        <f>(SLN('1402'!$I65,,'1402'!$M65))*'1402'!$L65</f>
        <v>764526.0555555555</v>
      </c>
      <c r="W65" s="39">
        <f>(SLN('1402'!$I65,,'1402'!$M65))*'1402'!$L65</f>
        <v>764526.0555555555</v>
      </c>
      <c r="X65" s="39">
        <f>(SLN('1402'!$I65,,'1402'!$M65))*'1402'!$L65</f>
        <v>764526.0555555555</v>
      </c>
      <c r="Y65" s="39">
        <f>(SLN('1402'!$I65,,'1402'!$M65))*'1402'!$L65</f>
        <v>764526.0555555555</v>
      </c>
      <c r="Z65" s="39">
        <f>(SLN('1402'!$I65,,'1402'!$M65))*'1402'!$L65</f>
        <v>764526.0555555555</v>
      </c>
      <c r="AA65" s="39">
        <f>(SLN('1402'!$I65,,'1402'!$M65))*'1402'!$L65</f>
        <v>764526.0555555555</v>
      </c>
      <c r="AB65" s="43">
        <f>SUM('1402'!$P65:$AA65)</f>
        <v>9174312.6666666679</v>
      </c>
      <c r="AC65" s="43">
        <f>'1402'!$AB65+'1402'!$O65</f>
        <v>9411460.5666666683</v>
      </c>
      <c r="AD65" s="44">
        <f>'1402'!$I65-'1402'!$AC65</f>
        <v>45634415.43333333</v>
      </c>
    </row>
    <row r="66" spans="1:30" x14ac:dyDescent="0.25">
      <c r="A66" s="34">
        <v>64</v>
      </c>
      <c r="B66" s="35"/>
      <c r="C66" s="36" t="s">
        <v>37</v>
      </c>
      <c r="D66" s="36" t="s">
        <v>40</v>
      </c>
      <c r="E66" s="37" t="s">
        <v>136</v>
      </c>
      <c r="F66" s="38" t="s">
        <v>39</v>
      </c>
      <c r="G66" s="38">
        <v>1</v>
      </c>
      <c r="H66" s="39">
        <v>55045876</v>
      </c>
      <c r="I66" s="39">
        <f t="shared" si="0"/>
        <v>55045876</v>
      </c>
      <c r="J66" s="40">
        <v>44826</v>
      </c>
      <c r="K66" s="46">
        <v>44826</v>
      </c>
      <c r="L66" s="8">
        <v>1</v>
      </c>
      <c r="M66" s="42">
        <v>72</v>
      </c>
      <c r="N66" s="42" t="s">
        <v>36</v>
      </c>
      <c r="O66" s="43">
        <v>237147.9</v>
      </c>
      <c r="P66" s="43">
        <f>(SLN('1402'!$I66,,'1402'!$M66))*'1402'!$L66</f>
        <v>764526.0555555555</v>
      </c>
      <c r="Q66" s="39">
        <f>(SLN('1402'!$I66,,'1402'!$M66))*'1402'!$L66</f>
        <v>764526.0555555555</v>
      </c>
      <c r="R66" s="39">
        <f>(SLN('1402'!$I66,,'1402'!$M66))*'1402'!$L66</f>
        <v>764526.0555555555</v>
      </c>
      <c r="S66" s="39">
        <f>(SLN('1402'!$I66,,'1402'!$M66))*'1402'!$L66</f>
        <v>764526.0555555555</v>
      </c>
      <c r="T66" s="39">
        <f>(SLN('1402'!$I66,,'1402'!$M66))*'1402'!$L66</f>
        <v>764526.0555555555</v>
      </c>
      <c r="U66" s="39">
        <f>(SLN('1402'!$I66,,'1402'!$M66))*'1402'!$L66</f>
        <v>764526.0555555555</v>
      </c>
      <c r="V66" s="39">
        <f>(SLN('1402'!$I66,,'1402'!$M66))*'1402'!$L66</f>
        <v>764526.0555555555</v>
      </c>
      <c r="W66" s="39">
        <f>(SLN('1402'!$I66,,'1402'!$M66))*'1402'!$L66</f>
        <v>764526.0555555555</v>
      </c>
      <c r="X66" s="39">
        <f>(SLN('1402'!$I66,,'1402'!$M66))*'1402'!$L66</f>
        <v>764526.0555555555</v>
      </c>
      <c r="Y66" s="39">
        <f>(SLN('1402'!$I66,,'1402'!$M66))*'1402'!$L66</f>
        <v>764526.0555555555</v>
      </c>
      <c r="Z66" s="39">
        <f>(SLN('1402'!$I66,,'1402'!$M66))*'1402'!$L66</f>
        <v>764526.0555555555</v>
      </c>
      <c r="AA66" s="39">
        <f>(SLN('1402'!$I66,,'1402'!$M66))*'1402'!$L66</f>
        <v>764526.0555555555</v>
      </c>
      <c r="AB66" s="43">
        <f>SUM('1402'!$P66:$AA66)</f>
        <v>9174312.6666666679</v>
      </c>
      <c r="AC66" s="43">
        <f>'1402'!$AB66+'1402'!$O66</f>
        <v>9411460.5666666683</v>
      </c>
      <c r="AD66" s="44">
        <f>'1402'!$I66-'1402'!$AC66</f>
        <v>45634415.43333333</v>
      </c>
    </row>
    <row r="67" spans="1:30" x14ac:dyDescent="0.25">
      <c r="A67" s="34">
        <v>65</v>
      </c>
      <c r="B67" s="35"/>
      <c r="C67" s="36" t="s">
        <v>37</v>
      </c>
      <c r="D67" s="36" t="s">
        <v>40</v>
      </c>
      <c r="E67" s="37" t="s">
        <v>137</v>
      </c>
      <c r="F67" s="38" t="s">
        <v>39</v>
      </c>
      <c r="G67" s="38">
        <v>1</v>
      </c>
      <c r="H67" s="39">
        <v>55045876</v>
      </c>
      <c r="I67" s="39">
        <f t="shared" ref="I67:I93" si="4">G67*H67</f>
        <v>55045876</v>
      </c>
      <c r="J67" s="40">
        <v>44826</v>
      </c>
      <c r="K67" s="46">
        <v>44826</v>
      </c>
      <c r="L67" s="8">
        <v>1</v>
      </c>
      <c r="M67" s="42">
        <v>72</v>
      </c>
      <c r="N67" s="42" t="s">
        <v>36</v>
      </c>
      <c r="O67" s="43">
        <v>237147.9</v>
      </c>
      <c r="P67" s="43">
        <f>(SLN('1402'!$I67,,'1402'!$M67))*'1402'!$L67</f>
        <v>764526.0555555555</v>
      </c>
      <c r="Q67" s="39">
        <f>(SLN('1402'!$I67,,'1402'!$M67))*'1402'!$L67</f>
        <v>764526.0555555555</v>
      </c>
      <c r="R67" s="39">
        <f>(SLN('1402'!$I67,,'1402'!$M67))*'1402'!$L67</f>
        <v>764526.0555555555</v>
      </c>
      <c r="S67" s="39">
        <f>(SLN('1402'!$I67,,'1402'!$M67))*'1402'!$L67</f>
        <v>764526.0555555555</v>
      </c>
      <c r="T67" s="39">
        <f>(SLN('1402'!$I67,,'1402'!$M67))*'1402'!$L67</f>
        <v>764526.0555555555</v>
      </c>
      <c r="U67" s="39">
        <f>(SLN('1402'!$I67,,'1402'!$M67))*'1402'!$L67</f>
        <v>764526.0555555555</v>
      </c>
      <c r="V67" s="39">
        <f>(SLN('1402'!$I67,,'1402'!$M67))*'1402'!$L67</f>
        <v>764526.0555555555</v>
      </c>
      <c r="W67" s="39">
        <f>(SLN('1402'!$I67,,'1402'!$M67))*'1402'!$L67</f>
        <v>764526.0555555555</v>
      </c>
      <c r="X67" s="39">
        <f>(SLN('1402'!$I67,,'1402'!$M67))*'1402'!$L67</f>
        <v>764526.0555555555</v>
      </c>
      <c r="Y67" s="39">
        <f>(SLN('1402'!$I67,,'1402'!$M67))*'1402'!$L67</f>
        <v>764526.0555555555</v>
      </c>
      <c r="Z67" s="39">
        <f>(SLN('1402'!$I67,,'1402'!$M67))*'1402'!$L67</f>
        <v>764526.0555555555</v>
      </c>
      <c r="AA67" s="39">
        <f>(SLN('1402'!$I67,,'1402'!$M67))*'1402'!$L67</f>
        <v>764526.0555555555</v>
      </c>
      <c r="AB67" s="43">
        <f>SUM('1402'!$P67:$AA67)</f>
        <v>9174312.6666666679</v>
      </c>
      <c r="AC67" s="43">
        <f>'1402'!$AB67+'1402'!$O67</f>
        <v>9411460.5666666683</v>
      </c>
      <c r="AD67" s="44">
        <f>'1402'!$I67-'1402'!$AC67</f>
        <v>45634415.43333333</v>
      </c>
    </row>
    <row r="68" spans="1:30" x14ac:dyDescent="0.25">
      <c r="A68" s="34">
        <v>66</v>
      </c>
      <c r="B68" s="35"/>
      <c r="C68" s="36" t="s">
        <v>37</v>
      </c>
      <c r="D68" s="36" t="s">
        <v>40</v>
      </c>
      <c r="E68" s="37" t="s">
        <v>138</v>
      </c>
      <c r="F68" s="38" t="s">
        <v>39</v>
      </c>
      <c r="G68" s="38">
        <v>1</v>
      </c>
      <c r="H68" s="39">
        <v>55045876</v>
      </c>
      <c r="I68" s="39">
        <f t="shared" si="4"/>
        <v>55045876</v>
      </c>
      <c r="J68" s="40">
        <v>44826</v>
      </c>
      <c r="K68" s="46">
        <v>44826</v>
      </c>
      <c r="L68" s="8">
        <v>1</v>
      </c>
      <c r="M68" s="42">
        <v>72</v>
      </c>
      <c r="N68" s="42" t="s">
        <v>36</v>
      </c>
      <c r="O68" s="43">
        <v>237147.9</v>
      </c>
      <c r="P68" s="43">
        <f>(SLN('1402'!$I68,,'1402'!$M68))*'1402'!$L68</f>
        <v>764526.0555555555</v>
      </c>
      <c r="Q68" s="39">
        <f>(SLN('1402'!$I68,,'1402'!$M68))*'1402'!$L68</f>
        <v>764526.0555555555</v>
      </c>
      <c r="R68" s="39">
        <f>(SLN('1402'!$I68,,'1402'!$M68))*'1402'!$L68</f>
        <v>764526.0555555555</v>
      </c>
      <c r="S68" s="39">
        <f>(SLN('1402'!$I68,,'1402'!$M68))*'1402'!$L68</f>
        <v>764526.0555555555</v>
      </c>
      <c r="T68" s="39">
        <f>(SLN('1402'!$I68,,'1402'!$M68))*'1402'!$L68</f>
        <v>764526.0555555555</v>
      </c>
      <c r="U68" s="39">
        <f>(SLN('1402'!$I68,,'1402'!$M68))*'1402'!$L68</f>
        <v>764526.0555555555</v>
      </c>
      <c r="V68" s="39">
        <f>(SLN('1402'!$I68,,'1402'!$M68))*'1402'!$L68</f>
        <v>764526.0555555555</v>
      </c>
      <c r="W68" s="39">
        <f>(SLN('1402'!$I68,,'1402'!$M68))*'1402'!$L68</f>
        <v>764526.0555555555</v>
      </c>
      <c r="X68" s="39">
        <f>(SLN('1402'!$I68,,'1402'!$M68))*'1402'!$L68</f>
        <v>764526.0555555555</v>
      </c>
      <c r="Y68" s="39">
        <f>(SLN('1402'!$I68,,'1402'!$M68))*'1402'!$L68</f>
        <v>764526.0555555555</v>
      </c>
      <c r="Z68" s="39">
        <f>(SLN('1402'!$I68,,'1402'!$M68))*'1402'!$L68</f>
        <v>764526.0555555555</v>
      </c>
      <c r="AA68" s="39">
        <f>(SLN('1402'!$I68,,'1402'!$M68))*'1402'!$L68</f>
        <v>764526.0555555555</v>
      </c>
      <c r="AB68" s="43">
        <f>SUM('1402'!$P68:$AA68)</f>
        <v>9174312.6666666679</v>
      </c>
      <c r="AC68" s="43">
        <f>'1402'!$AB68+'1402'!$O68</f>
        <v>9411460.5666666683</v>
      </c>
      <c r="AD68" s="44">
        <f>'1402'!$I68-'1402'!$AC68</f>
        <v>45634415.43333333</v>
      </c>
    </row>
    <row r="69" spans="1:30" x14ac:dyDescent="0.25">
      <c r="A69" s="34">
        <v>67</v>
      </c>
      <c r="B69" s="35"/>
      <c r="C69" s="36" t="s">
        <v>37</v>
      </c>
      <c r="D69" s="36" t="s">
        <v>40</v>
      </c>
      <c r="E69" s="37" t="s">
        <v>139</v>
      </c>
      <c r="F69" s="38" t="s">
        <v>39</v>
      </c>
      <c r="G69" s="38">
        <v>1</v>
      </c>
      <c r="H69" s="39">
        <v>55045876</v>
      </c>
      <c r="I69" s="39">
        <f t="shared" si="4"/>
        <v>55045876</v>
      </c>
      <c r="J69" s="40">
        <v>44826</v>
      </c>
      <c r="K69" s="46">
        <v>44826</v>
      </c>
      <c r="L69" s="8">
        <v>1</v>
      </c>
      <c r="M69" s="42">
        <v>72</v>
      </c>
      <c r="N69" s="42" t="s">
        <v>36</v>
      </c>
      <c r="O69" s="43">
        <v>237147.9</v>
      </c>
      <c r="P69" s="43">
        <f>(SLN('1402'!$I69,,'1402'!$M69))*'1402'!$L69</f>
        <v>764526.0555555555</v>
      </c>
      <c r="Q69" s="39">
        <f>(SLN('1402'!$I69,,'1402'!$M69))*'1402'!$L69</f>
        <v>764526.0555555555</v>
      </c>
      <c r="R69" s="39">
        <f>(SLN('1402'!$I69,,'1402'!$M69))*'1402'!$L69</f>
        <v>764526.0555555555</v>
      </c>
      <c r="S69" s="39">
        <f>(SLN('1402'!$I69,,'1402'!$M69))*'1402'!$L69</f>
        <v>764526.0555555555</v>
      </c>
      <c r="T69" s="39">
        <f>(SLN('1402'!$I69,,'1402'!$M69))*'1402'!$L69</f>
        <v>764526.0555555555</v>
      </c>
      <c r="U69" s="39">
        <f>(SLN('1402'!$I69,,'1402'!$M69))*'1402'!$L69</f>
        <v>764526.0555555555</v>
      </c>
      <c r="V69" s="39">
        <f>(SLN('1402'!$I69,,'1402'!$M69))*'1402'!$L69</f>
        <v>764526.0555555555</v>
      </c>
      <c r="W69" s="39">
        <f>(SLN('1402'!$I69,,'1402'!$M69))*'1402'!$L69</f>
        <v>764526.0555555555</v>
      </c>
      <c r="X69" s="39">
        <f>(SLN('1402'!$I69,,'1402'!$M69))*'1402'!$L69</f>
        <v>764526.0555555555</v>
      </c>
      <c r="Y69" s="39">
        <f>(SLN('1402'!$I69,,'1402'!$M69))*'1402'!$L69</f>
        <v>764526.0555555555</v>
      </c>
      <c r="Z69" s="39">
        <f>(SLN('1402'!$I69,,'1402'!$M69))*'1402'!$L69</f>
        <v>764526.0555555555</v>
      </c>
      <c r="AA69" s="39">
        <f>(SLN('1402'!$I69,,'1402'!$M69))*'1402'!$L69</f>
        <v>764526.0555555555</v>
      </c>
      <c r="AB69" s="43">
        <f>SUM('1402'!$P69:$AA69)</f>
        <v>9174312.6666666679</v>
      </c>
      <c r="AC69" s="43">
        <f>'1402'!$AB69+'1402'!$O69</f>
        <v>9411460.5666666683</v>
      </c>
      <c r="AD69" s="44">
        <f>'1402'!$I69-'1402'!$AC69</f>
        <v>45634415.43333333</v>
      </c>
    </row>
    <row r="70" spans="1:30" x14ac:dyDescent="0.25">
      <c r="A70" s="34">
        <v>68</v>
      </c>
      <c r="B70" s="35"/>
      <c r="C70" s="36" t="s">
        <v>37</v>
      </c>
      <c r="D70" s="36" t="s">
        <v>40</v>
      </c>
      <c r="E70" s="37" t="s">
        <v>140</v>
      </c>
      <c r="F70" s="38" t="s">
        <v>39</v>
      </c>
      <c r="G70" s="38">
        <v>1</v>
      </c>
      <c r="H70" s="39">
        <v>55045876</v>
      </c>
      <c r="I70" s="39">
        <f t="shared" si="4"/>
        <v>55045876</v>
      </c>
      <c r="J70" s="40">
        <v>44826</v>
      </c>
      <c r="K70" s="46">
        <v>44826</v>
      </c>
      <c r="L70" s="8">
        <v>1</v>
      </c>
      <c r="M70" s="42">
        <v>72</v>
      </c>
      <c r="N70" s="42" t="s">
        <v>36</v>
      </c>
      <c r="O70" s="43">
        <v>237147.9</v>
      </c>
      <c r="P70" s="43">
        <f>(SLN('1402'!$I70,,'1402'!$M70))*'1402'!$L70</f>
        <v>764526.0555555555</v>
      </c>
      <c r="Q70" s="39">
        <f>(SLN('1402'!$I70,,'1402'!$M70))*'1402'!$L70</f>
        <v>764526.0555555555</v>
      </c>
      <c r="R70" s="39">
        <f>(SLN('1402'!$I70,,'1402'!$M70))*'1402'!$L70</f>
        <v>764526.0555555555</v>
      </c>
      <c r="S70" s="39">
        <f>(SLN('1402'!$I70,,'1402'!$M70))*'1402'!$L70</f>
        <v>764526.0555555555</v>
      </c>
      <c r="T70" s="39">
        <f>(SLN('1402'!$I70,,'1402'!$M70))*'1402'!$L70</f>
        <v>764526.0555555555</v>
      </c>
      <c r="U70" s="39">
        <f>(SLN('1402'!$I70,,'1402'!$M70))*'1402'!$L70</f>
        <v>764526.0555555555</v>
      </c>
      <c r="V70" s="39">
        <f>(SLN('1402'!$I70,,'1402'!$M70))*'1402'!$L70</f>
        <v>764526.0555555555</v>
      </c>
      <c r="W70" s="39">
        <f>(SLN('1402'!$I70,,'1402'!$M70))*'1402'!$L70</f>
        <v>764526.0555555555</v>
      </c>
      <c r="X70" s="39">
        <f>(SLN('1402'!$I70,,'1402'!$M70))*'1402'!$L70</f>
        <v>764526.0555555555</v>
      </c>
      <c r="Y70" s="39">
        <f>(SLN('1402'!$I70,,'1402'!$M70))*'1402'!$L70</f>
        <v>764526.0555555555</v>
      </c>
      <c r="Z70" s="39">
        <f>(SLN('1402'!$I70,,'1402'!$M70))*'1402'!$L70</f>
        <v>764526.0555555555</v>
      </c>
      <c r="AA70" s="39">
        <f>(SLN('1402'!$I70,,'1402'!$M70))*'1402'!$L70</f>
        <v>764526.0555555555</v>
      </c>
      <c r="AB70" s="43">
        <f>SUM('1402'!$P70:$AA70)</f>
        <v>9174312.6666666679</v>
      </c>
      <c r="AC70" s="43">
        <f>'1402'!$AB70+'1402'!$O70</f>
        <v>9411460.5666666683</v>
      </c>
      <c r="AD70" s="44">
        <f>'1402'!$I70-'1402'!$AC70</f>
        <v>45634415.43333333</v>
      </c>
    </row>
    <row r="71" spans="1:30" x14ac:dyDescent="0.25">
      <c r="A71" s="34">
        <v>69</v>
      </c>
      <c r="B71" s="35"/>
      <c r="C71" s="36" t="s">
        <v>37</v>
      </c>
      <c r="D71" s="36" t="s">
        <v>40</v>
      </c>
      <c r="E71" s="37" t="s">
        <v>141</v>
      </c>
      <c r="F71" s="38" t="s">
        <v>39</v>
      </c>
      <c r="G71" s="38">
        <v>1</v>
      </c>
      <c r="H71" s="39">
        <v>55045876</v>
      </c>
      <c r="I71" s="39">
        <f t="shared" si="4"/>
        <v>55045876</v>
      </c>
      <c r="J71" s="40">
        <v>44826</v>
      </c>
      <c r="K71" s="46">
        <v>44826</v>
      </c>
      <c r="L71" s="8">
        <v>1</v>
      </c>
      <c r="M71" s="42">
        <v>72</v>
      </c>
      <c r="N71" s="42" t="s">
        <v>36</v>
      </c>
      <c r="O71" s="43">
        <v>237147.9</v>
      </c>
      <c r="P71" s="43">
        <f>(SLN('1402'!$I71,,'1402'!$M71))*'1402'!$L71</f>
        <v>764526.0555555555</v>
      </c>
      <c r="Q71" s="39">
        <f>(SLN('1402'!$I71,,'1402'!$M71))*'1402'!$L71</f>
        <v>764526.0555555555</v>
      </c>
      <c r="R71" s="39">
        <f>(SLN('1402'!$I71,,'1402'!$M71))*'1402'!$L71</f>
        <v>764526.0555555555</v>
      </c>
      <c r="S71" s="39">
        <f>(SLN('1402'!$I71,,'1402'!$M71))*'1402'!$L71</f>
        <v>764526.0555555555</v>
      </c>
      <c r="T71" s="39">
        <f>(SLN('1402'!$I71,,'1402'!$M71))*'1402'!$L71</f>
        <v>764526.0555555555</v>
      </c>
      <c r="U71" s="39">
        <f>(SLN('1402'!$I71,,'1402'!$M71))*'1402'!$L71</f>
        <v>764526.0555555555</v>
      </c>
      <c r="V71" s="39">
        <f>(SLN('1402'!$I71,,'1402'!$M71))*'1402'!$L71</f>
        <v>764526.0555555555</v>
      </c>
      <c r="W71" s="39">
        <f>(SLN('1402'!$I71,,'1402'!$M71))*'1402'!$L71</f>
        <v>764526.0555555555</v>
      </c>
      <c r="X71" s="39">
        <f>(SLN('1402'!$I71,,'1402'!$M71))*'1402'!$L71</f>
        <v>764526.0555555555</v>
      </c>
      <c r="Y71" s="39">
        <f>(SLN('1402'!$I71,,'1402'!$M71))*'1402'!$L71</f>
        <v>764526.0555555555</v>
      </c>
      <c r="Z71" s="39">
        <f>(SLN('1402'!$I71,,'1402'!$M71))*'1402'!$L71</f>
        <v>764526.0555555555</v>
      </c>
      <c r="AA71" s="39">
        <f>(SLN('1402'!$I71,,'1402'!$M71))*'1402'!$L71</f>
        <v>764526.0555555555</v>
      </c>
      <c r="AB71" s="43">
        <f>SUM('1402'!$P71:$AA71)</f>
        <v>9174312.6666666679</v>
      </c>
      <c r="AC71" s="43">
        <f>'1402'!$AB71+'1402'!$O71</f>
        <v>9411460.5666666683</v>
      </c>
      <c r="AD71" s="44">
        <f>'1402'!$I71-'1402'!$AC71</f>
        <v>45634415.43333333</v>
      </c>
    </row>
    <row r="72" spans="1:30" x14ac:dyDescent="0.25">
      <c r="A72" s="34">
        <v>70</v>
      </c>
      <c r="B72" s="35"/>
      <c r="C72" s="36" t="s">
        <v>37</v>
      </c>
      <c r="D72" s="36" t="s">
        <v>40</v>
      </c>
      <c r="E72" s="37" t="s">
        <v>142</v>
      </c>
      <c r="F72" s="38" t="s">
        <v>39</v>
      </c>
      <c r="G72" s="38">
        <v>1</v>
      </c>
      <c r="H72" s="39">
        <v>55045876</v>
      </c>
      <c r="I72" s="39">
        <f t="shared" si="4"/>
        <v>55045876</v>
      </c>
      <c r="J72" s="40">
        <v>44826</v>
      </c>
      <c r="K72" s="46">
        <v>44826</v>
      </c>
      <c r="L72" s="8">
        <v>1</v>
      </c>
      <c r="M72" s="42">
        <v>72</v>
      </c>
      <c r="N72" s="42" t="s">
        <v>36</v>
      </c>
      <c r="O72" s="43">
        <v>237147.9</v>
      </c>
      <c r="P72" s="43">
        <f>(SLN('1402'!$I72,,'1402'!$M72))*'1402'!$L72</f>
        <v>764526.0555555555</v>
      </c>
      <c r="Q72" s="39">
        <f>(SLN('1402'!$I72,,'1402'!$M72))*'1402'!$L72</f>
        <v>764526.0555555555</v>
      </c>
      <c r="R72" s="39">
        <f>(SLN('1402'!$I72,,'1402'!$M72))*'1402'!$L72</f>
        <v>764526.0555555555</v>
      </c>
      <c r="S72" s="39">
        <f>(SLN('1402'!$I72,,'1402'!$M72))*'1402'!$L72</f>
        <v>764526.0555555555</v>
      </c>
      <c r="T72" s="39">
        <f>(SLN('1402'!$I72,,'1402'!$M72))*'1402'!$L72</f>
        <v>764526.0555555555</v>
      </c>
      <c r="U72" s="39">
        <f>(SLN('1402'!$I72,,'1402'!$M72))*'1402'!$L72</f>
        <v>764526.0555555555</v>
      </c>
      <c r="V72" s="39">
        <f>(SLN('1402'!$I72,,'1402'!$M72))*'1402'!$L72</f>
        <v>764526.0555555555</v>
      </c>
      <c r="W72" s="39">
        <f>(SLN('1402'!$I72,,'1402'!$M72))*'1402'!$L72</f>
        <v>764526.0555555555</v>
      </c>
      <c r="X72" s="39">
        <f>(SLN('1402'!$I72,,'1402'!$M72))*'1402'!$L72</f>
        <v>764526.0555555555</v>
      </c>
      <c r="Y72" s="39">
        <f>(SLN('1402'!$I72,,'1402'!$M72))*'1402'!$L72</f>
        <v>764526.0555555555</v>
      </c>
      <c r="Z72" s="39">
        <f>(SLN('1402'!$I72,,'1402'!$M72))*'1402'!$L72</f>
        <v>764526.0555555555</v>
      </c>
      <c r="AA72" s="39">
        <f>(SLN('1402'!$I72,,'1402'!$M72))*'1402'!$L72</f>
        <v>764526.0555555555</v>
      </c>
      <c r="AB72" s="43">
        <f>SUM('1402'!$P72:$AA72)</f>
        <v>9174312.6666666679</v>
      </c>
      <c r="AC72" s="43">
        <f>'1402'!$AB72+'1402'!$O72</f>
        <v>9411460.5666666683</v>
      </c>
      <c r="AD72" s="44">
        <f>'1402'!$I72-'1402'!$AC72</f>
        <v>45634415.43333333</v>
      </c>
    </row>
    <row r="73" spans="1:30" x14ac:dyDescent="0.25">
      <c r="A73" s="34">
        <v>71</v>
      </c>
      <c r="B73" s="35"/>
      <c r="C73" s="36" t="s">
        <v>37</v>
      </c>
      <c r="D73" s="36" t="s">
        <v>40</v>
      </c>
      <c r="E73" s="37" t="s">
        <v>143</v>
      </c>
      <c r="F73" s="38" t="s">
        <v>39</v>
      </c>
      <c r="G73" s="38">
        <v>1</v>
      </c>
      <c r="H73" s="39">
        <v>55045876</v>
      </c>
      <c r="I73" s="39">
        <f t="shared" si="4"/>
        <v>55045876</v>
      </c>
      <c r="J73" s="40">
        <v>44826</v>
      </c>
      <c r="K73" s="46">
        <v>44826</v>
      </c>
      <c r="L73" s="8">
        <v>1</v>
      </c>
      <c r="M73" s="42">
        <v>72</v>
      </c>
      <c r="N73" s="42" t="s">
        <v>36</v>
      </c>
      <c r="O73" s="43">
        <v>237147.9</v>
      </c>
      <c r="P73" s="43">
        <f>(SLN('1402'!$I73,,'1402'!$M73))*'1402'!$L73</f>
        <v>764526.0555555555</v>
      </c>
      <c r="Q73" s="39">
        <f>(SLN('1402'!$I73,,'1402'!$M73))*'1402'!$L73</f>
        <v>764526.0555555555</v>
      </c>
      <c r="R73" s="39">
        <f>(SLN('1402'!$I73,,'1402'!$M73))*'1402'!$L73</f>
        <v>764526.0555555555</v>
      </c>
      <c r="S73" s="39">
        <f>(SLN('1402'!$I73,,'1402'!$M73))*'1402'!$L73</f>
        <v>764526.0555555555</v>
      </c>
      <c r="T73" s="39">
        <f>(SLN('1402'!$I73,,'1402'!$M73))*'1402'!$L73</f>
        <v>764526.0555555555</v>
      </c>
      <c r="U73" s="39">
        <f>(SLN('1402'!$I73,,'1402'!$M73))*'1402'!$L73</f>
        <v>764526.0555555555</v>
      </c>
      <c r="V73" s="39">
        <f>(SLN('1402'!$I73,,'1402'!$M73))*'1402'!$L73</f>
        <v>764526.0555555555</v>
      </c>
      <c r="W73" s="39">
        <f>(SLN('1402'!$I73,,'1402'!$M73))*'1402'!$L73</f>
        <v>764526.0555555555</v>
      </c>
      <c r="X73" s="39">
        <f>(SLN('1402'!$I73,,'1402'!$M73))*'1402'!$L73</f>
        <v>764526.0555555555</v>
      </c>
      <c r="Y73" s="39">
        <f>(SLN('1402'!$I73,,'1402'!$M73))*'1402'!$L73</f>
        <v>764526.0555555555</v>
      </c>
      <c r="Z73" s="39">
        <f>(SLN('1402'!$I73,,'1402'!$M73))*'1402'!$L73</f>
        <v>764526.0555555555</v>
      </c>
      <c r="AA73" s="39">
        <f>(SLN('1402'!$I73,,'1402'!$M73))*'1402'!$L73</f>
        <v>764526.0555555555</v>
      </c>
      <c r="AB73" s="43">
        <f>SUM('1402'!$P73:$AA73)</f>
        <v>9174312.6666666679</v>
      </c>
      <c r="AC73" s="43">
        <f>'1402'!$AB73+'1402'!$O73</f>
        <v>9411460.5666666683</v>
      </c>
      <c r="AD73" s="44">
        <f>'1402'!$I73-'1402'!$AC73</f>
        <v>45634415.43333333</v>
      </c>
    </row>
    <row r="74" spans="1:30" x14ac:dyDescent="0.25">
      <c r="A74" s="34">
        <v>72</v>
      </c>
      <c r="B74" s="35">
        <v>1060</v>
      </c>
      <c r="C74" s="36" t="s">
        <v>37</v>
      </c>
      <c r="D74" s="36" t="s">
        <v>41</v>
      </c>
      <c r="E74" s="37" t="s">
        <v>144</v>
      </c>
      <c r="F74" s="38" t="s">
        <v>35</v>
      </c>
      <c r="G74" s="38">
        <v>1</v>
      </c>
      <c r="H74" s="39">
        <v>380000000</v>
      </c>
      <c r="I74" s="39">
        <f t="shared" si="4"/>
        <v>380000000</v>
      </c>
      <c r="J74" s="40">
        <v>44856</v>
      </c>
      <c r="K74" s="46">
        <v>44856</v>
      </c>
      <c r="L74" s="8">
        <v>1</v>
      </c>
      <c r="M74" s="42">
        <f>5*12</f>
        <v>60</v>
      </c>
      <c r="N74" s="42" t="s">
        <v>36</v>
      </c>
      <c r="O74" s="43">
        <v>31.7</v>
      </c>
      <c r="P74" s="43">
        <f>(SLN('1402'!$I74,,'1402'!$M74))*'1402'!$L74</f>
        <v>6333333.333333333</v>
      </c>
      <c r="Q74" s="39">
        <f>(SLN('1402'!$I74,,'1402'!$M74))*'1402'!$L74</f>
        <v>6333333.333333333</v>
      </c>
      <c r="R74" s="39">
        <f>(SLN('1402'!$I74,,'1402'!$M74))*'1402'!$L74</f>
        <v>6333333.333333333</v>
      </c>
      <c r="S74" s="39">
        <f>(SLN('1402'!$I74,,'1402'!$M74))*'1402'!$L74</f>
        <v>6333333.333333333</v>
      </c>
      <c r="T74" s="39">
        <f>(SLN('1402'!$I74,,'1402'!$M74))*'1402'!$L74</f>
        <v>6333333.333333333</v>
      </c>
      <c r="U74" s="39">
        <f>(SLN('1402'!$I74,,'1402'!$M74))*'1402'!$L74</f>
        <v>6333333.333333333</v>
      </c>
      <c r="V74" s="39">
        <f>(SLN('1402'!$I74,,'1402'!$M74))*'1402'!$L74</f>
        <v>6333333.333333333</v>
      </c>
      <c r="W74" s="39">
        <f>(SLN('1402'!$I74,,'1402'!$M74))*'1402'!$L74</f>
        <v>6333333.333333333</v>
      </c>
      <c r="X74" s="39">
        <f>(SLN('1402'!$I74,,'1402'!$M74))*'1402'!$L74</f>
        <v>6333333.333333333</v>
      </c>
      <c r="Y74" s="39">
        <f>(SLN('1402'!$I74,,'1402'!$M74))*'1402'!$L74</f>
        <v>6333333.333333333</v>
      </c>
      <c r="Z74" s="39">
        <f>(SLN('1402'!$I74,,'1402'!$M74))*'1402'!$L74</f>
        <v>6333333.333333333</v>
      </c>
      <c r="AA74" s="39">
        <f>(SLN('1402'!$I74,,'1402'!$M74))*'1402'!$L74</f>
        <v>6333333.333333333</v>
      </c>
      <c r="AB74" s="43">
        <f>SUM('1402'!$P74:$AA74)</f>
        <v>76000000</v>
      </c>
      <c r="AC74" s="43">
        <f>'1402'!$AB74+'1402'!$O74</f>
        <v>76000031.700000003</v>
      </c>
      <c r="AD74" s="44">
        <f>'1402'!$I74-'1402'!$AC74</f>
        <v>303999968.30000001</v>
      </c>
    </row>
    <row r="75" spans="1:30" x14ac:dyDescent="0.25">
      <c r="A75" s="34">
        <v>73</v>
      </c>
      <c r="B75" s="35">
        <v>1035</v>
      </c>
      <c r="C75" s="36" t="s">
        <v>37</v>
      </c>
      <c r="D75" s="36" t="s">
        <v>41</v>
      </c>
      <c r="E75" s="37" t="s">
        <v>145</v>
      </c>
      <c r="F75" s="38" t="s">
        <v>35</v>
      </c>
      <c r="G75" s="38">
        <v>1</v>
      </c>
      <c r="H75" s="39">
        <v>279500000</v>
      </c>
      <c r="I75" s="39">
        <f t="shared" si="4"/>
        <v>279500000</v>
      </c>
      <c r="J75" s="40">
        <v>44856</v>
      </c>
      <c r="K75" s="46">
        <v>44856</v>
      </c>
      <c r="L75" s="8">
        <v>1</v>
      </c>
      <c r="M75" s="42">
        <f>5*12</f>
        <v>60</v>
      </c>
      <c r="N75" s="42" t="s">
        <v>36</v>
      </c>
      <c r="O75" s="43">
        <v>23291.7</v>
      </c>
      <c r="P75" s="43">
        <f>(SLN('1402'!$I75,,'1402'!$M75))*'1402'!$L75</f>
        <v>4658333.333333333</v>
      </c>
      <c r="Q75" s="39">
        <f>(SLN('1402'!$I75,,'1402'!$M75))*'1402'!$L75</f>
        <v>4658333.333333333</v>
      </c>
      <c r="R75" s="39">
        <f>(SLN('1402'!$I75,,'1402'!$M75))*'1402'!$L75</f>
        <v>4658333.333333333</v>
      </c>
      <c r="S75" s="39">
        <f>(SLN('1402'!$I75,,'1402'!$M75))*'1402'!$L75</f>
        <v>4658333.333333333</v>
      </c>
      <c r="T75" s="39">
        <f>(SLN('1402'!$I75,,'1402'!$M75))*'1402'!$L75</f>
        <v>4658333.333333333</v>
      </c>
      <c r="U75" s="39">
        <f>(SLN('1402'!$I75,,'1402'!$M75))*'1402'!$L75</f>
        <v>4658333.333333333</v>
      </c>
      <c r="V75" s="39">
        <f>(SLN('1402'!$I75,,'1402'!$M75))*'1402'!$L75</f>
        <v>4658333.333333333</v>
      </c>
      <c r="W75" s="39">
        <f>(SLN('1402'!$I75,,'1402'!$M75))*'1402'!$L75</f>
        <v>4658333.333333333</v>
      </c>
      <c r="X75" s="39">
        <f>(SLN('1402'!$I75,,'1402'!$M75))*'1402'!$L75</f>
        <v>4658333.333333333</v>
      </c>
      <c r="Y75" s="39">
        <f>(SLN('1402'!$I75,,'1402'!$M75))*'1402'!$L75</f>
        <v>4658333.333333333</v>
      </c>
      <c r="Z75" s="39">
        <f>(SLN('1402'!$I75,,'1402'!$M75))*'1402'!$L75</f>
        <v>4658333.333333333</v>
      </c>
      <c r="AA75" s="39">
        <f>(SLN('1402'!$I75,,'1402'!$M75))*'1402'!$L75</f>
        <v>4658333.333333333</v>
      </c>
      <c r="AB75" s="43">
        <f>SUM('1402'!$P75:$AA75)</f>
        <v>55900000.000000007</v>
      </c>
      <c r="AC75" s="43">
        <f>'1402'!$AB75+'1402'!$O75</f>
        <v>55923291.70000001</v>
      </c>
      <c r="AD75" s="44">
        <f>'1402'!$I75-'1402'!$AC75</f>
        <v>223576708.29999998</v>
      </c>
    </row>
    <row r="76" spans="1:30" x14ac:dyDescent="0.25">
      <c r="A76" s="34">
        <v>74</v>
      </c>
      <c r="B76" s="35"/>
      <c r="C76" s="36" t="s">
        <v>37</v>
      </c>
      <c r="D76" s="36" t="s">
        <v>47</v>
      </c>
      <c r="E76" s="37" t="s">
        <v>59</v>
      </c>
      <c r="F76" s="38" t="s">
        <v>49</v>
      </c>
      <c r="G76" s="38">
        <v>1</v>
      </c>
      <c r="H76" s="45">
        <v>300000000</v>
      </c>
      <c r="I76" s="45">
        <f t="shared" si="4"/>
        <v>300000000</v>
      </c>
      <c r="J76" s="40">
        <v>44860</v>
      </c>
      <c r="K76" s="41">
        <v>44860</v>
      </c>
      <c r="L76" s="8">
        <v>1</v>
      </c>
      <c r="M76" s="42">
        <f>10*12</f>
        <v>120</v>
      </c>
      <c r="N76" s="42" t="s">
        <v>36</v>
      </c>
      <c r="O76" s="43">
        <v>43333333.333333336</v>
      </c>
      <c r="P76" s="43">
        <f>(SLN('1402'!$I76,,'1402'!$M76))*'1402'!$L76</f>
        <v>2500000</v>
      </c>
      <c r="Q76" s="39">
        <f>(SLN('1402'!$I76,,'1402'!$M76))*'1402'!$L76</f>
        <v>2500000</v>
      </c>
      <c r="R76" s="39">
        <f>(SLN('1402'!$I76,,'1402'!$M76))*'1402'!$L76</f>
        <v>2500000</v>
      </c>
      <c r="S76" s="39">
        <f>(SLN('1402'!$I76,,'1402'!$M76))*'1402'!$L76</f>
        <v>2500000</v>
      </c>
      <c r="T76" s="39">
        <f>(SLN('1402'!$I76,,'1402'!$M76))*'1402'!$L76</f>
        <v>2500000</v>
      </c>
      <c r="U76" s="39">
        <f>(SLN('1402'!$I76,,'1402'!$M76))*'1402'!$L76</f>
        <v>2500000</v>
      </c>
      <c r="V76" s="39">
        <f>(SLN('1402'!$I76,,'1402'!$M76))*'1402'!$L76</f>
        <v>2500000</v>
      </c>
      <c r="W76" s="39">
        <f>(SLN('1402'!$I76,,'1402'!$M76))*'1402'!$L76</f>
        <v>2500000</v>
      </c>
      <c r="X76" s="39">
        <f>(SLN('1402'!$I76,,'1402'!$M76))*'1402'!$L76</f>
        <v>2500000</v>
      </c>
      <c r="Y76" s="39">
        <f>(SLN('1402'!$I76,,'1402'!$M76))*'1402'!$L76</f>
        <v>2500000</v>
      </c>
      <c r="Z76" s="39">
        <f>(SLN('1402'!$I76,,'1402'!$M76))*'1402'!$L76</f>
        <v>2500000</v>
      </c>
      <c r="AA76" s="39">
        <f>(SLN('1402'!$I76,,'1402'!$M76))*'1402'!$L76</f>
        <v>2500000</v>
      </c>
      <c r="AB76" s="43">
        <f>SUM('1402'!$P76:$AA76)</f>
        <v>30000000</v>
      </c>
      <c r="AC76" s="43">
        <f>'1402'!$AB76+'1402'!$O76</f>
        <v>73333333.333333343</v>
      </c>
      <c r="AD76" s="44">
        <f>'1402'!$I76-'1402'!$AC76</f>
        <v>226666666.66666666</v>
      </c>
    </row>
    <row r="77" spans="1:30" x14ac:dyDescent="0.25">
      <c r="A77" s="34">
        <v>75</v>
      </c>
      <c r="B77" s="35"/>
      <c r="C77" s="36" t="s">
        <v>37</v>
      </c>
      <c r="D77" s="36" t="s">
        <v>47</v>
      </c>
      <c r="E77" s="37" t="s">
        <v>60</v>
      </c>
      <c r="F77" s="38" t="s">
        <v>49</v>
      </c>
      <c r="G77" s="38">
        <v>1</v>
      </c>
      <c r="H77" s="45">
        <v>0</v>
      </c>
      <c r="I77" s="45">
        <f t="shared" si="4"/>
        <v>0</v>
      </c>
      <c r="J77" s="40">
        <v>44860</v>
      </c>
      <c r="K77" s="41">
        <v>44860</v>
      </c>
      <c r="L77" s="8">
        <v>1</v>
      </c>
      <c r="M77" s="42">
        <v>120</v>
      </c>
      <c r="N77" s="42" t="s">
        <v>36</v>
      </c>
      <c r="O77" s="43">
        <v>3.7</v>
      </c>
      <c r="P77" s="43">
        <f>(SLN('1402'!$I77,,'1402'!$M77))*'1402'!$L77</f>
        <v>0</v>
      </c>
      <c r="Q77" s="39">
        <f>(SLN('1402'!$I77,,'1402'!$M77))*'1402'!$L77</f>
        <v>0</v>
      </c>
      <c r="R77" s="39">
        <f>(SLN('1402'!$I77,,'1402'!$M77))*'1402'!$L77</f>
        <v>0</v>
      </c>
      <c r="S77" s="39">
        <f>(SLN('1402'!$I77,,'1402'!$M77))*'1402'!$L77</f>
        <v>0</v>
      </c>
      <c r="T77" s="39">
        <f>(SLN('1402'!$I77,,'1402'!$M77))*'1402'!$L77</f>
        <v>0</v>
      </c>
      <c r="U77" s="39">
        <f>(SLN('1402'!$I77,,'1402'!$M77))*'1402'!$L77</f>
        <v>0</v>
      </c>
      <c r="V77" s="39">
        <f>(SLN('1402'!$I77,,'1402'!$M77))*'1402'!$L77</f>
        <v>0</v>
      </c>
      <c r="W77" s="39">
        <f>(SLN('1402'!$I77,,'1402'!$M77))*'1402'!$L77</f>
        <v>0</v>
      </c>
      <c r="X77" s="39">
        <f>(SLN('1402'!$I77,,'1402'!$M77))*'1402'!$L77</f>
        <v>0</v>
      </c>
      <c r="Y77" s="39">
        <f>(SLN('1402'!$I77,,'1402'!$M77))*'1402'!$L77</f>
        <v>0</v>
      </c>
      <c r="Z77" s="39">
        <f>(SLN('1402'!$I77,,'1402'!$M77))*'1402'!$L77</f>
        <v>0</v>
      </c>
      <c r="AA77" s="39">
        <f>(SLN('1402'!$I77,,'1402'!$M77))*'1402'!$L77</f>
        <v>0</v>
      </c>
      <c r="AB77" s="43">
        <f>SUM('1402'!$P77:$AA77)</f>
        <v>0</v>
      </c>
      <c r="AC77" s="43">
        <f>'1402'!$AB77+'1402'!$O77</f>
        <v>3.7</v>
      </c>
      <c r="AD77" s="44">
        <f>'1402'!$I77-'1402'!$AC77</f>
        <v>-3.7</v>
      </c>
    </row>
    <row r="78" spans="1:30" x14ac:dyDescent="0.25">
      <c r="A78" s="34">
        <v>76</v>
      </c>
      <c r="B78" s="35"/>
      <c r="C78" s="36" t="s">
        <v>37</v>
      </c>
      <c r="D78" s="36" t="s">
        <v>47</v>
      </c>
      <c r="E78" s="37" t="s">
        <v>146</v>
      </c>
      <c r="F78" s="38" t="s">
        <v>49</v>
      </c>
      <c r="G78" s="38">
        <v>1</v>
      </c>
      <c r="H78" s="45">
        <v>2700000000</v>
      </c>
      <c r="I78" s="45">
        <f t="shared" si="4"/>
        <v>2700000000</v>
      </c>
      <c r="J78" s="40">
        <v>44860</v>
      </c>
      <c r="K78" s="41">
        <v>44860</v>
      </c>
      <c r="L78" s="8">
        <v>1</v>
      </c>
      <c r="M78" s="42">
        <v>120</v>
      </c>
      <c r="N78" s="42" t="s">
        <v>36</v>
      </c>
      <c r="O78" s="43">
        <v>90000000</v>
      </c>
      <c r="P78" s="43">
        <f>(SLN('1402'!$I78,,'1402'!$M78))*'1402'!$L78</f>
        <v>22500000</v>
      </c>
      <c r="Q78" s="39">
        <f>(SLN('1402'!$I78,,'1402'!$M78))*'1402'!$L78</f>
        <v>22500000</v>
      </c>
      <c r="R78" s="39">
        <f>(SLN('1402'!$I78,,'1402'!$M78))*'1402'!$L78</f>
        <v>22500000</v>
      </c>
      <c r="S78" s="39">
        <f>(SLN('1402'!$I78,,'1402'!$M78))*'1402'!$L78</f>
        <v>22500000</v>
      </c>
      <c r="T78" s="39">
        <f>(SLN('1402'!$I78,,'1402'!$M78))*'1402'!$L78</f>
        <v>22500000</v>
      </c>
      <c r="U78" s="39">
        <f>(SLN('1402'!$I78,,'1402'!$M78))*'1402'!$L78</f>
        <v>22500000</v>
      </c>
      <c r="V78" s="39">
        <f>(SLN('1402'!$I78,,'1402'!$M78))*'1402'!$L78</f>
        <v>22500000</v>
      </c>
      <c r="W78" s="39">
        <f>(SLN('1402'!$I78,,'1402'!$M78))*'1402'!$L78</f>
        <v>22500000</v>
      </c>
      <c r="X78" s="39">
        <f>(SLN('1402'!$I78,,'1402'!$M78))*'1402'!$L78</f>
        <v>22500000</v>
      </c>
      <c r="Y78" s="39">
        <f>(SLN('1402'!$I78,,'1402'!$M78))*'1402'!$L78</f>
        <v>22500000</v>
      </c>
      <c r="Z78" s="39">
        <f>(SLN('1402'!$I78,,'1402'!$M78))*'1402'!$L78</f>
        <v>22500000</v>
      </c>
      <c r="AA78" s="39">
        <f>(SLN('1402'!$I78,,'1402'!$M78))*'1402'!$L78</f>
        <v>22500000</v>
      </c>
      <c r="AB78" s="43">
        <f>SUM('1402'!$P78:$AA78)</f>
        <v>270000000</v>
      </c>
      <c r="AC78" s="43">
        <f>'1402'!$AB78+'1402'!$O78</f>
        <v>360000000</v>
      </c>
      <c r="AD78" s="44">
        <f>'1402'!$I78-'1402'!$AC78</f>
        <v>2340000000</v>
      </c>
    </row>
    <row r="79" spans="1:30" x14ac:dyDescent="0.25">
      <c r="A79" s="34">
        <v>77</v>
      </c>
      <c r="B79" s="35"/>
      <c r="C79" s="36" t="s">
        <v>37</v>
      </c>
      <c r="D79" s="36" t="s">
        <v>38</v>
      </c>
      <c r="E79" s="37" t="s">
        <v>147</v>
      </c>
      <c r="F79" s="38" t="s">
        <v>61</v>
      </c>
      <c r="G79" s="38">
        <v>1</v>
      </c>
      <c r="H79" s="39">
        <v>79780846</v>
      </c>
      <c r="I79" s="39">
        <f t="shared" si="4"/>
        <v>79780846</v>
      </c>
      <c r="J79" s="40">
        <v>44880</v>
      </c>
      <c r="K79" s="46">
        <v>44880</v>
      </c>
      <c r="L79" s="8">
        <v>1</v>
      </c>
      <c r="M79" s="42">
        <f>4*12</f>
        <v>48</v>
      </c>
      <c r="N79" s="42" t="s">
        <v>36</v>
      </c>
      <c r="O79" s="43">
        <v>14981738</v>
      </c>
      <c r="P79" s="43">
        <f>(SLN('1402'!$I79,,'1402'!$M79))*'1402'!$L79</f>
        <v>1662100.9583333333</v>
      </c>
      <c r="Q79" s="39">
        <f>(SLN('1402'!$I79,,'1402'!$M79))*'1402'!$L79</f>
        <v>1662100.9583333333</v>
      </c>
      <c r="R79" s="39">
        <f>(SLN('1402'!$I79,,'1402'!$M79))*'1402'!$L79</f>
        <v>1662100.9583333333</v>
      </c>
      <c r="S79" s="39">
        <f>(SLN('1402'!$I79,,'1402'!$M79))*'1402'!$L79</f>
        <v>1662100.9583333333</v>
      </c>
      <c r="T79" s="39">
        <f>(SLN('1402'!$I79,,'1402'!$M79))*'1402'!$L79</f>
        <v>1662100.9583333333</v>
      </c>
      <c r="U79" s="39">
        <f>(SLN('1402'!$I79,,'1402'!$M79))*'1402'!$L79</f>
        <v>1662100.9583333333</v>
      </c>
      <c r="V79" s="39">
        <f>(SLN('1402'!$I79,,'1402'!$M79))*'1402'!$L79</f>
        <v>1662100.9583333333</v>
      </c>
      <c r="W79" s="39">
        <f>(SLN('1402'!$I79,,'1402'!$M79))*'1402'!$L79</f>
        <v>1662100.9583333333</v>
      </c>
      <c r="X79" s="39">
        <f>(SLN('1402'!$I79,,'1402'!$M79))*'1402'!$L79</f>
        <v>1662100.9583333333</v>
      </c>
      <c r="Y79" s="39">
        <f>(SLN('1402'!$I79,,'1402'!$M79))*'1402'!$L79</f>
        <v>1662100.9583333333</v>
      </c>
      <c r="Z79" s="39">
        <f>(SLN('1402'!$I79,,'1402'!$M79))*'1402'!$L79</f>
        <v>1662100.9583333333</v>
      </c>
      <c r="AA79" s="39">
        <f>(SLN('1402'!$I79,,'1402'!$M79))*'1402'!$L79</f>
        <v>1662100.9583333333</v>
      </c>
      <c r="AB79" s="43">
        <f>SUM('1402'!$P79:$AA79)</f>
        <v>19945211.5</v>
      </c>
      <c r="AC79" s="43">
        <f>'1402'!$AB79+'1402'!$O79</f>
        <v>34926949.5</v>
      </c>
      <c r="AD79" s="44">
        <f>'1402'!$I79-'1402'!$AC79</f>
        <v>44853896.5</v>
      </c>
    </row>
    <row r="80" spans="1:30" x14ac:dyDescent="0.25">
      <c r="A80" s="34">
        <v>78</v>
      </c>
      <c r="B80" s="35"/>
      <c r="C80" s="36" t="s">
        <v>37</v>
      </c>
      <c r="D80" s="50" t="s">
        <v>41</v>
      </c>
      <c r="E80" s="37" t="s">
        <v>267</v>
      </c>
      <c r="F80" s="38" t="s">
        <v>61</v>
      </c>
      <c r="G80" s="38">
        <v>1</v>
      </c>
      <c r="H80" s="39">
        <v>30000000</v>
      </c>
      <c r="I80" s="39">
        <f t="shared" si="4"/>
        <v>30000000</v>
      </c>
      <c r="J80" s="40">
        <v>44882</v>
      </c>
      <c r="K80" s="46">
        <v>44882</v>
      </c>
      <c r="L80" s="8">
        <v>1</v>
      </c>
      <c r="M80" s="42">
        <f>5*12</f>
        <v>60</v>
      </c>
      <c r="N80" s="42" t="s">
        <v>36</v>
      </c>
      <c r="O80" s="43">
        <v>8.6999999999999993</v>
      </c>
      <c r="P80" s="43">
        <f>(SLN('1402'!$I80,,'1402'!$M80))*'1402'!$L80</f>
        <v>500000</v>
      </c>
      <c r="Q80" s="39">
        <f>(SLN('1402'!$I80,,'1402'!$M80))*'1402'!$L80</f>
        <v>500000</v>
      </c>
      <c r="R80" s="39">
        <f>(SLN('1402'!$I80,,'1402'!$M80))*'1402'!$L80</f>
        <v>500000</v>
      </c>
      <c r="S80" s="39">
        <f>(SLN('1402'!$I80,,'1402'!$M80))*'1402'!$L80</f>
        <v>500000</v>
      </c>
      <c r="T80" s="39">
        <f>(SLN('1402'!$I80,,'1402'!$M80))*'1402'!$L80</f>
        <v>500000</v>
      </c>
      <c r="U80" s="39">
        <f>(SLN('1402'!$I80,,'1402'!$M80))*'1402'!$L80</f>
        <v>500000</v>
      </c>
      <c r="V80" s="39">
        <f>(SLN('1402'!$I80,,'1402'!$M80))*'1402'!$L80</f>
        <v>500000</v>
      </c>
      <c r="W80" s="39">
        <f>(SLN('1402'!$I80,,'1402'!$M80))*'1402'!$L80</f>
        <v>500000</v>
      </c>
      <c r="X80" s="39">
        <f>(SLN('1402'!$I80,,'1402'!$M80))*'1402'!$L80</f>
        <v>500000</v>
      </c>
      <c r="Y80" s="39">
        <f>(SLN('1402'!$I80,,'1402'!$M80))*'1402'!$L80</f>
        <v>500000</v>
      </c>
      <c r="Z80" s="39">
        <f>(SLN('1402'!$I80,,'1402'!$M80))*'1402'!$L80</f>
        <v>500000</v>
      </c>
      <c r="AA80" s="39">
        <f>(SLN('1402'!$I80,,'1402'!$M80))*'1402'!$L80</f>
        <v>500000</v>
      </c>
      <c r="AB80" s="43">
        <f>SUM('1402'!$P80:$AA80)</f>
        <v>6000000</v>
      </c>
      <c r="AC80" s="43">
        <f>'1402'!$AB80+'1402'!$O80</f>
        <v>6000008.7000000002</v>
      </c>
      <c r="AD80" s="44">
        <f>'1402'!$I80-'1402'!$AC80</f>
        <v>23999991.300000001</v>
      </c>
    </row>
    <row r="81" spans="1:30" x14ac:dyDescent="0.25">
      <c r="A81" s="34">
        <v>79</v>
      </c>
      <c r="B81" s="35"/>
      <c r="C81" s="36" t="s">
        <v>37</v>
      </c>
      <c r="D81" s="50" t="s">
        <v>41</v>
      </c>
      <c r="E81" s="37" t="s">
        <v>268</v>
      </c>
      <c r="F81" s="38" t="s">
        <v>61</v>
      </c>
      <c r="G81" s="38">
        <v>1</v>
      </c>
      <c r="H81" s="39">
        <v>265000000</v>
      </c>
      <c r="I81" s="39">
        <f t="shared" si="4"/>
        <v>265000000</v>
      </c>
      <c r="J81" s="40">
        <v>44882</v>
      </c>
      <c r="K81" s="46">
        <v>44882</v>
      </c>
      <c r="L81" s="8">
        <v>1</v>
      </c>
      <c r="M81" s="42">
        <f>5*12</f>
        <v>60</v>
      </c>
      <c r="N81" s="42" t="s">
        <v>36</v>
      </c>
      <c r="O81" s="43">
        <v>17.7</v>
      </c>
      <c r="P81" s="43">
        <f>(SLN('1402'!$I81,,'1402'!$M81))*'1402'!$L81</f>
        <v>4416666.666666667</v>
      </c>
      <c r="Q81" s="39">
        <f>(SLN('1402'!$I81,,'1402'!$M81))*'1402'!$L81</f>
        <v>4416666.666666667</v>
      </c>
      <c r="R81" s="39">
        <f>(SLN('1402'!$I81,,'1402'!$M81))*'1402'!$L81</f>
        <v>4416666.666666667</v>
      </c>
      <c r="S81" s="39">
        <f>(SLN('1402'!$I81,,'1402'!$M81))*'1402'!$L81</f>
        <v>4416666.666666667</v>
      </c>
      <c r="T81" s="39">
        <f>(SLN('1402'!$I81,,'1402'!$M81))*'1402'!$L81</f>
        <v>4416666.666666667</v>
      </c>
      <c r="U81" s="39">
        <f>(SLN('1402'!$I81,,'1402'!$M81))*'1402'!$L81</f>
        <v>4416666.666666667</v>
      </c>
      <c r="V81" s="39">
        <f>(SLN('1402'!$I81,,'1402'!$M81))*'1402'!$L81</f>
        <v>4416666.666666667</v>
      </c>
      <c r="W81" s="39">
        <f>(SLN('1402'!$I81,,'1402'!$M81))*'1402'!$L81</f>
        <v>4416666.666666667</v>
      </c>
      <c r="X81" s="39">
        <f>(SLN('1402'!$I81,,'1402'!$M81))*'1402'!$L81</f>
        <v>4416666.666666667</v>
      </c>
      <c r="Y81" s="39">
        <f>(SLN('1402'!$I81,,'1402'!$M81))*'1402'!$L81</f>
        <v>4416666.666666667</v>
      </c>
      <c r="Z81" s="39">
        <f>(SLN('1402'!$I81,,'1402'!$M81))*'1402'!$L81</f>
        <v>4416666.666666667</v>
      </c>
      <c r="AA81" s="39">
        <f>(SLN('1402'!$I81,,'1402'!$M81))*'1402'!$L81</f>
        <v>4416666.666666667</v>
      </c>
      <c r="AB81" s="43">
        <f>SUM('1402'!$P81:$AA81)</f>
        <v>52999999.999999993</v>
      </c>
      <c r="AC81" s="43">
        <f>'1402'!$AB81+'1402'!$O81</f>
        <v>53000017.699999996</v>
      </c>
      <c r="AD81" s="44">
        <f>'1402'!$I81-'1402'!$AC81</f>
        <v>211999982.30000001</v>
      </c>
    </row>
    <row r="82" spans="1:30" x14ac:dyDescent="0.25">
      <c r="A82" s="34">
        <v>80</v>
      </c>
      <c r="B82" s="35"/>
      <c r="C82" s="36" t="s">
        <v>37</v>
      </c>
      <c r="D82" s="50" t="s">
        <v>47</v>
      </c>
      <c r="E82" s="37" t="s">
        <v>148</v>
      </c>
      <c r="F82" s="38" t="s">
        <v>49</v>
      </c>
      <c r="G82" s="38">
        <v>4</v>
      </c>
      <c r="H82" s="45">
        <v>4000000000</v>
      </c>
      <c r="I82" s="45">
        <f t="shared" si="4"/>
        <v>16000000000</v>
      </c>
      <c r="J82" s="40">
        <v>44906</v>
      </c>
      <c r="K82" s="41">
        <v>44906</v>
      </c>
      <c r="L82" s="8">
        <v>1</v>
      </c>
      <c r="M82" s="42">
        <v>144</v>
      </c>
      <c r="N82" s="42" t="s">
        <v>36</v>
      </c>
      <c r="O82" s="43">
        <v>11.7</v>
      </c>
      <c r="P82" s="43">
        <f>(SLN('1402'!$I82,,'1402'!$M82))*'1402'!$L82</f>
        <v>111111111.1111111</v>
      </c>
      <c r="Q82" s="39">
        <f>(SLN('1402'!$I82,,'1402'!$M82))*'1402'!$L82</f>
        <v>111111111.1111111</v>
      </c>
      <c r="R82" s="39">
        <f>(SLN('1402'!$I82,,'1402'!$M82))*'1402'!$L82</f>
        <v>111111111.1111111</v>
      </c>
      <c r="S82" s="39">
        <f>(SLN('1402'!$I82,,'1402'!$M82))*'1402'!$L82</f>
        <v>111111111.1111111</v>
      </c>
      <c r="T82" s="39">
        <f>(SLN('1402'!$I82,,'1402'!$M82))*'1402'!$L82</f>
        <v>111111111.1111111</v>
      </c>
      <c r="U82" s="39">
        <f>(SLN('1402'!$I82,,'1402'!$M82))*'1402'!$L82</f>
        <v>111111111.1111111</v>
      </c>
      <c r="V82" s="39">
        <f>(SLN('1402'!$I82,,'1402'!$M82))*'1402'!$L82</f>
        <v>111111111.1111111</v>
      </c>
      <c r="W82" s="39">
        <f>(SLN('1402'!$I82,,'1402'!$M82))*'1402'!$L82</f>
        <v>111111111.1111111</v>
      </c>
      <c r="X82" s="39">
        <f>(SLN('1402'!$I82,,'1402'!$M82))*'1402'!$L82</f>
        <v>111111111.1111111</v>
      </c>
      <c r="Y82" s="39">
        <f>(SLN('1402'!$I82,,'1402'!$M82))*'1402'!$L82</f>
        <v>111111111.1111111</v>
      </c>
      <c r="Z82" s="39">
        <f>(SLN('1402'!$I82,,'1402'!$M82))*'1402'!$L82</f>
        <v>111111111.1111111</v>
      </c>
      <c r="AA82" s="39">
        <f>(SLN('1402'!$I82,,'1402'!$M82))*'1402'!$L82</f>
        <v>111111111.1111111</v>
      </c>
      <c r="AB82" s="43">
        <f>SUM('1402'!$P82:$AA82)</f>
        <v>1333333333.3333337</v>
      </c>
      <c r="AC82" s="43">
        <f>'1402'!$AB82+'1402'!$O82</f>
        <v>1333333345.0333338</v>
      </c>
      <c r="AD82" s="44">
        <f>'1402'!$I82-'1402'!$AC82</f>
        <v>14666666654.966667</v>
      </c>
    </row>
    <row r="83" spans="1:30" x14ac:dyDescent="0.25">
      <c r="A83" s="34">
        <v>81</v>
      </c>
      <c r="B83" s="35">
        <v>1025</v>
      </c>
      <c r="C83" s="36" t="s">
        <v>37</v>
      </c>
      <c r="D83" s="50" t="s">
        <v>41</v>
      </c>
      <c r="E83" s="37" t="s">
        <v>62</v>
      </c>
      <c r="F83" s="38" t="s">
        <v>35</v>
      </c>
      <c r="G83" s="37">
        <v>1</v>
      </c>
      <c r="H83" s="39">
        <v>65000000</v>
      </c>
      <c r="I83" s="39">
        <f t="shared" si="4"/>
        <v>65000000</v>
      </c>
      <c r="J83" s="40">
        <v>44912</v>
      </c>
      <c r="K83" s="46">
        <v>44912</v>
      </c>
      <c r="L83" s="8">
        <v>1</v>
      </c>
      <c r="M83" s="42">
        <f>5*12</f>
        <v>60</v>
      </c>
      <c r="N83" s="42" t="s">
        <v>36</v>
      </c>
      <c r="O83" s="43">
        <v>3250000</v>
      </c>
      <c r="P83" s="43">
        <f>(SLN('1402'!$I83,,'1402'!$M83))*'1402'!$L83</f>
        <v>1083333.3333333333</v>
      </c>
      <c r="Q83" s="39">
        <f>(SLN('1402'!$I83,,'1402'!$M83))*'1402'!$L83</f>
        <v>1083333.3333333333</v>
      </c>
      <c r="R83" s="39">
        <f>(SLN('1402'!$I83,,'1402'!$M83))*'1402'!$L83</f>
        <v>1083333.3333333333</v>
      </c>
      <c r="S83" s="39">
        <f>(SLN('1402'!$I83,,'1402'!$M83))*'1402'!$L83</f>
        <v>1083333.3333333333</v>
      </c>
      <c r="T83" s="39">
        <f>(SLN('1402'!$I83,,'1402'!$M83))*'1402'!$L83</f>
        <v>1083333.3333333333</v>
      </c>
      <c r="U83" s="39">
        <f>(SLN('1402'!$I83,,'1402'!$M83))*'1402'!$L83</f>
        <v>1083333.3333333333</v>
      </c>
      <c r="V83" s="39">
        <f>(SLN('1402'!$I83,,'1402'!$M83))*'1402'!$L83</f>
        <v>1083333.3333333333</v>
      </c>
      <c r="W83" s="39">
        <f>(SLN('1402'!$I83,,'1402'!$M83))*'1402'!$L83</f>
        <v>1083333.3333333333</v>
      </c>
      <c r="X83" s="39">
        <f>(SLN('1402'!$I83,,'1402'!$M83))*'1402'!$L83</f>
        <v>1083333.3333333333</v>
      </c>
      <c r="Y83" s="39">
        <f>(SLN('1402'!$I83,,'1402'!$M83))*'1402'!$L83</f>
        <v>1083333.3333333333</v>
      </c>
      <c r="Z83" s="39">
        <f>(SLN('1402'!$I83,,'1402'!$M83))*'1402'!$L83</f>
        <v>1083333.3333333333</v>
      </c>
      <c r="AA83" s="39">
        <f>(SLN('1402'!$I83,,'1402'!$M83))*'1402'!$L83</f>
        <v>1083333.3333333333</v>
      </c>
      <c r="AB83" s="43">
        <f>SUM('1402'!$P83:$AA83)</f>
        <v>13000000.000000002</v>
      </c>
      <c r="AC83" s="43">
        <f>'1402'!$AB83+'1402'!$O83</f>
        <v>16250000.000000002</v>
      </c>
      <c r="AD83" s="44">
        <f>'1402'!$I83-'1402'!$AC83</f>
        <v>48750000</v>
      </c>
    </row>
    <row r="84" spans="1:30" x14ac:dyDescent="0.25">
      <c r="A84" s="34">
        <v>82</v>
      </c>
      <c r="B84" s="35">
        <v>1015</v>
      </c>
      <c r="C84" s="36" t="s">
        <v>37</v>
      </c>
      <c r="D84" s="50" t="s">
        <v>41</v>
      </c>
      <c r="E84" s="37" t="s">
        <v>63</v>
      </c>
      <c r="F84" s="38" t="s">
        <v>35</v>
      </c>
      <c r="G84" s="38">
        <v>1</v>
      </c>
      <c r="H84" s="39">
        <v>6000000</v>
      </c>
      <c r="I84" s="39">
        <f t="shared" si="4"/>
        <v>6000000</v>
      </c>
      <c r="J84" s="40">
        <v>44912</v>
      </c>
      <c r="K84" s="46">
        <v>44912</v>
      </c>
      <c r="L84" s="8">
        <v>1</v>
      </c>
      <c r="M84" s="42">
        <f>5*12</f>
        <v>60</v>
      </c>
      <c r="N84" s="42" t="s">
        <v>36</v>
      </c>
      <c r="O84" s="43">
        <v>800000</v>
      </c>
      <c r="P84" s="43">
        <f>(SLN('1402'!$I84,,'1402'!$M84))*'1402'!$L84</f>
        <v>100000</v>
      </c>
      <c r="Q84" s="39">
        <f>(SLN('1402'!$I84,,'1402'!$M84))*'1402'!$L84</f>
        <v>100000</v>
      </c>
      <c r="R84" s="39">
        <f>(SLN('1402'!$I84,,'1402'!$M84))*'1402'!$L84</f>
        <v>100000</v>
      </c>
      <c r="S84" s="39">
        <f>(SLN('1402'!$I84,,'1402'!$M84))*'1402'!$L84</f>
        <v>100000</v>
      </c>
      <c r="T84" s="39">
        <f>(SLN('1402'!$I84,,'1402'!$M84))*'1402'!$L84</f>
        <v>100000</v>
      </c>
      <c r="U84" s="39">
        <f>(SLN('1402'!$I84,,'1402'!$M84))*'1402'!$L84</f>
        <v>100000</v>
      </c>
      <c r="V84" s="39">
        <f>(SLN('1402'!$I84,,'1402'!$M84))*'1402'!$L84</f>
        <v>100000</v>
      </c>
      <c r="W84" s="39">
        <f>(SLN('1402'!$I84,,'1402'!$M84))*'1402'!$L84</f>
        <v>100000</v>
      </c>
      <c r="X84" s="39">
        <f>(SLN('1402'!$I84,,'1402'!$M84))*'1402'!$L84</f>
        <v>100000</v>
      </c>
      <c r="Y84" s="39">
        <f>(SLN('1402'!$I84,,'1402'!$M84))*'1402'!$L84</f>
        <v>100000</v>
      </c>
      <c r="Z84" s="39">
        <f>(SLN('1402'!$I84,,'1402'!$M84))*'1402'!$L84</f>
        <v>100000</v>
      </c>
      <c r="AA84" s="39">
        <f>(SLN('1402'!$I84,,'1402'!$M84))*'1402'!$L84</f>
        <v>100000</v>
      </c>
      <c r="AB84" s="43">
        <f>SUM('1402'!$P84:$AA84)</f>
        <v>1200000</v>
      </c>
      <c r="AC84" s="43">
        <f>'1402'!$AB84+'1402'!$O84</f>
        <v>2000000</v>
      </c>
      <c r="AD84" s="44">
        <f>'1402'!$I84-'1402'!$AC84</f>
        <v>4000000</v>
      </c>
    </row>
    <row r="85" spans="1:30" x14ac:dyDescent="0.25">
      <c r="A85" s="34">
        <v>83</v>
      </c>
      <c r="B85" s="35"/>
      <c r="C85" s="36" t="s">
        <v>37</v>
      </c>
      <c r="D85" s="50" t="s">
        <v>47</v>
      </c>
      <c r="E85" s="37" t="s">
        <v>77</v>
      </c>
      <c r="F85" s="38" t="s">
        <v>39</v>
      </c>
      <c r="G85" s="38">
        <v>1</v>
      </c>
      <c r="H85" s="39">
        <v>97000000</v>
      </c>
      <c r="I85" s="39">
        <f t="shared" si="4"/>
        <v>97000000</v>
      </c>
      <c r="J85" s="40">
        <v>44964</v>
      </c>
      <c r="K85" s="46">
        <v>44964</v>
      </c>
      <c r="L85" s="8">
        <v>1</v>
      </c>
      <c r="M85" s="42">
        <f>10*12</f>
        <v>120</v>
      </c>
      <c r="N85" s="42" t="s">
        <v>36</v>
      </c>
      <c r="O85" s="43">
        <v>0</v>
      </c>
      <c r="P85" s="43">
        <f>(SLN('1402'!$I85,,'1402'!$M85))*'1402'!$L85</f>
        <v>808333.33333333337</v>
      </c>
      <c r="Q85" s="39">
        <f>(SLN('1402'!$I85,,'1402'!$M85))*'1402'!$L85</f>
        <v>808333.33333333337</v>
      </c>
      <c r="R85" s="39">
        <f>(SLN('1402'!$I85,,'1402'!$M85))*'1402'!$L85</f>
        <v>808333.33333333337</v>
      </c>
      <c r="S85" s="39">
        <f>(SLN('1402'!$I85,,'1402'!$M85))*'1402'!$L85</f>
        <v>808333.33333333337</v>
      </c>
      <c r="T85" s="39">
        <f>(SLN('1402'!$I85,,'1402'!$M85))*'1402'!$L85</f>
        <v>808333.33333333337</v>
      </c>
      <c r="U85" s="39">
        <f>(SLN('1402'!$I85,,'1402'!$M85))*'1402'!$L85</f>
        <v>808333.33333333337</v>
      </c>
      <c r="V85" s="39">
        <f>(SLN('1402'!$I85,,'1402'!$M85))*'1402'!$L85</f>
        <v>808333.33333333337</v>
      </c>
      <c r="W85" s="39">
        <f>(SLN('1402'!$I85,,'1402'!$M85))*'1402'!$L85</f>
        <v>808333.33333333337</v>
      </c>
      <c r="X85" s="39">
        <f>(SLN('1402'!$I85,,'1402'!$M85))*'1402'!$L85</f>
        <v>808333.33333333337</v>
      </c>
      <c r="Y85" s="39">
        <f>(SLN('1402'!$I85,,'1402'!$M85))*'1402'!$L85</f>
        <v>808333.33333333337</v>
      </c>
      <c r="Z85" s="39">
        <f>(SLN('1402'!$I85,,'1402'!$M85))*'1402'!$L85</f>
        <v>808333.33333333337</v>
      </c>
      <c r="AA85" s="39">
        <f>(SLN('1402'!$I85,,'1402'!$M85))*'1402'!$L85</f>
        <v>808333.33333333337</v>
      </c>
      <c r="AB85" s="43">
        <f>SUM('1402'!$P85:$AA85)</f>
        <v>9700000</v>
      </c>
      <c r="AC85" s="43">
        <f>'1402'!$AB85+'1402'!$O85</f>
        <v>9700000</v>
      </c>
      <c r="AD85" s="44">
        <f>'1402'!$I85-'1402'!$AC85</f>
        <v>87300000</v>
      </c>
    </row>
    <row r="86" spans="1:30" x14ac:dyDescent="0.25">
      <c r="A86" s="34">
        <v>84</v>
      </c>
      <c r="B86" s="35"/>
      <c r="C86" s="36" t="s">
        <v>37</v>
      </c>
      <c r="D86" s="50" t="s">
        <v>47</v>
      </c>
      <c r="E86" s="37" t="s">
        <v>64</v>
      </c>
      <c r="F86" s="38" t="s">
        <v>39</v>
      </c>
      <c r="G86" s="38">
        <v>1</v>
      </c>
      <c r="H86" s="39">
        <f>64600000+340000000</f>
        <v>404600000</v>
      </c>
      <c r="I86" s="39">
        <f t="shared" si="4"/>
        <v>404600000</v>
      </c>
      <c r="J86" s="40">
        <v>44964</v>
      </c>
      <c r="K86" s="46">
        <v>44964</v>
      </c>
      <c r="L86" s="8">
        <v>1</v>
      </c>
      <c r="M86" s="42">
        <f>10*12</f>
        <v>120</v>
      </c>
      <c r="N86" s="42" t="s">
        <v>36</v>
      </c>
      <c r="O86" s="43">
        <v>0</v>
      </c>
      <c r="P86" s="43">
        <f>(SLN('1402'!$I86,,'1402'!$M86))*'1402'!$L86</f>
        <v>3371666.6666666665</v>
      </c>
      <c r="Q86" s="39">
        <f>(SLN('1402'!$I86,,'1402'!$M86))*'1402'!$L86</f>
        <v>3371666.6666666665</v>
      </c>
      <c r="R86" s="39">
        <f>(SLN('1402'!$I86,,'1402'!$M86))*'1402'!$L86</f>
        <v>3371666.6666666665</v>
      </c>
      <c r="S86" s="39">
        <f>(SLN('1402'!$I86,,'1402'!$M86))*'1402'!$L86</f>
        <v>3371666.6666666665</v>
      </c>
      <c r="T86" s="39">
        <f>(SLN('1402'!$I86,,'1402'!$M86))*'1402'!$L86</f>
        <v>3371666.6666666665</v>
      </c>
      <c r="U86" s="39">
        <f>(SLN('1402'!$I86,,'1402'!$M86))*'1402'!$L86</f>
        <v>3371666.6666666665</v>
      </c>
      <c r="V86" s="39">
        <f>(SLN('1402'!$I86,,'1402'!$M86))*'1402'!$L86</f>
        <v>3371666.6666666665</v>
      </c>
      <c r="W86" s="39">
        <f>(SLN('1402'!$I86,,'1402'!$M86))*'1402'!$L86</f>
        <v>3371666.6666666665</v>
      </c>
      <c r="X86" s="39">
        <f>(SLN('1402'!$I86,,'1402'!$M86))*'1402'!$L86</f>
        <v>3371666.6666666665</v>
      </c>
      <c r="Y86" s="39">
        <f>(SLN('1402'!$I86,,'1402'!$M86))*'1402'!$L86</f>
        <v>3371666.6666666665</v>
      </c>
      <c r="Z86" s="39">
        <f>(SLN('1402'!$I86,,'1402'!$M86))*'1402'!$L86</f>
        <v>3371666.6666666665</v>
      </c>
      <c r="AA86" s="39">
        <f>(SLN('1402'!$I86,,'1402'!$M86))*'1402'!$L86</f>
        <v>3371666.6666666665</v>
      </c>
      <c r="AB86" s="43">
        <f>SUM('1402'!$P86:$AA86)</f>
        <v>40460000</v>
      </c>
      <c r="AC86" s="43">
        <f>'1402'!$AB86+'1402'!$O86</f>
        <v>40460000</v>
      </c>
      <c r="AD86" s="44">
        <f>'1402'!$I86-'1402'!$AC86</f>
        <v>364140000</v>
      </c>
    </row>
    <row r="87" spans="1:30" ht="18" customHeight="1" x14ac:dyDescent="0.25">
      <c r="A87" s="34">
        <v>85</v>
      </c>
      <c r="B87" s="35"/>
      <c r="C87" s="36" t="s">
        <v>37</v>
      </c>
      <c r="D87" s="50" t="s">
        <v>47</v>
      </c>
      <c r="E87" s="37" t="s">
        <v>65</v>
      </c>
      <c r="F87" s="38" t="s">
        <v>39</v>
      </c>
      <c r="G87" s="38">
        <v>1</v>
      </c>
      <c r="H87" s="39">
        <v>465000000</v>
      </c>
      <c r="I87" s="39">
        <f t="shared" si="4"/>
        <v>465000000</v>
      </c>
      <c r="J87" s="40">
        <v>45004</v>
      </c>
      <c r="K87" s="46">
        <v>45004</v>
      </c>
      <c r="L87" s="8">
        <v>1</v>
      </c>
      <c r="M87" s="42">
        <v>120</v>
      </c>
      <c r="N87" s="42" t="s">
        <v>36</v>
      </c>
      <c r="O87" s="43">
        <v>0</v>
      </c>
      <c r="P87" s="43">
        <f>(SLN('1402'!$I87,,'1402'!$M87))*'1402'!$L87</f>
        <v>3875000</v>
      </c>
      <c r="Q87" s="39">
        <f>(SLN('1402'!$I87,,'1402'!$M87))*'1402'!$L87</f>
        <v>3875000</v>
      </c>
      <c r="R87" s="39">
        <f>(SLN('1402'!$I87,,'1402'!$M87))*'1402'!$L87</f>
        <v>3875000</v>
      </c>
      <c r="S87" s="39">
        <f>(SLN('1402'!$I87,,'1402'!$M87))*'1402'!$L87</f>
        <v>3875000</v>
      </c>
      <c r="T87" s="39">
        <f>(SLN('1402'!$I87,,'1402'!$M87))*'1402'!$L87</f>
        <v>3875000</v>
      </c>
      <c r="U87" s="39">
        <f>(SLN('1402'!$I87,,'1402'!$M87))*'1402'!$L87</f>
        <v>3875000</v>
      </c>
      <c r="V87" s="39">
        <f>(SLN('1402'!$I87,,'1402'!$M87))*'1402'!$L87</f>
        <v>3875000</v>
      </c>
      <c r="W87" s="39">
        <f>(SLN('1402'!$I87,,'1402'!$M87))*'1402'!$L87</f>
        <v>3875000</v>
      </c>
      <c r="X87" s="39">
        <f>(SLN('1402'!$I87,,'1402'!$M87))*'1402'!$L87</f>
        <v>3875000</v>
      </c>
      <c r="Y87" s="39">
        <f>(SLN('1402'!$I87,,'1402'!$M87))*'1402'!$L87</f>
        <v>3875000</v>
      </c>
      <c r="Z87" s="39">
        <f>(SLN('1402'!$I87,,'1402'!$M87))*'1402'!$L87</f>
        <v>3875000</v>
      </c>
      <c r="AA87" s="39">
        <f>(SLN('1402'!$I87,,'1402'!$M87))*'1402'!$L87</f>
        <v>3875000</v>
      </c>
      <c r="AB87" s="43">
        <f>SUM('1402'!$P87:$AA87)</f>
        <v>46500000</v>
      </c>
      <c r="AC87" s="43">
        <f>'1402'!$AB87+'1402'!$O87</f>
        <v>46500000</v>
      </c>
      <c r="AD87" s="44">
        <f>'1402'!$I87-'1402'!$AC87</f>
        <v>418500000</v>
      </c>
    </row>
    <row r="88" spans="1:30" x14ac:dyDescent="0.25">
      <c r="A88" s="34">
        <v>86</v>
      </c>
      <c r="B88" s="35"/>
      <c r="C88" s="36" t="s">
        <v>37</v>
      </c>
      <c r="D88" s="50" t="s">
        <v>47</v>
      </c>
      <c r="E88" s="37" t="s">
        <v>65</v>
      </c>
      <c r="F88" s="38" t="s">
        <v>61</v>
      </c>
      <c r="G88" s="38">
        <v>1</v>
      </c>
      <c r="H88" s="39">
        <v>590000000</v>
      </c>
      <c r="I88" s="39">
        <f t="shared" si="4"/>
        <v>590000000</v>
      </c>
      <c r="J88" s="40">
        <v>45004</v>
      </c>
      <c r="K88" s="46">
        <v>45004</v>
      </c>
      <c r="L88" s="8">
        <v>1</v>
      </c>
      <c r="M88" s="42">
        <v>120</v>
      </c>
      <c r="N88" s="42" t="s">
        <v>36</v>
      </c>
      <c r="O88" s="43">
        <v>0</v>
      </c>
      <c r="P88" s="43">
        <f>(SLN('1402'!$I88,,'1402'!$M88))*'1402'!$L88</f>
        <v>4916666.666666667</v>
      </c>
      <c r="Q88" s="39">
        <f>(SLN('1402'!$I88,,'1402'!$M88))*'1402'!$L88</f>
        <v>4916666.666666667</v>
      </c>
      <c r="R88" s="39">
        <f>(SLN('1402'!$I88,,'1402'!$M88))*'1402'!$L88</f>
        <v>4916666.666666667</v>
      </c>
      <c r="S88" s="39">
        <f>(SLN('1402'!$I88,,'1402'!$M88))*'1402'!$L88</f>
        <v>4916666.666666667</v>
      </c>
      <c r="T88" s="39">
        <f>(SLN('1402'!$I88,,'1402'!$M88))*'1402'!$L88</f>
        <v>4916666.666666667</v>
      </c>
      <c r="U88" s="39">
        <f>(SLN('1402'!$I88,,'1402'!$M88))*'1402'!$L88</f>
        <v>4916666.666666667</v>
      </c>
      <c r="V88" s="39">
        <f>(SLN('1402'!$I88,,'1402'!$M88))*'1402'!$L88</f>
        <v>4916666.666666667</v>
      </c>
      <c r="W88" s="39">
        <f>(SLN('1402'!$I88,,'1402'!$M88))*'1402'!$L88</f>
        <v>4916666.666666667</v>
      </c>
      <c r="X88" s="39">
        <f>(SLN('1402'!$I88,,'1402'!$M88))*'1402'!$L88</f>
        <v>4916666.666666667</v>
      </c>
      <c r="Y88" s="39">
        <f>(SLN('1402'!$I88,,'1402'!$M88))*'1402'!$L88</f>
        <v>4916666.666666667</v>
      </c>
      <c r="Z88" s="39">
        <f>(SLN('1402'!$I88,,'1402'!$M88))*'1402'!$L88</f>
        <v>4916666.666666667</v>
      </c>
      <c r="AA88" s="39">
        <f>(SLN('1402'!$I88,,'1402'!$M88))*'1402'!$L88</f>
        <v>4916666.666666667</v>
      </c>
      <c r="AB88" s="43">
        <f>SUM('1402'!$P88:$AA88)</f>
        <v>58999999.999999993</v>
      </c>
      <c r="AC88" s="43">
        <f>'1402'!$AB88+'1402'!$O88</f>
        <v>58999999.999999993</v>
      </c>
      <c r="AD88" s="44">
        <f>'1402'!$I88-'1402'!$AC88</f>
        <v>531000000</v>
      </c>
    </row>
    <row r="89" spans="1:30" x14ac:dyDescent="0.25">
      <c r="A89" s="34">
        <v>87</v>
      </c>
      <c r="B89" s="35"/>
      <c r="C89" s="36" t="s">
        <v>37</v>
      </c>
      <c r="D89" s="50" t="s">
        <v>41</v>
      </c>
      <c r="E89" s="37" t="s">
        <v>149</v>
      </c>
      <c r="F89" s="38" t="s">
        <v>39</v>
      </c>
      <c r="G89" s="38">
        <v>4</v>
      </c>
      <c r="H89" s="39">
        <v>33500000</v>
      </c>
      <c r="I89" s="39">
        <f t="shared" si="4"/>
        <v>134000000</v>
      </c>
      <c r="J89" s="40">
        <v>44964</v>
      </c>
      <c r="K89" s="46">
        <v>44964</v>
      </c>
      <c r="L89" s="8">
        <v>1</v>
      </c>
      <c r="M89" s="42">
        <f t="shared" ref="M89:M94" si="5">5*12</f>
        <v>60</v>
      </c>
      <c r="N89" s="42" t="s">
        <v>36</v>
      </c>
      <c r="O89" s="43">
        <v>2233333.3333333335</v>
      </c>
      <c r="P89" s="43">
        <f>(SLN('1402'!$I89,,'1402'!$M89))*'1402'!$L89</f>
        <v>2233333.3333333335</v>
      </c>
      <c r="Q89" s="39">
        <f>(SLN('1402'!$I89,,'1402'!$M89))*'1402'!$L89</f>
        <v>2233333.3333333335</v>
      </c>
      <c r="R89" s="39">
        <f>(SLN('1402'!$I89,,'1402'!$M89))*'1402'!$L89</f>
        <v>2233333.3333333335</v>
      </c>
      <c r="S89" s="39">
        <f>(SLN('1402'!$I89,,'1402'!$M89))*'1402'!$L89</f>
        <v>2233333.3333333335</v>
      </c>
      <c r="T89" s="39">
        <f>(SLN('1402'!$I89,,'1402'!$M89))*'1402'!$L89</f>
        <v>2233333.3333333335</v>
      </c>
      <c r="U89" s="39">
        <f>(SLN('1402'!$I89,,'1402'!$M89))*'1402'!$L89</f>
        <v>2233333.3333333335</v>
      </c>
      <c r="V89" s="39">
        <f>(SLN('1402'!$I89,,'1402'!$M89))*'1402'!$L89</f>
        <v>2233333.3333333335</v>
      </c>
      <c r="W89" s="39">
        <f>(SLN('1402'!$I89,,'1402'!$M89))*'1402'!$L89</f>
        <v>2233333.3333333335</v>
      </c>
      <c r="X89" s="39">
        <f>(SLN('1402'!$I89,,'1402'!$M89))*'1402'!$L89</f>
        <v>2233333.3333333335</v>
      </c>
      <c r="Y89" s="39">
        <f>(SLN('1402'!$I89,,'1402'!$M89))*'1402'!$L89</f>
        <v>2233333.3333333335</v>
      </c>
      <c r="Z89" s="39">
        <f>(SLN('1402'!$I89,,'1402'!$M89))*'1402'!$L89</f>
        <v>2233333.3333333335</v>
      </c>
      <c r="AA89" s="39">
        <f>(SLN('1402'!$I89,,'1402'!$M89))*'1402'!$L89</f>
        <v>2233333.3333333335</v>
      </c>
      <c r="AB89" s="43">
        <f>SUM('1402'!$P89:$AA89)</f>
        <v>26799999.999999996</v>
      </c>
      <c r="AC89" s="43">
        <f>'1402'!$AB89+'1402'!$O89</f>
        <v>29033333.333333328</v>
      </c>
      <c r="AD89" s="44">
        <f>'1402'!$I89-'1402'!$AC89</f>
        <v>104966666.66666667</v>
      </c>
    </row>
    <row r="90" spans="1:30" x14ac:dyDescent="0.25">
      <c r="A90" s="34">
        <v>88</v>
      </c>
      <c r="B90" s="35"/>
      <c r="C90" s="36" t="s">
        <v>37</v>
      </c>
      <c r="D90" s="50" t="s">
        <v>41</v>
      </c>
      <c r="E90" s="37" t="s">
        <v>150</v>
      </c>
      <c r="F90" s="38" t="s">
        <v>39</v>
      </c>
      <c r="G90" s="37">
        <v>10</v>
      </c>
      <c r="H90" s="39">
        <v>5500000</v>
      </c>
      <c r="I90" s="39">
        <f t="shared" si="4"/>
        <v>55000000</v>
      </c>
      <c r="J90" s="40">
        <v>44964</v>
      </c>
      <c r="K90" s="46">
        <v>44964</v>
      </c>
      <c r="L90" s="8">
        <v>1</v>
      </c>
      <c r="M90" s="42">
        <f t="shared" si="5"/>
        <v>60</v>
      </c>
      <c r="N90" s="42" t="s">
        <v>36</v>
      </c>
      <c r="O90" s="43">
        <v>91.7</v>
      </c>
      <c r="P90" s="43">
        <f>(SLN('1402'!$I90,,'1402'!$M90))*'1402'!$L90</f>
        <v>916666.66666666663</v>
      </c>
      <c r="Q90" s="39">
        <f>(SLN('1402'!$I90,,'1402'!$M90))*'1402'!$L90</f>
        <v>916666.66666666663</v>
      </c>
      <c r="R90" s="39">
        <f>(SLN('1402'!$I90,,'1402'!$M90))*'1402'!$L90</f>
        <v>916666.66666666663</v>
      </c>
      <c r="S90" s="39">
        <f>(SLN('1402'!$I90,,'1402'!$M90))*'1402'!$L90</f>
        <v>916666.66666666663</v>
      </c>
      <c r="T90" s="39">
        <f>(SLN('1402'!$I90,,'1402'!$M90))*'1402'!$L90</f>
        <v>916666.66666666663</v>
      </c>
      <c r="U90" s="39">
        <f>(SLN('1402'!$I90,,'1402'!$M90))*'1402'!$L90</f>
        <v>916666.66666666663</v>
      </c>
      <c r="V90" s="39">
        <f>(SLN('1402'!$I90,,'1402'!$M90))*'1402'!$L90</f>
        <v>916666.66666666663</v>
      </c>
      <c r="W90" s="39">
        <f>(SLN('1402'!$I90,,'1402'!$M90))*'1402'!$L90</f>
        <v>916666.66666666663</v>
      </c>
      <c r="X90" s="39">
        <f>(SLN('1402'!$I90,,'1402'!$M90))*'1402'!$L90</f>
        <v>916666.66666666663</v>
      </c>
      <c r="Y90" s="39">
        <f>(SLN('1402'!$I90,,'1402'!$M90))*'1402'!$L90</f>
        <v>916666.66666666663</v>
      </c>
      <c r="Z90" s="39">
        <f>(SLN('1402'!$I90,,'1402'!$M90))*'1402'!$L90</f>
        <v>916666.66666666663</v>
      </c>
      <c r="AA90" s="39">
        <f>(SLN('1402'!$I90,,'1402'!$M90))*'1402'!$L90</f>
        <v>916666.66666666663</v>
      </c>
      <c r="AB90" s="43">
        <f>SUM('1402'!$P90:$AA90)</f>
        <v>11000000</v>
      </c>
      <c r="AC90" s="43">
        <f>'1402'!$AB90+'1402'!$O90</f>
        <v>11000091.699999999</v>
      </c>
      <c r="AD90" s="44">
        <f>'1402'!$I90-'1402'!$AC90</f>
        <v>43999908.299999997</v>
      </c>
    </row>
    <row r="91" spans="1:30" x14ac:dyDescent="0.25">
      <c r="A91" s="34">
        <v>89</v>
      </c>
      <c r="B91" s="35"/>
      <c r="C91" s="36" t="s">
        <v>37</v>
      </c>
      <c r="D91" s="50" t="s">
        <v>41</v>
      </c>
      <c r="E91" s="37" t="s">
        <v>151</v>
      </c>
      <c r="F91" s="38" t="s">
        <v>39</v>
      </c>
      <c r="G91" s="38">
        <v>4</v>
      </c>
      <c r="H91" s="39">
        <v>27000000</v>
      </c>
      <c r="I91" s="39">
        <f t="shared" si="4"/>
        <v>108000000</v>
      </c>
      <c r="J91" s="40">
        <v>44964</v>
      </c>
      <c r="K91" s="46">
        <v>44964</v>
      </c>
      <c r="L91" s="8">
        <v>1</v>
      </c>
      <c r="M91" s="42">
        <f t="shared" si="5"/>
        <v>60</v>
      </c>
      <c r="N91" s="42" t="s">
        <v>36</v>
      </c>
      <c r="O91" s="43">
        <v>1800000</v>
      </c>
      <c r="P91" s="43">
        <f>(SLN('1402'!$I91,,'1402'!$M91))*'1402'!$L91</f>
        <v>1800000</v>
      </c>
      <c r="Q91" s="39">
        <f>(SLN('1402'!$I91,,'1402'!$M91))*'1402'!$L91</f>
        <v>1800000</v>
      </c>
      <c r="R91" s="39">
        <f>(SLN('1402'!$I91,,'1402'!$M91))*'1402'!$L91</f>
        <v>1800000</v>
      </c>
      <c r="S91" s="39">
        <f>(SLN('1402'!$I91,,'1402'!$M91))*'1402'!$L91</f>
        <v>1800000</v>
      </c>
      <c r="T91" s="39">
        <f>(SLN('1402'!$I91,,'1402'!$M91))*'1402'!$L91</f>
        <v>1800000</v>
      </c>
      <c r="U91" s="39">
        <f>(SLN('1402'!$I91,,'1402'!$M91))*'1402'!$L91</f>
        <v>1800000</v>
      </c>
      <c r="V91" s="39">
        <f>(SLN('1402'!$I91,,'1402'!$M91))*'1402'!$L91</f>
        <v>1800000</v>
      </c>
      <c r="W91" s="39">
        <f>(SLN('1402'!$I91,,'1402'!$M91))*'1402'!$L91</f>
        <v>1800000</v>
      </c>
      <c r="X91" s="39">
        <f>(SLN('1402'!$I91,,'1402'!$M91))*'1402'!$L91</f>
        <v>1800000</v>
      </c>
      <c r="Y91" s="39">
        <f>(SLN('1402'!$I91,,'1402'!$M91))*'1402'!$L91</f>
        <v>1800000</v>
      </c>
      <c r="Z91" s="39">
        <f>(SLN('1402'!$I91,,'1402'!$M91))*'1402'!$L91</f>
        <v>1800000</v>
      </c>
      <c r="AA91" s="39">
        <f>(SLN('1402'!$I91,,'1402'!$M91))*'1402'!$L91</f>
        <v>1800000</v>
      </c>
      <c r="AB91" s="43">
        <f>SUM('1402'!$P91:$AA91)</f>
        <v>21600000</v>
      </c>
      <c r="AC91" s="43">
        <f>'1402'!$AB91+'1402'!$O91</f>
        <v>23400000</v>
      </c>
      <c r="AD91" s="44">
        <f>'1402'!$I91-'1402'!$AC91</f>
        <v>84600000</v>
      </c>
    </row>
    <row r="92" spans="1:30" x14ac:dyDescent="0.25">
      <c r="A92" s="34">
        <v>90</v>
      </c>
      <c r="B92" s="35"/>
      <c r="C92" s="36" t="s">
        <v>37</v>
      </c>
      <c r="D92" s="50" t="s">
        <v>41</v>
      </c>
      <c r="E92" s="37" t="s">
        <v>152</v>
      </c>
      <c r="F92" s="38" t="s">
        <v>39</v>
      </c>
      <c r="G92" s="38">
        <v>1</v>
      </c>
      <c r="H92" s="39">
        <v>8000000</v>
      </c>
      <c r="I92" s="39">
        <f t="shared" si="4"/>
        <v>8000000</v>
      </c>
      <c r="J92" s="40">
        <v>44964</v>
      </c>
      <c r="K92" s="46">
        <v>44964</v>
      </c>
      <c r="L92" s="8">
        <v>1</v>
      </c>
      <c r="M92" s="42">
        <f t="shared" si="5"/>
        <v>60</v>
      </c>
      <c r="N92" s="42" t="s">
        <v>36</v>
      </c>
      <c r="O92" s="43">
        <v>300000</v>
      </c>
      <c r="P92" s="43">
        <f>(SLN('1402'!$I92,,'1402'!$M92))*'1402'!$L92</f>
        <v>133333.33333333334</v>
      </c>
      <c r="Q92" s="39">
        <f>(SLN('1402'!$I92,,'1402'!$M92))*'1402'!$L92</f>
        <v>133333.33333333334</v>
      </c>
      <c r="R92" s="39">
        <f>(SLN('1402'!$I92,,'1402'!$M92))*'1402'!$L92</f>
        <v>133333.33333333334</v>
      </c>
      <c r="S92" s="39">
        <f>(SLN('1402'!$I92,,'1402'!$M92))*'1402'!$L92</f>
        <v>133333.33333333334</v>
      </c>
      <c r="T92" s="39">
        <f>(SLN('1402'!$I92,,'1402'!$M92))*'1402'!$L92</f>
        <v>133333.33333333334</v>
      </c>
      <c r="U92" s="39">
        <f>(SLN('1402'!$I92,,'1402'!$M92))*'1402'!$L92</f>
        <v>133333.33333333334</v>
      </c>
      <c r="V92" s="39">
        <f>(SLN('1402'!$I92,,'1402'!$M92))*'1402'!$L92</f>
        <v>133333.33333333334</v>
      </c>
      <c r="W92" s="39">
        <f>(SLN('1402'!$I92,,'1402'!$M92))*'1402'!$L92</f>
        <v>133333.33333333334</v>
      </c>
      <c r="X92" s="39">
        <f>(SLN('1402'!$I92,,'1402'!$M92))*'1402'!$L92</f>
        <v>133333.33333333334</v>
      </c>
      <c r="Y92" s="39">
        <f>(SLN('1402'!$I92,,'1402'!$M92))*'1402'!$L92</f>
        <v>133333.33333333334</v>
      </c>
      <c r="Z92" s="39">
        <f>(SLN('1402'!$I92,,'1402'!$M92))*'1402'!$L92</f>
        <v>133333.33333333334</v>
      </c>
      <c r="AA92" s="39">
        <f>(SLN('1402'!$I92,,'1402'!$M92))*'1402'!$L92</f>
        <v>133333.33333333334</v>
      </c>
      <c r="AB92" s="43">
        <f>SUM('1402'!$P92:$AA92)</f>
        <v>1599999.9999999998</v>
      </c>
      <c r="AC92" s="43">
        <f>'1402'!$AB92+'1402'!$O92</f>
        <v>1899999.9999999998</v>
      </c>
      <c r="AD92" s="44">
        <f>'1402'!$I92-'1402'!$AC92</f>
        <v>6100000</v>
      </c>
    </row>
    <row r="93" spans="1:30" x14ac:dyDescent="0.25">
      <c r="A93" s="34">
        <v>91</v>
      </c>
      <c r="B93" s="35"/>
      <c r="C93" s="36" t="s">
        <v>37</v>
      </c>
      <c r="D93" s="50" t="s">
        <v>41</v>
      </c>
      <c r="E93" s="37" t="s">
        <v>153</v>
      </c>
      <c r="F93" s="38" t="s">
        <v>39</v>
      </c>
      <c r="G93" s="38">
        <v>1</v>
      </c>
      <c r="H93" s="39">
        <v>5000000</v>
      </c>
      <c r="I93" s="39">
        <f t="shared" si="4"/>
        <v>5000000</v>
      </c>
      <c r="J93" s="40">
        <v>44964</v>
      </c>
      <c r="K93" s="46">
        <v>44964</v>
      </c>
      <c r="L93" s="8">
        <v>1</v>
      </c>
      <c r="M93" s="42">
        <f t="shared" si="5"/>
        <v>60</v>
      </c>
      <c r="N93" s="42" t="s">
        <v>36</v>
      </c>
      <c r="O93" s="43">
        <v>250000</v>
      </c>
      <c r="P93" s="43">
        <f>(SLN('1402'!$I93,,'1402'!$M93))*'1402'!$L93</f>
        <v>83333.333333333328</v>
      </c>
      <c r="Q93" s="39">
        <f>(SLN('1402'!$I93,,'1402'!$M93))*'1402'!$L93</f>
        <v>83333.333333333328</v>
      </c>
      <c r="R93" s="39">
        <f>(SLN('1402'!$I93,,'1402'!$M93))*'1402'!$L93</f>
        <v>83333.333333333328</v>
      </c>
      <c r="S93" s="39">
        <f>(SLN('1402'!$I93,,'1402'!$M93))*'1402'!$L93</f>
        <v>83333.333333333328</v>
      </c>
      <c r="T93" s="39">
        <f>(SLN('1402'!$I93,,'1402'!$M93))*'1402'!$L93</f>
        <v>83333.333333333328</v>
      </c>
      <c r="U93" s="39">
        <f>(SLN('1402'!$I93,,'1402'!$M93))*'1402'!$L93</f>
        <v>83333.333333333328</v>
      </c>
      <c r="V93" s="39">
        <f>(SLN('1402'!$I93,,'1402'!$M93))*'1402'!$L93</f>
        <v>83333.333333333328</v>
      </c>
      <c r="W93" s="39">
        <f>(SLN('1402'!$I93,,'1402'!$M93))*'1402'!$L93</f>
        <v>83333.333333333328</v>
      </c>
      <c r="X93" s="39">
        <f>(SLN('1402'!$I93,,'1402'!$M93))*'1402'!$L93</f>
        <v>83333.333333333328</v>
      </c>
      <c r="Y93" s="39">
        <f>(SLN('1402'!$I93,,'1402'!$M93))*'1402'!$L93</f>
        <v>83333.333333333328</v>
      </c>
      <c r="Z93" s="39">
        <f>(SLN('1402'!$I93,,'1402'!$M93))*'1402'!$L93</f>
        <v>83333.333333333328</v>
      </c>
      <c r="AA93" s="39">
        <f>(SLN('1402'!$I93,,'1402'!$M93))*'1402'!$L93</f>
        <v>83333.333333333328</v>
      </c>
      <c r="AB93" s="43">
        <f>SUM('1402'!$P93:$AA93)</f>
        <v>1000000.0000000001</v>
      </c>
      <c r="AC93" s="43">
        <f>'1402'!$AB93+'1402'!$O93</f>
        <v>1250000</v>
      </c>
      <c r="AD93" s="44">
        <f>'1402'!$I93-'1402'!$AC93</f>
        <v>3750000</v>
      </c>
    </row>
    <row r="94" spans="1:30" x14ac:dyDescent="0.25">
      <c r="A94" s="34">
        <v>92</v>
      </c>
      <c r="B94" s="35"/>
      <c r="C94" s="39" t="s">
        <v>37</v>
      </c>
      <c r="D94" s="51" t="s">
        <v>41</v>
      </c>
      <c r="E94" s="37" t="s">
        <v>154</v>
      </c>
      <c r="F94" s="38" t="s">
        <v>39</v>
      </c>
      <c r="G94" s="38">
        <v>1</v>
      </c>
      <c r="H94" s="39">
        <v>45400000</v>
      </c>
      <c r="I94" s="39">
        <v>45400000</v>
      </c>
      <c r="J94" s="40">
        <v>44964</v>
      </c>
      <c r="K94" s="46">
        <v>44964</v>
      </c>
      <c r="L94" s="52">
        <v>1</v>
      </c>
      <c r="M94" s="39">
        <f t="shared" si="5"/>
        <v>60</v>
      </c>
      <c r="N94" s="39" t="s">
        <v>36</v>
      </c>
      <c r="O94" s="43">
        <v>75.7</v>
      </c>
      <c r="P94" s="43">
        <f>(SLN('1402'!$I94,,'1402'!$M94))*'1402'!$L94</f>
        <v>756666.66666666663</v>
      </c>
      <c r="Q94" s="39">
        <f>(SLN('1402'!$I94,,'1402'!$M94))*'1402'!$L94</f>
        <v>756666.66666666663</v>
      </c>
      <c r="R94" s="39">
        <f>(SLN('1402'!$I94,,'1402'!$M94))*'1402'!$L94</f>
        <v>756666.66666666663</v>
      </c>
      <c r="S94" s="39">
        <f>(SLN('1402'!$I94,,'1402'!$M94))*'1402'!$L94</f>
        <v>756666.66666666663</v>
      </c>
      <c r="T94" s="39">
        <f>(SLN('1402'!$I94,,'1402'!$M94))*'1402'!$L94</f>
        <v>756666.66666666663</v>
      </c>
      <c r="U94" s="39">
        <f>(SLN('1402'!$I94,,'1402'!$M94))*'1402'!$L94</f>
        <v>756666.66666666663</v>
      </c>
      <c r="V94" s="39">
        <f>(SLN('1402'!$I94,,'1402'!$M94))*'1402'!$L94</f>
        <v>756666.66666666663</v>
      </c>
      <c r="W94" s="39">
        <f>(SLN('1402'!$I94,,'1402'!$M94))*'1402'!$L94</f>
        <v>756666.66666666663</v>
      </c>
      <c r="X94" s="39">
        <f>(SLN('1402'!$I94,,'1402'!$M94))*'1402'!$L94</f>
        <v>756666.66666666663</v>
      </c>
      <c r="Y94" s="39">
        <f>(SLN('1402'!$I94,,'1402'!$M94))*'1402'!$L94</f>
        <v>756666.66666666663</v>
      </c>
      <c r="Z94" s="39">
        <f>(SLN('1402'!$I94,,'1402'!$M94))*'1402'!$L94</f>
        <v>756666.66666666663</v>
      </c>
      <c r="AA94" s="39">
        <f>(SLN('1402'!$I94,,'1402'!$M94))*'1402'!$L94</f>
        <v>756666.66666666663</v>
      </c>
      <c r="AB94" s="43">
        <f>SUM('1402'!$P94:$AA94)</f>
        <v>9080000.0000000019</v>
      </c>
      <c r="AC94" s="43">
        <f>'1402'!$AB94+'1402'!$O94</f>
        <v>9080075.7000000011</v>
      </c>
      <c r="AD94" s="44">
        <f>'1402'!$I94-'1402'!$AC94</f>
        <v>36319924.299999997</v>
      </c>
    </row>
    <row r="95" spans="1:30" s="21" customFormat="1" x14ac:dyDescent="0.25">
      <c r="A95" s="53">
        <v>93</v>
      </c>
      <c r="B95" s="48"/>
      <c r="C95" s="50" t="s">
        <v>37</v>
      </c>
      <c r="D95" s="50" t="s">
        <v>41</v>
      </c>
      <c r="E95" s="37" t="s">
        <v>155</v>
      </c>
      <c r="F95" s="37" t="s">
        <v>39</v>
      </c>
      <c r="G95" s="37">
        <v>1</v>
      </c>
      <c r="H95" s="51">
        <v>266500000</v>
      </c>
      <c r="I95" s="51">
        <f>H95*G95</f>
        <v>266500000</v>
      </c>
      <c r="J95" s="54">
        <v>44929</v>
      </c>
      <c r="K95" s="55">
        <v>44929</v>
      </c>
      <c r="L95" s="56">
        <v>1</v>
      </c>
      <c r="M95" s="57">
        <v>60</v>
      </c>
      <c r="N95" s="57" t="s">
        <v>36</v>
      </c>
      <c r="O95" s="43">
        <v>8883333.333333334</v>
      </c>
      <c r="P95" s="58">
        <f>(SLN('1402'!$I95,,'1402'!$M95))*'1402'!$L95</f>
        <v>4441666.666666667</v>
      </c>
      <c r="Q95" s="51">
        <f>(SLN('1402'!$I95,,'1402'!$M95))*'1402'!$L95</f>
        <v>4441666.666666667</v>
      </c>
      <c r="R95" s="51">
        <f>(SLN('1402'!$I95,,'1402'!$M95))*'1402'!$L95</f>
        <v>4441666.666666667</v>
      </c>
      <c r="S95" s="51">
        <f>(SLN('1402'!$I95,,'1402'!$M95))*'1402'!$L95</f>
        <v>4441666.666666667</v>
      </c>
      <c r="T95" s="51">
        <f>(SLN('1402'!$I95,,'1402'!$M95))*'1402'!$L95</f>
        <v>4441666.666666667</v>
      </c>
      <c r="U95" s="51">
        <f>(SLN('1402'!$I95,,'1402'!$M95))*'1402'!$L95</f>
        <v>4441666.666666667</v>
      </c>
      <c r="V95" s="51">
        <f>(SLN('1402'!$I95,,'1402'!$M95))*'1402'!$L95</f>
        <v>4441666.666666667</v>
      </c>
      <c r="W95" s="51">
        <f>(SLN('1402'!$I95,,'1402'!$M95))*'1402'!$L95</f>
        <v>4441666.666666667</v>
      </c>
      <c r="X95" s="51">
        <f>(SLN('1402'!$I95,,'1402'!$M95))*'1402'!$L95</f>
        <v>4441666.666666667</v>
      </c>
      <c r="Y95" s="51">
        <f>(SLN('1402'!$I95,,'1402'!$M95))*'1402'!$L95</f>
        <v>4441666.666666667</v>
      </c>
      <c r="Z95" s="51">
        <f>(SLN('1402'!$I95,,'1402'!$M95))*'1402'!$L95</f>
        <v>4441666.666666667</v>
      </c>
      <c r="AA95" s="51">
        <f>(SLN('1402'!$I95,,'1402'!$M95))*'1402'!$L95</f>
        <v>4441666.666666667</v>
      </c>
      <c r="AB95" s="58">
        <f>SUM('1402'!$P95:$AA95)</f>
        <v>53299999.999999993</v>
      </c>
      <c r="AC95" s="58">
        <f>'1402'!$AB95+'1402'!$O95</f>
        <v>62183333.333333328</v>
      </c>
      <c r="AD95" s="59">
        <f>'1402'!$I95-'1402'!$AC95</f>
        <v>204316666.66666669</v>
      </c>
    </row>
    <row r="96" spans="1:30" x14ac:dyDescent="0.25">
      <c r="A96" s="34">
        <v>94</v>
      </c>
      <c r="B96" s="35"/>
      <c r="C96" s="50" t="s">
        <v>37</v>
      </c>
      <c r="D96" s="50" t="s">
        <v>41</v>
      </c>
      <c r="E96" s="37" t="s">
        <v>156</v>
      </c>
      <c r="F96" s="37" t="s">
        <v>39</v>
      </c>
      <c r="G96" s="37">
        <v>6</v>
      </c>
      <c r="H96" s="51">
        <v>53780000</v>
      </c>
      <c r="I96" s="51">
        <f t="shared" ref="I96:I119" si="6">G96*H96</f>
        <v>322680000</v>
      </c>
      <c r="J96" s="40">
        <v>44985</v>
      </c>
      <c r="K96" s="46">
        <v>44985</v>
      </c>
      <c r="L96" s="8">
        <v>1</v>
      </c>
      <c r="M96" s="42">
        <f>5*12</f>
        <v>60</v>
      </c>
      <c r="N96" s="42" t="s">
        <v>36</v>
      </c>
      <c r="O96" s="43">
        <v>0</v>
      </c>
      <c r="P96" s="43">
        <f>(SLN('1402'!$I96,,'1402'!$M96))*'1402'!$L96</f>
        <v>5378000</v>
      </c>
      <c r="Q96" s="39">
        <f>(SLN('1402'!$I96,,'1402'!$M96))*'1402'!$L96</f>
        <v>5378000</v>
      </c>
      <c r="R96" s="39">
        <f>(SLN('1402'!$I96,,'1402'!$M96))*'1402'!$L96</f>
        <v>5378000</v>
      </c>
      <c r="S96" s="39">
        <f>(SLN('1402'!$I96,,'1402'!$M96))*'1402'!$L96</f>
        <v>5378000</v>
      </c>
      <c r="T96" s="39">
        <f>(SLN('1402'!$I96,,'1402'!$M96))*'1402'!$L96</f>
        <v>5378000</v>
      </c>
      <c r="U96" s="39">
        <f>(SLN('1402'!$I96,,'1402'!$M96))*'1402'!$L96</f>
        <v>5378000</v>
      </c>
      <c r="V96" s="39">
        <f>(SLN('1402'!$I96,,'1402'!$M96))*'1402'!$L96</f>
        <v>5378000</v>
      </c>
      <c r="W96" s="39">
        <f>(SLN('1402'!$I96,,'1402'!$M96))*'1402'!$L96</f>
        <v>5378000</v>
      </c>
      <c r="X96" s="39">
        <f>(SLN('1402'!$I96,,'1402'!$M96))*'1402'!$L96</f>
        <v>5378000</v>
      </c>
      <c r="Y96" s="39">
        <f>(SLN('1402'!$I96,,'1402'!$M96))*'1402'!$L96</f>
        <v>5378000</v>
      </c>
      <c r="Z96" s="39">
        <f>(SLN('1402'!$I96,,'1402'!$M96))*'1402'!$L96</f>
        <v>5378000</v>
      </c>
      <c r="AA96" s="39">
        <f>(SLN('1402'!$I96,,'1402'!$M96))*'1402'!$L96</f>
        <v>5378000</v>
      </c>
      <c r="AB96" s="43">
        <f>SUM('1402'!$P96:$AA96)</f>
        <v>64536000</v>
      </c>
      <c r="AC96" s="43">
        <f>'1402'!$AB96+'1402'!$O96</f>
        <v>64536000</v>
      </c>
      <c r="AD96" s="44">
        <f>'1402'!$I96-'1402'!$AC96</f>
        <v>258144000</v>
      </c>
    </row>
    <row r="97" spans="1:30" x14ac:dyDescent="0.25">
      <c r="A97" s="34">
        <v>95</v>
      </c>
      <c r="B97" s="35"/>
      <c r="C97" s="36" t="s">
        <v>37</v>
      </c>
      <c r="D97" s="36" t="s">
        <v>41</v>
      </c>
      <c r="E97" s="37" t="s">
        <v>157</v>
      </c>
      <c r="F97" s="38" t="s">
        <v>39</v>
      </c>
      <c r="G97" s="38">
        <v>1</v>
      </c>
      <c r="H97" s="39">
        <v>296036700</v>
      </c>
      <c r="I97" s="39">
        <f t="shared" si="6"/>
        <v>296036700</v>
      </c>
      <c r="J97" s="40">
        <v>45004</v>
      </c>
      <c r="K97" s="46">
        <v>45004</v>
      </c>
      <c r="L97" s="8">
        <v>1</v>
      </c>
      <c r="M97" s="42">
        <f>5*12</f>
        <v>60</v>
      </c>
      <c r="N97" s="42" t="s">
        <v>36</v>
      </c>
      <c r="O97" s="43">
        <v>0</v>
      </c>
      <c r="P97" s="43">
        <f>(SLN('1402'!$I97,,'1402'!$M97))*'1402'!$L97</f>
        <v>4933945</v>
      </c>
      <c r="Q97" s="39">
        <f>(SLN('1402'!$I97,,'1402'!$M97))*'1402'!$L97</f>
        <v>4933945</v>
      </c>
      <c r="R97" s="39">
        <f>(SLN('1402'!$I97,,'1402'!$M97))*'1402'!$L97</f>
        <v>4933945</v>
      </c>
      <c r="S97" s="39">
        <f>(SLN('1402'!$I97,,'1402'!$M97))*'1402'!$L97</f>
        <v>4933945</v>
      </c>
      <c r="T97" s="39">
        <f>(SLN('1402'!$I97,,'1402'!$M97))*'1402'!$L97</f>
        <v>4933945</v>
      </c>
      <c r="U97" s="39">
        <f>(SLN('1402'!$I97,,'1402'!$M97))*'1402'!$L97</f>
        <v>4933945</v>
      </c>
      <c r="V97" s="39">
        <f>(SLN('1402'!$I97,,'1402'!$M97))*'1402'!$L97</f>
        <v>4933945</v>
      </c>
      <c r="W97" s="39">
        <f>(SLN('1402'!$I97,,'1402'!$M97))*'1402'!$L97</f>
        <v>4933945</v>
      </c>
      <c r="X97" s="39">
        <f>(SLN('1402'!$I97,,'1402'!$M97))*'1402'!$L97</f>
        <v>4933945</v>
      </c>
      <c r="Y97" s="39">
        <f>(SLN('1402'!$I97,,'1402'!$M97))*'1402'!$L97</f>
        <v>4933945</v>
      </c>
      <c r="Z97" s="39">
        <f>(SLN('1402'!$I97,,'1402'!$M97))*'1402'!$L97</f>
        <v>4933945</v>
      </c>
      <c r="AA97" s="39">
        <f>(SLN('1402'!$I97,,'1402'!$M97))*'1402'!$L97</f>
        <v>4933945</v>
      </c>
      <c r="AB97" s="43">
        <f>SUM('1402'!$P97:$AA97)</f>
        <v>59207340</v>
      </c>
      <c r="AC97" s="43">
        <f>'1402'!$AB97+'1402'!$O97</f>
        <v>59207340</v>
      </c>
      <c r="AD97" s="44">
        <f>'1402'!$I97-'1402'!$AC97</f>
        <v>236829360</v>
      </c>
    </row>
    <row r="98" spans="1:30" s="21" customFormat="1" x14ac:dyDescent="0.25">
      <c r="A98" s="53">
        <v>96</v>
      </c>
      <c r="B98" s="48"/>
      <c r="C98" s="50" t="s">
        <v>37</v>
      </c>
      <c r="D98" s="50" t="s">
        <v>41</v>
      </c>
      <c r="E98" s="37" t="s">
        <v>158</v>
      </c>
      <c r="F98" s="37" t="s">
        <v>39</v>
      </c>
      <c r="G98" s="37">
        <v>1</v>
      </c>
      <c r="H98" s="51">
        <f>48000000+600000+0</f>
        <v>48600000</v>
      </c>
      <c r="I98" s="51">
        <f t="shared" si="6"/>
        <v>48600000</v>
      </c>
      <c r="J98" s="54">
        <v>44964</v>
      </c>
      <c r="K98" s="55">
        <v>44964</v>
      </c>
      <c r="L98" s="56">
        <v>1</v>
      </c>
      <c r="M98" s="57">
        <v>60</v>
      </c>
      <c r="N98" s="57" t="s">
        <v>36</v>
      </c>
      <c r="O98" s="43">
        <v>843333.33333333337</v>
      </c>
      <c r="P98" s="58">
        <f>(SLN('1402'!$I98,,'1402'!$M98))*'1402'!$L98</f>
        <v>810000</v>
      </c>
      <c r="Q98" s="51">
        <f>(SLN('1402'!$I98,,'1402'!$M98))*'1402'!$L98</f>
        <v>810000</v>
      </c>
      <c r="R98" s="51">
        <f>(SLN('1402'!$I98,,'1402'!$M98))*'1402'!$L98</f>
        <v>810000</v>
      </c>
      <c r="S98" s="51">
        <f>(SLN('1402'!$I98,,'1402'!$M98))*'1402'!$L98</f>
        <v>810000</v>
      </c>
      <c r="T98" s="51">
        <f>(SLN('1402'!$I98,,'1402'!$M98))*'1402'!$L98</f>
        <v>810000</v>
      </c>
      <c r="U98" s="51">
        <f>(SLN('1402'!$I98,,'1402'!$M98))*'1402'!$L98</f>
        <v>810000</v>
      </c>
      <c r="V98" s="51">
        <f>(SLN('1402'!$I98,,'1402'!$M98))*'1402'!$L98</f>
        <v>810000</v>
      </c>
      <c r="W98" s="51">
        <f>(SLN('1402'!$I98,,'1402'!$M98))*'1402'!$L98</f>
        <v>810000</v>
      </c>
      <c r="X98" s="51">
        <f>(SLN('1402'!$I98,,'1402'!$M98))*'1402'!$L98</f>
        <v>810000</v>
      </c>
      <c r="Y98" s="51">
        <f>(SLN('1402'!$I98,,'1402'!$M98))*'1402'!$L98</f>
        <v>810000</v>
      </c>
      <c r="Z98" s="51">
        <f>(SLN('1402'!$I98,,'1402'!$M98))*'1402'!$L98</f>
        <v>810000</v>
      </c>
      <c r="AA98" s="51">
        <f>(SLN('1402'!$I98,,'1402'!$M98))*'1402'!$L98</f>
        <v>810000</v>
      </c>
      <c r="AB98" s="58">
        <f>SUM('1402'!$P98:$AA98)</f>
        <v>9720000</v>
      </c>
      <c r="AC98" s="58">
        <f>'1402'!$AB98+'1402'!$O98</f>
        <v>10563333.333333334</v>
      </c>
      <c r="AD98" s="59">
        <f>'1402'!$I98-'1402'!$AC98</f>
        <v>38036666.666666664</v>
      </c>
    </row>
    <row r="99" spans="1:30" x14ac:dyDescent="0.25">
      <c r="A99" s="53">
        <v>97</v>
      </c>
      <c r="B99" s="48"/>
      <c r="C99" s="50" t="s">
        <v>37</v>
      </c>
      <c r="D99" s="50" t="s">
        <v>41</v>
      </c>
      <c r="E99" s="37" t="s">
        <v>159</v>
      </c>
      <c r="F99" s="37" t="s">
        <v>39</v>
      </c>
      <c r="G99" s="37">
        <v>2</v>
      </c>
      <c r="H99" s="51">
        <v>7000000</v>
      </c>
      <c r="I99" s="51">
        <f t="shared" si="6"/>
        <v>14000000</v>
      </c>
      <c r="J99" s="54">
        <v>44964</v>
      </c>
      <c r="K99" s="55">
        <v>44964</v>
      </c>
      <c r="L99" s="56">
        <v>1</v>
      </c>
      <c r="M99" s="57">
        <v>60</v>
      </c>
      <c r="N99" s="57" t="s">
        <v>36</v>
      </c>
      <c r="O99" s="43">
        <v>5.7</v>
      </c>
      <c r="P99" s="43">
        <f>(SLN('1402'!$I99,,'1402'!$M99))*'1402'!$L99</f>
        <v>233333.33333333334</v>
      </c>
      <c r="Q99" s="39">
        <f>(SLN('1402'!$I99,,'1402'!$M99))*'1402'!$L99</f>
        <v>233333.33333333334</v>
      </c>
      <c r="R99" s="39">
        <f>(SLN('1402'!$I99,,'1402'!$M99))*'1402'!$L99</f>
        <v>233333.33333333334</v>
      </c>
      <c r="S99" s="39">
        <f>(SLN('1402'!$I99,,'1402'!$M99))*'1402'!$L99</f>
        <v>233333.33333333334</v>
      </c>
      <c r="T99" s="39">
        <f>(SLN('1402'!$I99,,'1402'!$M99))*'1402'!$L99</f>
        <v>233333.33333333334</v>
      </c>
      <c r="U99" s="39">
        <f>(SLN('1402'!$I99,,'1402'!$M99))*'1402'!$L99</f>
        <v>233333.33333333334</v>
      </c>
      <c r="V99" s="39">
        <f>(SLN('1402'!$I99,,'1402'!$M99))*'1402'!$L99</f>
        <v>233333.33333333334</v>
      </c>
      <c r="W99" s="39">
        <f>(SLN('1402'!$I99,,'1402'!$M99))*'1402'!$L99</f>
        <v>233333.33333333334</v>
      </c>
      <c r="X99" s="39">
        <f>(SLN('1402'!$I99,,'1402'!$M99))*'1402'!$L99</f>
        <v>233333.33333333334</v>
      </c>
      <c r="Y99" s="39">
        <f>(SLN('1402'!$I99,,'1402'!$M99))*'1402'!$L99</f>
        <v>233333.33333333334</v>
      </c>
      <c r="Z99" s="39">
        <f>(SLN('1402'!$I99,,'1402'!$M99))*'1402'!$L99</f>
        <v>233333.33333333334</v>
      </c>
      <c r="AA99" s="39">
        <f>(SLN('1402'!$I99,,'1402'!$M99))*'1402'!$L99</f>
        <v>233333.33333333334</v>
      </c>
      <c r="AB99" s="43">
        <f>SUM('1402'!$P99:$AA99)</f>
        <v>2800000.0000000005</v>
      </c>
      <c r="AC99" s="43">
        <f>'1402'!$AB99+'1402'!$O99</f>
        <v>2800005.7000000007</v>
      </c>
      <c r="AD99" s="59">
        <f>'1402'!$I99-'1402'!$AC99</f>
        <v>11199994.299999999</v>
      </c>
    </row>
    <row r="100" spans="1:30" x14ac:dyDescent="0.25">
      <c r="A100" s="34">
        <v>98</v>
      </c>
      <c r="B100" s="35"/>
      <c r="C100" s="36" t="s">
        <v>37</v>
      </c>
      <c r="D100" s="50" t="s">
        <v>41</v>
      </c>
      <c r="E100" s="37" t="s">
        <v>160</v>
      </c>
      <c r="F100" s="38" t="s">
        <v>39</v>
      </c>
      <c r="G100" s="38">
        <v>1</v>
      </c>
      <c r="H100" s="39">
        <v>77000000</v>
      </c>
      <c r="I100" s="39">
        <f t="shared" si="6"/>
        <v>77000000</v>
      </c>
      <c r="J100" s="40">
        <v>44964</v>
      </c>
      <c r="K100" s="46">
        <v>44964</v>
      </c>
      <c r="L100" s="8">
        <v>1</v>
      </c>
      <c r="M100" s="42">
        <v>60</v>
      </c>
      <c r="N100" s="42" t="s">
        <v>36</v>
      </c>
      <c r="O100" s="43">
        <v>1283333.3333333333</v>
      </c>
      <c r="P100" s="43">
        <f>(SLN('1402'!$I100,,'1402'!$M100))*'1402'!$L100</f>
        <v>1283333.3333333333</v>
      </c>
      <c r="Q100" s="39">
        <f>(SLN('1402'!$I100,,'1402'!$M100))*'1402'!$L100</f>
        <v>1283333.3333333333</v>
      </c>
      <c r="R100" s="39">
        <f>(SLN('1402'!$I100,,'1402'!$M100))*'1402'!$L100</f>
        <v>1283333.3333333333</v>
      </c>
      <c r="S100" s="39">
        <f>(SLN('1402'!$I100,,'1402'!$M100))*'1402'!$L100</f>
        <v>1283333.3333333333</v>
      </c>
      <c r="T100" s="39">
        <f>(SLN('1402'!$I100,,'1402'!$M100))*'1402'!$L100</f>
        <v>1283333.3333333333</v>
      </c>
      <c r="U100" s="39">
        <f>(SLN('1402'!$I100,,'1402'!$M100))*'1402'!$L100</f>
        <v>1283333.3333333333</v>
      </c>
      <c r="V100" s="39">
        <f>(SLN('1402'!$I100,,'1402'!$M100))*'1402'!$L100</f>
        <v>1283333.3333333333</v>
      </c>
      <c r="W100" s="39">
        <f>(SLN('1402'!$I100,,'1402'!$M100))*'1402'!$L100</f>
        <v>1283333.3333333333</v>
      </c>
      <c r="X100" s="39">
        <f>(SLN('1402'!$I100,,'1402'!$M100))*'1402'!$L100</f>
        <v>1283333.3333333333</v>
      </c>
      <c r="Y100" s="39">
        <f>(SLN('1402'!$I100,,'1402'!$M100))*'1402'!$L100</f>
        <v>1283333.3333333333</v>
      </c>
      <c r="Z100" s="39">
        <f>(SLN('1402'!$I100,,'1402'!$M100))*'1402'!$L100</f>
        <v>1283333.3333333333</v>
      </c>
      <c r="AA100" s="39">
        <f>(SLN('1402'!$I100,,'1402'!$M100))*'1402'!$L100</f>
        <v>1283333.3333333333</v>
      </c>
      <c r="AB100" s="43">
        <f>SUM('1402'!$P100:$AA100)</f>
        <v>15400000.000000002</v>
      </c>
      <c r="AC100" s="43">
        <f>'1402'!$AB100+'1402'!$O100</f>
        <v>16683333.333333336</v>
      </c>
      <c r="AD100" s="44">
        <f>'1402'!$I100-'1402'!$AC100</f>
        <v>60316666.666666664</v>
      </c>
    </row>
    <row r="101" spans="1:30" x14ac:dyDescent="0.25">
      <c r="A101" s="34">
        <v>99</v>
      </c>
      <c r="B101" s="35"/>
      <c r="C101" s="36" t="s">
        <v>37</v>
      </c>
      <c r="D101" s="36" t="s">
        <v>41</v>
      </c>
      <c r="E101" s="37" t="s">
        <v>161</v>
      </c>
      <c r="F101" s="38" t="s">
        <v>39</v>
      </c>
      <c r="G101" s="38">
        <v>1</v>
      </c>
      <c r="H101" s="39">
        <v>3607054</v>
      </c>
      <c r="I101" s="39">
        <f t="shared" si="6"/>
        <v>3607054</v>
      </c>
      <c r="J101" s="40">
        <v>45004</v>
      </c>
      <c r="K101" s="46">
        <v>45004</v>
      </c>
      <c r="L101" s="8">
        <v>1</v>
      </c>
      <c r="M101" s="42">
        <f>5*12</f>
        <v>60</v>
      </c>
      <c r="N101" s="42" t="s">
        <v>36</v>
      </c>
      <c r="O101" s="43">
        <v>0</v>
      </c>
      <c r="P101" s="43">
        <f>(SLN('1402'!$I101,,'1402'!$M101))*'1402'!$L101</f>
        <v>60117.566666666666</v>
      </c>
      <c r="Q101" s="39">
        <f>(SLN('1402'!$I101,,'1402'!$M101))*'1402'!$L101</f>
        <v>60117.566666666666</v>
      </c>
      <c r="R101" s="39">
        <f>(SLN('1402'!$I101,,'1402'!$M101))*'1402'!$L101</f>
        <v>60117.566666666666</v>
      </c>
      <c r="S101" s="39">
        <f>(SLN('1402'!$I101,,'1402'!$M101))*'1402'!$L101</f>
        <v>60117.566666666666</v>
      </c>
      <c r="T101" s="39">
        <f>(SLN('1402'!$I101,,'1402'!$M101))*'1402'!$L101</f>
        <v>60117.566666666666</v>
      </c>
      <c r="U101" s="39">
        <f>(SLN('1402'!$I101,,'1402'!$M101))*'1402'!$L101</f>
        <v>60117.566666666666</v>
      </c>
      <c r="V101" s="39">
        <f>(SLN('1402'!$I101,,'1402'!$M101))*'1402'!$L101</f>
        <v>60117.566666666666</v>
      </c>
      <c r="W101" s="39">
        <f>(SLN('1402'!$I101,,'1402'!$M101))*'1402'!$L101</f>
        <v>60117.566666666666</v>
      </c>
      <c r="X101" s="39">
        <f>(SLN('1402'!$I101,,'1402'!$M101))*'1402'!$L101</f>
        <v>60117.566666666666</v>
      </c>
      <c r="Y101" s="39">
        <f>(SLN('1402'!$I101,,'1402'!$M101))*'1402'!$L101</f>
        <v>60117.566666666666</v>
      </c>
      <c r="Z101" s="39">
        <f>(SLN('1402'!$I101,,'1402'!$M101))*'1402'!$L101</f>
        <v>60117.566666666666</v>
      </c>
      <c r="AA101" s="39">
        <f>(SLN('1402'!$I101,,'1402'!$M101))*'1402'!$L101</f>
        <v>60117.566666666666</v>
      </c>
      <c r="AB101" s="43">
        <f>SUM('1402'!$P101:$AA101)</f>
        <v>721410.79999999993</v>
      </c>
      <c r="AC101" s="43">
        <f>'1402'!$AB101+'1402'!$O101</f>
        <v>721410.79999999993</v>
      </c>
      <c r="AD101" s="44">
        <f>'1402'!$I101-'1402'!$AC101</f>
        <v>2885643.2</v>
      </c>
    </row>
    <row r="102" spans="1:30" x14ac:dyDescent="0.25">
      <c r="A102" s="34">
        <v>100</v>
      </c>
      <c r="B102" s="35"/>
      <c r="C102" s="36" t="s">
        <v>37</v>
      </c>
      <c r="D102" s="36" t="s">
        <v>41</v>
      </c>
      <c r="E102" s="37" t="s">
        <v>162</v>
      </c>
      <c r="F102" s="38" t="s">
        <v>49</v>
      </c>
      <c r="G102" s="38">
        <v>1</v>
      </c>
      <c r="H102" s="39">
        <v>64500000</v>
      </c>
      <c r="I102" s="39">
        <f t="shared" si="6"/>
        <v>64500000</v>
      </c>
      <c r="J102" s="40">
        <v>45004</v>
      </c>
      <c r="K102" s="46">
        <v>45004</v>
      </c>
      <c r="L102" s="8">
        <v>1</v>
      </c>
      <c r="M102" s="42">
        <f>5*12</f>
        <v>60</v>
      </c>
      <c r="N102" s="42" t="s">
        <v>36</v>
      </c>
      <c r="O102" s="43">
        <v>0</v>
      </c>
      <c r="P102" s="43">
        <f>(SLN('1402'!$I102,,'1402'!$M102))*'1402'!$L102</f>
        <v>1075000</v>
      </c>
      <c r="Q102" s="39">
        <f>(SLN('1402'!$I102,,'1402'!$M102))*'1402'!$L102</f>
        <v>1075000</v>
      </c>
      <c r="R102" s="39">
        <f>(SLN('1402'!$I102,,'1402'!$M102))*'1402'!$L102</f>
        <v>1075000</v>
      </c>
      <c r="S102" s="39">
        <f>(SLN('1402'!$I102,,'1402'!$M102))*'1402'!$L102</f>
        <v>1075000</v>
      </c>
      <c r="T102" s="39">
        <f>(SLN('1402'!$I102,,'1402'!$M102))*'1402'!$L102</f>
        <v>1075000</v>
      </c>
      <c r="U102" s="39">
        <f>(SLN('1402'!$I102,,'1402'!$M102))*'1402'!$L102</f>
        <v>1075000</v>
      </c>
      <c r="V102" s="39">
        <f>(SLN('1402'!$I102,,'1402'!$M102))*'1402'!$L102</f>
        <v>1075000</v>
      </c>
      <c r="W102" s="39">
        <f>(SLN('1402'!$I102,,'1402'!$M102))*'1402'!$L102</f>
        <v>1075000</v>
      </c>
      <c r="X102" s="39">
        <f>(SLN('1402'!$I102,,'1402'!$M102))*'1402'!$L102</f>
        <v>1075000</v>
      </c>
      <c r="Y102" s="39">
        <f>(SLN('1402'!$I102,,'1402'!$M102))*'1402'!$L102</f>
        <v>1075000</v>
      </c>
      <c r="Z102" s="39">
        <f>(SLN('1402'!$I102,,'1402'!$M102))*'1402'!$L102</f>
        <v>1075000</v>
      </c>
      <c r="AA102" s="39">
        <f>(SLN('1402'!$I102,,'1402'!$M102))*'1402'!$L102</f>
        <v>1075000</v>
      </c>
      <c r="AB102" s="43">
        <f>SUM('1402'!$P102:$AA102)</f>
        <v>12900000</v>
      </c>
      <c r="AC102" s="43">
        <f>'1402'!$AB102+'1402'!$O102</f>
        <v>12900000</v>
      </c>
      <c r="AD102" s="44">
        <f>'1402'!$I102-'1402'!$AC102</f>
        <v>51600000</v>
      </c>
    </row>
    <row r="103" spans="1:30" x14ac:dyDescent="0.25">
      <c r="A103" s="34">
        <v>101</v>
      </c>
      <c r="B103" s="35"/>
      <c r="C103" s="36" t="s">
        <v>37</v>
      </c>
      <c r="D103" s="36" t="s">
        <v>41</v>
      </c>
      <c r="E103" s="37" t="s">
        <v>163</v>
      </c>
      <c r="F103" s="38" t="s">
        <v>49</v>
      </c>
      <c r="G103" s="38">
        <v>1</v>
      </c>
      <c r="H103" s="39">
        <v>4700000</v>
      </c>
      <c r="I103" s="39">
        <f t="shared" si="6"/>
        <v>4700000</v>
      </c>
      <c r="J103" s="40">
        <v>45004</v>
      </c>
      <c r="K103" s="46">
        <v>45004</v>
      </c>
      <c r="L103" s="8">
        <v>1</v>
      </c>
      <c r="M103" s="42">
        <f>5*12</f>
        <v>60</v>
      </c>
      <c r="N103" s="42" t="s">
        <v>36</v>
      </c>
      <c r="O103" s="43">
        <v>0</v>
      </c>
      <c r="P103" s="43">
        <f>(SLN('1402'!$I103,,'1402'!$M103))*'1402'!$L103</f>
        <v>78333.333333333328</v>
      </c>
      <c r="Q103" s="39">
        <f>(SLN('1402'!$I103,,'1402'!$M103))*'1402'!$L103</f>
        <v>78333.333333333328</v>
      </c>
      <c r="R103" s="39">
        <f>(SLN('1402'!$I103,,'1402'!$M103))*'1402'!$L103</f>
        <v>78333.333333333328</v>
      </c>
      <c r="S103" s="39">
        <f>(SLN('1402'!$I103,,'1402'!$M103))*'1402'!$L103</f>
        <v>78333.333333333328</v>
      </c>
      <c r="T103" s="39">
        <f>(SLN('1402'!$I103,,'1402'!$M103))*'1402'!$L103</f>
        <v>78333.333333333328</v>
      </c>
      <c r="U103" s="39">
        <f>(SLN('1402'!$I103,,'1402'!$M103))*'1402'!$L103</f>
        <v>78333.333333333328</v>
      </c>
      <c r="V103" s="39">
        <f>(SLN('1402'!$I103,,'1402'!$M103))*'1402'!$L103</f>
        <v>78333.333333333328</v>
      </c>
      <c r="W103" s="39">
        <f>(SLN('1402'!$I103,,'1402'!$M103))*'1402'!$L103</f>
        <v>78333.333333333328</v>
      </c>
      <c r="X103" s="39">
        <f>(SLN('1402'!$I103,,'1402'!$M103))*'1402'!$L103</f>
        <v>78333.333333333328</v>
      </c>
      <c r="Y103" s="39">
        <f>(SLN('1402'!$I103,,'1402'!$M103))*'1402'!$L103</f>
        <v>78333.333333333328</v>
      </c>
      <c r="Z103" s="39">
        <f>(SLN('1402'!$I103,,'1402'!$M103))*'1402'!$L103</f>
        <v>78333.333333333328</v>
      </c>
      <c r="AA103" s="39">
        <f>(SLN('1402'!$I103,,'1402'!$M103))*'1402'!$L103</f>
        <v>78333.333333333328</v>
      </c>
      <c r="AB103" s="43">
        <f>SUM('1402'!$P103:$AA103)</f>
        <v>940000.00000000012</v>
      </c>
      <c r="AC103" s="43">
        <f>'1402'!$AB103+'1402'!$O103</f>
        <v>940000.00000000012</v>
      </c>
      <c r="AD103" s="44">
        <f>'1402'!$I103-'1402'!$AC103</f>
        <v>3760000</v>
      </c>
    </row>
    <row r="104" spans="1:30" x14ac:dyDescent="0.25">
      <c r="A104" s="34">
        <v>102</v>
      </c>
      <c r="B104" s="35"/>
      <c r="C104" s="36" t="s">
        <v>37</v>
      </c>
      <c r="D104" s="36" t="s">
        <v>41</v>
      </c>
      <c r="E104" s="37" t="s">
        <v>164</v>
      </c>
      <c r="F104" s="38" t="s">
        <v>49</v>
      </c>
      <c r="G104" s="38">
        <v>2</v>
      </c>
      <c r="H104" s="39">
        <v>6800000</v>
      </c>
      <c r="I104" s="39">
        <f t="shared" si="6"/>
        <v>13600000</v>
      </c>
      <c r="J104" s="40">
        <v>45004</v>
      </c>
      <c r="K104" s="46">
        <v>45004</v>
      </c>
      <c r="L104" s="8">
        <v>1</v>
      </c>
      <c r="M104" s="42">
        <v>60</v>
      </c>
      <c r="N104" s="42" t="s">
        <v>36</v>
      </c>
      <c r="O104" s="43">
        <v>0</v>
      </c>
      <c r="P104" s="43">
        <f>(SLN('1402'!$I104,,'1402'!$M104))*'1402'!$L104</f>
        <v>226666.66666666666</v>
      </c>
      <c r="Q104" s="39">
        <f>(SLN('1402'!$I104,,'1402'!$M104))*'1402'!$L104</f>
        <v>226666.66666666666</v>
      </c>
      <c r="R104" s="39">
        <f>(SLN('1402'!$I104,,'1402'!$M104))*'1402'!$L104</f>
        <v>226666.66666666666</v>
      </c>
      <c r="S104" s="39">
        <f>(SLN('1402'!$I104,,'1402'!$M104))*'1402'!$L104</f>
        <v>226666.66666666666</v>
      </c>
      <c r="T104" s="39">
        <f>(SLN('1402'!$I104,,'1402'!$M104))*'1402'!$L104</f>
        <v>226666.66666666666</v>
      </c>
      <c r="U104" s="39">
        <f>(SLN('1402'!$I104,,'1402'!$M104))*'1402'!$L104</f>
        <v>226666.66666666666</v>
      </c>
      <c r="V104" s="39">
        <f>(SLN('1402'!$I104,,'1402'!$M104))*'1402'!$L104</f>
        <v>226666.66666666666</v>
      </c>
      <c r="W104" s="39">
        <f>(SLN('1402'!$I104,,'1402'!$M104))*'1402'!$L104</f>
        <v>226666.66666666666</v>
      </c>
      <c r="X104" s="39">
        <f>(SLN('1402'!$I104,,'1402'!$M104))*'1402'!$L104</f>
        <v>226666.66666666666</v>
      </c>
      <c r="Y104" s="39">
        <f>(SLN('1402'!$I104,,'1402'!$M104))*'1402'!$L104</f>
        <v>226666.66666666666</v>
      </c>
      <c r="Z104" s="39">
        <f>(SLN('1402'!$I104,,'1402'!$M104))*'1402'!$L104</f>
        <v>226666.66666666666</v>
      </c>
      <c r="AA104" s="39">
        <f>(SLN('1402'!$I104,,'1402'!$M104))*'1402'!$L104</f>
        <v>226666.66666666666</v>
      </c>
      <c r="AB104" s="43">
        <f>SUM('1402'!$P104:$AA104)</f>
        <v>2720000</v>
      </c>
      <c r="AC104" s="43">
        <f>'1402'!$AB104+'1402'!$O104</f>
        <v>2720000</v>
      </c>
      <c r="AD104" s="44">
        <f>'1402'!$I104-'1402'!$AC104</f>
        <v>10880000</v>
      </c>
    </row>
    <row r="105" spans="1:30" x14ac:dyDescent="0.25">
      <c r="A105" s="34">
        <v>103</v>
      </c>
      <c r="B105" s="35"/>
      <c r="C105" s="36" t="s">
        <v>37</v>
      </c>
      <c r="D105" s="36" t="s">
        <v>41</v>
      </c>
      <c r="E105" s="37" t="s">
        <v>165</v>
      </c>
      <c r="F105" s="38" t="s">
        <v>49</v>
      </c>
      <c r="G105" s="38">
        <v>1</v>
      </c>
      <c r="H105" s="39">
        <f>8500000+800000</f>
        <v>9300000</v>
      </c>
      <c r="I105" s="39">
        <f t="shared" si="6"/>
        <v>9300000</v>
      </c>
      <c r="J105" s="40">
        <v>45004</v>
      </c>
      <c r="K105" s="46">
        <v>45004</v>
      </c>
      <c r="L105" s="8">
        <v>1</v>
      </c>
      <c r="M105" s="42">
        <v>60</v>
      </c>
      <c r="N105" s="42" t="s">
        <v>36</v>
      </c>
      <c r="O105" s="43">
        <v>0</v>
      </c>
      <c r="P105" s="43">
        <f>(SLN('1402'!$I105,,'1402'!$M105))*'1402'!$L105</f>
        <v>155000</v>
      </c>
      <c r="Q105" s="39">
        <f>(SLN('1402'!$I105,,'1402'!$M105))*'1402'!$L105</f>
        <v>155000</v>
      </c>
      <c r="R105" s="39">
        <f>(SLN('1402'!$I105,,'1402'!$M105))*'1402'!$L105</f>
        <v>155000</v>
      </c>
      <c r="S105" s="39">
        <f>(SLN('1402'!$I105,,'1402'!$M105))*'1402'!$L105</f>
        <v>155000</v>
      </c>
      <c r="T105" s="39">
        <f>(SLN('1402'!$I105,,'1402'!$M105))*'1402'!$L105</f>
        <v>155000</v>
      </c>
      <c r="U105" s="39">
        <f>(SLN('1402'!$I105,,'1402'!$M105))*'1402'!$L105</f>
        <v>155000</v>
      </c>
      <c r="V105" s="39">
        <f>(SLN('1402'!$I105,,'1402'!$M105))*'1402'!$L105</f>
        <v>155000</v>
      </c>
      <c r="W105" s="39">
        <f>(SLN('1402'!$I105,,'1402'!$M105))*'1402'!$L105</f>
        <v>155000</v>
      </c>
      <c r="X105" s="39">
        <f>(SLN('1402'!$I105,,'1402'!$M105))*'1402'!$L105</f>
        <v>155000</v>
      </c>
      <c r="Y105" s="39">
        <f>(SLN('1402'!$I105,,'1402'!$M105))*'1402'!$L105</f>
        <v>155000</v>
      </c>
      <c r="Z105" s="39">
        <f>(SLN('1402'!$I105,,'1402'!$M105))*'1402'!$L105</f>
        <v>155000</v>
      </c>
      <c r="AA105" s="39">
        <f>(SLN('1402'!$I105,,'1402'!$M105))*'1402'!$L105</f>
        <v>155000</v>
      </c>
      <c r="AB105" s="43">
        <f>SUM('1402'!$P105:$AA105)</f>
        <v>1860000</v>
      </c>
      <c r="AC105" s="43">
        <f>'1402'!$AB105+'1402'!$O105</f>
        <v>1860000</v>
      </c>
      <c r="AD105" s="44">
        <f>'1402'!$I105-'1402'!$AC105</f>
        <v>7440000</v>
      </c>
    </row>
    <row r="106" spans="1:30" x14ac:dyDescent="0.25">
      <c r="A106" s="34">
        <v>104</v>
      </c>
      <c r="B106" s="35"/>
      <c r="C106" s="36" t="s">
        <v>37</v>
      </c>
      <c r="D106" s="36" t="s">
        <v>41</v>
      </c>
      <c r="E106" s="37" t="s">
        <v>269</v>
      </c>
      <c r="F106" s="38" t="s">
        <v>39</v>
      </c>
      <c r="G106" s="38">
        <v>4</v>
      </c>
      <c r="H106" s="39">
        <v>8000000</v>
      </c>
      <c r="I106" s="39">
        <f t="shared" si="6"/>
        <v>32000000</v>
      </c>
      <c r="J106" s="40">
        <v>45004</v>
      </c>
      <c r="K106" s="46">
        <v>45004</v>
      </c>
      <c r="L106" s="8">
        <v>1</v>
      </c>
      <c r="M106" s="42">
        <f>5*12</f>
        <v>60</v>
      </c>
      <c r="N106" s="42" t="s">
        <v>36</v>
      </c>
      <c r="O106" s="43">
        <v>0</v>
      </c>
      <c r="P106" s="43">
        <f>(SLN('1402'!$I106,,'1402'!$M106))*'1402'!$L106</f>
        <v>533333.33333333337</v>
      </c>
      <c r="Q106" s="39">
        <f>(SLN('1402'!$I106,,'1402'!$M106))*'1402'!$L106</f>
        <v>533333.33333333337</v>
      </c>
      <c r="R106" s="39">
        <f>(SLN('1402'!$I106,,'1402'!$M106))*'1402'!$L106</f>
        <v>533333.33333333337</v>
      </c>
      <c r="S106" s="39">
        <f>(SLN('1402'!$I106,,'1402'!$M106))*'1402'!$L106</f>
        <v>533333.33333333337</v>
      </c>
      <c r="T106" s="39">
        <f>(SLN('1402'!$I106,,'1402'!$M106))*'1402'!$L106</f>
        <v>533333.33333333337</v>
      </c>
      <c r="U106" s="39">
        <f>(SLN('1402'!$I106,,'1402'!$M106))*'1402'!$L106</f>
        <v>533333.33333333337</v>
      </c>
      <c r="V106" s="39">
        <f>(SLN('1402'!$I106,,'1402'!$M106))*'1402'!$L106</f>
        <v>533333.33333333337</v>
      </c>
      <c r="W106" s="39">
        <f>(SLN('1402'!$I106,,'1402'!$M106))*'1402'!$L106</f>
        <v>533333.33333333337</v>
      </c>
      <c r="X106" s="39">
        <f>(SLN('1402'!$I106,,'1402'!$M106))*'1402'!$L106</f>
        <v>533333.33333333337</v>
      </c>
      <c r="Y106" s="39">
        <f>(SLN('1402'!$I106,,'1402'!$M106))*'1402'!$L106</f>
        <v>533333.33333333337</v>
      </c>
      <c r="Z106" s="39">
        <f>(SLN('1402'!$I106,,'1402'!$M106))*'1402'!$L106</f>
        <v>533333.33333333337</v>
      </c>
      <c r="AA106" s="39">
        <f>(SLN('1402'!$I106,,'1402'!$M106))*'1402'!$L106</f>
        <v>533333.33333333337</v>
      </c>
      <c r="AB106" s="43">
        <f>SUM('1402'!$P106:$AA106)</f>
        <v>6399999.9999999991</v>
      </c>
      <c r="AC106" s="43">
        <f>'1402'!$AB106+'1402'!$O106</f>
        <v>6399999.9999999991</v>
      </c>
      <c r="AD106" s="44">
        <f>'1402'!$I106-'1402'!$AC106</f>
        <v>25600000</v>
      </c>
    </row>
    <row r="107" spans="1:30" x14ac:dyDescent="0.25">
      <c r="A107" s="34">
        <v>106</v>
      </c>
      <c r="B107" s="35"/>
      <c r="C107" s="36" t="s">
        <v>37</v>
      </c>
      <c r="D107" s="50" t="s">
        <v>40</v>
      </c>
      <c r="E107" s="37" t="s">
        <v>227</v>
      </c>
      <c r="F107" s="38" t="s">
        <v>39</v>
      </c>
      <c r="G107" s="38">
        <v>1</v>
      </c>
      <c r="H107" s="39">
        <v>464056785</v>
      </c>
      <c r="I107" s="39">
        <f t="shared" si="6"/>
        <v>464056785</v>
      </c>
      <c r="J107" s="40">
        <v>44985</v>
      </c>
      <c r="K107" s="46">
        <v>44985</v>
      </c>
      <c r="L107" s="8">
        <v>1</v>
      </c>
      <c r="M107" s="42">
        <v>72</v>
      </c>
      <c r="N107" s="42" t="s">
        <v>36</v>
      </c>
      <c r="O107" s="43">
        <v>0</v>
      </c>
      <c r="P107" s="43">
        <f>(SLN('1402'!$I107,,'1402'!$M107))*'1402'!$L107</f>
        <v>6445233.125</v>
      </c>
      <c r="Q107" s="39">
        <f>(SLN('1402'!$I107,,'1402'!$M107))*'1402'!$L107</f>
        <v>6445233.125</v>
      </c>
      <c r="R107" s="39">
        <f>(SLN('1402'!$I107,,'1402'!$M107))*'1402'!$L107</f>
        <v>6445233.125</v>
      </c>
      <c r="S107" s="39">
        <f>(SLN('1402'!$I107,,'1402'!$M107))*'1402'!$L107</f>
        <v>6445233.125</v>
      </c>
      <c r="T107" s="39">
        <f>(SLN('1402'!$I107,,'1402'!$M107))*'1402'!$L107</f>
        <v>6445233.125</v>
      </c>
      <c r="U107" s="39">
        <f>(SLN('1402'!$I107,,'1402'!$M107))*'1402'!$L107</f>
        <v>6445233.125</v>
      </c>
      <c r="V107" s="39">
        <f>(SLN('1402'!$I107,,'1402'!$M107))*'1402'!$L107</f>
        <v>6445233.125</v>
      </c>
      <c r="W107" s="39">
        <f>(SLN('1402'!$I107,,'1402'!$M107))*'1402'!$L107</f>
        <v>6445233.125</v>
      </c>
      <c r="X107" s="39">
        <f>(SLN('1402'!$I107,,'1402'!$M107))*'1402'!$L107</f>
        <v>6445233.125</v>
      </c>
      <c r="Y107" s="39">
        <f>(SLN('1402'!$I107,,'1402'!$M107))*'1402'!$L107</f>
        <v>6445233.125</v>
      </c>
      <c r="Z107" s="39">
        <f>(SLN('1402'!$I107,,'1402'!$M107))*'1402'!$L107</f>
        <v>6445233.125</v>
      </c>
      <c r="AA107" s="39">
        <f>(SLN('1402'!$I107,,'1402'!$M107))*'1402'!$L107</f>
        <v>6445233.125</v>
      </c>
      <c r="AB107" s="43">
        <f>SUM('1402'!$P107:$AA107)</f>
        <v>77342797.5</v>
      </c>
      <c r="AC107" s="43">
        <f>'1402'!$AB107+'1402'!$O107</f>
        <v>77342797.5</v>
      </c>
      <c r="AD107" s="44">
        <f>'1402'!$I107-'1402'!$AC107</f>
        <v>386713987.5</v>
      </c>
    </row>
    <row r="108" spans="1:30" x14ac:dyDescent="0.25">
      <c r="A108" s="34">
        <v>107</v>
      </c>
      <c r="B108" s="35"/>
      <c r="C108" s="36" t="s">
        <v>37</v>
      </c>
      <c r="D108" s="50" t="s">
        <v>40</v>
      </c>
      <c r="E108" s="37" t="s">
        <v>228</v>
      </c>
      <c r="F108" s="38" t="s">
        <v>39</v>
      </c>
      <c r="G108" s="38">
        <v>1</v>
      </c>
      <c r="H108" s="39">
        <v>5867090570</v>
      </c>
      <c r="I108" s="39">
        <f t="shared" si="6"/>
        <v>5867090570</v>
      </c>
      <c r="J108" s="40">
        <v>44985</v>
      </c>
      <c r="K108" s="46">
        <v>44985</v>
      </c>
      <c r="L108" s="8">
        <v>1</v>
      </c>
      <c r="M108" s="42">
        <v>72</v>
      </c>
      <c r="N108" s="42" t="s">
        <v>36</v>
      </c>
      <c r="O108" s="43">
        <v>0</v>
      </c>
      <c r="P108" s="43">
        <f>(SLN('1402'!$I108,,'1402'!$M108))*'1402'!$L108</f>
        <v>81487369.027777776</v>
      </c>
      <c r="Q108" s="39">
        <f>(SLN('1402'!$I108,,'1402'!$M108))*'1402'!$L108</f>
        <v>81487369.027777776</v>
      </c>
      <c r="R108" s="39">
        <f>(SLN('1402'!$I108,,'1402'!$M108))*'1402'!$L108</f>
        <v>81487369.027777776</v>
      </c>
      <c r="S108" s="39">
        <f>(SLN('1402'!$I108,,'1402'!$M108))*'1402'!$L108</f>
        <v>81487369.027777776</v>
      </c>
      <c r="T108" s="39">
        <f>(SLN('1402'!$I108,,'1402'!$M108))*'1402'!$L108</f>
        <v>81487369.027777776</v>
      </c>
      <c r="U108" s="39">
        <f>(SLN('1402'!$I108,,'1402'!$M108))*'1402'!$L108</f>
        <v>81487369.027777776</v>
      </c>
      <c r="V108" s="39">
        <f>(SLN('1402'!$I108,,'1402'!$M108))*'1402'!$L108</f>
        <v>81487369.027777776</v>
      </c>
      <c r="W108" s="39">
        <f>(SLN('1402'!$I108,,'1402'!$M108))*'1402'!$L108</f>
        <v>81487369.027777776</v>
      </c>
      <c r="X108" s="39">
        <f>(SLN('1402'!$I108,,'1402'!$M108))*'1402'!$L108</f>
        <v>81487369.027777776</v>
      </c>
      <c r="Y108" s="39">
        <f>(SLN('1402'!$I108,,'1402'!$M108))*'1402'!$L108</f>
        <v>81487369.027777776</v>
      </c>
      <c r="Z108" s="39">
        <f>(SLN('1402'!$I108,,'1402'!$M108))*'1402'!$L108</f>
        <v>81487369.027777776</v>
      </c>
      <c r="AA108" s="39">
        <f>(SLN('1402'!$I108,,'1402'!$M108))*'1402'!$L108</f>
        <v>81487369.027777776</v>
      </c>
      <c r="AB108" s="43">
        <f>SUM('1402'!$P108:$AA108)</f>
        <v>977848428.33333337</v>
      </c>
      <c r="AC108" s="43">
        <f>'1402'!$AB108+'1402'!$O108</f>
        <v>977848428.33333337</v>
      </c>
      <c r="AD108" s="44">
        <f>'1402'!$I108-'1402'!$AC108</f>
        <v>4889242141.666667</v>
      </c>
    </row>
    <row r="109" spans="1:30" x14ac:dyDescent="0.25">
      <c r="A109" s="34">
        <v>108</v>
      </c>
      <c r="B109" s="35"/>
      <c r="C109" s="36" t="s">
        <v>37</v>
      </c>
      <c r="D109" s="50" t="s">
        <v>40</v>
      </c>
      <c r="E109" s="37" t="s">
        <v>229</v>
      </c>
      <c r="F109" s="38" t="s">
        <v>39</v>
      </c>
      <c r="G109" s="38">
        <v>1</v>
      </c>
      <c r="H109" s="39">
        <v>473853975</v>
      </c>
      <c r="I109" s="39">
        <f t="shared" si="6"/>
        <v>473853975</v>
      </c>
      <c r="J109" s="40">
        <v>44985</v>
      </c>
      <c r="K109" s="46">
        <v>44985</v>
      </c>
      <c r="L109" s="8">
        <v>1</v>
      </c>
      <c r="M109" s="42">
        <v>72</v>
      </c>
      <c r="N109" s="42" t="s">
        <v>36</v>
      </c>
      <c r="O109" s="43">
        <v>0</v>
      </c>
      <c r="P109" s="43">
        <f>(SLN('1402'!$I109,,'1402'!$M109))*'1402'!$L109</f>
        <v>6581305.208333333</v>
      </c>
      <c r="Q109" s="39">
        <f>(SLN('1402'!$I109,,'1402'!$M109))*'1402'!$L109</f>
        <v>6581305.208333333</v>
      </c>
      <c r="R109" s="39">
        <f>(SLN('1402'!$I109,,'1402'!$M109))*'1402'!$L109</f>
        <v>6581305.208333333</v>
      </c>
      <c r="S109" s="39">
        <f>(SLN('1402'!$I109,,'1402'!$M109))*'1402'!$L109</f>
        <v>6581305.208333333</v>
      </c>
      <c r="T109" s="39">
        <f>(SLN('1402'!$I109,,'1402'!$M109))*'1402'!$L109</f>
        <v>6581305.208333333</v>
      </c>
      <c r="U109" s="39">
        <f>(SLN('1402'!$I109,,'1402'!$M109))*'1402'!$L109</f>
        <v>6581305.208333333</v>
      </c>
      <c r="V109" s="39">
        <f>(SLN('1402'!$I109,,'1402'!$M109))*'1402'!$L109</f>
        <v>6581305.208333333</v>
      </c>
      <c r="W109" s="39">
        <f>(SLN('1402'!$I109,,'1402'!$M109))*'1402'!$L109</f>
        <v>6581305.208333333</v>
      </c>
      <c r="X109" s="39">
        <f>(SLN('1402'!$I109,,'1402'!$M109))*'1402'!$L109</f>
        <v>6581305.208333333</v>
      </c>
      <c r="Y109" s="39">
        <f>(SLN('1402'!$I109,,'1402'!$M109))*'1402'!$L109</f>
        <v>6581305.208333333</v>
      </c>
      <c r="Z109" s="39">
        <f>(SLN('1402'!$I109,,'1402'!$M109))*'1402'!$L109</f>
        <v>6581305.208333333</v>
      </c>
      <c r="AA109" s="39">
        <f>(SLN('1402'!$I109,,'1402'!$M109))*'1402'!$L109</f>
        <v>6581305.208333333</v>
      </c>
      <c r="AB109" s="43">
        <f>SUM('1402'!$P109:$AA109)</f>
        <v>78975662.5</v>
      </c>
      <c r="AC109" s="43">
        <f>'1402'!$AB109+'1402'!$O109</f>
        <v>78975662.5</v>
      </c>
      <c r="AD109" s="44">
        <f>'1402'!$I109-'1402'!$AC109</f>
        <v>394878312.5</v>
      </c>
    </row>
    <row r="110" spans="1:30" x14ac:dyDescent="0.25">
      <c r="A110" s="34">
        <v>109</v>
      </c>
      <c r="B110" s="35"/>
      <c r="C110" s="36" t="s">
        <v>37</v>
      </c>
      <c r="D110" s="50" t="s">
        <v>40</v>
      </c>
      <c r="E110" s="37" t="s">
        <v>230</v>
      </c>
      <c r="F110" s="38" t="s">
        <v>39</v>
      </c>
      <c r="G110" s="38">
        <v>1</v>
      </c>
      <c r="H110" s="39">
        <v>473853975</v>
      </c>
      <c r="I110" s="39">
        <f t="shared" si="6"/>
        <v>473853975</v>
      </c>
      <c r="J110" s="40">
        <v>44985</v>
      </c>
      <c r="K110" s="46">
        <v>44985</v>
      </c>
      <c r="L110" s="8">
        <v>1</v>
      </c>
      <c r="M110" s="42">
        <v>72</v>
      </c>
      <c r="N110" s="42" t="s">
        <v>36</v>
      </c>
      <c r="O110" s="43">
        <v>0</v>
      </c>
      <c r="P110" s="43">
        <f>(SLN('1402'!$I110,,'1402'!$M110))*'1402'!$L110</f>
        <v>6581305.208333333</v>
      </c>
      <c r="Q110" s="39">
        <f>(SLN('1402'!$I110,,'1402'!$M110))*'1402'!$L110</f>
        <v>6581305.208333333</v>
      </c>
      <c r="R110" s="39">
        <f>(SLN('1402'!$I110,,'1402'!$M110))*'1402'!$L110</f>
        <v>6581305.208333333</v>
      </c>
      <c r="S110" s="39">
        <f>(SLN('1402'!$I110,,'1402'!$M110))*'1402'!$L110</f>
        <v>6581305.208333333</v>
      </c>
      <c r="T110" s="39">
        <f>(SLN('1402'!$I110,,'1402'!$M110))*'1402'!$L110</f>
        <v>6581305.208333333</v>
      </c>
      <c r="U110" s="39">
        <f>(SLN('1402'!$I110,,'1402'!$M110))*'1402'!$L110</f>
        <v>6581305.208333333</v>
      </c>
      <c r="V110" s="39">
        <f>(SLN('1402'!$I110,,'1402'!$M110))*'1402'!$L110</f>
        <v>6581305.208333333</v>
      </c>
      <c r="W110" s="39">
        <f>(SLN('1402'!$I110,,'1402'!$M110))*'1402'!$L110</f>
        <v>6581305.208333333</v>
      </c>
      <c r="X110" s="39">
        <f>(SLN('1402'!$I110,,'1402'!$M110))*'1402'!$L110</f>
        <v>6581305.208333333</v>
      </c>
      <c r="Y110" s="39">
        <f>(SLN('1402'!$I110,,'1402'!$M110))*'1402'!$L110</f>
        <v>6581305.208333333</v>
      </c>
      <c r="Z110" s="39">
        <f>(SLN('1402'!$I110,,'1402'!$M110))*'1402'!$L110</f>
        <v>6581305.208333333</v>
      </c>
      <c r="AA110" s="39">
        <f>(SLN('1402'!$I110,,'1402'!$M110))*'1402'!$L110</f>
        <v>6581305.208333333</v>
      </c>
      <c r="AB110" s="43">
        <f>SUM('1402'!$P110:$AA110)</f>
        <v>78975662.5</v>
      </c>
      <c r="AC110" s="43">
        <f>'1402'!$AB110+'1402'!$O110</f>
        <v>78975662.5</v>
      </c>
      <c r="AD110" s="44">
        <f>'1402'!$I110-'1402'!$AC110</f>
        <v>394878312.5</v>
      </c>
    </row>
    <row r="111" spans="1:30" x14ac:dyDescent="0.25">
      <c r="A111" s="34">
        <v>110</v>
      </c>
      <c r="B111" s="35"/>
      <c r="C111" s="36" t="s">
        <v>37</v>
      </c>
      <c r="D111" s="50" t="s">
        <v>40</v>
      </c>
      <c r="E111" s="37" t="s">
        <v>231</v>
      </c>
      <c r="F111" s="38" t="s">
        <v>39</v>
      </c>
      <c r="G111" s="38">
        <v>1</v>
      </c>
      <c r="H111" s="39">
        <v>58944570</v>
      </c>
      <c r="I111" s="39">
        <f t="shared" si="6"/>
        <v>58944570</v>
      </c>
      <c r="J111" s="40">
        <v>44985</v>
      </c>
      <c r="K111" s="46">
        <v>44985</v>
      </c>
      <c r="L111" s="8">
        <v>1</v>
      </c>
      <c r="M111" s="42">
        <v>72</v>
      </c>
      <c r="N111" s="42" t="s">
        <v>36</v>
      </c>
      <c r="O111" s="43">
        <v>0</v>
      </c>
      <c r="P111" s="43">
        <f>(SLN('1402'!$I111,,'1402'!$M111))*'1402'!$L111</f>
        <v>818674.58333333337</v>
      </c>
      <c r="Q111" s="39">
        <f>(SLN('1402'!$I111,,'1402'!$M111))*'1402'!$L111</f>
        <v>818674.58333333337</v>
      </c>
      <c r="R111" s="39">
        <f>(SLN('1402'!$I111,,'1402'!$M111))*'1402'!$L111</f>
        <v>818674.58333333337</v>
      </c>
      <c r="S111" s="39">
        <f>(SLN('1402'!$I111,,'1402'!$M111))*'1402'!$L111</f>
        <v>818674.58333333337</v>
      </c>
      <c r="T111" s="39">
        <f>(SLN('1402'!$I111,,'1402'!$M111))*'1402'!$L111</f>
        <v>818674.58333333337</v>
      </c>
      <c r="U111" s="39">
        <f>(SLN('1402'!$I111,,'1402'!$M111))*'1402'!$L111</f>
        <v>818674.58333333337</v>
      </c>
      <c r="V111" s="39">
        <f>(SLN('1402'!$I111,,'1402'!$M111))*'1402'!$L111</f>
        <v>818674.58333333337</v>
      </c>
      <c r="W111" s="39">
        <f>(SLN('1402'!$I111,,'1402'!$M111))*'1402'!$L111</f>
        <v>818674.58333333337</v>
      </c>
      <c r="X111" s="39">
        <f>(SLN('1402'!$I111,,'1402'!$M111))*'1402'!$L111</f>
        <v>818674.58333333337</v>
      </c>
      <c r="Y111" s="39">
        <f>(SLN('1402'!$I111,,'1402'!$M111))*'1402'!$L111</f>
        <v>818674.58333333337</v>
      </c>
      <c r="Z111" s="39">
        <f>(SLN('1402'!$I111,,'1402'!$M111))*'1402'!$L111</f>
        <v>818674.58333333337</v>
      </c>
      <c r="AA111" s="39">
        <f>(SLN('1402'!$I111,,'1402'!$M111))*'1402'!$L111</f>
        <v>818674.58333333337</v>
      </c>
      <c r="AB111" s="43">
        <f>SUM('1402'!$P111:$AA111)</f>
        <v>9824095</v>
      </c>
      <c r="AC111" s="43">
        <f>'1402'!$AB111+'1402'!$O111</f>
        <v>9824095</v>
      </c>
      <c r="AD111" s="44">
        <f>'1402'!$I111-'1402'!$AC111</f>
        <v>49120475</v>
      </c>
    </row>
    <row r="112" spans="1:30" x14ac:dyDescent="0.25">
      <c r="A112" s="34">
        <v>111</v>
      </c>
      <c r="B112" s="35"/>
      <c r="C112" s="36" t="s">
        <v>37</v>
      </c>
      <c r="D112" s="50" t="s">
        <v>40</v>
      </c>
      <c r="E112" s="37" t="s">
        <v>232</v>
      </c>
      <c r="F112" s="38" t="s">
        <v>39</v>
      </c>
      <c r="G112" s="38">
        <v>1</v>
      </c>
      <c r="H112" s="39">
        <v>534650707</v>
      </c>
      <c r="I112" s="39">
        <f t="shared" si="6"/>
        <v>534650707</v>
      </c>
      <c r="J112" s="40">
        <v>44985</v>
      </c>
      <c r="K112" s="46">
        <v>44985</v>
      </c>
      <c r="L112" s="8">
        <v>1</v>
      </c>
      <c r="M112" s="42">
        <v>72</v>
      </c>
      <c r="N112" s="42" t="s">
        <v>36</v>
      </c>
      <c r="O112" s="43">
        <v>0</v>
      </c>
      <c r="P112" s="43">
        <f>(SLN('1402'!$I112,,'1402'!$M112))*'1402'!$L112</f>
        <v>7425704.263888889</v>
      </c>
      <c r="Q112" s="39">
        <f>(SLN('1402'!$I112,,'1402'!$M112))*'1402'!$L112</f>
        <v>7425704.263888889</v>
      </c>
      <c r="R112" s="39">
        <f>(SLN('1402'!$I112,,'1402'!$M112))*'1402'!$L112</f>
        <v>7425704.263888889</v>
      </c>
      <c r="S112" s="39">
        <f>(SLN('1402'!$I112,,'1402'!$M112))*'1402'!$L112</f>
        <v>7425704.263888889</v>
      </c>
      <c r="T112" s="39">
        <f>(SLN('1402'!$I112,,'1402'!$M112))*'1402'!$L112</f>
        <v>7425704.263888889</v>
      </c>
      <c r="U112" s="39">
        <f>(SLN('1402'!$I112,,'1402'!$M112))*'1402'!$L112</f>
        <v>7425704.263888889</v>
      </c>
      <c r="V112" s="39">
        <f>(SLN('1402'!$I112,,'1402'!$M112))*'1402'!$L112</f>
        <v>7425704.263888889</v>
      </c>
      <c r="W112" s="39">
        <f>(SLN('1402'!$I112,,'1402'!$M112))*'1402'!$L112</f>
        <v>7425704.263888889</v>
      </c>
      <c r="X112" s="39">
        <f>(SLN('1402'!$I112,,'1402'!$M112))*'1402'!$L112</f>
        <v>7425704.263888889</v>
      </c>
      <c r="Y112" s="39">
        <f>(SLN('1402'!$I112,,'1402'!$M112))*'1402'!$L112</f>
        <v>7425704.263888889</v>
      </c>
      <c r="Z112" s="39">
        <f>(SLN('1402'!$I112,,'1402'!$M112))*'1402'!$L112</f>
        <v>7425704.263888889</v>
      </c>
      <c r="AA112" s="39">
        <f>(SLN('1402'!$I112,,'1402'!$M112))*'1402'!$L112</f>
        <v>7425704.263888889</v>
      </c>
      <c r="AB112" s="43">
        <f>SUM('1402'!$P112:$AA112)</f>
        <v>89108451.166666687</v>
      </c>
      <c r="AC112" s="43">
        <f>'1402'!$AB112+'1402'!$O112</f>
        <v>89108451.166666687</v>
      </c>
      <c r="AD112" s="44">
        <f>'1402'!$I112-'1402'!$AC112</f>
        <v>445542255.83333331</v>
      </c>
    </row>
    <row r="113" spans="1:30" x14ac:dyDescent="0.25">
      <c r="A113" s="34">
        <v>112</v>
      </c>
      <c r="B113" s="35"/>
      <c r="C113" s="36" t="s">
        <v>37</v>
      </c>
      <c r="D113" s="50" t="s">
        <v>40</v>
      </c>
      <c r="E113" s="37" t="s">
        <v>233</v>
      </c>
      <c r="F113" s="38" t="s">
        <v>39</v>
      </c>
      <c r="G113" s="38">
        <v>1</v>
      </c>
      <c r="H113" s="39">
        <v>585904707</v>
      </c>
      <c r="I113" s="39">
        <f t="shared" si="6"/>
        <v>585904707</v>
      </c>
      <c r="J113" s="40">
        <v>44985</v>
      </c>
      <c r="K113" s="46">
        <v>44985</v>
      </c>
      <c r="L113" s="8">
        <v>1</v>
      </c>
      <c r="M113" s="42">
        <v>72</v>
      </c>
      <c r="N113" s="42" t="s">
        <v>36</v>
      </c>
      <c r="O113" s="43">
        <v>0</v>
      </c>
      <c r="P113" s="43">
        <f>(SLN('1402'!$I113,,'1402'!$M113))*'1402'!$L113</f>
        <v>8137565.375</v>
      </c>
      <c r="Q113" s="39">
        <f>(SLN('1402'!$I113,,'1402'!$M113))*'1402'!$L113</f>
        <v>8137565.375</v>
      </c>
      <c r="R113" s="39">
        <f>(SLN('1402'!$I113,,'1402'!$M113))*'1402'!$L113</f>
        <v>8137565.375</v>
      </c>
      <c r="S113" s="39">
        <f>(SLN('1402'!$I113,,'1402'!$M113))*'1402'!$L113</f>
        <v>8137565.375</v>
      </c>
      <c r="T113" s="39">
        <f>(SLN('1402'!$I113,,'1402'!$M113))*'1402'!$L113</f>
        <v>8137565.375</v>
      </c>
      <c r="U113" s="39">
        <f>(SLN('1402'!$I113,,'1402'!$M113))*'1402'!$L113</f>
        <v>8137565.375</v>
      </c>
      <c r="V113" s="39">
        <f>(SLN('1402'!$I113,,'1402'!$M113))*'1402'!$L113</f>
        <v>8137565.375</v>
      </c>
      <c r="W113" s="39">
        <f>(SLN('1402'!$I113,,'1402'!$M113))*'1402'!$L113</f>
        <v>8137565.375</v>
      </c>
      <c r="X113" s="39">
        <f>(SLN('1402'!$I113,,'1402'!$M113))*'1402'!$L113</f>
        <v>8137565.375</v>
      </c>
      <c r="Y113" s="39">
        <f>(SLN('1402'!$I113,,'1402'!$M113))*'1402'!$L113</f>
        <v>8137565.375</v>
      </c>
      <c r="Z113" s="39">
        <f>(SLN('1402'!$I113,,'1402'!$M113))*'1402'!$L113</f>
        <v>8137565.375</v>
      </c>
      <c r="AA113" s="39">
        <f>(SLN('1402'!$I113,,'1402'!$M113))*'1402'!$L113</f>
        <v>8137565.375</v>
      </c>
      <c r="AB113" s="43">
        <f>SUM('1402'!$P113:$AA113)</f>
        <v>97650784.5</v>
      </c>
      <c r="AC113" s="43">
        <f>'1402'!$AB113+'1402'!$O113</f>
        <v>97650784.5</v>
      </c>
      <c r="AD113" s="44">
        <f>'1402'!$I113-'1402'!$AC113</f>
        <v>488253922.5</v>
      </c>
    </row>
    <row r="114" spans="1:30" x14ac:dyDescent="0.25">
      <c r="A114" s="34">
        <v>113</v>
      </c>
      <c r="B114" s="35"/>
      <c r="C114" s="36" t="s">
        <v>37</v>
      </c>
      <c r="D114" s="50" t="s">
        <v>40</v>
      </c>
      <c r="E114" s="37" t="s">
        <v>234</v>
      </c>
      <c r="F114" s="38" t="s">
        <v>39</v>
      </c>
      <c r="G114" s="38">
        <v>1</v>
      </c>
      <c r="H114" s="39">
        <v>580789980</v>
      </c>
      <c r="I114" s="39">
        <f t="shared" si="6"/>
        <v>580789980</v>
      </c>
      <c r="J114" s="40">
        <v>44985</v>
      </c>
      <c r="K114" s="46">
        <v>44985</v>
      </c>
      <c r="L114" s="8">
        <v>1</v>
      </c>
      <c r="M114" s="42">
        <v>72</v>
      </c>
      <c r="N114" s="42" t="s">
        <v>36</v>
      </c>
      <c r="O114" s="43">
        <v>0</v>
      </c>
      <c r="P114" s="43">
        <f>(SLN('1402'!$I114,,'1402'!$M114))*'1402'!$L114</f>
        <v>8066527.5</v>
      </c>
      <c r="Q114" s="39">
        <f>(SLN('1402'!$I114,,'1402'!$M114))*'1402'!$L114</f>
        <v>8066527.5</v>
      </c>
      <c r="R114" s="39">
        <f>(SLN('1402'!$I114,,'1402'!$M114))*'1402'!$L114</f>
        <v>8066527.5</v>
      </c>
      <c r="S114" s="39">
        <f>(SLN('1402'!$I114,,'1402'!$M114))*'1402'!$L114</f>
        <v>8066527.5</v>
      </c>
      <c r="T114" s="39">
        <f>(SLN('1402'!$I114,,'1402'!$M114))*'1402'!$L114</f>
        <v>8066527.5</v>
      </c>
      <c r="U114" s="39">
        <f>(SLN('1402'!$I114,,'1402'!$M114))*'1402'!$L114</f>
        <v>8066527.5</v>
      </c>
      <c r="V114" s="39">
        <f>(SLN('1402'!$I114,,'1402'!$M114))*'1402'!$L114</f>
        <v>8066527.5</v>
      </c>
      <c r="W114" s="39">
        <f>(SLN('1402'!$I114,,'1402'!$M114))*'1402'!$L114</f>
        <v>8066527.5</v>
      </c>
      <c r="X114" s="39">
        <f>(SLN('1402'!$I114,,'1402'!$M114))*'1402'!$L114</f>
        <v>8066527.5</v>
      </c>
      <c r="Y114" s="39">
        <f>(SLN('1402'!$I114,,'1402'!$M114))*'1402'!$L114</f>
        <v>8066527.5</v>
      </c>
      <c r="Z114" s="39">
        <f>(SLN('1402'!$I114,,'1402'!$M114))*'1402'!$L114</f>
        <v>8066527.5</v>
      </c>
      <c r="AA114" s="39">
        <f>(SLN('1402'!$I114,,'1402'!$M114))*'1402'!$L114</f>
        <v>8066527.5</v>
      </c>
      <c r="AB114" s="43">
        <f>SUM('1402'!$P114:$AA114)</f>
        <v>96798330</v>
      </c>
      <c r="AC114" s="43">
        <f>'1402'!$AB114+'1402'!$O114</f>
        <v>96798330</v>
      </c>
      <c r="AD114" s="44">
        <f>'1402'!$I114-'1402'!$AC114</f>
        <v>483991650</v>
      </c>
    </row>
    <row r="115" spans="1:30" x14ac:dyDescent="0.25">
      <c r="A115" s="34">
        <v>114</v>
      </c>
      <c r="B115" s="35"/>
      <c r="C115" s="36" t="s">
        <v>37</v>
      </c>
      <c r="D115" s="36" t="s">
        <v>40</v>
      </c>
      <c r="E115" s="37" t="s">
        <v>235</v>
      </c>
      <c r="F115" s="38" t="s">
        <v>39</v>
      </c>
      <c r="G115" s="38">
        <v>1</v>
      </c>
      <c r="H115" s="39">
        <v>335370045</v>
      </c>
      <c r="I115" s="39">
        <f t="shared" si="6"/>
        <v>335370045</v>
      </c>
      <c r="J115" s="40">
        <v>45004</v>
      </c>
      <c r="K115" s="46">
        <v>45004</v>
      </c>
      <c r="L115" s="8">
        <v>1</v>
      </c>
      <c r="M115" s="42">
        <v>72</v>
      </c>
      <c r="N115" s="42" t="s">
        <v>36</v>
      </c>
      <c r="O115" s="43">
        <v>0</v>
      </c>
      <c r="P115" s="43">
        <f>(SLN('1402'!$I115,,'1402'!$M115))*'1402'!$L115</f>
        <v>4657917.291666667</v>
      </c>
      <c r="Q115" s="39">
        <f>(SLN('1402'!$I115,,'1402'!$M115))*'1402'!$L115</f>
        <v>4657917.291666667</v>
      </c>
      <c r="R115" s="39">
        <f>(SLN('1402'!$I115,,'1402'!$M115))*'1402'!$L115</f>
        <v>4657917.291666667</v>
      </c>
      <c r="S115" s="39">
        <f>(SLN('1402'!$I115,,'1402'!$M115))*'1402'!$L115</f>
        <v>4657917.291666667</v>
      </c>
      <c r="T115" s="39">
        <f>(SLN('1402'!$I115,,'1402'!$M115))*'1402'!$L115</f>
        <v>4657917.291666667</v>
      </c>
      <c r="U115" s="39">
        <f>(SLN('1402'!$I115,,'1402'!$M115))*'1402'!$L115</f>
        <v>4657917.291666667</v>
      </c>
      <c r="V115" s="39">
        <f>(SLN('1402'!$I115,,'1402'!$M115))*'1402'!$L115</f>
        <v>4657917.291666667</v>
      </c>
      <c r="W115" s="39">
        <f>(SLN('1402'!$I115,,'1402'!$M115))*'1402'!$L115</f>
        <v>4657917.291666667</v>
      </c>
      <c r="X115" s="39">
        <f>(SLN('1402'!$I115,,'1402'!$M115))*'1402'!$L115</f>
        <v>4657917.291666667</v>
      </c>
      <c r="Y115" s="39">
        <f>(SLN('1402'!$I115,,'1402'!$M115))*'1402'!$L115</f>
        <v>4657917.291666667</v>
      </c>
      <c r="Z115" s="39">
        <f>(SLN('1402'!$I115,,'1402'!$M115))*'1402'!$L115</f>
        <v>4657917.291666667</v>
      </c>
      <c r="AA115" s="39">
        <f>(SLN('1402'!$I115,,'1402'!$M115))*'1402'!$L115</f>
        <v>4657917.291666667</v>
      </c>
      <c r="AB115" s="43">
        <f>SUM('1402'!$P115:$AA115)</f>
        <v>55895007.499999993</v>
      </c>
      <c r="AC115" s="43">
        <f>'1402'!$AB115+'1402'!$O115</f>
        <v>55895007.499999993</v>
      </c>
      <c r="AD115" s="44">
        <f>'1402'!$I115-'1402'!$AC115</f>
        <v>279475037.5</v>
      </c>
    </row>
    <row r="116" spans="1:30" x14ac:dyDescent="0.25">
      <c r="A116" s="34">
        <v>115</v>
      </c>
      <c r="B116" s="35"/>
      <c r="C116" s="36" t="s">
        <v>37</v>
      </c>
      <c r="D116" s="36" t="s">
        <v>40</v>
      </c>
      <c r="E116" s="37" t="s">
        <v>236</v>
      </c>
      <c r="F116" s="38" t="s">
        <v>39</v>
      </c>
      <c r="G116" s="38">
        <v>1</v>
      </c>
      <c r="H116" s="39">
        <v>3355070045</v>
      </c>
      <c r="I116" s="39">
        <f t="shared" si="6"/>
        <v>3355070045</v>
      </c>
      <c r="J116" s="40">
        <v>45004</v>
      </c>
      <c r="K116" s="46">
        <v>45004</v>
      </c>
      <c r="L116" s="8">
        <v>1</v>
      </c>
      <c r="M116" s="42">
        <v>72</v>
      </c>
      <c r="N116" s="42" t="s">
        <v>36</v>
      </c>
      <c r="O116" s="43">
        <v>0</v>
      </c>
      <c r="P116" s="43">
        <f>(SLN('1402'!$I116,,'1402'!$M116))*'1402'!$L116</f>
        <v>46598195.069444448</v>
      </c>
      <c r="Q116" s="39">
        <f>(SLN('1402'!$I116,,'1402'!$M116))*'1402'!$L116</f>
        <v>46598195.069444448</v>
      </c>
      <c r="R116" s="39">
        <f>(SLN('1402'!$I116,,'1402'!$M116))*'1402'!$L116</f>
        <v>46598195.069444448</v>
      </c>
      <c r="S116" s="39">
        <f>(SLN('1402'!$I116,,'1402'!$M116))*'1402'!$L116</f>
        <v>46598195.069444448</v>
      </c>
      <c r="T116" s="39">
        <f>(SLN('1402'!$I116,,'1402'!$M116))*'1402'!$L116</f>
        <v>46598195.069444448</v>
      </c>
      <c r="U116" s="39">
        <f>(SLN('1402'!$I116,,'1402'!$M116))*'1402'!$L116</f>
        <v>46598195.069444448</v>
      </c>
      <c r="V116" s="39">
        <f>(SLN('1402'!$I116,,'1402'!$M116))*'1402'!$L116</f>
        <v>46598195.069444448</v>
      </c>
      <c r="W116" s="39">
        <f>(SLN('1402'!$I116,,'1402'!$M116))*'1402'!$L116</f>
        <v>46598195.069444448</v>
      </c>
      <c r="X116" s="39">
        <f>(SLN('1402'!$I116,,'1402'!$M116))*'1402'!$L116</f>
        <v>46598195.069444448</v>
      </c>
      <c r="Y116" s="39">
        <f>(SLN('1402'!$I116,,'1402'!$M116))*'1402'!$L116</f>
        <v>46598195.069444448</v>
      </c>
      <c r="Z116" s="39">
        <f>(SLN('1402'!$I116,,'1402'!$M116))*'1402'!$L116</f>
        <v>46598195.069444448</v>
      </c>
      <c r="AA116" s="39">
        <f>(SLN('1402'!$I116,,'1402'!$M116))*'1402'!$L116</f>
        <v>46598195.069444448</v>
      </c>
      <c r="AB116" s="43">
        <f>SUM('1402'!$P116:$AA116)</f>
        <v>559178340.83333325</v>
      </c>
      <c r="AC116" s="43">
        <f>'1402'!$AB116+'1402'!$O116</f>
        <v>559178340.83333325</v>
      </c>
      <c r="AD116" s="44">
        <f>'1402'!$I116-'1402'!$AC116</f>
        <v>2795891704.166667</v>
      </c>
    </row>
    <row r="117" spans="1:30" x14ac:dyDescent="0.25">
      <c r="A117" s="34">
        <v>116</v>
      </c>
      <c r="B117" s="35"/>
      <c r="C117" s="36" t="s">
        <v>37</v>
      </c>
      <c r="D117" s="36" t="s">
        <v>40</v>
      </c>
      <c r="E117" s="37" t="s">
        <v>237</v>
      </c>
      <c r="F117" s="38" t="s">
        <v>39</v>
      </c>
      <c r="G117" s="38">
        <v>1</v>
      </c>
      <c r="H117" s="39">
        <v>3458286864</v>
      </c>
      <c r="I117" s="39">
        <f t="shared" si="6"/>
        <v>3458286864</v>
      </c>
      <c r="J117" s="40">
        <v>45004</v>
      </c>
      <c r="K117" s="46">
        <v>45004</v>
      </c>
      <c r="L117" s="8">
        <v>1</v>
      </c>
      <c r="M117" s="42">
        <v>72</v>
      </c>
      <c r="N117" s="42" t="s">
        <v>36</v>
      </c>
      <c r="O117" s="43">
        <v>0</v>
      </c>
      <c r="P117" s="43">
        <f>(SLN('1402'!$I117,,'1402'!$M117))*'1402'!$L117</f>
        <v>48031762</v>
      </c>
      <c r="Q117" s="39">
        <f>(SLN('1402'!$I117,,'1402'!$M117))*'1402'!$L117</f>
        <v>48031762</v>
      </c>
      <c r="R117" s="39">
        <f>(SLN('1402'!$I117,,'1402'!$M117))*'1402'!$L117</f>
        <v>48031762</v>
      </c>
      <c r="S117" s="39">
        <f>(SLN('1402'!$I117,,'1402'!$M117))*'1402'!$L117</f>
        <v>48031762</v>
      </c>
      <c r="T117" s="39">
        <f>(SLN('1402'!$I117,,'1402'!$M117))*'1402'!$L117</f>
        <v>48031762</v>
      </c>
      <c r="U117" s="39">
        <f>(SLN('1402'!$I117,,'1402'!$M117))*'1402'!$L117</f>
        <v>48031762</v>
      </c>
      <c r="V117" s="39">
        <f>(SLN('1402'!$I117,,'1402'!$M117))*'1402'!$L117</f>
        <v>48031762</v>
      </c>
      <c r="W117" s="39">
        <f>(SLN('1402'!$I117,,'1402'!$M117))*'1402'!$L117</f>
        <v>48031762</v>
      </c>
      <c r="X117" s="39">
        <f>(SLN('1402'!$I117,,'1402'!$M117))*'1402'!$L117</f>
        <v>48031762</v>
      </c>
      <c r="Y117" s="39">
        <f>(SLN('1402'!$I117,,'1402'!$M117))*'1402'!$L117</f>
        <v>48031762</v>
      </c>
      <c r="Z117" s="39">
        <f>(SLN('1402'!$I117,,'1402'!$M117))*'1402'!$L117</f>
        <v>48031762</v>
      </c>
      <c r="AA117" s="39">
        <f>(SLN('1402'!$I117,,'1402'!$M117))*'1402'!$L117</f>
        <v>48031762</v>
      </c>
      <c r="AB117" s="43">
        <f>SUM('1402'!$P117:$AA117)</f>
        <v>576381144</v>
      </c>
      <c r="AC117" s="43">
        <f>'1402'!$AB117+'1402'!$O117</f>
        <v>576381144</v>
      </c>
      <c r="AD117" s="44">
        <f>'1402'!$I117-'1402'!$AC117</f>
        <v>2881905720</v>
      </c>
    </row>
    <row r="118" spans="1:30" x14ac:dyDescent="0.25">
      <c r="A118" s="34">
        <v>117</v>
      </c>
      <c r="B118" s="35"/>
      <c r="C118" s="36" t="s">
        <v>37</v>
      </c>
      <c r="D118" s="36" t="s">
        <v>40</v>
      </c>
      <c r="E118" s="37" t="s">
        <v>238</v>
      </c>
      <c r="F118" s="38" t="s">
        <v>39</v>
      </c>
      <c r="G118" s="38">
        <v>1</v>
      </c>
      <c r="H118" s="39">
        <v>3456697489</v>
      </c>
      <c r="I118" s="39">
        <f t="shared" si="6"/>
        <v>3456697489</v>
      </c>
      <c r="J118" s="40">
        <v>45004</v>
      </c>
      <c r="K118" s="46">
        <v>45004</v>
      </c>
      <c r="L118" s="8">
        <v>1</v>
      </c>
      <c r="M118" s="42">
        <v>72</v>
      </c>
      <c r="N118" s="42" t="s">
        <v>36</v>
      </c>
      <c r="O118" s="43">
        <v>0</v>
      </c>
      <c r="P118" s="43">
        <f>(SLN('1402'!$I118,,'1402'!$M118))*'1402'!$L118</f>
        <v>48009687.347222224</v>
      </c>
      <c r="Q118" s="39">
        <f>(SLN('1402'!$I118,,'1402'!$M118))*'1402'!$L118</f>
        <v>48009687.347222224</v>
      </c>
      <c r="R118" s="39">
        <f>(SLN('1402'!$I118,,'1402'!$M118))*'1402'!$L118</f>
        <v>48009687.347222224</v>
      </c>
      <c r="S118" s="39">
        <f>(SLN('1402'!$I118,,'1402'!$M118))*'1402'!$L118</f>
        <v>48009687.347222224</v>
      </c>
      <c r="T118" s="39">
        <f>(SLN('1402'!$I118,,'1402'!$M118))*'1402'!$L118</f>
        <v>48009687.347222224</v>
      </c>
      <c r="U118" s="39">
        <f>(SLN('1402'!$I118,,'1402'!$M118))*'1402'!$L118</f>
        <v>48009687.347222224</v>
      </c>
      <c r="V118" s="39">
        <f>(SLN('1402'!$I118,,'1402'!$M118))*'1402'!$L118</f>
        <v>48009687.347222224</v>
      </c>
      <c r="W118" s="39">
        <f>(SLN('1402'!$I118,,'1402'!$M118))*'1402'!$L118</f>
        <v>48009687.347222224</v>
      </c>
      <c r="X118" s="39">
        <f>(SLN('1402'!$I118,,'1402'!$M118))*'1402'!$L118</f>
        <v>48009687.347222224</v>
      </c>
      <c r="Y118" s="39">
        <f>(SLN('1402'!$I118,,'1402'!$M118))*'1402'!$L118</f>
        <v>48009687.347222224</v>
      </c>
      <c r="Z118" s="39">
        <f>(SLN('1402'!$I118,,'1402'!$M118))*'1402'!$L118</f>
        <v>48009687.347222224</v>
      </c>
      <c r="AA118" s="39">
        <f>(SLN('1402'!$I118,,'1402'!$M118))*'1402'!$L118</f>
        <v>48009687.347222224</v>
      </c>
      <c r="AB118" s="43">
        <f>SUM('1402'!$P118:$AA118)</f>
        <v>576116248.16666663</v>
      </c>
      <c r="AC118" s="43">
        <f>'1402'!$AB118+'1402'!$O118</f>
        <v>576116248.16666663</v>
      </c>
      <c r="AD118" s="44">
        <f>'1402'!$I118-'1402'!$AC118</f>
        <v>2880581240.8333335</v>
      </c>
    </row>
    <row r="119" spans="1:30" x14ac:dyDescent="0.25">
      <c r="A119" s="34">
        <v>118</v>
      </c>
      <c r="B119" s="35"/>
      <c r="C119" s="36" t="s">
        <v>37</v>
      </c>
      <c r="D119" s="36" t="s">
        <v>40</v>
      </c>
      <c r="E119" s="37" t="s">
        <v>239</v>
      </c>
      <c r="F119" s="38" t="s">
        <v>39</v>
      </c>
      <c r="G119" s="38">
        <v>1</v>
      </c>
      <c r="H119" s="39">
        <v>3457238864</v>
      </c>
      <c r="I119" s="39">
        <f t="shared" si="6"/>
        <v>3457238864</v>
      </c>
      <c r="J119" s="40">
        <v>45004</v>
      </c>
      <c r="K119" s="46">
        <v>45004</v>
      </c>
      <c r="L119" s="8">
        <v>1</v>
      </c>
      <c r="M119" s="42">
        <v>72</v>
      </c>
      <c r="N119" s="42" t="s">
        <v>36</v>
      </c>
      <c r="O119" s="43">
        <v>0</v>
      </c>
      <c r="P119" s="43">
        <f>(SLN('1402'!$I119,,'1402'!$M119))*'1402'!$L119</f>
        <v>48017206.444444448</v>
      </c>
      <c r="Q119" s="39">
        <f>(SLN('1402'!$I119,,'1402'!$M119))*'1402'!$L119</f>
        <v>48017206.444444448</v>
      </c>
      <c r="R119" s="39">
        <f>(SLN('1402'!$I119,,'1402'!$M119))*'1402'!$L119</f>
        <v>48017206.444444448</v>
      </c>
      <c r="S119" s="39">
        <f>(SLN('1402'!$I119,,'1402'!$M119))*'1402'!$L119</f>
        <v>48017206.444444448</v>
      </c>
      <c r="T119" s="39">
        <f>(SLN('1402'!$I119,,'1402'!$M119))*'1402'!$L119</f>
        <v>48017206.444444448</v>
      </c>
      <c r="U119" s="39">
        <f>(SLN('1402'!$I119,,'1402'!$M119))*'1402'!$L119</f>
        <v>48017206.444444448</v>
      </c>
      <c r="V119" s="39">
        <f>(SLN('1402'!$I119,,'1402'!$M119))*'1402'!$L119</f>
        <v>48017206.444444448</v>
      </c>
      <c r="W119" s="39">
        <f>(SLN('1402'!$I119,,'1402'!$M119))*'1402'!$L119</f>
        <v>48017206.444444448</v>
      </c>
      <c r="X119" s="39">
        <f>(SLN('1402'!$I119,,'1402'!$M119))*'1402'!$L119</f>
        <v>48017206.444444448</v>
      </c>
      <c r="Y119" s="39">
        <f>(SLN('1402'!$I119,,'1402'!$M119))*'1402'!$L119</f>
        <v>48017206.444444448</v>
      </c>
      <c r="Z119" s="39">
        <f>(SLN('1402'!$I119,,'1402'!$M119))*'1402'!$L119</f>
        <v>48017206.444444448</v>
      </c>
      <c r="AA119" s="39">
        <f>(SLN('1402'!$I119,,'1402'!$M119))*'1402'!$L119</f>
        <v>48017206.444444448</v>
      </c>
      <c r="AB119" s="43">
        <f>SUM('1402'!$P119:$AA119)</f>
        <v>576206477.33333325</v>
      </c>
      <c r="AC119" s="43">
        <f>'1402'!$AB119+'1402'!$O119</f>
        <v>576206477.33333325</v>
      </c>
      <c r="AD119" s="44">
        <f>'1402'!$I119-'1402'!$AC119</f>
        <v>2881032386.666667</v>
      </c>
    </row>
    <row r="120" spans="1:30" x14ac:dyDescent="0.25">
      <c r="A120" s="34">
        <v>119</v>
      </c>
      <c r="B120" s="35"/>
      <c r="C120" s="36" t="s">
        <v>37</v>
      </c>
      <c r="D120" s="36" t="s">
        <v>50</v>
      </c>
      <c r="E120" s="38" t="s">
        <v>66</v>
      </c>
      <c r="F120" s="38" t="s">
        <v>67</v>
      </c>
      <c r="G120" s="38">
        <v>1</v>
      </c>
      <c r="H120" s="45">
        <v>678220426</v>
      </c>
      <c r="I120" s="45">
        <f>H120*G120</f>
        <v>678220426</v>
      </c>
      <c r="J120" s="40">
        <v>45098</v>
      </c>
      <c r="K120" s="41">
        <v>45098</v>
      </c>
      <c r="L120" s="8">
        <v>1</v>
      </c>
      <c r="M120" s="39">
        <v>300</v>
      </c>
      <c r="N120" s="42" t="s">
        <v>36</v>
      </c>
      <c r="O120" s="43">
        <v>0</v>
      </c>
      <c r="P120" s="43">
        <v>0</v>
      </c>
      <c r="Q120" s="39">
        <v>0</v>
      </c>
      <c r="R120" s="39">
        <v>0</v>
      </c>
      <c r="S120" s="39">
        <f>(SLN('1402'!$I120,,'1402'!$M120))*'1402'!$L120</f>
        <v>2260734.7533333334</v>
      </c>
      <c r="T120" s="39">
        <f>(SLN('1402'!$I120,,'1402'!$M120))*'1402'!$L120</f>
        <v>2260734.7533333334</v>
      </c>
      <c r="U120" s="39">
        <f>(SLN('1402'!$I120,,'1402'!$M120))*'1402'!$L120</f>
        <v>2260734.7533333334</v>
      </c>
      <c r="V120" s="39">
        <f>(SLN('1402'!$I120,,'1402'!$M120))*'1402'!$L120</f>
        <v>2260734.7533333334</v>
      </c>
      <c r="W120" s="39">
        <f>(SLN('1402'!$I120,,'1402'!$M120))*'1402'!$L120</f>
        <v>2260734.7533333334</v>
      </c>
      <c r="X120" s="39">
        <f>(SLN('1402'!$I120,,'1402'!$M120))*'1402'!$L120</f>
        <v>2260734.7533333334</v>
      </c>
      <c r="Y120" s="39">
        <f>(SLN('1402'!$I120,,'1402'!$M120))*'1402'!$L120</f>
        <v>2260734.7533333334</v>
      </c>
      <c r="Z120" s="39">
        <f>(SLN('1402'!$I120,,'1402'!$M120))*'1402'!$L120</f>
        <v>2260734.7533333334</v>
      </c>
      <c r="AA120" s="39">
        <f>(SLN('1402'!$I120,,'1402'!$M120))*'1402'!$L120</f>
        <v>2260734.7533333334</v>
      </c>
      <c r="AB120" s="43">
        <f>SUM('1402'!$P120:$AA120)</f>
        <v>20346612.780000001</v>
      </c>
      <c r="AC120" s="43">
        <f>'1402'!$AB120+'1402'!$O120</f>
        <v>20346612.780000001</v>
      </c>
      <c r="AD120" s="44">
        <f>'1402'!$I120-'1402'!$AC120</f>
        <v>657873813.22000003</v>
      </c>
    </row>
    <row r="121" spans="1:30" x14ac:dyDescent="0.25">
      <c r="A121" s="34">
        <v>120</v>
      </c>
      <c r="B121" s="35">
        <v>1066</v>
      </c>
      <c r="C121" s="50" t="s">
        <v>37</v>
      </c>
      <c r="D121" s="50" t="s">
        <v>41</v>
      </c>
      <c r="E121" s="37" t="s">
        <v>166</v>
      </c>
      <c r="F121" s="37" t="s">
        <v>35</v>
      </c>
      <c r="G121" s="37">
        <v>1</v>
      </c>
      <c r="H121" s="60">
        <v>4600000</v>
      </c>
      <c r="I121" s="60">
        <f t="shared" ref="I121:I130" si="7">G121*H121</f>
        <v>4600000</v>
      </c>
      <c r="J121" s="54">
        <v>45036</v>
      </c>
      <c r="K121" s="61">
        <v>45034</v>
      </c>
      <c r="L121" s="8">
        <v>1</v>
      </c>
      <c r="M121" s="51">
        <v>60</v>
      </c>
      <c r="N121" s="57" t="s">
        <v>36</v>
      </c>
      <c r="O121" s="43">
        <v>0</v>
      </c>
      <c r="P121" s="43">
        <v>0</v>
      </c>
      <c r="Q121" s="39">
        <f>(SLN('1402'!$I121,,'1402'!$M121))*'1402'!$L121</f>
        <v>76666.666666666672</v>
      </c>
      <c r="R121" s="39">
        <f>(SLN('1402'!$I121,,'1402'!$M121))*'1402'!$L121</f>
        <v>76666.666666666672</v>
      </c>
      <c r="S121" s="39">
        <f>(SLN('1402'!$I121,,'1402'!$M121))*'1402'!$L121</f>
        <v>76666.666666666672</v>
      </c>
      <c r="T121" s="39">
        <f>(SLN('1402'!$I121,,'1402'!$M121))*'1402'!$L121</f>
        <v>76666.666666666672</v>
      </c>
      <c r="U121" s="39">
        <f>(SLN('1402'!$I121,,'1402'!$M121))*'1402'!$L121</f>
        <v>76666.666666666672</v>
      </c>
      <c r="V121" s="39">
        <f>(SLN('1402'!$I121,,'1402'!$M121))*'1402'!$L121</f>
        <v>76666.666666666672</v>
      </c>
      <c r="W121" s="39">
        <f>(SLN('1402'!$I121,,'1402'!$M121))*'1402'!$L121</f>
        <v>76666.666666666672</v>
      </c>
      <c r="X121" s="39">
        <f>(SLN('1402'!$I121,,'1402'!$M121))*'1402'!$L121</f>
        <v>76666.666666666672</v>
      </c>
      <c r="Y121" s="39">
        <f>(SLN('1402'!$I121,,'1402'!$M121))*'1402'!$L121</f>
        <v>76666.666666666672</v>
      </c>
      <c r="Z121" s="39">
        <f>(SLN('1402'!$I121,,'1402'!$M121))*'1402'!$L121</f>
        <v>76666.666666666672</v>
      </c>
      <c r="AA121" s="39">
        <f>(SLN('1402'!$I121,,'1402'!$M121))*'1402'!$L121</f>
        <v>76666.666666666672</v>
      </c>
      <c r="AB121" s="43">
        <f>SUM('1402'!$P121:$AA121)</f>
        <v>843333.33333333326</v>
      </c>
      <c r="AC121" s="43">
        <f>'1402'!$AB121+'1402'!$O121</f>
        <v>843333.33333333326</v>
      </c>
      <c r="AD121" s="44">
        <f>'1402'!$I121-'1402'!$AC121</f>
        <v>3756666.666666667</v>
      </c>
    </row>
    <row r="122" spans="1:30" x14ac:dyDescent="0.25">
      <c r="A122" s="34">
        <v>121</v>
      </c>
      <c r="B122" s="35"/>
      <c r="C122" s="50" t="s">
        <v>37</v>
      </c>
      <c r="D122" s="50" t="s">
        <v>41</v>
      </c>
      <c r="E122" s="37" t="s">
        <v>68</v>
      </c>
      <c r="F122" s="37" t="s">
        <v>39</v>
      </c>
      <c r="G122" s="37">
        <v>1</v>
      </c>
      <c r="H122" s="60">
        <v>95000000</v>
      </c>
      <c r="I122" s="60">
        <f t="shared" si="7"/>
        <v>95000000</v>
      </c>
      <c r="J122" s="54">
        <v>45027</v>
      </c>
      <c r="K122" s="61">
        <v>45027</v>
      </c>
      <c r="L122" s="8">
        <v>1</v>
      </c>
      <c r="M122" s="51">
        <v>60</v>
      </c>
      <c r="N122" s="57" t="s">
        <v>36</v>
      </c>
      <c r="O122" s="43">
        <v>0</v>
      </c>
      <c r="P122" s="43">
        <v>0</v>
      </c>
      <c r="Q122" s="39">
        <f>(SLN('1402'!$I122,,'1402'!$M122))*'1402'!$L122</f>
        <v>1583333.3333333333</v>
      </c>
      <c r="R122" s="39">
        <f>(SLN('1402'!$I122,,'1402'!$M122))*'1402'!$L122</f>
        <v>1583333.3333333333</v>
      </c>
      <c r="S122" s="39">
        <f>(SLN('1402'!$I122,,'1402'!$M122))*'1402'!$L122</f>
        <v>1583333.3333333333</v>
      </c>
      <c r="T122" s="39">
        <f>(SLN('1402'!$I122,,'1402'!$M122))*'1402'!$L122</f>
        <v>1583333.3333333333</v>
      </c>
      <c r="U122" s="39">
        <f>(SLN('1402'!$I122,,'1402'!$M122))*'1402'!$L122</f>
        <v>1583333.3333333333</v>
      </c>
      <c r="V122" s="39">
        <f>(SLN('1402'!$I122,,'1402'!$M122))*'1402'!$L122</f>
        <v>1583333.3333333333</v>
      </c>
      <c r="W122" s="39">
        <f>(SLN('1402'!$I122,,'1402'!$M122))*'1402'!$L122</f>
        <v>1583333.3333333333</v>
      </c>
      <c r="X122" s="39">
        <f>(SLN('1402'!$I122,,'1402'!$M122))*'1402'!$L122</f>
        <v>1583333.3333333333</v>
      </c>
      <c r="Y122" s="39">
        <f>(SLN('1402'!$I122,,'1402'!$M122))*'1402'!$L122</f>
        <v>1583333.3333333333</v>
      </c>
      <c r="Z122" s="39">
        <f>(SLN('1402'!$I122,,'1402'!$M122))*'1402'!$L122</f>
        <v>1583333.3333333333</v>
      </c>
      <c r="AA122" s="39">
        <f>(SLN('1402'!$I122,,'1402'!$M122))*'1402'!$L122</f>
        <v>1583333.3333333333</v>
      </c>
      <c r="AB122" s="43">
        <f>SUM('1402'!$P122:$AA122)</f>
        <v>17416666.666666668</v>
      </c>
      <c r="AC122" s="43">
        <f>'1402'!$AB122+'1402'!$O122</f>
        <v>17416666.666666668</v>
      </c>
      <c r="AD122" s="44">
        <f>'1402'!$I122-'1402'!$AC122</f>
        <v>77583333.333333328</v>
      </c>
    </row>
    <row r="123" spans="1:30" s="62" customFormat="1" x14ac:dyDescent="0.25">
      <c r="A123" s="34">
        <v>122</v>
      </c>
      <c r="B123" s="35"/>
      <c r="C123" s="50" t="s">
        <v>37</v>
      </c>
      <c r="D123" s="50" t="s">
        <v>41</v>
      </c>
      <c r="E123" s="37" t="s">
        <v>68</v>
      </c>
      <c r="F123" s="37" t="s">
        <v>61</v>
      </c>
      <c r="G123" s="37">
        <v>1</v>
      </c>
      <c r="H123" s="60">
        <v>95000000</v>
      </c>
      <c r="I123" s="60">
        <f t="shared" si="7"/>
        <v>95000000</v>
      </c>
      <c r="J123" s="54">
        <v>45027</v>
      </c>
      <c r="K123" s="61">
        <v>45027</v>
      </c>
      <c r="L123" s="8">
        <v>1</v>
      </c>
      <c r="M123" s="51">
        <v>60</v>
      </c>
      <c r="N123" s="57" t="s">
        <v>36</v>
      </c>
      <c r="O123" s="43">
        <v>0</v>
      </c>
      <c r="P123" s="43">
        <v>0</v>
      </c>
      <c r="Q123" s="39">
        <f>(SLN('1402'!$I123,,'1402'!$M123))*'1402'!$L123</f>
        <v>1583333.3333333333</v>
      </c>
      <c r="R123" s="39">
        <f>(SLN('1402'!$I123,,'1402'!$M123))*'1402'!$L123</f>
        <v>1583333.3333333333</v>
      </c>
      <c r="S123" s="39">
        <f>(SLN('1402'!$I123,,'1402'!$M123))*'1402'!$L123</f>
        <v>1583333.3333333333</v>
      </c>
      <c r="T123" s="39">
        <f>(SLN('1402'!$I123,,'1402'!$M123))*'1402'!$L123</f>
        <v>1583333.3333333333</v>
      </c>
      <c r="U123" s="39">
        <f>(SLN('1402'!$I123,,'1402'!$M123))*'1402'!$L123</f>
        <v>1583333.3333333333</v>
      </c>
      <c r="V123" s="39">
        <f>(SLN('1402'!$I123,,'1402'!$M123))*'1402'!$L123</f>
        <v>1583333.3333333333</v>
      </c>
      <c r="W123" s="39">
        <f>(SLN('1402'!$I123,,'1402'!$M123))*'1402'!$L123</f>
        <v>1583333.3333333333</v>
      </c>
      <c r="X123" s="39">
        <f>(SLN('1402'!$I123,,'1402'!$M123))*'1402'!$L123</f>
        <v>1583333.3333333333</v>
      </c>
      <c r="Y123" s="39">
        <f>(SLN('1402'!$I123,,'1402'!$M123))*'1402'!$L123</f>
        <v>1583333.3333333333</v>
      </c>
      <c r="Z123" s="39">
        <f>(SLN('1402'!$I123,,'1402'!$M123))*'1402'!$L123</f>
        <v>1583333.3333333333</v>
      </c>
      <c r="AA123" s="39">
        <f>(SLN('1402'!$I123,,'1402'!$M123))*'1402'!$L123</f>
        <v>1583333.3333333333</v>
      </c>
      <c r="AB123" s="43">
        <f>SUM('1402'!$P123:$AA123)</f>
        <v>17416666.666666668</v>
      </c>
      <c r="AC123" s="43">
        <f>'1402'!$AB123+'1402'!$O123</f>
        <v>17416666.666666668</v>
      </c>
      <c r="AD123" s="44">
        <f>'1402'!$I123-'1402'!$AC123</f>
        <v>77583333.333333328</v>
      </c>
    </row>
    <row r="124" spans="1:30" x14ac:dyDescent="0.25">
      <c r="A124" s="34">
        <v>123</v>
      </c>
      <c r="B124" s="35">
        <v>1064</v>
      </c>
      <c r="C124" s="36" t="s">
        <v>37</v>
      </c>
      <c r="D124" s="36" t="s">
        <v>41</v>
      </c>
      <c r="E124" s="38" t="s">
        <v>225</v>
      </c>
      <c r="F124" s="37" t="s">
        <v>35</v>
      </c>
      <c r="G124" s="37">
        <v>1</v>
      </c>
      <c r="H124" s="60">
        <v>29000000</v>
      </c>
      <c r="I124" s="60">
        <f t="shared" si="7"/>
        <v>29000000</v>
      </c>
      <c r="J124" s="54">
        <v>45073</v>
      </c>
      <c r="K124" s="61">
        <v>45073</v>
      </c>
      <c r="L124" s="8">
        <v>1</v>
      </c>
      <c r="M124" s="39">
        <v>60</v>
      </c>
      <c r="N124" s="42" t="s">
        <v>36</v>
      </c>
      <c r="O124" s="43">
        <v>0</v>
      </c>
      <c r="P124" s="43">
        <v>0</v>
      </c>
      <c r="Q124" s="39">
        <v>0</v>
      </c>
      <c r="R124" s="39">
        <v>0</v>
      </c>
      <c r="S124" s="39">
        <f>(SLN('1402'!$I124,,'1402'!$M124))*'1402'!$L124</f>
        <v>483333.33333333331</v>
      </c>
      <c r="T124" s="39">
        <f>(SLN('1402'!$I124,,'1402'!$M124))*'1402'!$L124</f>
        <v>483333.33333333331</v>
      </c>
      <c r="U124" s="39">
        <f>(SLN('1402'!$I124,,'1402'!$M124))*'1402'!$L124</f>
        <v>483333.33333333331</v>
      </c>
      <c r="V124" s="39">
        <f>(SLN('1402'!$I124,,'1402'!$M124))*'1402'!$L124</f>
        <v>483333.33333333331</v>
      </c>
      <c r="W124" s="39">
        <f>(SLN('1402'!$I124,,'1402'!$M124))*'1402'!$L124</f>
        <v>483333.33333333331</v>
      </c>
      <c r="X124" s="39">
        <f>(SLN('1402'!$I124,,'1402'!$M124))*'1402'!$L124</f>
        <v>483333.33333333331</v>
      </c>
      <c r="Y124" s="39">
        <f>(SLN('1402'!$I124,,'1402'!$M124))*'1402'!$L124</f>
        <v>483333.33333333331</v>
      </c>
      <c r="Z124" s="39">
        <f>(SLN('1402'!$I124,,'1402'!$M124))*'1402'!$L124</f>
        <v>483333.33333333331</v>
      </c>
      <c r="AA124" s="39">
        <f>(SLN('1402'!$I124,,'1402'!$M124))*'1402'!$L124</f>
        <v>483333.33333333331</v>
      </c>
      <c r="AB124" s="43">
        <f>SUM('1402'!$P124:$AA124)</f>
        <v>4350000</v>
      </c>
      <c r="AC124" s="43">
        <f>'1402'!$AB124+'1402'!$O124</f>
        <v>4350000</v>
      </c>
      <c r="AD124" s="44">
        <f>'1402'!$I124-'1402'!$AC124</f>
        <v>24650000</v>
      </c>
    </row>
    <row r="125" spans="1:30" x14ac:dyDescent="0.25">
      <c r="A125" s="34">
        <v>124</v>
      </c>
      <c r="B125" s="35">
        <v>1065</v>
      </c>
      <c r="C125" s="36" t="s">
        <v>37</v>
      </c>
      <c r="D125" s="36" t="s">
        <v>41</v>
      </c>
      <c r="E125" s="38" t="s">
        <v>226</v>
      </c>
      <c r="F125" s="37" t="s">
        <v>35</v>
      </c>
      <c r="G125" s="37">
        <v>1</v>
      </c>
      <c r="H125" s="60">
        <v>96000000</v>
      </c>
      <c r="I125" s="60">
        <f t="shared" si="7"/>
        <v>96000000</v>
      </c>
      <c r="J125" s="54">
        <v>45073</v>
      </c>
      <c r="K125" s="61">
        <v>45073</v>
      </c>
      <c r="L125" s="8">
        <v>1</v>
      </c>
      <c r="M125" s="39">
        <v>60</v>
      </c>
      <c r="N125" s="42" t="s">
        <v>36</v>
      </c>
      <c r="O125" s="43">
        <v>0</v>
      </c>
      <c r="P125" s="43">
        <v>0</v>
      </c>
      <c r="Q125" s="39">
        <v>0</v>
      </c>
      <c r="R125" s="39">
        <v>0</v>
      </c>
      <c r="S125" s="39">
        <f>(SLN('1402'!$I125,,'1402'!$M125))*'1402'!$L125</f>
        <v>1600000</v>
      </c>
      <c r="T125" s="39">
        <f>(SLN('1402'!$I125,,'1402'!$M125))*'1402'!$L125</f>
        <v>1600000</v>
      </c>
      <c r="U125" s="39">
        <f>(SLN('1402'!$I125,,'1402'!$M125))*'1402'!$L125</f>
        <v>1600000</v>
      </c>
      <c r="V125" s="39">
        <f>(SLN('1402'!$I125,,'1402'!$M125))*'1402'!$L125</f>
        <v>1600000</v>
      </c>
      <c r="W125" s="39">
        <f>(SLN('1402'!$I125,,'1402'!$M125))*'1402'!$L125</f>
        <v>1600000</v>
      </c>
      <c r="X125" s="39">
        <f>(SLN('1402'!$I125,,'1402'!$M125))*'1402'!$L125</f>
        <v>1600000</v>
      </c>
      <c r="Y125" s="39">
        <f>(SLN('1402'!$I125,,'1402'!$M125))*'1402'!$L125</f>
        <v>1600000</v>
      </c>
      <c r="Z125" s="39">
        <f>(SLN('1402'!$I125,,'1402'!$M125))*'1402'!$L125</f>
        <v>1600000</v>
      </c>
      <c r="AA125" s="39">
        <f>(SLN('1402'!$I125,,'1402'!$M125))*'1402'!$L125</f>
        <v>1600000</v>
      </c>
      <c r="AB125" s="43">
        <f>SUM('1402'!$P125:$AA125)</f>
        <v>14400000</v>
      </c>
      <c r="AC125" s="43">
        <f>'1402'!$AB125+'1402'!$O125</f>
        <v>14400000</v>
      </c>
      <c r="AD125" s="44">
        <f>'1402'!$I125-'1402'!$AC125</f>
        <v>81600000</v>
      </c>
    </row>
    <row r="126" spans="1:30" x14ac:dyDescent="0.25">
      <c r="A126" s="53">
        <v>125</v>
      </c>
      <c r="B126" s="63"/>
      <c r="C126" s="36" t="s">
        <v>37</v>
      </c>
      <c r="D126" s="50" t="s">
        <v>41</v>
      </c>
      <c r="E126" s="37" t="s">
        <v>167</v>
      </c>
      <c r="F126" s="37" t="s">
        <v>39</v>
      </c>
      <c r="G126" s="37">
        <v>1</v>
      </c>
      <c r="H126" s="60">
        <v>203000000</v>
      </c>
      <c r="I126" s="60">
        <f t="shared" si="7"/>
        <v>203000000</v>
      </c>
      <c r="J126" s="54">
        <v>45014</v>
      </c>
      <c r="K126" s="61">
        <v>45014</v>
      </c>
      <c r="L126" s="8">
        <v>1</v>
      </c>
      <c r="M126" s="51">
        <v>60</v>
      </c>
      <c r="N126" s="42" t="s">
        <v>36</v>
      </c>
      <c r="O126" s="43">
        <v>0</v>
      </c>
      <c r="P126" s="43">
        <v>0</v>
      </c>
      <c r="Q126" s="39">
        <f>(SLN('1402'!$I126,,'1402'!$M126))*'1402'!$L126</f>
        <v>3383333.3333333335</v>
      </c>
      <c r="R126" s="39">
        <f>(SLN('1402'!$I126,,'1402'!$M126))*'1402'!$L126</f>
        <v>3383333.3333333335</v>
      </c>
      <c r="S126" s="39">
        <f>(SLN('1402'!$I126,,'1402'!$M126))*'1402'!$L126</f>
        <v>3383333.3333333335</v>
      </c>
      <c r="T126" s="39">
        <f>(SLN('1402'!$I126,,'1402'!$M126))*'1402'!$L126</f>
        <v>3383333.3333333335</v>
      </c>
      <c r="U126" s="39">
        <f>(SLN('1402'!$I126,,'1402'!$M126))*'1402'!$L126</f>
        <v>3383333.3333333335</v>
      </c>
      <c r="V126" s="39">
        <f>(SLN('1402'!$I126,,'1402'!$M126))*'1402'!$L126</f>
        <v>3383333.3333333335</v>
      </c>
      <c r="W126" s="39">
        <f>(SLN('1402'!$I126,,'1402'!$M126))*'1402'!$L126</f>
        <v>3383333.3333333335</v>
      </c>
      <c r="X126" s="39">
        <f>(SLN('1402'!$I126,,'1402'!$M126))*'1402'!$L126</f>
        <v>3383333.3333333335</v>
      </c>
      <c r="Y126" s="39">
        <f>(SLN('1402'!$I126,,'1402'!$M126))*'1402'!$L126</f>
        <v>3383333.3333333335</v>
      </c>
      <c r="Z126" s="39">
        <f>(SLN('1402'!$I126,,'1402'!$M126))*'1402'!$L126</f>
        <v>3383333.3333333335</v>
      </c>
      <c r="AA126" s="39">
        <f>(SLN('1402'!$I126,,'1402'!$M126))*'1402'!$L126</f>
        <v>3383333.3333333335</v>
      </c>
      <c r="AB126" s="43">
        <f>SUM('1402'!$P126:$AA126)</f>
        <v>37216666.666666664</v>
      </c>
      <c r="AC126" s="43">
        <f>'1402'!$AB126+'1402'!$O126</f>
        <v>37216666.666666664</v>
      </c>
      <c r="AD126" s="44">
        <f>'1402'!$I126-'1402'!$AC126</f>
        <v>165783333.33333334</v>
      </c>
    </row>
    <row r="127" spans="1:30" x14ac:dyDescent="0.25">
      <c r="A127" s="34">
        <v>126</v>
      </c>
      <c r="B127" s="35"/>
      <c r="C127" s="36" t="s">
        <v>37</v>
      </c>
      <c r="D127" s="36" t="s">
        <v>41</v>
      </c>
      <c r="E127" s="38" t="s">
        <v>168</v>
      </c>
      <c r="F127" s="37" t="s">
        <v>39</v>
      </c>
      <c r="G127" s="37">
        <v>1</v>
      </c>
      <c r="H127" s="60">
        <v>3000000</v>
      </c>
      <c r="I127" s="60">
        <f t="shared" si="7"/>
        <v>3000000</v>
      </c>
      <c r="J127" s="54">
        <v>45052</v>
      </c>
      <c r="K127" s="61">
        <v>45052</v>
      </c>
      <c r="L127" s="8">
        <v>1</v>
      </c>
      <c r="M127" s="39">
        <v>60</v>
      </c>
      <c r="N127" s="42" t="s">
        <v>36</v>
      </c>
      <c r="O127" s="43">
        <v>0</v>
      </c>
      <c r="P127" s="43">
        <v>0</v>
      </c>
      <c r="Q127" s="39">
        <v>0</v>
      </c>
      <c r="R127" s="39">
        <f>(SLN('1402'!$I127,,'1402'!$M127))*'1402'!$L127</f>
        <v>50000</v>
      </c>
      <c r="S127" s="39">
        <f>(SLN('1402'!$I127,,'1402'!$M127))*'1402'!$L127</f>
        <v>50000</v>
      </c>
      <c r="T127" s="39">
        <f>(SLN('1402'!$I127,,'1402'!$M127))*'1402'!$L127</f>
        <v>50000</v>
      </c>
      <c r="U127" s="39">
        <f>(SLN('1402'!$I127,,'1402'!$M127))*'1402'!$L127</f>
        <v>50000</v>
      </c>
      <c r="V127" s="39">
        <f>(SLN('1402'!$I127,,'1402'!$M127))*'1402'!$L127</f>
        <v>50000</v>
      </c>
      <c r="W127" s="39">
        <f>(SLN('1402'!$I127,,'1402'!$M127))*'1402'!$L127</f>
        <v>50000</v>
      </c>
      <c r="X127" s="39">
        <f>(SLN('1402'!$I127,,'1402'!$M127))*'1402'!$L127</f>
        <v>50000</v>
      </c>
      <c r="Y127" s="39">
        <f>(SLN('1402'!$I127,,'1402'!$M127))*'1402'!$L127</f>
        <v>50000</v>
      </c>
      <c r="Z127" s="39">
        <f>(SLN('1402'!$I127,,'1402'!$M127))*'1402'!$L127</f>
        <v>50000</v>
      </c>
      <c r="AA127" s="39">
        <f>(SLN('1402'!$I127,,'1402'!$M127))*'1402'!$L127</f>
        <v>50000</v>
      </c>
      <c r="AB127" s="43">
        <f>SUM('1402'!$P127:$AA127)</f>
        <v>500000</v>
      </c>
      <c r="AC127" s="43">
        <f>'1402'!$AB127+'1402'!$O127</f>
        <v>500000</v>
      </c>
      <c r="AD127" s="44">
        <f>'1402'!$I127-'1402'!$AC127</f>
        <v>2500000</v>
      </c>
    </row>
    <row r="128" spans="1:30" x14ac:dyDescent="0.25">
      <c r="A128" s="34">
        <v>127</v>
      </c>
      <c r="B128" s="35"/>
      <c r="C128" s="36" t="s">
        <v>37</v>
      </c>
      <c r="D128" s="36" t="s">
        <v>41</v>
      </c>
      <c r="E128" s="38" t="s">
        <v>69</v>
      </c>
      <c r="F128" s="37" t="s">
        <v>39</v>
      </c>
      <c r="G128" s="37">
        <v>1</v>
      </c>
      <c r="H128" s="60">
        <v>53000000</v>
      </c>
      <c r="I128" s="60">
        <f t="shared" si="7"/>
        <v>53000000</v>
      </c>
      <c r="J128" s="54">
        <v>45052</v>
      </c>
      <c r="K128" s="61">
        <v>45052</v>
      </c>
      <c r="L128" s="8">
        <v>1</v>
      </c>
      <c r="M128" s="39">
        <v>60</v>
      </c>
      <c r="N128" s="42" t="s">
        <v>36</v>
      </c>
      <c r="O128" s="43">
        <v>0</v>
      </c>
      <c r="P128" s="43">
        <v>0</v>
      </c>
      <c r="Q128" s="39">
        <v>0</v>
      </c>
      <c r="R128" s="39">
        <f>(SLN('1402'!$I128,,'1402'!$M128))*'1402'!$L128</f>
        <v>883333.33333333337</v>
      </c>
      <c r="S128" s="39">
        <f>(SLN('1402'!$I128,,'1402'!$M128))*'1402'!$L128</f>
        <v>883333.33333333337</v>
      </c>
      <c r="T128" s="39">
        <f>(SLN('1402'!$I128,,'1402'!$M128))*'1402'!$L128</f>
        <v>883333.33333333337</v>
      </c>
      <c r="U128" s="39">
        <f>(SLN('1402'!$I128,,'1402'!$M128))*'1402'!$L128</f>
        <v>883333.33333333337</v>
      </c>
      <c r="V128" s="39">
        <f>(SLN('1402'!$I128,,'1402'!$M128))*'1402'!$L128</f>
        <v>883333.33333333337</v>
      </c>
      <c r="W128" s="39">
        <f>(SLN('1402'!$I128,,'1402'!$M128))*'1402'!$L128</f>
        <v>883333.33333333337</v>
      </c>
      <c r="X128" s="39">
        <f>(SLN('1402'!$I128,,'1402'!$M128))*'1402'!$L128</f>
        <v>883333.33333333337</v>
      </c>
      <c r="Y128" s="39">
        <f>(SLN('1402'!$I128,,'1402'!$M128))*'1402'!$L128</f>
        <v>883333.33333333337</v>
      </c>
      <c r="Z128" s="39">
        <f>(SLN('1402'!$I128,,'1402'!$M128))*'1402'!$L128</f>
        <v>883333.33333333337</v>
      </c>
      <c r="AA128" s="39">
        <f>(SLN('1402'!$I128,,'1402'!$M128))*'1402'!$L128</f>
        <v>883333.33333333337</v>
      </c>
      <c r="AB128" s="43">
        <f>SUM('1402'!$P128:$AA128)</f>
        <v>8833333.3333333321</v>
      </c>
      <c r="AC128" s="43">
        <f>'1402'!$AB128+'1402'!$O128</f>
        <v>8833333.3333333321</v>
      </c>
      <c r="AD128" s="44">
        <f>'1402'!$I128-'1402'!$AC128</f>
        <v>44166666.666666672</v>
      </c>
    </row>
    <row r="129" spans="1:30" x14ac:dyDescent="0.25">
      <c r="A129" s="34">
        <v>128</v>
      </c>
      <c r="B129" s="35"/>
      <c r="C129" s="36" t="s">
        <v>37</v>
      </c>
      <c r="D129" s="36" t="s">
        <v>41</v>
      </c>
      <c r="E129" s="38" t="s">
        <v>78</v>
      </c>
      <c r="F129" s="38" t="s">
        <v>39</v>
      </c>
      <c r="G129" s="38">
        <v>1</v>
      </c>
      <c r="H129" s="45">
        <v>67000000</v>
      </c>
      <c r="I129" s="45">
        <f t="shared" si="7"/>
        <v>67000000</v>
      </c>
      <c r="J129" s="40">
        <v>45052</v>
      </c>
      <c r="K129" s="41">
        <v>45052</v>
      </c>
      <c r="L129" s="8">
        <v>1</v>
      </c>
      <c r="M129" s="39">
        <v>60</v>
      </c>
      <c r="N129" s="42" t="s">
        <v>36</v>
      </c>
      <c r="O129" s="43">
        <v>0</v>
      </c>
      <c r="P129" s="43">
        <v>0</v>
      </c>
      <c r="Q129" s="39">
        <v>0</v>
      </c>
      <c r="R129" s="39">
        <f>(SLN('1402'!$I129,,'1402'!$M129))*'1402'!$L129</f>
        <v>1116666.6666666667</v>
      </c>
      <c r="S129" s="39">
        <f>(SLN('1402'!$I129,,'1402'!$M129))*'1402'!$L129</f>
        <v>1116666.6666666667</v>
      </c>
      <c r="T129" s="39">
        <f>(SLN('1402'!$I129,,'1402'!$M129))*'1402'!$L129</f>
        <v>1116666.6666666667</v>
      </c>
      <c r="U129" s="39">
        <f>(SLN('1402'!$I129,,'1402'!$M129))*'1402'!$L129</f>
        <v>1116666.6666666667</v>
      </c>
      <c r="V129" s="39">
        <f>(SLN('1402'!$I129,,'1402'!$M129))*'1402'!$L129</f>
        <v>1116666.6666666667</v>
      </c>
      <c r="W129" s="39">
        <f>(SLN('1402'!$I129,,'1402'!$M129))*'1402'!$L129</f>
        <v>1116666.6666666667</v>
      </c>
      <c r="X129" s="39">
        <f>(SLN('1402'!$I129,,'1402'!$M129))*'1402'!$L129</f>
        <v>1116666.6666666667</v>
      </c>
      <c r="Y129" s="39">
        <f>(SLN('1402'!$I129,,'1402'!$M129))*'1402'!$L129</f>
        <v>1116666.6666666667</v>
      </c>
      <c r="Z129" s="39">
        <f>(SLN('1402'!$I129,,'1402'!$M129))*'1402'!$L129</f>
        <v>1116666.6666666667</v>
      </c>
      <c r="AA129" s="39">
        <f>(SLN('1402'!$I129,,'1402'!$M129))*'1402'!$L129</f>
        <v>1116666.6666666667</v>
      </c>
      <c r="AB129" s="43">
        <f>SUM('1402'!$P129:$AA129)</f>
        <v>11166666.666666666</v>
      </c>
      <c r="AC129" s="43">
        <f>'1402'!$AB129+'1402'!$O129</f>
        <v>11166666.666666666</v>
      </c>
      <c r="AD129" s="44">
        <f>'1402'!$I129-'1402'!$AC129</f>
        <v>55833333.333333336</v>
      </c>
    </row>
    <row r="130" spans="1:30" x14ac:dyDescent="0.25">
      <c r="A130" s="34">
        <v>129</v>
      </c>
      <c r="B130" s="35"/>
      <c r="C130" s="36" t="s">
        <v>37</v>
      </c>
      <c r="D130" s="36" t="s">
        <v>41</v>
      </c>
      <c r="E130" s="38" t="s">
        <v>68</v>
      </c>
      <c r="F130" s="38" t="s">
        <v>39</v>
      </c>
      <c r="G130" s="38">
        <v>1</v>
      </c>
      <c r="H130" s="45">
        <v>340000000</v>
      </c>
      <c r="I130" s="45">
        <f t="shared" si="7"/>
        <v>340000000</v>
      </c>
      <c r="J130" s="40">
        <v>45097</v>
      </c>
      <c r="K130" s="41">
        <v>45097</v>
      </c>
      <c r="L130" s="8">
        <v>1</v>
      </c>
      <c r="M130" s="39">
        <v>60</v>
      </c>
      <c r="N130" s="42" t="s">
        <v>36</v>
      </c>
      <c r="O130" s="43">
        <v>0</v>
      </c>
      <c r="P130" s="43">
        <v>0</v>
      </c>
      <c r="Q130" s="39">
        <v>0</v>
      </c>
      <c r="R130" s="39">
        <v>0</v>
      </c>
      <c r="S130" s="39">
        <f>(SLN('1402'!$I130,,'1402'!$M130))*'1402'!$L130</f>
        <v>5666666.666666667</v>
      </c>
      <c r="T130" s="39">
        <f>(SLN('1402'!$I130,,'1402'!$M130))*'1402'!$L130</f>
        <v>5666666.666666667</v>
      </c>
      <c r="U130" s="39">
        <f>(SLN('1402'!$I130,,'1402'!$M130))*'1402'!$L130</f>
        <v>5666666.666666667</v>
      </c>
      <c r="V130" s="39">
        <f>(SLN('1402'!$I130,,'1402'!$M130))*'1402'!$L130</f>
        <v>5666666.666666667</v>
      </c>
      <c r="W130" s="39">
        <f>(SLN('1402'!$I130,,'1402'!$M130))*'1402'!$L130</f>
        <v>5666666.666666667</v>
      </c>
      <c r="X130" s="39">
        <f>(SLN('1402'!$I130,,'1402'!$M130))*'1402'!$L130</f>
        <v>5666666.666666667</v>
      </c>
      <c r="Y130" s="39">
        <f>(SLN('1402'!$I130,,'1402'!$M130))*'1402'!$L130</f>
        <v>5666666.666666667</v>
      </c>
      <c r="Z130" s="39">
        <f>(SLN('1402'!$I130,,'1402'!$M130))*'1402'!$L130</f>
        <v>5666666.666666667</v>
      </c>
      <c r="AA130" s="39">
        <f>(SLN('1402'!$I130,,'1402'!$M130))*'1402'!$L130</f>
        <v>5666666.666666667</v>
      </c>
      <c r="AB130" s="43">
        <f>SUM('1402'!$P130:$AA130)</f>
        <v>50999999.999999993</v>
      </c>
      <c r="AC130" s="43">
        <f>'1402'!$AB130+'1402'!$O130</f>
        <v>50999999.999999993</v>
      </c>
      <c r="AD130" s="44">
        <f>'1402'!$I130-'1402'!$AC130</f>
        <v>289000000</v>
      </c>
    </row>
    <row r="131" spans="1:30" x14ac:dyDescent="0.25">
      <c r="A131" s="34">
        <v>130</v>
      </c>
      <c r="B131" s="35"/>
      <c r="C131" s="36" t="s">
        <v>37</v>
      </c>
      <c r="D131" s="36" t="s">
        <v>41</v>
      </c>
      <c r="E131" s="38" t="s">
        <v>70</v>
      </c>
      <c r="F131" s="38" t="s">
        <v>39</v>
      </c>
      <c r="G131" s="38">
        <v>1</v>
      </c>
      <c r="H131" s="45">
        <v>79000000</v>
      </c>
      <c r="I131" s="45">
        <f t="shared" ref="I131:I194" si="8">H131*G131</f>
        <v>79000000</v>
      </c>
      <c r="J131" s="40">
        <v>45089</v>
      </c>
      <c r="K131" s="41">
        <v>45089</v>
      </c>
      <c r="L131" s="8">
        <v>1</v>
      </c>
      <c r="M131" s="64">
        <v>60</v>
      </c>
      <c r="N131" s="65" t="s">
        <v>36</v>
      </c>
      <c r="O131" s="43">
        <v>0</v>
      </c>
      <c r="P131" s="43">
        <v>0</v>
      </c>
      <c r="Q131" s="39">
        <v>0</v>
      </c>
      <c r="R131" s="39">
        <v>0</v>
      </c>
      <c r="S131" s="39">
        <f>(SLN('1402'!$I131,,'1402'!$M131))*'1402'!$L131</f>
        <v>1316666.6666666667</v>
      </c>
      <c r="T131" s="39">
        <f>(SLN('1402'!$I131,,'1402'!$M131))*'1402'!$L131</f>
        <v>1316666.6666666667</v>
      </c>
      <c r="U131" s="39">
        <f>(SLN('1402'!$I131,,'1402'!$M131))*'1402'!$L131</f>
        <v>1316666.6666666667</v>
      </c>
      <c r="V131" s="39">
        <f>(SLN('1402'!$I131,,'1402'!$M131))*'1402'!$L131</f>
        <v>1316666.6666666667</v>
      </c>
      <c r="W131" s="39">
        <f>(SLN('1402'!$I131,,'1402'!$M131))*'1402'!$L131</f>
        <v>1316666.6666666667</v>
      </c>
      <c r="X131" s="39">
        <f>(SLN('1402'!$I131,,'1402'!$M131))*'1402'!$L131</f>
        <v>1316666.6666666667</v>
      </c>
      <c r="Y131" s="39">
        <f>(SLN('1402'!$I131,,'1402'!$M131))*'1402'!$L131</f>
        <v>1316666.6666666667</v>
      </c>
      <c r="Z131" s="39">
        <f>(SLN('1402'!$I131,,'1402'!$M131))*'1402'!$L131</f>
        <v>1316666.6666666667</v>
      </c>
      <c r="AA131" s="39">
        <f>(SLN('1402'!$I131,,'1402'!$M131))*'1402'!$L131</f>
        <v>1316666.6666666667</v>
      </c>
      <c r="AB131" s="43">
        <f>SUM('1402'!$P131:$AA131)</f>
        <v>11850000</v>
      </c>
      <c r="AC131" s="43">
        <f>'1402'!$AB131+'1402'!$O131</f>
        <v>11850000</v>
      </c>
      <c r="AD131" s="44">
        <f>'1402'!$I131-'1402'!$AC131</f>
        <v>67150000</v>
      </c>
    </row>
    <row r="132" spans="1:30" x14ac:dyDescent="0.25">
      <c r="A132" s="34">
        <v>131</v>
      </c>
      <c r="B132" s="35"/>
      <c r="C132" s="36" t="s">
        <v>37</v>
      </c>
      <c r="D132" s="36" t="s">
        <v>38</v>
      </c>
      <c r="E132" s="38" t="s">
        <v>169</v>
      </c>
      <c r="F132" s="38" t="s">
        <v>61</v>
      </c>
      <c r="G132" s="38">
        <v>1</v>
      </c>
      <c r="H132" s="45">
        <f>629090000+2520692</f>
        <v>631610692</v>
      </c>
      <c r="I132" s="45">
        <f t="shared" si="8"/>
        <v>631610692</v>
      </c>
      <c r="J132" s="40">
        <v>45196</v>
      </c>
      <c r="K132" s="41">
        <v>45196</v>
      </c>
      <c r="L132" s="8">
        <v>1</v>
      </c>
      <c r="M132" s="39">
        <v>72</v>
      </c>
      <c r="N132" s="42" t="s">
        <v>36</v>
      </c>
      <c r="O132" s="43">
        <v>0</v>
      </c>
      <c r="P132" s="43">
        <v>0</v>
      </c>
      <c r="Q132" s="39">
        <v>0</v>
      </c>
      <c r="R132" s="39">
        <v>0</v>
      </c>
      <c r="S132" s="39">
        <v>0</v>
      </c>
      <c r="T132" s="39">
        <v>0</v>
      </c>
      <c r="U132" s="39">
        <v>0</v>
      </c>
      <c r="V132" s="39">
        <v>0</v>
      </c>
      <c r="W132" s="39">
        <f>(SLN('1402'!$I132,,'1402'!$M132))*'1402'!$L132</f>
        <v>8772370.722222222</v>
      </c>
      <c r="X132" s="39">
        <f>(SLN('1402'!$I132,,'1402'!$M132))*'1402'!$L132</f>
        <v>8772370.722222222</v>
      </c>
      <c r="Y132" s="39">
        <f>(SLN('1402'!$I132,,'1402'!$M132))*'1402'!$L132</f>
        <v>8772370.722222222</v>
      </c>
      <c r="Z132" s="39">
        <f>(SLN('1402'!$I132,,'1402'!$M132))*'1402'!$L132</f>
        <v>8772370.722222222</v>
      </c>
      <c r="AA132" s="39">
        <f>(SLN('1402'!$I132,,'1402'!$M132))*'1402'!$L132</f>
        <v>8772370.722222222</v>
      </c>
      <c r="AB132" s="43">
        <f>SUM('1402'!$P132:$AA132)</f>
        <v>43861853.611111112</v>
      </c>
      <c r="AC132" s="43">
        <f>'1402'!$AB132+'1402'!$O132</f>
        <v>43861853.611111112</v>
      </c>
      <c r="AD132" s="44">
        <f>'1402'!$I132-'1402'!$AC132</f>
        <v>587748838.38888884</v>
      </c>
    </row>
    <row r="133" spans="1:30" x14ac:dyDescent="0.25">
      <c r="A133" s="34">
        <v>132</v>
      </c>
      <c r="B133" s="35"/>
      <c r="C133" s="36" t="s">
        <v>37</v>
      </c>
      <c r="D133" s="36" t="s">
        <v>41</v>
      </c>
      <c r="E133" s="38" t="s">
        <v>79</v>
      </c>
      <c r="F133" s="38" t="s">
        <v>39</v>
      </c>
      <c r="G133" s="38">
        <v>1</v>
      </c>
      <c r="H133" s="45">
        <v>95000000</v>
      </c>
      <c r="I133" s="45">
        <f t="shared" si="8"/>
        <v>95000000</v>
      </c>
      <c r="J133" s="40">
        <v>45090</v>
      </c>
      <c r="K133" s="41">
        <v>45090</v>
      </c>
      <c r="L133" s="8">
        <v>1</v>
      </c>
      <c r="M133" s="39">
        <v>60</v>
      </c>
      <c r="N133" s="42" t="s">
        <v>36</v>
      </c>
      <c r="O133" s="43">
        <v>0</v>
      </c>
      <c r="P133" s="43">
        <v>0</v>
      </c>
      <c r="Q133" s="39">
        <v>0</v>
      </c>
      <c r="R133" s="39">
        <v>0</v>
      </c>
      <c r="S133" s="39">
        <f>(SLN('1402'!$I133,,'1402'!$M133))*'1402'!$L133</f>
        <v>1583333.3333333333</v>
      </c>
      <c r="T133" s="39">
        <f>(SLN('1402'!$I133,,'1402'!$M133))*'1402'!$L133</f>
        <v>1583333.3333333333</v>
      </c>
      <c r="U133" s="39">
        <f>(SLN('1402'!$I133,,'1402'!$M133))*'1402'!$L133</f>
        <v>1583333.3333333333</v>
      </c>
      <c r="V133" s="39">
        <f>(SLN('1402'!$I133,,'1402'!$M133))*'1402'!$L133</f>
        <v>1583333.3333333333</v>
      </c>
      <c r="W133" s="39">
        <f>(SLN('1402'!$I133,,'1402'!$M133))*'1402'!$L133</f>
        <v>1583333.3333333333</v>
      </c>
      <c r="X133" s="39">
        <f>(SLN('1402'!$I133,,'1402'!$M133))*'1402'!$L133</f>
        <v>1583333.3333333333</v>
      </c>
      <c r="Y133" s="39">
        <f>(SLN('1402'!$I133,,'1402'!$M133))*'1402'!$L133</f>
        <v>1583333.3333333333</v>
      </c>
      <c r="Z133" s="39">
        <f>(SLN('1402'!$I133,,'1402'!$M133))*'1402'!$L133</f>
        <v>1583333.3333333333</v>
      </c>
      <c r="AA133" s="39">
        <f>(SLN('1402'!$I133,,'1402'!$M133))*'1402'!$L133</f>
        <v>1583333.3333333333</v>
      </c>
      <c r="AB133" s="43">
        <f>SUM('1402'!$P133:$AA133)</f>
        <v>14250000.000000002</v>
      </c>
      <c r="AC133" s="43">
        <f>'1402'!$AB133+'1402'!$O133</f>
        <v>14250000.000000002</v>
      </c>
      <c r="AD133" s="44">
        <f>'1402'!$I133-'1402'!$AC133</f>
        <v>80750000</v>
      </c>
    </row>
    <row r="134" spans="1:30" x14ac:dyDescent="0.25">
      <c r="A134" s="34">
        <v>133</v>
      </c>
      <c r="B134" s="35"/>
      <c r="C134" s="36" t="s">
        <v>37</v>
      </c>
      <c r="D134" s="36" t="s">
        <v>47</v>
      </c>
      <c r="E134" s="38" t="s">
        <v>170</v>
      </c>
      <c r="F134" s="38" t="s">
        <v>61</v>
      </c>
      <c r="G134" s="38">
        <v>1</v>
      </c>
      <c r="H134" s="45">
        <v>300000000</v>
      </c>
      <c r="I134" s="45">
        <f t="shared" si="8"/>
        <v>300000000</v>
      </c>
      <c r="J134" s="40">
        <v>45190</v>
      </c>
      <c r="K134" s="41">
        <v>45190</v>
      </c>
      <c r="L134" s="8">
        <v>1</v>
      </c>
      <c r="M134" s="39">
        <v>72</v>
      </c>
      <c r="N134" s="42" t="s">
        <v>36</v>
      </c>
      <c r="O134" s="43">
        <v>0</v>
      </c>
      <c r="P134" s="43">
        <v>0</v>
      </c>
      <c r="Q134" s="39">
        <v>0</v>
      </c>
      <c r="R134" s="39">
        <v>0</v>
      </c>
      <c r="S134" s="39">
        <v>0</v>
      </c>
      <c r="T134" s="39">
        <v>0</v>
      </c>
      <c r="U134" s="39">
        <v>0</v>
      </c>
      <c r="V134" s="39">
        <f>(SLN('1402'!$I134,,'1402'!$M134))*'1402'!$L134</f>
        <v>4166666.6666666665</v>
      </c>
      <c r="W134" s="39">
        <f>(SLN('1402'!$I134,,'1402'!$M134))*'1402'!$L134</f>
        <v>4166666.6666666665</v>
      </c>
      <c r="X134" s="39">
        <f>(SLN('1402'!$I134,,'1402'!$M134))*'1402'!$L134</f>
        <v>4166666.6666666665</v>
      </c>
      <c r="Y134" s="39">
        <f>(SLN('1402'!$I134,,'1402'!$M134))*'1402'!$L134</f>
        <v>4166666.6666666665</v>
      </c>
      <c r="Z134" s="39">
        <f>(SLN('1402'!$I134,,'1402'!$M134))*'1402'!$L134</f>
        <v>4166666.6666666665</v>
      </c>
      <c r="AA134" s="39">
        <f>(SLN('1402'!$I134,,'1402'!$M134))*'1402'!$L134</f>
        <v>4166666.6666666665</v>
      </c>
      <c r="AB134" s="43">
        <f>SUM('1402'!$P134:$AA134)</f>
        <v>25000000</v>
      </c>
      <c r="AC134" s="43">
        <f>'1402'!$AB134+'1402'!$O134</f>
        <v>25000000</v>
      </c>
      <c r="AD134" s="44">
        <f>'1402'!$I134-'1402'!$AC134</f>
        <v>275000000</v>
      </c>
    </row>
    <row r="135" spans="1:30" x14ac:dyDescent="0.25">
      <c r="A135" s="34">
        <v>134</v>
      </c>
      <c r="B135" s="35"/>
      <c r="C135" s="36" t="s">
        <v>37</v>
      </c>
      <c r="D135" s="36" t="s">
        <v>41</v>
      </c>
      <c r="E135" s="38" t="s">
        <v>171</v>
      </c>
      <c r="F135" s="38" t="s">
        <v>61</v>
      </c>
      <c r="G135" s="38">
        <v>1</v>
      </c>
      <c r="H135" s="45">
        <v>550000000</v>
      </c>
      <c r="I135" s="45">
        <f t="shared" si="8"/>
        <v>550000000</v>
      </c>
      <c r="J135" s="40">
        <v>45113</v>
      </c>
      <c r="K135" s="41">
        <v>45113</v>
      </c>
      <c r="L135" s="8">
        <v>1</v>
      </c>
      <c r="M135" s="39">
        <v>60</v>
      </c>
      <c r="N135" s="42" t="s">
        <v>36</v>
      </c>
      <c r="O135" s="43">
        <v>0</v>
      </c>
      <c r="P135" s="43">
        <v>0</v>
      </c>
      <c r="Q135" s="39">
        <v>0</v>
      </c>
      <c r="R135" s="39">
        <v>0</v>
      </c>
      <c r="S135" s="39">
        <v>0</v>
      </c>
      <c r="T135" s="39">
        <f>(SLN('1402'!$I135,,'1402'!$M135))*'1402'!$L135</f>
        <v>9166666.666666666</v>
      </c>
      <c r="U135" s="39">
        <f>(SLN('1402'!$I135,,'1402'!$M135))*'1402'!$L135</f>
        <v>9166666.666666666</v>
      </c>
      <c r="V135" s="39">
        <f>(SLN('1402'!$I135,,'1402'!$M135))*'1402'!$L135</f>
        <v>9166666.666666666</v>
      </c>
      <c r="W135" s="39">
        <f>(SLN('1402'!$I135,,'1402'!$M135))*'1402'!$L135</f>
        <v>9166666.666666666</v>
      </c>
      <c r="X135" s="39">
        <f>(SLN('1402'!$I135,,'1402'!$M135))*'1402'!$L135</f>
        <v>9166666.666666666</v>
      </c>
      <c r="Y135" s="39">
        <f>(SLN('1402'!$I135,,'1402'!$M135))*'1402'!$L135</f>
        <v>9166666.666666666</v>
      </c>
      <c r="Z135" s="39">
        <f>(SLN('1402'!$I135,,'1402'!$M135))*'1402'!$L135</f>
        <v>9166666.666666666</v>
      </c>
      <c r="AA135" s="39">
        <f>(SLN('1402'!$I135,,'1402'!$M135))*'1402'!$L135</f>
        <v>9166666.666666666</v>
      </c>
      <c r="AB135" s="43">
        <f>SUM('1402'!$P135:$AA135)</f>
        <v>73333333.333333328</v>
      </c>
      <c r="AC135" s="43">
        <f>'1402'!$AB135+'1402'!$O135</f>
        <v>73333333.333333328</v>
      </c>
      <c r="AD135" s="44">
        <f>'1402'!$I135-'1402'!$AC135</f>
        <v>476666666.66666669</v>
      </c>
    </row>
    <row r="136" spans="1:30" x14ac:dyDescent="0.25">
      <c r="A136" s="34">
        <v>135</v>
      </c>
      <c r="B136" s="35"/>
      <c r="C136" s="36" t="s">
        <v>37</v>
      </c>
      <c r="D136" s="36" t="s">
        <v>47</v>
      </c>
      <c r="E136" s="38" t="s">
        <v>80</v>
      </c>
      <c r="F136" s="38" t="s">
        <v>61</v>
      </c>
      <c r="G136" s="38">
        <v>1</v>
      </c>
      <c r="H136" s="45">
        <v>630000000</v>
      </c>
      <c r="I136" s="45">
        <f t="shared" si="8"/>
        <v>630000000</v>
      </c>
      <c r="J136" s="40">
        <v>45164</v>
      </c>
      <c r="K136" s="41">
        <v>45164</v>
      </c>
      <c r="L136" s="8">
        <v>1</v>
      </c>
      <c r="M136" s="39">
        <v>120</v>
      </c>
      <c r="N136" s="42" t="s">
        <v>36</v>
      </c>
      <c r="O136" s="43">
        <v>0</v>
      </c>
      <c r="P136" s="43">
        <v>0</v>
      </c>
      <c r="Q136" s="39">
        <v>0</v>
      </c>
      <c r="R136" s="39">
        <v>0</v>
      </c>
      <c r="S136" s="39">
        <v>0</v>
      </c>
      <c r="T136" s="39">
        <v>0</v>
      </c>
      <c r="U136" s="39">
        <v>0</v>
      </c>
      <c r="V136" s="39">
        <f>(SLN('1402'!$I136,,'1402'!$M136))*'1402'!$L136</f>
        <v>5250000</v>
      </c>
      <c r="W136" s="39">
        <f>(SLN('1402'!$I136,,'1402'!$M136))*'1402'!$L136</f>
        <v>5250000</v>
      </c>
      <c r="X136" s="39">
        <f>(SLN('1402'!$I136,,'1402'!$M136))*'1402'!$L136</f>
        <v>5250000</v>
      </c>
      <c r="Y136" s="39">
        <f>(SLN('1402'!$I136,,'1402'!$M136))*'1402'!$L136</f>
        <v>5250000</v>
      </c>
      <c r="Z136" s="39">
        <f>(SLN('1402'!$I136,,'1402'!$M136))*'1402'!$L136</f>
        <v>5250000</v>
      </c>
      <c r="AA136" s="39">
        <f>(SLN('1402'!$I136,,'1402'!$M136))*'1402'!$L136</f>
        <v>5250000</v>
      </c>
      <c r="AB136" s="43">
        <f>SUM('1402'!$P136:$AA136)</f>
        <v>31500000</v>
      </c>
      <c r="AC136" s="43">
        <f>'1402'!$AB136+'1402'!$O136</f>
        <v>31500000</v>
      </c>
      <c r="AD136" s="44">
        <f>'1402'!$I136-'1402'!$AC136</f>
        <v>598500000</v>
      </c>
    </row>
    <row r="137" spans="1:30" x14ac:dyDescent="0.25">
      <c r="A137" s="34">
        <v>136</v>
      </c>
      <c r="B137" s="35"/>
      <c r="C137" s="36" t="s">
        <v>37</v>
      </c>
      <c r="D137" s="36" t="s">
        <v>47</v>
      </c>
      <c r="E137" s="38" t="s">
        <v>81</v>
      </c>
      <c r="F137" s="38" t="s">
        <v>61</v>
      </c>
      <c r="G137" s="38">
        <v>1</v>
      </c>
      <c r="H137" s="45">
        <v>965000000</v>
      </c>
      <c r="I137" s="45">
        <f t="shared" si="8"/>
        <v>965000000</v>
      </c>
      <c r="J137" s="40">
        <v>45164</v>
      </c>
      <c r="K137" s="41">
        <v>45164</v>
      </c>
      <c r="L137" s="8">
        <v>1</v>
      </c>
      <c r="M137" s="39">
        <v>120</v>
      </c>
      <c r="N137" s="42" t="s">
        <v>36</v>
      </c>
      <c r="O137" s="43">
        <v>0</v>
      </c>
      <c r="P137" s="43">
        <v>0</v>
      </c>
      <c r="Q137" s="39">
        <v>0</v>
      </c>
      <c r="R137" s="39">
        <v>0</v>
      </c>
      <c r="S137" s="39">
        <v>0</v>
      </c>
      <c r="T137" s="39">
        <v>0</v>
      </c>
      <c r="U137" s="39">
        <v>0</v>
      </c>
      <c r="V137" s="39">
        <f>(SLN('1402'!$I137,,'1402'!$M137))*'1402'!$L137</f>
        <v>8041666.666666667</v>
      </c>
      <c r="W137" s="39">
        <f>(SLN('1402'!$I137,,'1402'!$M137))*'1402'!$L137</f>
        <v>8041666.666666667</v>
      </c>
      <c r="X137" s="39">
        <f>(SLN('1402'!$I137,,'1402'!$M137))*'1402'!$L137</f>
        <v>8041666.666666667</v>
      </c>
      <c r="Y137" s="39">
        <f>(SLN('1402'!$I137,,'1402'!$M137))*'1402'!$L137</f>
        <v>8041666.666666667</v>
      </c>
      <c r="Z137" s="39">
        <f>(SLN('1402'!$I137,,'1402'!$M137))*'1402'!$L137</f>
        <v>8041666.666666667</v>
      </c>
      <c r="AA137" s="39">
        <f>(SLN('1402'!$I137,,'1402'!$M137))*'1402'!$L137</f>
        <v>8041666.666666667</v>
      </c>
      <c r="AB137" s="43">
        <f>SUM('1402'!$P137:$AA137)</f>
        <v>48250000</v>
      </c>
      <c r="AC137" s="43">
        <f>'1402'!$AB137+'1402'!$O137</f>
        <v>48250000</v>
      </c>
      <c r="AD137" s="44">
        <f>'1402'!$I137-'1402'!$AC137</f>
        <v>916750000</v>
      </c>
    </row>
    <row r="138" spans="1:30" x14ac:dyDescent="0.25">
      <c r="A138" s="34">
        <v>137</v>
      </c>
      <c r="B138" s="35"/>
      <c r="C138" s="36" t="s">
        <v>37</v>
      </c>
      <c r="D138" s="36" t="s">
        <v>47</v>
      </c>
      <c r="E138" s="38" t="s">
        <v>71</v>
      </c>
      <c r="F138" s="38" t="s">
        <v>61</v>
      </c>
      <c r="G138" s="38">
        <v>1</v>
      </c>
      <c r="H138" s="45">
        <f>8000000+5000000</f>
        <v>13000000</v>
      </c>
      <c r="I138" s="45">
        <f t="shared" si="8"/>
        <v>13000000</v>
      </c>
      <c r="J138" s="40">
        <v>45164</v>
      </c>
      <c r="K138" s="41">
        <v>45164</v>
      </c>
      <c r="L138" s="8">
        <v>1</v>
      </c>
      <c r="M138" s="39">
        <v>120</v>
      </c>
      <c r="N138" s="42" t="s">
        <v>36</v>
      </c>
      <c r="O138" s="43">
        <v>0</v>
      </c>
      <c r="P138" s="43">
        <v>0</v>
      </c>
      <c r="Q138" s="39">
        <v>0</v>
      </c>
      <c r="R138" s="39">
        <v>0</v>
      </c>
      <c r="S138" s="39">
        <v>0</v>
      </c>
      <c r="T138" s="39">
        <v>0</v>
      </c>
      <c r="U138" s="39">
        <v>0</v>
      </c>
      <c r="V138" s="39">
        <f>(SLN('1402'!$I138,,'1402'!$M138))*'1402'!$L138</f>
        <v>108333.33333333333</v>
      </c>
      <c r="W138" s="39">
        <f>(SLN('1402'!$I138,,'1402'!$M138))*'1402'!$L138</f>
        <v>108333.33333333333</v>
      </c>
      <c r="X138" s="39">
        <f>(SLN('1402'!$I138,,'1402'!$M138))*'1402'!$L138</f>
        <v>108333.33333333333</v>
      </c>
      <c r="Y138" s="39">
        <f>(SLN('1402'!$I138,,'1402'!$M138))*'1402'!$L138</f>
        <v>108333.33333333333</v>
      </c>
      <c r="Z138" s="39">
        <f>(SLN('1402'!$I138,,'1402'!$M138))*'1402'!$L138</f>
        <v>108333.33333333333</v>
      </c>
      <c r="AA138" s="39">
        <f>(SLN('1402'!$I138,,'1402'!$M138))*'1402'!$L138</f>
        <v>108333.33333333333</v>
      </c>
      <c r="AB138" s="43">
        <f>SUM('1402'!$P138:$AA138)</f>
        <v>650000</v>
      </c>
      <c r="AC138" s="43">
        <f>'1402'!$AB138+'1402'!$O138</f>
        <v>650000</v>
      </c>
      <c r="AD138" s="44">
        <f>'1402'!$I138-'1402'!$AC138</f>
        <v>12350000</v>
      </c>
    </row>
    <row r="139" spans="1:30" x14ac:dyDescent="0.25">
      <c r="A139" s="34">
        <v>138</v>
      </c>
      <c r="B139" s="35" t="s">
        <v>31</v>
      </c>
      <c r="C139" s="36" t="s">
        <v>32</v>
      </c>
      <c r="D139" s="36" t="s">
        <v>33</v>
      </c>
      <c r="E139" s="38" t="s">
        <v>172</v>
      </c>
      <c r="F139" s="38" t="s">
        <v>35</v>
      </c>
      <c r="G139" s="38">
        <v>1</v>
      </c>
      <c r="H139" s="45">
        <v>893700000</v>
      </c>
      <c r="I139" s="45">
        <f t="shared" si="8"/>
        <v>893700000</v>
      </c>
      <c r="J139" s="40">
        <v>45048</v>
      </c>
      <c r="K139" s="41">
        <v>45048</v>
      </c>
      <c r="L139" s="8">
        <v>1</v>
      </c>
      <c r="M139" s="39">
        <v>36</v>
      </c>
      <c r="N139" s="42" t="s">
        <v>36</v>
      </c>
      <c r="O139" s="43">
        <v>0</v>
      </c>
      <c r="P139" s="43">
        <v>0</v>
      </c>
      <c r="Q139" s="39">
        <v>0</v>
      </c>
      <c r="R139" s="39">
        <f>(SLN('1402'!$I139,,'1402'!$M139))*'1402'!$L139</f>
        <v>24825000</v>
      </c>
      <c r="S139" s="39">
        <f>(SLN('1402'!$I139,,'1402'!$M139))*'1402'!$L139</f>
        <v>24825000</v>
      </c>
      <c r="T139" s="39">
        <f>(SLN('1402'!$I139,,'1402'!$M139))*'1402'!$L139</f>
        <v>24825000</v>
      </c>
      <c r="U139" s="39">
        <f>(SLN('1402'!$I139,,'1402'!$M139))*'1402'!$L139</f>
        <v>24825000</v>
      </c>
      <c r="V139" s="39">
        <f>(SLN('1402'!$I139,,'1402'!$M139))*'1402'!$L139</f>
        <v>24825000</v>
      </c>
      <c r="W139" s="39">
        <f>(SLN('1402'!$I139,,'1402'!$M139))*'1402'!$L139</f>
        <v>24825000</v>
      </c>
      <c r="X139" s="39">
        <f>(SLN('1402'!$I139,,'1402'!$M139))*'1402'!$L139</f>
        <v>24825000</v>
      </c>
      <c r="Y139" s="39">
        <f>(SLN('1402'!$I139,,'1402'!$M139))*'1402'!$L139</f>
        <v>24825000</v>
      </c>
      <c r="Z139" s="39">
        <f>(SLN('1402'!$I139,,'1402'!$M139))*'1402'!$L139</f>
        <v>24825000</v>
      </c>
      <c r="AA139" s="39">
        <f>(SLN('1402'!$I139,,'1402'!$M139))*'1402'!$L139</f>
        <v>24825000</v>
      </c>
      <c r="AB139" s="43">
        <f>SUM('1402'!$P139:$AA139)</f>
        <v>248250000</v>
      </c>
      <c r="AC139" s="43">
        <f>'1402'!$AB139+'1402'!$O139</f>
        <v>248250000</v>
      </c>
      <c r="AD139" s="44">
        <f>'1402'!$I139-'1402'!$AC139</f>
        <v>645450000</v>
      </c>
    </row>
    <row r="140" spans="1:30" x14ac:dyDescent="0.25">
      <c r="A140" s="34">
        <v>139</v>
      </c>
      <c r="B140" s="35" t="s">
        <v>31</v>
      </c>
      <c r="C140" s="36" t="s">
        <v>32</v>
      </c>
      <c r="D140" s="36" t="s">
        <v>33</v>
      </c>
      <c r="E140" s="38" t="s">
        <v>173</v>
      </c>
      <c r="F140" s="38" t="s">
        <v>35</v>
      </c>
      <c r="G140" s="38">
        <v>1</v>
      </c>
      <c r="H140" s="45">
        <v>90000000</v>
      </c>
      <c r="I140" s="45">
        <f t="shared" si="8"/>
        <v>90000000</v>
      </c>
      <c r="J140" s="40">
        <v>45048</v>
      </c>
      <c r="K140" s="41">
        <v>45048</v>
      </c>
      <c r="L140" s="8">
        <v>1</v>
      </c>
      <c r="M140" s="39">
        <v>36</v>
      </c>
      <c r="N140" s="42" t="s">
        <v>36</v>
      </c>
      <c r="O140" s="43">
        <v>0</v>
      </c>
      <c r="P140" s="43">
        <v>0</v>
      </c>
      <c r="Q140" s="39">
        <v>0</v>
      </c>
      <c r="R140" s="39">
        <f>(SLN('1402'!$I140,,'1402'!$M140))*'1402'!$L140</f>
        <v>2500000</v>
      </c>
      <c r="S140" s="39">
        <f>(SLN('1402'!$I140,,'1402'!$M140))*'1402'!$L140</f>
        <v>2500000</v>
      </c>
      <c r="T140" s="39">
        <f>(SLN('1402'!$I140,,'1402'!$M140))*'1402'!$L140</f>
        <v>2500000</v>
      </c>
      <c r="U140" s="39">
        <f>(SLN('1402'!$I140,,'1402'!$M140))*'1402'!$L140</f>
        <v>2500000</v>
      </c>
      <c r="V140" s="39">
        <f>(SLN('1402'!$I140,,'1402'!$M140))*'1402'!$L140</f>
        <v>2500000</v>
      </c>
      <c r="W140" s="39">
        <f>(SLN('1402'!$I140,,'1402'!$M140))*'1402'!$L140</f>
        <v>2500000</v>
      </c>
      <c r="X140" s="39">
        <f>(SLN('1402'!$I140,,'1402'!$M140))*'1402'!$L140</f>
        <v>2500000</v>
      </c>
      <c r="Y140" s="39">
        <f>(SLN('1402'!$I140,,'1402'!$M140))*'1402'!$L140</f>
        <v>2500000</v>
      </c>
      <c r="Z140" s="39">
        <f>(SLN('1402'!$I140,,'1402'!$M140))*'1402'!$L140</f>
        <v>2500000</v>
      </c>
      <c r="AA140" s="39">
        <f>(SLN('1402'!$I140,,'1402'!$M140))*'1402'!$L140</f>
        <v>2500000</v>
      </c>
      <c r="AB140" s="43">
        <f>SUM('1402'!$P140:$AA140)</f>
        <v>25000000</v>
      </c>
      <c r="AC140" s="43">
        <f>'1402'!$AB140+'1402'!$O140</f>
        <v>25000000</v>
      </c>
      <c r="AD140" s="44">
        <f>'1402'!$I140-'1402'!$AC140</f>
        <v>65000000</v>
      </c>
    </row>
    <row r="141" spans="1:30" x14ac:dyDescent="0.25">
      <c r="A141" s="34">
        <v>140</v>
      </c>
      <c r="B141" s="35"/>
      <c r="C141" s="36" t="s">
        <v>37</v>
      </c>
      <c r="D141" s="36" t="s">
        <v>40</v>
      </c>
      <c r="E141" s="38" t="s">
        <v>174</v>
      </c>
      <c r="F141" s="38" t="s">
        <v>39</v>
      </c>
      <c r="G141" s="38">
        <v>1</v>
      </c>
      <c r="H141" s="45">
        <v>20346239</v>
      </c>
      <c r="I141" s="45">
        <f t="shared" si="8"/>
        <v>20346239</v>
      </c>
      <c r="J141" s="40">
        <v>45129</v>
      </c>
      <c r="K141" s="41">
        <v>45129</v>
      </c>
      <c r="L141" s="8">
        <v>1</v>
      </c>
      <c r="M141" s="39">
        <v>72</v>
      </c>
      <c r="N141" s="42" t="s">
        <v>36</v>
      </c>
      <c r="O141" s="43">
        <v>0</v>
      </c>
      <c r="P141" s="43">
        <v>0</v>
      </c>
      <c r="Q141" s="39">
        <v>0</v>
      </c>
      <c r="R141" s="39">
        <v>0</v>
      </c>
      <c r="S141" s="39">
        <v>0</v>
      </c>
      <c r="T141" s="39">
        <f>(SLN('1402'!$I141,,'1402'!$M141))*'1402'!$L141</f>
        <v>282586.65277777775</v>
      </c>
      <c r="U141" s="39">
        <f>(SLN('1402'!$I141,,'1402'!$M141))*'1402'!$L141</f>
        <v>282586.65277777775</v>
      </c>
      <c r="V141" s="39">
        <f>(SLN('1402'!$I141,,'1402'!$M141))*'1402'!$L141</f>
        <v>282586.65277777775</v>
      </c>
      <c r="W141" s="39">
        <f>(SLN('1402'!$I141,,'1402'!$M141))*'1402'!$L141</f>
        <v>282586.65277777775</v>
      </c>
      <c r="X141" s="39">
        <f>(SLN('1402'!$I141,,'1402'!$M141))*'1402'!$L141</f>
        <v>282586.65277777775</v>
      </c>
      <c r="Y141" s="39">
        <f>(SLN('1402'!$I141,,'1402'!$M141))*'1402'!$L141</f>
        <v>282586.65277777775</v>
      </c>
      <c r="Z141" s="39">
        <f>(SLN('1402'!$I141,,'1402'!$M141))*'1402'!$L141</f>
        <v>282586.65277777775</v>
      </c>
      <c r="AA141" s="39">
        <f>(SLN('1402'!$I141,,'1402'!$M141))*'1402'!$L141</f>
        <v>282586.65277777775</v>
      </c>
      <c r="AB141" s="43">
        <f>SUM('1402'!$P141:$AA141)</f>
        <v>2260693.222222222</v>
      </c>
      <c r="AC141" s="43">
        <f>'1402'!$AB141+'1402'!$O141</f>
        <v>2260693.222222222</v>
      </c>
      <c r="AD141" s="44">
        <f>'1402'!$I141-'1402'!$AC141</f>
        <v>18085545.777777776</v>
      </c>
    </row>
    <row r="142" spans="1:30" x14ac:dyDescent="0.25">
      <c r="A142" s="34">
        <v>141</v>
      </c>
      <c r="B142" s="35"/>
      <c r="C142" s="36" t="s">
        <v>37</v>
      </c>
      <c r="D142" s="36" t="s">
        <v>40</v>
      </c>
      <c r="E142" s="38" t="s">
        <v>175</v>
      </c>
      <c r="F142" s="38" t="s">
        <v>39</v>
      </c>
      <c r="G142" s="38">
        <v>1</v>
      </c>
      <c r="H142" s="45">
        <v>20346239</v>
      </c>
      <c r="I142" s="45">
        <f t="shared" si="8"/>
        <v>20346239</v>
      </c>
      <c r="J142" s="40">
        <v>45129</v>
      </c>
      <c r="K142" s="41">
        <v>45129</v>
      </c>
      <c r="L142" s="8">
        <v>1</v>
      </c>
      <c r="M142" s="39">
        <v>72</v>
      </c>
      <c r="N142" s="42" t="s">
        <v>36</v>
      </c>
      <c r="O142" s="43">
        <v>0</v>
      </c>
      <c r="P142" s="43">
        <v>0</v>
      </c>
      <c r="Q142" s="39">
        <v>0</v>
      </c>
      <c r="R142" s="39">
        <v>0</v>
      </c>
      <c r="S142" s="39">
        <v>0</v>
      </c>
      <c r="T142" s="39">
        <f>(SLN('1402'!$I142,,'1402'!$M142))*'1402'!$L142</f>
        <v>282586.65277777775</v>
      </c>
      <c r="U142" s="39">
        <f>(SLN('1402'!$I142,,'1402'!$M142))*'1402'!$L142</f>
        <v>282586.65277777775</v>
      </c>
      <c r="V142" s="39">
        <f>(SLN('1402'!$I142,,'1402'!$M142))*'1402'!$L142</f>
        <v>282586.65277777775</v>
      </c>
      <c r="W142" s="39">
        <f>(SLN('1402'!$I142,,'1402'!$M142))*'1402'!$L142</f>
        <v>282586.65277777775</v>
      </c>
      <c r="X142" s="39">
        <f>(SLN('1402'!$I142,,'1402'!$M142))*'1402'!$L142</f>
        <v>282586.65277777775</v>
      </c>
      <c r="Y142" s="39">
        <f>(SLN('1402'!$I142,,'1402'!$M142))*'1402'!$L142</f>
        <v>282586.65277777775</v>
      </c>
      <c r="Z142" s="39">
        <f>(SLN('1402'!$I142,,'1402'!$M142))*'1402'!$L142</f>
        <v>282586.65277777775</v>
      </c>
      <c r="AA142" s="39">
        <f>(SLN('1402'!$I142,,'1402'!$M142))*'1402'!$L142</f>
        <v>282586.65277777775</v>
      </c>
      <c r="AB142" s="43">
        <f>SUM('1402'!$P142:$AA142)</f>
        <v>2260693.222222222</v>
      </c>
      <c r="AC142" s="43">
        <f>'1402'!$AB142+'1402'!$O142</f>
        <v>2260693.222222222</v>
      </c>
      <c r="AD142" s="44">
        <f>'1402'!$I142-'1402'!$AC142</f>
        <v>18085545.777777776</v>
      </c>
    </row>
    <row r="143" spans="1:30" x14ac:dyDescent="0.25">
      <c r="A143" s="34">
        <v>142</v>
      </c>
      <c r="B143" s="35"/>
      <c r="C143" s="36" t="s">
        <v>37</v>
      </c>
      <c r="D143" s="36" t="s">
        <v>40</v>
      </c>
      <c r="E143" s="38" t="s">
        <v>176</v>
      </c>
      <c r="F143" s="38" t="s">
        <v>39</v>
      </c>
      <c r="G143" s="38">
        <v>1</v>
      </c>
      <c r="H143" s="45">
        <v>20346239</v>
      </c>
      <c r="I143" s="45">
        <f t="shared" si="8"/>
        <v>20346239</v>
      </c>
      <c r="J143" s="40">
        <v>45129</v>
      </c>
      <c r="K143" s="41">
        <v>45129</v>
      </c>
      <c r="L143" s="8">
        <v>1</v>
      </c>
      <c r="M143" s="39">
        <v>72</v>
      </c>
      <c r="N143" s="42" t="s">
        <v>36</v>
      </c>
      <c r="O143" s="43">
        <v>0</v>
      </c>
      <c r="P143" s="43">
        <v>0</v>
      </c>
      <c r="Q143" s="39">
        <v>0</v>
      </c>
      <c r="R143" s="39">
        <v>0</v>
      </c>
      <c r="S143" s="39">
        <v>0</v>
      </c>
      <c r="T143" s="39">
        <f>(SLN('1402'!$I143,,'1402'!$M143))*'1402'!$L143</f>
        <v>282586.65277777775</v>
      </c>
      <c r="U143" s="39">
        <f>(SLN('1402'!$I143,,'1402'!$M143))*'1402'!$L143</f>
        <v>282586.65277777775</v>
      </c>
      <c r="V143" s="39">
        <f>(SLN('1402'!$I143,,'1402'!$M143))*'1402'!$L143</f>
        <v>282586.65277777775</v>
      </c>
      <c r="W143" s="39">
        <f>(SLN('1402'!$I143,,'1402'!$M143))*'1402'!$L143</f>
        <v>282586.65277777775</v>
      </c>
      <c r="X143" s="39">
        <f>(SLN('1402'!$I143,,'1402'!$M143))*'1402'!$L143</f>
        <v>282586.65277777775</v>
      </c>
      <c r="Y143" s="39">
        <f>(SLN('1402'!$I143,,'1402'!$M143))*'1402'!$L143</f>
        <v>282586.65277777775</v>
      </c>
      <c r="Z143" s="39">
        <f>(SLN('1402'!$I143,,'1402'!$M143))*'1402'!$L143</f>
        <v>282586.65277777775</v>
      </c>
      <c r="AA143" s="39">
        <f>(SLN('1402'!$I143,,'1402'!$M143))*'1402'!$L143</f>
        <v>282586.65277777775</v>
      </c>
      <c r="AB143" s="43">
        <f>SUM('1402'!$P143:$AA143)</f>
        <v>2260693.222222222</v>
      </c>
      <c r="AC143" s="43">
        <f>'1402'!$AB143+'1402'!$O143</f>
        <v>2260693.222222222</v>
      </c>
      <c r="AD143" s="44">
        <f>'1402'!$I143-'1402'!$AC143</f>
        <v>18085545.777777776</v>
      </c>
    </row>
    <row r="144" spans="1:30" x14ac:dyDescent="0.25">
      <c r="A144" s="34">
        <v>143</v>
      </c>
      <c r="B144" s="35"/>
      <c r="C144" s="36" t="s">
        <v>37</v>
      </c>
      <c r="D144" s="36" t="s">
        <v>40</v>
      </c>
      <c r="E144" s="38" t="s">
        <v>177</v>
      </c>
      <c r="F144" s="38" t="s">
        <v>39</v>
      </c>
      <c r="G144" s="38">
        <v>1</v>
      </c>
      <c r="H144" s="45">
        <v>20346239</v>
      </c>
      <c r="I144" s="45">
        <f t="shared" si="8"/>
        <v>20346239</v>
      </c>
      <c r="J144" s="40">
        <v>45129</v>
      </c>
      <c r="K144" s="41">
        <v>45129</v>
      </c>
      <c r="L144" s="8">
        <v>1</v>
      </c>
      <c r="M144" s="39">
        <v>72</v>
      </c>
      <c r="N144" s="42" t="s">
        <v>36</v>
      </c>
      <c r="O144" s="43">
        <v>0</v>
      </c>
      <c r="P144" s="43">
        <v>0</v>
      </c>
      <c r="Q144" s="39">
        <v>0</v>
      </c>
      <c r="R144" s="39">
        <v>0</v>
      </c>
      <c r="S144" s="39">
        <v>0</v>
      </c>
      <c r="T144" s="39">
        <f>(SLN('1402'!$I144,,'1402'!$M144))*'1402'!$L144</f>
        <v>282586.65277777775</v>
      </c>
      <c r="U144" s="39">
        <f>(SLN('1402'!$I144,,'1402'!$M144))*'1402'!$L144</f>
        <v>282586.65277777775</v>
      </c>
      <c r="V144" s="39">
        <f>(SLN('1402'!$I144,,'1402'!$M144))*'1402'!$L144</f>
        <v>282586.65277777775</v>
      </c>
      <c r="W144" s="39">
        <f>(SLN('1402'!$I144,,'1402'!$M144))*'1402'!$L144</f>
        <v>282586.65277777775</v>
      </c>
      <c r="X144" s="39">
        <f>(SLN('1402'!$I144,,'1402'!$M144))*'1402'!$L144</f>
        <v>282586.65277777775</v>
      </c>
      <c r="Y144" s="39">
        <f>(SLN('1402'!$I144,,'1402'!$M144))*'1402'!$L144</f>
        <v>282586.65277777775</v>
      </c>
      <c r="Z144" s="39">
        <f>(SLN('1402'!$I144,,'1402'!$M144))*'1402'!$L144</f>
        <v>282586.65277777775</v>
      </c>
      <c r="AA144" s="39">
        <f>(SLN('1402'!$I144,,'1402'!$M144))*'1402'!$L144</f>
        <v>282586.65277777775</v>
      </c>
      <c r="AB144" s="43">
        <f>SUM('1402'!$P144:$AA144)</f>
        <v>2260693.222222222</v>
      </c>
      <c r="AC144" s="43">
        <f>'1402'!$AB144+'1402'!$O144</f>
        <v>2260693.222222222</v>
      </c>
      <c r="AD144" s="44">
        <f>'1402'!$I144-'1402'!$AC144</f>
        <v>18085545.777777776</v>
      </c>
    </row>
    <row r="145" spans="1:30" x14ac:dyDescent="0.25">
      <c r="A145" s="34">
        <v>144</v>
      </c>
      <c r="B145" s="35"/>
      <c r="C145" s="36" t="s">
        <v>37</v>
      </c>
      <c r="D145" s="36" t="s">
        <v>40</v>
      </c>
      <c r="E145" s="38" t="s">
        <v>178</v>
      </c>
      <c r="F145" s="38" t="s">
        <v>39</v>
      </c>
      <c r="G145" s="38">
        <v>1</v>
      </c>
      <c r="H145" s="45">
        <v>20346239</v>
      </c>
      <c r="I145" s="45">
        <f t="shared" si="8"/>
        <v>20346239</v>
      </c>
      <c r="J145" s="40">
        <v>45129</v>
      </c>
      <c r="K145" s="41">
        <v>45129</v>
      </c>
      <c r="L145" s="8">
        <v>1</v>
      </c>
      <c r="M145" s="39">
        <v>72</v>
      </c>
      <c r="N145" s="42" t="s">
        <v>36</v>
      </c>
      <c r="O145" s="43">
        <v>0</v>
      </c>
      <c r="P145" s="43">
        <v>0</v>
      </c>
      <c r="Q145" s="39">
        <v>0</v>
      </c>
      <c r="R145" s="39">
        <v>0</v>
      </c>
      <c r="S145" s="39">
        <v>0</v>
      </c>
      <c r="T145" s="39">
        <f>(SLN('1402'!$I145,,'1402'!$M145))*'1402'!$L145</f>
        <v>282586.65277777775</v>
      </c>
      <c r="U145" s="39">
        <f>(SLN('1402'!$I145,,'1402'!$M145))*'1402'!$L145</f>
        <v>282586.65277777775</v>
      </c>
      <c r="V145" s="39">
        <f>(SLN('1402'!$I145,,'1402'!$M145))*'1402'!$L145</f>
        <v>282586.65277777775</v>
      </c>
      <c r="W145" s="39">
        <f>(SLN('1402'!$I145,,'1402'!$M145))*'1402'!$L145</f>
        <v>282586.65277777775</v>
      </c>
      <c r="X145" s="39">
        <f>(SLN('1402'!$I145,,'1402'!$M145))*'1402'!$L145</f>
        <v>282586.65277777775</v>
      </c>
      <c r="Y145" s="39">
        <f>(SLN('1402'!$I145,,'1402'!$M145))*'1402'!$L145</f>
        <v>282586.65277777775</v>
      </c>
      <c r="Z145" s="39">
        <f>(SLN('1402'!$I145,,'1402'!$M145))*'1402'!$L145</f>
        <v>282586.65277777775</v>
      </c>
      <c r="AA145" s="39">
        <f>(SLN('1402'!$I145,,'1402'!$M145))*'1402'!$L145</f>
        <v>282586.65277777775</v>
      </c>
      <c r="AB145" s="43">
        <f>SUM('1402'!$P145:$AA145)</f>
        <v>2260693.222222222</v>
      </c>
      <c r="AC145" s="43">
        <f>'1402'!$AB145+'1402'!$O145</f>
        <v>2260693.222222222</v>
      </c>
      <c r="AD145" s="44">
        <f>'1402'!$I145-'1402'!$AC145</f>
        <v>18085545.777777776</v>
      </c>
    </row>
    <row r="146" spans="1:30" x14ac:dyDescent="0.25">
      <c r="A146" s="34">
        <v>145</v>
      </c>
      <c r="B146" s="35"/>
      <c r="C146" s="36" t="s">
        <v>37</v>
      </c>
      <c r="D146" s="36" t="s">
        <v>40</v>
      </c>
      <c r="E146" s="38" t="s">
        <v>179</v>
      </c>
      <c r="F146" s="38" t="s">
        <v>39</v>
      </c>
      <c r="G146" s="38">
        <v>1</v>
      </c>
      <c r="H146" s="45">
        <v>20346239</v>
      </c>
      <c r="I146" s="45">
        <f t="shared" si="8"/>
        <v>20346239</v>
      </c>
      <c r="J146" s="40">
        <v>45129</v>
      </c>
      <c r="K146" s="41">
        <v>45129</v>
      </c>
      <c r="L146" s="8">
        <v>1</v>
      </c>
      <c r="M146" s="39">
        <v>72</v>
      </c>
      <c r="N146" s="42" t="s">
        <v>36</v>
      </c>
      <c r="O146" s="43">
        <v>0</v>
      </c>
      <c r="P146" s="43">
        <v>0</v>
      </c>
      <c r="Q146" s="39">
        <v>0</v>
      </c>
      <c r="R146" s="39">
        <v>0</v>
      </c>
      <c r="S146" s="39">
        <v>0</v>
      </c>
      <c r="T146" s="39">
        <f>(SLN('1402'!$I146,,'1402'!$M146))*'1402'!$L146</f>
        <v>282586.65277777775</v>
      </c>
      <c r="U146" s="39">
        <f>(SLN('1402'!$I146,,'1402'!$M146))*'1402'!$L146</f>
        <v>282586.65277777775</v>
      </c>
      <c r="V146" s="39">
        <f>(SLN('1402'!$I146,,'1402'!$M146))*'1402'!$L146</f>
        <v>282586.65277777775</v>
      </c>
      <c r="W146" s="39">
        <f>(SLN('1402'!$I146,,'1402'!$M146))*'1402'!$L146</f>
        <v>282586.65277777775</v>
      </c>
      <c r="X146" s="39">
        <f>(SLN('1402'!$I146,,'1402'!$M146))*'1402'!$L146</f>
        <v>282586.65277777775</v>
      </c>
      <c r="Y146" s="39">
        <f>(SLN('1402'!$I146,,'1402'!$M146))*'1402'!$L146</f>
        <v>282586.65277777775</v>
      </c>
      <c r="Z146" s="39">
        <f>(SLN('1402'!$I146,,'1402'!$M146))*'1402'!$L146</f>
        <v>282586.65277777775</v>
      </c>
      <c r="AA146" s="39">
        <f>(SLN('1402'!$I146,,'1402'!$M146))*'1402'!$L146</f>
        <v>282586.65277777775</v>
      </c>
      <c r="AB146" s="43">
        <f>SUM('1402'!$P146:$AA146)</f>
        <v>2260693.222222222</v>
      </c>
      <c r="AC146" s="43">
        <f>'1402'!$AB146+'1402'!$O146</f>
        <v>2260693.222222222</v>
      </c>
      <c r="AD146" s="44">
        <f>'1402'!$I146-'1402'!$AC146</f>
        <v>18085545.777777776</v>
      </c>
    </row>
    <row r="147" spans="1:30" x14ac:dyDescent="0.25">
      <c r="A147" s="34">
        <v>146</v>
      </c>
      <c r="B147" s="35"/>
      <c r="C147" s="36" t="s">
        <v>37</v>
      </c>
      <c r="D147" s="36" t="s">
        <v>40</v>
      </c>
      <c r="E147" s="38" t="s">
        <v>180</v>
      </c>
      <c r="F147" s="38" t="s">
        <v>39</v>
      </c>
      <c r="G147" s="38">
        <v>1</v>
      </c>
      <c r="H147" s="45">
        <v>20346239</v>
      </c>
      <c r="I147" s="45">
        <f t="shared" si="8"/>
        <v>20346239</v>
      </c>
      <c r="J147" s="40">
        <v>45129</v>
      </c>
      <c r="K147" s="41">
        <v>45129</v>
      </c>
      <c r="L147" s="8">
        <v>1</v>
      </c>
      <c r="M147" s="39">
        <v>72</v>
      </c>
      <c r="N147" s="42" t="s">
        <v>36</v>
      </c>
      <c r="O147" s="43">
        <v>0</v>
      </c>
      <c r="P147" s="43">
        <v>0</v>
      </c>
      <c r="Q147" s="39">
        <v>0</v>
      </c>
      <c r="R147" s="39">
        <v>0</v>
      </c>
      <c r="S147" s="39">
        <v>0</v>
      </c>
      <c r="T147" s="39">
        <f>(SLN('1402'!$I147,,'1402'!$M147))*'1402'!$L147</f>
        <v>282586.65277777775</v>
      </c>
      <c r="U147" s="39">
        <f>(SLN('1402'!$I147,,'1402'!$M147))*'1402'!$L147</f>
        <v>282586.65277777775</v>
      </c>
      <c r="V147" s="39">
        <f>(SLN('1402'!$I147,,'1402'!$M147))*'1402'!$L147</f>
        <v>282586.65277777775</v>
      </c>
      <c r="W147" s="39">
        <f>(SLN('1402'!$I147,,'1402'!$M147))*'1402'!$L147</f>
        <v>282586.65277777775</v>
      </c>
      <c r="X147" s="39">
        <f>(SLN('1402'!$I147,,'1402'!$M147))*'1402'!$L147</f>
        <v>282586.65277777775</v>
      </c>
      <c r="Y147" s="39">
        <f>(SLN('1402'!$I147,,'1402'!$M147))*'1402'!$L147</f>
        <v>282586.65277777775</v>
      </c>
      <c r="Z147" s="39">
        <f>(SLN('1402'!$I147,,'1402'!$M147))*'1402'!$L147</f>
        <v>282586.65277777775</v>
      </c>
      <c r="AA147" s="39">
        <f>(SLN('1402'!$I147,,'1402'!$M147))*'1402'!$L147</f>
        <v>282586.65277777775</v>
      </c>
      <c r="AB147" s="43">
        <f>SUM('1402'!$P147:$AA147)</f>
        <v>2260693.222222222</v>
      </c>
      <c r="AC147" s="43">
        <f>'1402'!$AB147+'1402'!$O147</f>
        <v>2260693.222222222</v>
      </c>
      <c r="AD147" s="44">
        <f>'1402'!$I147-'1402'!$AC147</f>
        <v>18085545.777777776</v>
      </c>
    </row>
    <row r="148" spans="1:30" x14ac:dyDescent="0.25">
      <c r="A148" s="34">
        <v>147</v>
      </c>
      <c r="B148" s="35"/>
      <c r="C148" s="36" t="s">
        <v>37</v>
      </c>
      <c r="D148" s="36" t="s">
        <v>40</v>
      </c>
      <c r="E148" s="38" t="s">
        <v>181</v>
      </c>
      <c r="F148" s="38" t="s">
        <v>39</v>
      </c>
      <c r="G148" s="38">
        <v>1</v>
      </c>
      <c r="H148" s="45">
        <v>20346239</v>
      </c>
      <c r="I148" s="45">
        <f t="shared" si="8"/>
        <v>20346239</v>
      </c>
      <c r="J148" s="40">
        <v>45129</v>
      </c>
      <c r="K148" s="41">
        <v>45129</v>
      </c>
      <c r="L148" s="8">
        <v>1</v>
      </c>
      <c r="M148" s="39">
        <v>72</v>
      </c>
      <c r="N148" s="42" t="s">
        <v>36</v>
      </c>
      <c r="O148" s="43">
        <v>0</v>
      </c>
      <c r="P148" s="43">
        <v>0</v>
      </c>
      <c r="Q148" s="39">
        <v>0</v>
      </c>
      <c r="R148" s="39">
        <v>0</v>
      </c>
      <c r="S148" s="39">
        <v>0</v>
      </c>
      <c r="T148" s="39">
        <f>(SLN('1402'!$I148,,'1402'!$M148))*'1402'!$L148</f>
        <v>282586.65277777775</v>
      </c>
      <c r="U148" s="39">
        <f>(SLN('1402'!$I148,,'1402'!$M148))*'1402'!$L148</f>
        <v>282586.65277777775</v>
      </c>
      <c r="V148" s="39">
        <f>(SLN('1402'!$I148,,'1402'!$M148))*'1402'!$L148</f>
        <v>282586.65277777775</v>
      </c>
      <c r="W148" s="39">
        <f>(SLN('1402'!$I148,,'1402'!$M148))*'1402'!$L148</f>
        <v>282586.65277777775</v>
      </c>
      <c r="X148" s="39">
        <f>(SLN('1402'!$I148,,'1402'!$M148))*'1402'!$L148</f>
        <v>282586.65277777775</v>
      </c>
      <c r="Y148" s="39">
        <f>(SLN('1402'!$I148,,'1402'!$M148))*'1402'!$L148</f>
        <v>282586.65277777775</v>
      </c>
      <c r="Z148" s="39">
        <f>(SLN('1402'!$I148,,'1402'!$M148))*'1402'!$L148</f>
        <v>282586.65277777775</v>
      </c>
      <c r="AA148" s="39">
        <f>(SLN('1402'!$I148,,'1402'!$M148))*'1402'!$L148</f>
        <v>282586.65277777775</v>
      </c>
      <c r="AB148" s="43">
        <f>SUM('1402'!$P148:$AA148)</f>
        <v>2260693.222222222</v>
      </c>
      <c r="AC148" s="43">
        <f>'1402'!$AB148+'1402'!$O148</f>
        <v>2260693.222222222</v>
      </c>
      <c r="AD148" s="44">
        <f>'1402'!$I148-'1402'!$AC148</f>
        <v>18085545.777777776</v>
      </c>
    </row>
    <row r="149" spans="1:30" x14ac:dyDescent="0.25">
      <c r="A149" s="34">
        <v>148</v>
      </c>
      <c r="B149" s="35"/>
      <c r="C149" s="36" t="s">
        <v>37</v>
      </c>
      <c r="D149" s="36" t="s">
        <v>40</v>
      </c>
      <c r="E149" s="38" t="s">
        <v>182</v>
      </c>
      <c r="F149" s="38" t="s">
        <v>39</v>
      </c>
      <c r="G149" s="38">
        <v>1</v>
      </c>
      <c r="H149" s="45">
        <v>20346239</v>
      </c>
      <c r="I149" s="45">
        <f t="shared" si="8"/>
        <v>20346239</v>
      </c>
      <c r="J149" s="40">
        <v>45129</v>
      </c>
      <c r="K149" s="41">
        <v>45129</v>
      </c>
      <c r="L149" s="8">
        <v>1</v>
      </c>
      <c r="M149" s="39">
        <v>72</v>
      </c>
      <c r="N149" s="42" t="s">
        <v>36</v>
      </c>
      <c r="O149" s="43">
        <v>0</v>
      </c>
      <c r="P149" s="43">
        <v>0</v>
      </c>
      <c r="Q149" s="39">
        <v>0</v>
      </c>
      <c r="R149" s="39">
        <v>0</v>
      </c>
      <c r="S149" s="39">
        <v>0</v>
      </c>
      <c r="T149" s="39">
        <f>(SLN('1402'!$I149,,'1402'!$M149))*'1402'!$L149</f>
        <v>282586.65277777775</v>
      </c>
      <c r="U149" s="39">
        <f>(SLN('1402'!$I149,,'1402'!$M149))*'1402'!$L149</f>
        <v>282586.65277777775</v>
      </c>
      <c r="V149" s="39">
        <f>(SLN('1402'!$I149,,'1402'!$M149))*'1402'!$L149</f>
        <v>282586.65277777775</v>
      </c>
      <c r="W149" s="39">
        <f>(SLN('1402'!$I149,,'1402'!$M149))*'1402'!$L149</f>
        <v>282586.65277777775</v>
      </c>
      <c r="X149" s="39">
        <f>(SLN('1402'!$I149,,'1402'!$M149))*'1402'!$L149</f>
        <v>282586.65277777775</v>
      </c>
      <c r="Y149" s="39">
        <f>(SLN('1402'!$I149,,'1402'!$M149))*'1402'!$L149</f>
        <v>282586.65277777775</v>
      </c>
      <c r="Z149" s="39">
        <f>(SLN('1402'!$I149,,'1402'!$M149))*'1402'!$L149</f>
        <v>282586.65277777775</v>
      </c>
      <c r="AA149" s="39">
        <f>(SLN('1402'!$I149,,'1402'!$M149))*'1402'!$L149</f>
        <v>282586.65277777775</v>
      </c>
      <c r="AB149" s="43">
        <f>SUM('1402'!$P149:$AA149)</f>
        <v>2260693.222222222</v>
      </c>
      <c r="AC149" s="43">
        <f>'1402'!$AB149+'1402'!$O149</f>
        <v>2260693.222222222</v>
      </c>
      <c r="AD149" s="44">
        <f>'1402'!$I149-'1402'!$AC149</f>
        <v>18085545.777777776</v>
      </c>
    </row>
    <row r="150" spans="1:30" x14ac:dyDescent="0.25">
      <c r="A150" s="34">
        <v>149</v>
      </c>
      <c r="B150" s="35"/>
      <c r="C150" s="36" t="s">
        <v>37</v>
      </c>
      <c r="D150" s="36" t="s">
        <v>40</v>
      </c>
      <c r="E150" s="38" t="s">
        <v>183</v>
      </c>
      <c r="F150" s="38" t="s">
        <v>39</v>
      </c>
      <c r="G150" s="38">
        <v>1</v>
      </c>
      <c r="H150" s="45">
        <v>20346239</v>
      </c>
      <c r="I150" s="45">
        <f t="shared" si="8"/>
        <v>20346239</v>
      </c>
      <c r="J150" s="40">
        <v>45129</v>
      </c>
      <c r="K150" s="41">
        <v>45129</v>
      </c>
      <c r="L150" s="8">
        <v>1</v>
      </c>
      <c r="M150" s="39">
        <v>72</v>
      </c>
      <c r="N150" s="42" t="s">
        <v>36</v>
      </c>
      <c r="O150" s="43">
        <v>0</v>
      </c>
      <c r="P150" s="43">
        <v>0</v>
      </c>
      <c r="Q150" s="39">
        <v>0</v>
      </c>
      <c r="R150" s="39">
        <v>0</v>
      </c>
      <c r="S150" s="39">
        <v>0</v>
      </c>
      <c r="T150" s="39">
        <f>(SLN('1402'!$I150,,'1402'!$M150))*'1402'!$L150</f>
        <v>282586.65277777775</v>
      </c>
      <c r="U150" s="39">
        <f>(SLN('1402'!$I150,,'1402'!$M150))*'1402'!$L150</f>
        <v>282586.65277777775</v>
      </c>
      <c r="V150" s="39">
        <f>(SLN('1402'!$I150,,'1402'!$M150))*'1402'!$L150</f>
        <v>282586.65277777775</v>
      </c>
      <c r="W150" s="39">
        <f>(SLN('1402'!$I150,,'1402'!$M150))*'1402'!$L150</f>
        <v>282586.65277777775</v>
      </c>
      <c r="X150" s="39">
        <f>(SLN('1402'!$I150,,'1402'!$M150))*'1402'!$L150</f>
        <v>282586.65277777775</v>
      </c>
      <c r="Y150" s="39">
        <f>(SLN('1402'!$I150,,'1402'!$M150))*'1402'!$L150</f>
        <v>282586.65277777775</v>
      </c>
      <c r="Z150" s="39">
        <f>(SLN('1402'!$I150,,'1402'!$M150))*'1402'!$L150</f>
        <v>282586.65277777775</v>
      </c>
      <c r="AA150" s="39">
        <f>(SLN('1402'!$I150,,'1402'!$M150))*'1402'!$L150</f>
        <v>282586.65277777775</v>
      </c>
      <c r="AB150" s="43">
        <f>SUM('1402'!$P150:$AA150)</f>
        <v>2260693.222222222</v>
      </c>
      <c r="AC150" s="43">
        <f>'1402'!$AB150+'1402'!$O150</f>
        <v>2260693.222222222</v>
      </c>
      <c r="AD150" s="44">
        <f>'1402'!$I150-'1402'!$AC150</f>
        <v>18085545.777777776</v>
      </c>
    </row>
    <row r="151" spans="1:30" x14ac:dyDescent="0.25">
      <c r="A151" s="34">
        <v>150</v>
      </c>
      <c r="B151" s="35"/>
      <c r="C151" s="36" t="s">
        <v>37</v>
      </c>
      <c r="D151" s="36" t="s">
        <v>40</v>
      </c>
      <c r="E151" s="38" t="s">
        <v>184</v>
      </c>
      <c r="F151" s="38" t="s">
        <v>39</v>
      </c>
      <c r="G151" s="38">
        <v>1</v>
      </c>
      <c r="H151" s="45">
        <v>20346239</v>
      </c>
      <c r="I151" s="45">
        <f t="shared" si="8"/>
        <v>20346239</v>
      </c>
      <c r="J151" s="40">
        <v>45129</v>
      </c>
      <c r="K151" s="41">
        <v>45129</v>
      </c>
      <c r="L151" s="8">
        <v>1</v>
      </c>
      <c r="M151" s="39">
        <v>72</v>
      </c>
      <c r="N151" s="42" t="s">
        <v>36</v>
      </c>
      <c r="O151" s="43">
        <v>0</v>
      </c>
      <c r="P151" s="43">
        <v>0</v>
      </c>
      <c r="Q151" s="39">
        <v>0</v>
      </c>
      <c r="R151" s="39">
        <v>0</v>
      </c>
      <c r="S151" s="39">
        <v>0</v>
      </c>
      <c r="T151" s="39">
        <f>(SLN('1402'!$I151,,'1402'!$M151))*'1402'!$L151</f>
        <v>282586.65277777775</v>
      </c>
      <c r="U151" s="39">
        <f>(SLN('1402'!$I151,,'1402'!$M151))*'1402'!$L151</f>
        <v>282586.65277777775</v>
      </c>
      <c r="V151" s="39">
        <f>(SLN('1402'!$I151,,'1402'!$M151))*'1402'!$L151</f>
        <v>282586.65277777775</v>
      </c>
      <c r="W151" s="39">
        <f>(SLN('1402'!$I151,,'1402'!$M151))*'1402'!$L151</f>
        <v>282586.65277777775</v>
      </c>
      <c r="X151" s="39">
        <f>(SLN('1402'!$I151,,'1402'!$M151))*'1402'!$L151</f>
        <v>282586.65277777775</v>
      </c>
      <c r="Y151" s="39">
        <f>(SLN('1402'!$I151,,'1402'!$M151))*'1402'!$L151</f>
        <v>282586.65277777775</v>
      </c>
      <c r="Z151" s="39">
        <f>(SLN('1402'!$I151,,'1402'!$M151))*'1402'!$L151</f>
        <v>282586.65277777775</v>
      </c>
      <c r="AA151" s="39">
        <f>(SLN('1402'!$I151,,'1402'!$M151))*'1402'!$L151</f>
        <v>282586.65277777775</v>
      </c>
      <c r="AB151" s="43">
        <f>SUM('1402'!$P151:$AA151)</f>
        <v>2260693.222222222</v>
      </c>
      <c r="AC151" s="43">
        <f>'1402'!$AB151+'1402'!$O151</f>
        <v>2260693.222222222</v>
      </c>
      <c r="AD151" s="44">
        <f>'1402'!$I151-'1402'!$AC151</f>
        <v>18085545.777777776</v>
      </c>
    </row>
    <row r="152" spans="1:30" x14ac:dyDescent="0.25">
      <c r="A152" s="34">
        <v>151</v>
      </c>
      <c r="B152" s="35"/>
      <c r="C152" s="36" t="s">
        <v>37</v>
      </c>
      <c r="D152" s="36" t="s">
        <v>40</v>
      </c>
      <c r="E152" s="38" t="s">
        <v>176</v>
      </c>
      <c r="F152" s="38" t="s">
        <v>39</v>
      </c>
      <c r="G152" s="38">
        <v>1</v>
      </c>
      <c r="H152" s="45">
        <v>20346239</v>
      </c>
      <c r="I152" s="45">
        <f t="shared" si="8"/>
        <v>20346239</v>
      </c>
      <c r="J152" s="40">
        <v>45129</v>
      </c>
      <c r="K152" s="41">
        <v>45129</v>
      </c>
      <c r="L152" s="8">
        <v>1</v>
      </c>
      <c r="M152" s="39">
        <v>72</v>
      </c>
      <c r="N152" s="42" t="s">
        <v>36</v>
      </c>
      <c r="O152" s="43">
        <v>0</v>
      </c>
      <c r="P152" s="43">
        <v>0</v>
      </c>
      <c r="Q152" s="39">
        <v>0</v>
      </c>
      <c r="R152" s="39">
        <v>0</v>
      </c>
      <c r="S152" s="39">
        <v>0</v>
      </c>
      <c r="T152" s="39">
        <f>(SLN('1402'!$I152,,'1402'!$M152))*'1402'!$L152</f>
        <v>282586.65277777775</v>
      </c>
      <c r="U152" s="39">
        <f>(SLN('1402'!$I152,,'1402'!$M152))*'1402'!$L152</f>
        <v>282586.65277777775</v>
      </c>
      <c r="V152" s="39">
        <f>(SLN('1402'!$I152,,'1402'!$M152))*'1402'!$L152</f>
        <v>282586.65277777775</v>
      </c>
      <c r="W152" s="39">
        <f>(SLN('1402'!$I152,,'1402'!$M152))*'1402'!$L152</f>
        <v>282586.65277777775</v>
      </c>
      <c r="X152" s="39">
        <f>(SLN('1402'!$I152,,'1402'!$M152))*'1402'!$L152</f>
        <v>282586.65277777775</v>
      </c>
      <c r="Y152" s="39">
        <f>(SLN('1402'!$I152,,'1402'!$M152))*'1402'!$L152</f>
        <v>282586.65277777775</v>
      </c>
      <c r="Z152" s="39">
        <f>(SLN('1402'!$I152,,'1402'!$M152))*'1402'!$L152</f>
        <v>282586.65277777775</v>
      </c>
      <c r="AA152" s="39">
        <f>(SLN('1402'!$I152,,'1402'!$M152))*'1402'!$L152</f>
        <v>282586.65277777775</v>
      </c>
      <c r="AB152" s="43">
        <f>SUM('1402'!$P152:$AA152)</f>
        <v>2260693.222222222</v>
      </c>
      <c r="AC152" s="43">
        <f>'1402'!$AB152+'1402'!$O152</f>
        <v>2260693.222222222</v>
      </c>
      <c r="AD152" s="44">
        <f>'1402'!$I152-'1402'!$AC152</f>
        <v>18085545.777777776</v>
      </c>
    </row>
    <row r="153" spans="1:30" x14ac:dyDescent="0.25">
      <c r="A153" s="34">
        <v>152</v>
      </c>
      <c r="B153" s="35"/>
      <c r="C153" s="36" t="s">
        <v>37</v>
      </c>
      <c r="D153" s="36" t="s">
        <v>40</v>
      </c>
      <c r="E153" s="38" t="s">
        <v>183</v>
      </c>
      <c r="F153" s="38" t="s">
        <v>39</v>
      </c>
      <c r="G153" s="38">
        <v>1</v>
      </c>
      <c r="H153" s="45">
        <v>20346239</v>
      </c>
      <c r="I153" s="45">
        <f t="shared" si="8"/>
        <v>20346239</v>
      </c>
      <c r="J153" s="40">
        <v>45129</v>
      </c>
      <c r="K153" s="41">
        <v>45129</v>
      </c>
      <c r="L153" s="8">
        <v>1</v>
      </c>
      <c r="M153" s="39">
        <v>72</v>
      </c>
      <c r="N153" s="42" t="s">
        <v>36</v>
      </c>
      <c r="O153" s="43">
        <v>0</v>
      </c>
      <c r="P153" s="43">
        <v>0</v>
      </c>
      <c r="Q153" s="39">
        <v>0</v>
      </c>
      <c r="R153" s="39">
        <v>0</v>
      </c>
      <c r="S153" s="39">
        <v>0</v>
      </c>
      <c r="T153" s="39">
        <f>(SLN('1402'!$I153,,'1402'!$M153))*'1402'!$L153</f>
        <v>282586.65277777775</v>
      </c>
      <c r="U153" s="39">
        <f>(SLN('1402'!$I153,,'1402'!$M153))*'1402'!$L153</f>
        <v>282586.65277777775</v>
      </c>
      <c r="V153" s="39">
        <f>(SLN('1402'!$I153,,'1402'!$M153))*'1402'!$L153</f>
        <v>282586.65277777775</v>
      </c>
      <c r="W153" s="39">
        <f>(SLN('1402'!$I153,,'1402'!$M153))*'1402'!$L153</f>
        <v>282586.65277777775</v>
      </c>
      <c r="X153" s="39">
        <f>(SLN('1402'!$I153,,'1402'!$M153))*'1402'!$L153</f>
        <v>282586.65277777775</v>
      </c>
      <c r="Y153" s="39">
        <f>(SLN('1402'!$I153,,'1402'!$M153))*'1402'!$L153</f>
        <v>282586.65277777775</v>
      </c>
      <c r="Z153" s="39">
        <f>(SLN('1402'!$I153,,'1402'!$M153))*'1402'!$L153</f>
        <v>282586.65277777775</v>
      </c>
      <c r="AA153" s="39">
        <f>(SLN('1402'!$I153,,'1402'!$M153))*'1402'!$L153</f>
        <v>282586.65277777775</v>
      </c>
      <c r="AB153" s="43">
        <f>SUM('1402'!$P153:$AA153)</f>
        <v>2260693.222222222</v>
      </c>
      <c r="AC153" s="43">
        <f>'1402'!$AB153+'1402'!$O153</f>
        <v>2260693.222222222</v>
      </c>
      <c r="AD153" s="44">
        <f>'1402'!$I153-'1402'!$AC153</f>
        <v>18085545.777777776</v>
      </c>
    </row>
    <row r="154" spans="1:30" x14ac:dyDescent="0.25">
      <c r="A154" s="34">
        <v>153</v>
      </c>
      <c r="B154" s="35"/>
      <c r="C154" s="36" t="s">
        <v>37</v>
      </c>
      <c r="D154" s="36" t="s">
        <v>40</v>
      </c>
      <c r="E154" s="38" t="s">
        <v>185</v>
      </c>
      <c r="F154" s="38" t="s">
        <v>39</v>
      </c>
      <c r="G154" s="38">
        <v>1</v>
      </c>
      <c r="H154" s="45">
        <v>20346239</v>
      </c>
      <c r="I154" s="45">
        <f t="shared" si="8"/>
        <v>20346239</v>
      </c>
      <c r="J154" s="40">
        <v>45129</v>
      </c>
      <c r="K154" s="41">
        <v>45129</v>
      </c>
      <c r="L154" s="8">
        <v>1</v>
      </c>
      <c r="M154" s="39">
        <v>72</v>
      </c>
      <c r="N154" s="42" t="s">
        <v>36</v>
      </c>
      <c r="O154" s="43">
        <v>0</v>
      </c>
      <c r="P154" s="43">
        <v>0</v>
      </c>
      <c r="Q154" s="39">
        <v>0</v>
      </c>
      <c r="R154" s="39">
        <v>0</v>
      </c>
      <c r="S154" s="39">
        <v>0</v>
      </c>
      <c r="T154" s="39">
        <f>(SLN('1402'!$I154,,'1402'!$M154))*'1402'!$L154</f>
        <v>282586.65277777775</v>
      </c>
      <c r="U154" s="39">
        <f>(SLN('1402'!$I154,,'1402'!$M154))*'1402'!$L154</f>
        <v>282586.65277777775</v>
      </c>
      <c r="V154" s="39">
        <f>(SLN('1402'!$I154,,'1402'!$M154))*'1402'!$L154</f>
        <v>282586.65277777775</v>
      </c>
      <c r="W154" s="39">
        <f>(SLN('1402'!$I154,,'1402'!$M154))*'1402'!$L154</f>
        <v>282586.65277777775</v>
      </c>
      <c r="X154" s="39">
        <f>(SLN('1402'!$I154,,'1402'!$M154))*'1402'!$L154</f>
        <v>282586.65277777775</v>
      </c>
      <c r="Y154" s="39">
        <f>(SLN('1402'!$I154,,'1402'!$M154))*'1402'!$L154</f>
        <v>282586.65277777775</v>
      </c>
      <c r="Z154" s="39">
        <f>(SLN('1402'!$I154,,'1402'!$M154))*'1402'!$L154</f>
        <v>282586.65277777775</v>
      </c>
      <c r="AA154" s="39">
        <f>(SLN('1402'!$I154,,'1402'!$M154))*'1402'!$L154</f>
        <v>282586.65277777775</v>
      </c>
      <c r="AB154" s="43">
        <f>SUM('1402'!$P154:$AA154)</f>
        <v>2260693.222222222</v>
      </c>
      <c r="AC154" s="43">
        <f>'1402'!$AB154+'1402'!$O154</f>
        <v>2260693.222222222</v>
      </c>
      <c r="AD154" s="44">
        <f>'1402'!$I154-'1402'!$AC154</f>
        <v>18085545.777777776</v>
      </c>
    </row>
    <row r="155" spans="1:30" x14ac:dyDescent="0.25">
      <c r="A155" s="34">
        <v>154</v>
      </c>
      <c r="B155" s="35"/>
      <c r="C155" s="36" t="s">
        <v>37</v>
      </c>
      <c r="D155" s="36" t="s">
        <v>40</v>
      </c>
      <c r="E155" s="38" t="s">
        <v>183</v>
      </c>
      <c r="F155" s="38" t="s">
        <v>39</v>
      </c>
      <c r="G155" s="38">
        <v>1</v>
      </c>
      <c r="H155" s="45">
        <v>20346239</v>
      </c>
      <c r="I155" s="45">
        <f t="shared" si="8"/>
        <v>20346239</v>
      </c>
      <c r="J155" s="40">
        <v>45129</v>
      </c>
      <c r="K155" s="41">
        <v>45129</v>
      </c>
      <c r="L155" s="8">
        <v>1</v>
      </c>
      <c r="M155" s="39">
        <v>72</v>
      </c>
      <c r="N155" s="42" t="s">
        <v>36</v>
      </c>
      <c r="O155" s="43">
        <v>0</v>
      </c>
      <c r="P155" s="43">
        <v>0</v>
      </c>
      <c r="Q155" s="39">
        <v>0</v>
      </c>
      <c r="R155" s="39">
        <v>0</v>
      </c>
      <c r="S155" s="39">
        <v>0</v>
      </c>
      <c r="T155" s="39">
        <f>(SLN('1402'!$I155,,'1402'!$M155))*'1402'!$L155</f>
        <v>282586.65277777775</v>
      </c>
      <c r="U155" s="39">
        <f>(SLN('1402'!$I155,,'1402'!$M155))*'1402'!$L155</f>
        <v>282586.65277777775</v>
      </c>
      <c r="V155" s="39">
        <f>(SLN('1402'!$I155,,'1402'!$M155))*'1402'!$L155</f>
        <v>282586.65277777775</v>
      </c>
      <c r="W155" s="39">
        <f>(SLN('1402'!$I155,,'1402'!$M155))*'1402'!$L155</f>
        <v>282586.65277777775</v>
      </c>
      <c r="X155" s="39">
        <f>(SLN('1402'!$I155,,'1402'!$M155))*'1402'!$L155</f>
        <v>282586.65277777775</v>
      </c>
      <c r="Y155" s="39">
        <f>(SLN('1402'!$I155,,'1402'!$M155))*'1402'!$L155</f>
        <v>282586.65277777775</v>
      </c>
      <c r="Z155" s="39">
        <f>(SLN('1402'!$I155,,'1402'!$M155))*'1402'!$L155</f>
        <v>282586.65277777775</v>
      </c>
      <c r="AA155" s="39">
        <f>(SLN('1402'!$I155,,'1402'!$M155))*'1402'!$L155</f>
        <v>282586.65277777775</v>
      </c>
      <c r="AB155" s="43">
        <f>SUM('1402'!$P155:$AA155)</f>
        <v>2260693.222222222</v>
      </c>
      <c r="AC155" s="43">
        <f>'1402'!$AB155+'1402'!$O155</f>
        <v>2260693.222222222</v>
      </c>
      <c r="AD155" s="44">
        <f>'1402'!$I155-'1402'!$AC155</f>
        <v>18085545.777777776</v>
      </c>
    </row>
    <row r="156" spans="1:30" x14ac:dyDescent="0.25">
      <c r="A156" s="34">
        <v>155</v>
      </c>
      <c r="B156" s="35"/>
      <c r="C156" s="36" t="s">
        <v>37</v>
      </c>
      <c r="D156" s="36" t="s">
        <v>40</v>
      </c>
      <c r="E156" s="38" t="s">
        <v>176</v>
      </c>
      <c r="F156" s="38" t="s">
        <v>39</v>
      </c>
      <c r="G156" s="38">
        <v>1</v>
      </c>
      <c r="H156" s="45">
        <v>20346239</v>
      </c>
      <c r="I156" s="45">
        <f t="shared" si="8"/>
        <v>20346239</v>
      </c>
      <c r="J156" s="40">
        <v>45129</v>
      </c>
      <c r="K156" s="41">
        <v>45129</v>
      </c>
      <c r="L156" s="8">
        <v>1</v>
      </c>
      <c r="M156" s="39">
        <v>72</v>
      </c>
      <c r="N156" s="42" t="s">
        <v>36</v>
      </c>
      <c r="O156" s="43">
        <v>0</v>
      </c>
      <c r="P156" s="43">
        <v>0</v>
      </c>
      <c r="Q156" s="39">
        <v>0</v>
      </c>
      <c r="R156" s="39">
        <v>0</v>
      </c>
      <c r="S156" s="39">
        <v>0</v>
      </c>
      <c r="T156" s="39">
        <f>(SLN('1402'!$I156,,'1402'!$M156))*'1402'!$L156</f>
        <v>282586.65277777775</v>
      </c>
      <c r="U156" s="39">
        <f>(SLN('1402'!$I156,,'1402'!$M156))*'1402'!$L156</f>
        <v>282586.65277777775</v>
      </c>
      <c r="V156" s="39">
        <f>(SLN('1402'!$I156,,'1402'!$M156))*'1402'!$L156</f>
        <v>282586.65277777775</v>
      </c>
      <c r="W156" s="39">
        <f>(SLN('1402'!$I156,,'1402'!$M156))*'1402'!$L156</f>
        <v>282586.65277777775</v>
      </c>
      <c r="X156" s="39">
        <f>(SLN('1402'!$I156,,'1402'!$M156))*'1402'!$L156</f>
        <v>282586.65277777775</v>
      </c>
      <c r="Y156" s="39">
        <f>(SLN('1402'!$I156,,'1402'!$M156))*'1402'!$L156</f>
        <v>282586.65277777775</v>
      </c>
      <c r="Z156" s="39">
        <f>(SLN('1402'!$I156,,'1402'!$M156))*'1402'!$L156</f>
        <v>282586.65277777775</v>
      </c>
      <c r="AA156" s="39">
        <f>(SLN('1402'!$I156,,'1402'!$M156))*'1402'!$L156</f>
        <v>282586.65277777775</v>
      </c>
      <c r="AB156" s="43">
        <f>SUM('1402'!$P156:$AA156)</f>
        <v>2260693.222222222</v>
      </c>
      <c r="AC156" s="43">
        <f>'1402'!$AB156+'1402'!$O156</f>
        <v>2260693.222222222</v>
      </c>
      <c r="AD156" s="44">
        <f>'1402'!$I156-'1402'!$AC156</f>
        <v>18085545.777777776</v>
      </c>
    </row>
    <row r="157" spans="1:30" x14ac:dyDescent="0.25">
      <c r="A157" s="34">
        <v>156</v>
      </c>
      <c r="B157" s="35"/>
      <c r="C157" s="36" t="s">
        <v>37</v>
      </c>
      <c r="D157" s="36" t="s">
        <v>40</v>
      </c>
      <c r="E157" s="38" t="s">
        <v>186</v>
      </c>
      <c r="F157" s="38" t="s">
        <v>39</v>
      </c>
      <c r="G157" s="38">
        <v>1</v>
      </c>
      <c r="H157" s="45">
        <v>20346239</v>
      </c>
      <c r="I157" s="45">
        <f t="shared" si="8"/>
        <v>20346239</v>
      </c>
      <c r="J157" s="40">
        <v>45129</v>
      </c>
      <c r="K157" s="41">
        <v>45129</v>
      </c>
      <c r="L157" s="8">
        <v>1</v>
      </c>
      <c r="M157" s="39">
        <v>72</v>
      </c>
      <c r="N157" s="42" t="s">
        <v>36</v>
      </c>
      <c r="O157" s="43">
        <v>0</v>
      </c>
      <c r="P157" s="43">
        <v>0</v>
      </c>
      <c r="Q157" s="39">
        <v>0</v>
      </c>
      <c r="R157" s="39">
        <v>0</v>
      </c>
      <c r="S157" s="39">
        <v>0</v>
      </c>
      <c r="T157" s="39">
        <f>(SLN('1402'!$I157,,'1402'!$M157))*'1402'!$L157</f>
        <v>282586.65277777775</v>
      </c>
      <c r="U157" s="39">
        <f>(SLN('1402'!$I157,,'1402'!$M157))*'1402'!$L157</f>
        <v>282586.65277777775</v>
      </c>
      <c r="V157" s="39">
        <f>(SLN('1402'!$I157,,'1402'!$M157))*'1402'!$L157</f>
        <v>282586.65277777775</v>
      </c>
      <c r="W157" s="39">
        <f>(SLN('1402'!$I157,,'1402'!$M157))*'1402'!$L157</f>
        <v>282586.65277777775</v>
      </c>
      <c r="X157" s="39">
        <f>(SLN('1402'!$I157,,'1402'!$M157))*'1402'!$L157</f>
        <v>282586.65277777775</v>
      </c>
      <c r="Y157" s="39">
        <f>(SLN('1402'!$I157,,'1402'!$M157))*'1402'!$L157</f>
        <v>282586.65277777775</v>
      </c>
      <c r="Z157" s="39">
        <f>(SLN('1402'!$I157,,'1402'!$M157))*'1402'!$L157</f>
        <v>282586.65277777775</v>
      </c>
      <c r="AA157" s="39">
        <f>(SLN('1402'!$I157,,'1402'!$M157))*'1402'!$L157</f>
        <v>282586.65277777775</v>
      </c>
      <c r="AB157" s="43">
        <f>SUM('1402'!$P157:$AA157)</f>
        <v>2260693.222222222</v>
      </c>
      <c r="AC157" s="43">
        <f>'1402'!$AB157+'1402'!$O157</f>
        <v>2260693.222222222</v>
      </c>
      <c r="AD157" s="44">
        <f>'1402'!$I157-'1402'!$AC157</f>
        <v>18085545.777777776</v>
      </c>
    </row>
    <row r="158" spans="1:30" x14ac:dyDescent="0.25">
      <c r="A158" s="34">
        <v>157</v>
      </c>
      <c r="B158" s="35"/>
      <c r="C158" s="36" t="s">
        <v>37</v>
      </c>
      <c r="D158" s="36" t="s">
        <v>40</v>
      </c>
      <c r="E158" s="38" t="s">
        <v>180</v>
      </c>
      <c r="F158" s="38" t="s">
        <v>39</v>
      </c>
      <c r="G158" s="38">
        <v>1</v>
      </c>
      <c r="H158" s="45">
        <v>20346239</v>
      </c>
      <c r="I158" s="45">
        <f t="shared" si="8"/>
        <v>20346239</v>
      </c>
      <c r="J158" s="40">
        <v>45129</v>
      </c>
      <c r="K158" s="41">
        <v>45129</v>
      </c>
      <c r="L158" s="8">
        <v>1</v>
      </c>
      <c r="M158" s="39">
        <v>72</v>
      </c>
      <c r="N158" s="42" t="s">
        <v>36</v>
      </c>
      <c r="O158" s="43">
        <v>0</v>
      </c>
      <c r="P158" s="43">
        <v>0</v>
      </c>
      <c r="Q158" s="39">
        <v>0</v>
      </c>
      <c r="R158" s="39">
        <v>0</v>
      </c>
      <c r="S158" s="39">
        <v>0</v>
      </c>
      <c r="T158" s="39">
        <f>(SLN('1402'!$I158,,'1402'!$M158))*'1402'!$L158</f>
        <v>282586.65277777775</v>
      </c>
      <c r="U158" s="39">
        <f>(SLN('1402'!$I158,,'1402'!$M158))*'1402'!$L158</f>
        <v>282586.65277777775</v>
      </c>
      <c r="V158" s="39">
        <f>(SLN('1402'!$I158,,'1402'!$M158))*'1402'!$L158</f>
        <v>282586.65277777775</v>
      </c>
      <c r="W158" s="39">
        <f>(SLN('1402'!$I158,,'1402'!$M158))*'1402'!$L158</f>
        <v>282586.65277777775</v>
      </c>
      <c r="X158" s="39">
        <f>(SLN('1402'!$I158,,'1402'!$M158))*'1402'!$L158</f>
        <v>282586.65277777775</v>
      </c>
      <c r="Y158" s="39">
        <f>(SLN('1402'!$I158,,'1402'!$M158))*'1402'!$L158</f>
        <v>282586.65277777775</v>
      </c>
      <c r="Z158" s="39">
        <f>(SLN('1402'!$I158,,'1402'!$M158))*'1402'!$L158</f>
        <v>282586.65277777775</v>
      </c>
      <c r="AA158" s="39">
        <f>(SLN('1402'!$I158,,'1402'!$M158))*'1402'!$L158</f>
        <v>282586.65277777775</v>
      </c>
      <c r="AB158" s="43">
        <f>SUM('1402'!$P158:$AA158)</f>
        <v>2260693.222222222</v>
      </c>
      <c r="AC158" s="43">
        <f>'1402'!$AB158+'1402'!$O158</f>
        <v>2260693.222222222</v>
      </c>
      <c r="AD158" s="44">
        <f>'1402'!$I158-'1402'!$AC158</f>
        <v>18085545.777777776</v>
      </c>
    </row>
    <row r="159" spans="1:30" x14ac:dyDescent="0.25">
      <c r="A159" s="34">
        <v>158</v>
      </c>
      <c r="B159" s="35"/>
      <c r="C159" s="36" t="s">
        <v>37</v>
      </c>
      <c r="D159" s="36" t="s">
        <v>40</v>
      </c>
      <c r="E159" s="38" t="s">
        <v>187</v>
      </c>
      <c r="F159" s="38" t="s">
        <v>39</v>
      </c>
      <c r="G159" s="38">
        <v>1</v>
      </c>
      <c r="H159" s="45">
        <v>20346239</v>
      </c>
      <c r="I159" s="45">
        <f t="shared" si="8"/>
        <v>20346239</v>
      </c>
      <c r="J159" s="40">
        <v>45129</v>
      </c>
      <c r="K159" s="41">
        <v>45129</v>
      </c>
      <c r="L159" s="8">
        <v>1</v>
      </c>
      <c r="M159" s="39">
        <v>72</v>
      </c>
      <c r="N159" s="42" t="s">
        <v>36</v>
      </c>
      <c r="O159" s="43">
        <v>0</v>
      </c>
      <c r="P159" s="43">
        <v>0</v>
      </c>
      <c r="Q159" s="39">
        <v>0</v>
      </c>
      <c r="R159" s="39">
        <v>0</v>
      </c>
      <c r="S159" s="39">
        <v>0</v>
      </c>
      <c r="T159" s="39">
        <f>(SLN('1402'!$I159,,'1402'!$M159))*'1402'!$L159</f>
        <v>282586.65277777775</v>
      </c>
      <c r="U159" s="39">
        <f>(SLN('1402'!$I159,,'1402'!$M159))*'1402'!$L159</f>
        <v>282586.65277777775</v>
      </c>
      <c r="V159" s="39">
        <f>(SLN('1402'!$I159,,'1402'!$M159))*'1402'!$L159</f>
        <v>282586.65277777775</v>
      </c>
      <c r="W159" s="39">
        <f>(SLN('1402'!$I159,,'1402'!$M159))*'1402'!$L159</f>
        <v>282586.65277777775</v>
      </c>
      <c r="X159" s="39">
        <f>(SLN('1402'!$I159,,'1402'!$M159))*'1402'!$L159</f>
        <v>282586.65277777775</v>
      </c>
      <c r="Y159" s="39">
        <f>(SLN('1402'!$I159,,'1402'!$M159))*'1402'!$L159</f>
        <v>282586.65277777775</v>
      </c>
      <c r="Z159" s="39">
        <f>(SLN('1402'!$I159,,'1402'!$M159))*'1402'!$L159</f>
        <v>282586.65277777775</v>
      </c>
      <c r="AA159" s="39">
        <f>(SLN('1402'!$I159,,'1402'!$M159))*'1402'!$L159</f>
        <v>282586.65277777775</v>
      </c>
      <c r="AB159" s="43">
        <f>SUM('1402'!$P159:$AA159)</f>
        <v>2260693.222222222</v>
      </c>
      <c r="AC159" s="43">
        <f>'1402'!$AB159+'1402'!$O159</f>
        <v>2260693.222222222</v>
      </c>
      <c r="AD159" s="44">
        <f>'1402'!$I159-'1402'!$AC159</f>
        <v>18085545.777777776</v>
      </c>
    </row>
    <row r="160" spans="1:30" x14ac:dyDescent="0.25">
      <c r="A160" s="34">
        <v>159</v>
      </c>
      <c r="B160" s="35"/>
      <c r="C160" s="36" t="s">
        <v>37</v>
      </c>
      <c r="D160" s="36" t="s">
        <v>40</v>
      </c>
      <c r="E160" s="38" t="s">
        <v>188</v>
      </c>
      <c r="F160" s="38" t="s">
        <v>39</v>
      </c>
      <c r="G160" s="38">
        <v>1</v>
      </c>
      <c r="H160" s="45">
        <v>20346239</v>
      </c>
      <c r="I160" s="45">
        <f t="shared" si="8"/>
        <v>20346239</v>
      </c>
      <c r="J160" s="40">
        <v>45129</v>
      </c>
      <c r="K160" s="41">
        <v>45129</v>
      </c>
      <c r="L160" s="8">
        <v>1</v>
      </c>
      <c r="M160" s="39">
        <v>72</v>
      </c>
      <c r="N160" s="42" t="s">
        <v>36</v>
      </c>
      <c r="O160" s="43">
        <v>0</v>
      </c>
      <c r="P160" s="43">
        <v>0</v>
      </c>
      <c r="Q160" s="39">
        <v>0</v>
      </c>
      <c r="R160" s="39">
        <v>0</v>
      </c>
      <c r="S160" s="39">
        <v>0</v>
      </c>
      <c r="T160" s="39">
        <f>(SLN('1402'!$I160,,'1402'!$M160))*'1402'!$L160</f>
        <v>282586.65277777775</v>
      </c>
      <c r="U160" s="39">
        <f>(SLN('1402'!$I160,,'1402'!$M160))*'1402'!$L160</f>
        <v>282586.65277777775</v>
      </c>
      <c r="V160" s="39">
        <f>(SLN('1402'!$I160,,'1402'!$M160))*'1402'!$L160</f>
        <v>282586.65277777775</v>
      </c>
      <c r="W160" s="39">
        <f>(SLN('1402'!$I160,,'1402'!$M160))*'1402'!$L160</f>
        <v>282586.65277777775</v>
      </c>
      <c r="X160" s="39">
        <f>(SLN('1402'!$I160,,'1402'!$M160))*'1402'!$L160</f>
        <v>282586.65277777775</v>
      </c>
      <c r="Y160" s="39">
        <f>(SLN('1402'!$I160,,'1402'!$M160))*'1402'!$L160</f>
        <v>282586.65277777775</v>
      </c>
      <c r="Z160" s="39">
        <f>(SLN('1402'!$I160,,'1402'!$M160))*'1402'!$L160</f>
        <v>282586.65277777775</v>
      </c>
      <c r="AA160" s="39">
        <f>(SLN('1402'!$I160,,'1402'!$M160))*'1402'!$L160</f>
        <v>282586.65277777775</v>
      </c>
      <c r="AB160" s="43">
        <f>SUM('1402'!$P160:$AA160)</f>
        <v>2260693.222222222</v>
      </c>
      <c r="AC160" s="43">
        <f>'1402'!$AB160+'1402'!$O160</f>
        <v>2260693.222222222</v>
      </c>
      <c r="AD160" s="44">
        <f>'1402'!$I160-'1402'!$AC160</f>
        <v>18085545.777777776</v>
      </c>
    </row>
    <row r="161" spans="1:30" x14ac:dyDescent="0.25">
      <c r="A161" s="34">
        <v>160</v>
      </c>
      <c r="B161" s="35"/>
      <c r="C161" s="36" t="s">
        <v>37</v>
      </c>
      <c r="D161" s="36" t="s">
        <v>40</v>
      </c>
      <c r="E161" s="38" t="s">
        <v>186</v>
      </c>
      <c r="F161" s="38" t="s">
        <v>39</v>
      </c>
      <c r="G161" s="38">
        <v>1</v>
      </c>
      <c r="H161" s="45">
        <v>20346239</v>
      </c>
      <c r="I161" s="45">
        <f t="shared" si="8"/>
        <v>20346239</v>
      </c>
      <c r="J161" s="40">
        <v>45129</v>
      </c>
      <c r="K161" s="41">
        <v>45129</v>
      </c>
      <c r="L161" s="8">
        <v>1</v>
      </c>
      <c r="M161" s="39">
        <v>72</v>
      </c>
      <c r="N161" s="42" t="s">
        <v>36</v>
      </c>
      <c r="O161" s="43">
        <v>0</v>
      </c>
      <c r="P161" s="43">
        <v>0</v>
      </c>
      <c r="Q161" s="39">
        <v>0</v>
      </c>
      <c r="R161" s="39">
        <v>0</v>
      </c>
      <c r="S161" s="39">
        <v>0</v>
      </c>
      <c r="T161" s="39">
        <f>(SLN('1402'!$I161,,'1402'!$M161))*'1402'!$L161</f>
        <v>282586.65277777775</v>
      </c>
      <c r="U161" s="39">
        <f>(SLN('1402'!$I161,,'1402'!$M161))*'1402'!$L161</f>
        <v>282586.65277777775</v>
      </c>
      <c r="V161" s="39">
        <f>(SLN('1402'!$I161,,'1402'!$M161))*'1402'!$L161</f>
        <v>282586.65277777775</v>
      </c>
      <c r="W161" s="39">
        <f>(SLN('1402'!$I161,,'1402'!$M161))*'1402'!$L161</f>
        <v>282586.65277777775</v>
      </c>
      <c r="X161" s="39">
        <f>(SLN('1402'!$I161,,'1402'!$M161))*'1402'!$L161</f>
        <v>282586.65277777775</v>
      </c>
      <c r="Y161" s="39">
        <f>(SLN('1402'!$I161,,'1402'!$M161))*'1402'!$L161</f>
        <v>282586.65277777775</v>
      </c>
      <c r="Z161" s="39">
        <f>(SLN('1402'!$I161,,'1402'!$M161))*'1402'!$L161</f>
        <v>282586.65277777775</v>
      </c>
      <c r="AA161" s="39">
        <f>(SLN('1402'!$I161,,'1402'!$M161))*'1402'!$L161</f>
        <v>282586.65277777775</v>
      </c>
      <c r="AB161" s="43">
        <f>SUM('1402'!$P161:$AA161)</f>
        <v>2260693.222222222</v>
      </c>
      <c r="AC161" s="43">
        <f>'1402'!$AB161+'1402'!$O161</f>
        <v>2260693.222222222</v>
      </c>
      <c r="AD161" s="44">
        <f>'1402'!$I161-'1402'!$AC161</f>
        <v>18085545.777777776</v>
      </c>
    </row>
    <row r="162" spans="1:30" x14ac:dyDescent="0.25">
      <c r="A162" s="34">
        <v>161</v>
      </c>
      <c r="B162" s="35"/>
      <c r="C162" s="36" t="s">
        <v>37</v>
      </c>
      <c r="D162" s="36" t="s">
        <v>40</v>
      </c>
      <c r="E162" s="38" t="s">
        <v>189</v>
      </c>
      <c r="F162" s="38" t="s">
        <v>39</v>
      </c>
      <c r="G162" s="38">
        <v>1</v>
      </c>
      <c r="H162" s="45">
        <v>20346239</v>
      </c>
      <c r="I162" s="45">
        <f t="shared" si="8"/>
        <v>20346239</v>
      </c>
      <c r="J162" s="40">
        <v>45129</v>
      </c>
      <c r="K162" s="41">
        <v>45129</v>
      </c>
      <c r="L162" s="8">
        <v>1</v>
      </c>
      <c r="M162" s="39">
        <v>72</v>
      </c>
      <c r="N162" s="42" t="s">
        <v>36</v>
      </c>
      <c r="O162" s="43">
        <v>0</v>
      </c>
      <c r="P162" s="43">
        <v>0</v>
      </c>
      <c r="Q162" s="39">
        <v>0</v>
      </c>
      <c r="R162" s="39">
        <v>0</v>
      </c>
      <c r="S162" s="39">
        <v>0</v>
      </c>
      <c r="T162" s="39">
        <f>(SLN('1402'!$I162,,'1402'!$M162))*'1402'!$L162</f>
        <v>282586.65277777775</v>
      </c>
      <c r="U162" s="39">
        <f>(SLN('1402'!$I162,,'1402'!$M162))*'1402'!$L162</f>
        <v>282586.65277777775</v>
      </c>
      <c r="V162" s="39">
        <f>(SLN('1402'!$I162,,'1402'!$M162))*'1402'!$L162</f>
        <v>282586.65277777775</v>
      </c>
      <c r="W162" s="39">
        <f>(SLN('1402'!$I162,,'1402'!$M162))*'1402'!$L162</f>
        <v>282586.65277777775</v>
      </c>
      <c r="X162" s="39">
        <f>(SLN('1402'!$I162,,'1402'!$M162))*'1402'!$L162</f>
        <v>282586.65277777775</v>
      </c>
      <c r="Y162" s="39">
        <f>(SLN('1402'!$I162,,'1402'!$M162))*'1402'!$L162</f>
        <v>282586.65277777775</v>
      </c>
      <c r="Z162" s="39">
        <f>(SLN('1402'!$I162,,'1402'!$M162))*'1402'!$L162</f>
        <v>282586.65277777775</v>
      </c>
      <c r="AA162" s="39">
        <f>(SLN('1402'!$I162,,'1402'!$M162))*'1402'!$L162</f>
        <v>282586.65277777775</v>
      </c>
      <c r="AB162" s="43">
        <f>SUM('1402'!$P162:$AA162)</f>
        <v>2260693.222222222</v>
      </c>
      <c r="AC162" s="43">
        <f>'1402'!$AB162+'1402'!$O162</f>
        <v>2260693.222222222</v>
      </c>
      <c r="AD162" s="44">
        <f>'1402'!$I162-'1402'!$AC162</f>
        <v>18085545.777777776</v>
      </c>
    </row>
    <row r="163" spans="1:30" x14ac:dyDescent="0.25">
      <c r="A163" s="34">
        <v>162</v>
      </c>
      <c r="B163" s="35"/>
      <c r="C163" s="36" t="s">
        <v>37</v>
      </c>
      <c r="D163" s="36" t="s">
        <v>40</v>
      </c>
      <c r="E163" s="38" t="s">
        <v>190</v>
      </c>
      <c r="F163" s="38" t="s">
        <v>39</v>
      </c>
      <c r="G163" s="38">
        <v>1</v>
      </c>
      <c r="H163" s="45">
        <v>20346239</v>
      </c>
      <c r="I163" s="45">
        <f t="shared" si="8"/>
        <v>20346239</v>
      </c>
      <c r="J163" s="40">
        <v>45129</v>
      </c>
      <c r="K163" s="41">
        <v>45129</v>
      </c>
      <c r="L163" s="8">
        <v>1</v>
      </c>
      <c r="M163" s="39">
        <v>72</v>
      </c>
      <c r="N163" s="42" t="s">
        <v>36</v>
      </c>
      <c r="O163" s="43">
        <v>0</v>
      </c>
      <c r="P163" s="43">
        <v>0</v>
      </c>
      <c r="Q163" s="39">
        <v>0</v>
      </c>
      <c r="R163" s="39">
        <v>0</v>
      </c>
      <c r="S163" s="39">
        <v>0</v>
      </c>
      <c r="T163" s="39">
        <f>(SLN('1402'!$I163,,'1402'!$M163))*'1402'!$L163</f>
        <v>282586.65277777775</v>
      </c>
      <c r="U163" s="39">
        <f>(SLN('1402'!$I163,,'1402'!$M163))*'1402'!$L163</f>
        <v>282586.65277777775</v>
      </c>
      <c r="V163" s="39">
        <f>(SLN('1402'!$I163,,'1402'!$M163))*'1402'!$L163</f>
        <v>282586.65277777775</v>
      </c>
      <c r="W163" s="39">
        <f>(SLN('1402'!$I163,,'1402'!$M163))*'1402'!$L163</f>
        <v>282586.65277777775</v>
      </c>
      <c r="X163" s="39">
        <f>(SLN('1402'!$I163,,'1402'!$M163))*'1402'!$L163</f>
        <v>282586.65277777775</v>
      </c>
      <c r="Y163" s="39">
        <f>(SLN('1402'!$I163,,'1402'!$M163))*'1402'!$L163</f>
        <v>282586.65277777775</v>
      </c>
      <c r="Z163" s="39">
        <f>(SLN('1402'!$I163,,'1402'!$M163))*'1402'!$L163</f>
        <v>282586.65277777775</v>
      </c>
      <c r="AA163" s="39">
        <f>(SLN('1402'!$I163,,'1402'!$M163))*'1402'!$L163</f>
        <v>282586.65277777775</v>
      </c>
      <c r="AB163" s="43">
        <f>SUM('1402'!$P163:$AA163)</f>
        <v>2260693.222222222</v>
      </c>
      <c r="AC163" s="43">
        <f>'1402'!$AB163+'1402'!$O163</f>
        <v>2260693.222222222</v>
      </c>
      <c r="AD163" s="44">
        <f>'1402'!$I163-'1402'!$AC163</f>
        <v>18085545.777777776</v>
      </c>
    </row>
    <row r="164" spans="1:30" x14ac:dyDescent="0.25">
      <c r="A164" s="34">
        <v>163</v>
      </c>
      <c r="B164" s="35"/>
      <c r="C164" s="36" t="s">
        <v>37</v>
      </c>
      <c r="D164" s="36" t="s">
        <v>40</v>
      </c>
      <c r="E164" s="38" t="s">
        <v>191</v>
      </c>
      <c r="F164" s="38" t="s">
        <v>39</v>
      </c>
      <c r="G164" s="38">
        <v>1</v>
      </c>
      <c r="H164" s="45">
        <v>20346239</v>
      </c>
      <c r="I164" s="45">
        <f t="shared" si="8"/>
        <v>20346239</v>
      </c>
      <c r="J164" s="40">
        <v>45129</v>
      </c>
      <c r="K164" s="41">
        <v>45129</v>
      </c>
      <c r="L164" s="8">
        <v>1</v>
      </c>
      <c r="M164" s="39">
        <v>72</v>
      </c>
      <c r="N164" s="42" t="s">
        <v>36</v>
      </c>
      <c r="O164" s="43">
        <v>0</v>
      </c>
      <c r="P164" s="43">
        <v>0</v>
      </c>
      <c r="Q164" s="39">
        <v>0</v>
      </c>
      <c r="R164" s="39">
        <v>0</v>
      </c>
      <c r="S164" s="39">
        <v>0</v>
      </c>
      <c r="T164" s="39">
        <f>(SLN('1402'!$I164,,'1402'!$M164))*'1402'!$L164</f>
        <v>282586.65277777775</v>
      </c>
      <c r="U164" s="39">
        <f>(SLN('1402'!$I164,,'1402'!$M164))*'1402'!$L164</f>
        <v>282586.65277777775</v>
      </c>
      <c r="V164" s="39">
        <f>(SLN('1402'!$I164,,'1402'!$M164))*'1402'!$L164</f>
        <v>282586.65277777775</v>
      </c>
      <c r="W164" s="39">
        <f>(SLN('1402'!$I164,,'1402'!$M164))*'1402'!$L164</f>
        <v>282586.65277777775</v>
      </c>
      <c r="X164" s="39">
        <f>(SLN('1402'!$I164,,'1402'!$M164))*'1402'!$L164</f>
        <v>282586.65277777775</v>
      </c>
      <c r="Y164" s="39">
        <f>(SLN('1402'!$I164,,'1402'!$M164))*'1402'!$L164</f>
        <v>282586.65277777775</v>
      </c>
      <c r="Z164" s="39">
        <f>(SLN('1402'!$I164,,'1402'!$M164))*'1402'!$L164</f>
        <v>282586.65277777775</v>
      </c>
      <c r="AA164" s="39">
        <f>(SLN('1402'!$I164,,'1402'!$M164))*'1402'!$L164</f>
        <v>282586.65277777775</v>
      </c>
      <c r="AB164" s="43">
        <f>SUM('1402'!$P164:$AA164)</f>
        <v>2260693.222222222</v>
      </c>
      <c r="AC164" s="43">
        <f>'1402'!$AB164+'1402'!$O164</f>
        <v>2260693.222222222</v>
      </c>
      <c r="AD164" s="44">
        <f>'1402'!$I164-'1402'!$AC164</f>
        <v>18085545.777777776</v>
      </c>
    </row>
    <row r="165" spans="1:30" x14ac:dyDescent="0.25">
      <c r="A165" s="34">
        <v>164</v>
      </c>
      <c r="B165" s="35"/>
      <c r="C165" s="36" t="s">
        <v>37</v>
      </c>
      <c r="D165" s="36" t="s">
        <v>40</v>
      </c>
      <c r="E165" s="38" t="s">
        <v>192</v>
      </c>
      <c r="F165" s="38" t="s">
        <v>39</v>
      </c>
      <c r="G165" s="38">
        <v>1</v>
      </c>
      <c r="H165" s="45">
        <v>20346239</v>
      </c>
      <c r="I165" s="45">
        <f t="shared" si="8"/>
        <v>20346239</v>
      </c>
      <c r="J165" s="40">
        <v>45129</v>
      </c>
      <c r="K165" s="41">
        <v>45129</v>
      </c>
      <c r="L165" s="8">
        <v>1</v>
      </c>
      <c r="M165" s="39">
        <v>72</v>
      </c>
      <c r="N165" s="42" t="s">
        <v>36</v>
      </c>
      <c r="O165" s="43">
        <v>0</v>
      </c>
      <c r="P165" s="43">
        <v>0</v>
      </c>
      <c r="Q165" s="39">
        <v>0</v>
      </c>
      <c r="R165" s="39">
        <v>0</v>
      </c>
      <c r="S165" s="39">
        <v>0</v>
      </c>
      <c r="T165" s="39">
        <f>(SLN('1402'!$I165,,'1402'!$M165))*'1402'!$L165</f>
        <v>282586.65277777775</v>
      </c>
      <c r="U165" s="39">
        <f>(SLN('1402'!$I165,,'1402'!$M165))*'1402'!$L165</f>
        <v>282586.65277777775</v>
      </c>
      <c r="V165" s="39">
        <f>(SLN('1402'!$I165,,'1402'!$M165))*'1402'!$L165</f>
        <v>282586.65277777775</v>
      </c>
      <c r="W165" s="39">
        <f>(SLN('1402'!$I165,,'1402'!$M165))*'1402'!$L165</f>
        <v>282586.65277777775</v>
      </c>
      <c r="X165" s="39">
        <f>(SLN('1402'!$I165,,'1402'!$M165))*'1402'!$L165</f>
        <v>282586.65277777775</v>
      </c>
      <c r="Y165" s="39">
        <f>(SLN('1402'!$I165,,'1402'!$M165))*'1402'!$L165</f>
        <v>282586.65277777775</v>
      </c>
      <c r="Z165" s="39">
        <f>(SLN('1402'!$I165,,'1402'!$M165))*'1402'!$L165</f>
        <v>282586.65277777775</v>
      </c>
      <c r="AA165" s="39">
        <f>(SLN('1402'!$I165,,'1402'!$M165))*'1402'!$L165</f>
        <v>282586.65277777775</v>
      </c>
      <c r="AB165" s="43">
        <f>SUM('1402'!$P165:$AA165)</f>
        <v>2260693.222222222</v>
      </c>
      <c r="AC165" s="43">
        <f>'1402'!$AB165+'1402'!$O165</f>
        <v>2260693.222222222</v>
      </c>
      <c r="AD165" s="44">
        <f>'1402'!$I165-'1402'!$AC165</f>
        <v>18085545.777777776</v>
      </c>
    </row>
    <row r="166" spans="1:30" x14ac:dyDescent="0.25">
      <c r="A166" s="34">
        <v>165</v>
      </c>
      <c r="B166" s="35"/>
      <c r="C166" s="36" t="s">
        <v>37</v>
      </c>
      <c r="D166" s="36" t="s">
        <v>40</v>
      </c>
      <c r="E166" s="38" t="s">
        <v>191</v>
      </c>
      <c r="F166" s="38" t="s">
        <v>39</v>
      </c>
      <c r="G166" s="38">
        <v>1</v>
      </c>
      <c r="H166" s="45">
        <v>20346239</v>
      </c>
      <c r="I166" s="45">
        <f t="shared" si="8"/>
        <v>20346239</v>
      </c>
      <c r="J166" s="40">
        <v>45129</v>
      </c>
      <c r="K166" s="41">
        <v>45129</v>
      </c>
      <c r="L166" s="8">
        <v>1</v>
      </c>
      <c r="M166" s="39">
        <v>72</v>
      </c>
      <c r="N166" s="42" t="s">
        <v>36</v>
      </c>
      <c r="O166" s="43">
        <v>0</v>
      </c>
      <c r="P166" s="43">
        <v>0</v>
      </c>
      <c r="Q166" s="39">
        <v>0</v>
      </c>
      <c r="R166" s="39">
        <v>0</v>
      </c>
      <c r="S166" s="39">
        <v>0</v>
      </c>
      <c r="T166" s="39">
        <f>(SLN('1402'!$I166,,'1402'!$M166))*'1402'!$L166</f>
        <v>282586.65277777775</v>
      </c>
      <c r="U166" s="39">
        <f>(SLN('1402'!$I166,,'1402'!$M166))*'1402'!$L166</f>
        <v>282586.65277777775</v>
      </c>
      <c r="V166" s="39">
        <f>(SLN('1402'!$I166,,'1402'!$M166))*'1402'!$L166</f>
        <v>282586.65277777775</v>
      </c>
      <c r="W166" s="39">
        <f>(SLN('1402'!$I166,,'1402'!$M166))*'1402'!$L166</f>
        <v>282586.65277777775</v>
      </c>
      <c r="X166" s="39">
        <f>(SLN('1402'!$I166,,'1402'!$M166))*'1402'!$L166</f>
        <v>282586.65277777775</v>
      </c>
      <c r="Y166" s="39">
        <f>(SLN('1402'!$I166,,'1402'!$M166))*'1402'!$L166</f>
        <v>282586.65277777775</v>
      </c>
      <c r="Z166" s="39">
        <f>(SLN('1402'!$I166,,'1402'!$M166))*'1402'!$L166</f>
        <v>282586.65277777775</v>
      </c>
      <c r="AA166" s="39">
        <f>(SLN('1402'!$I166,,'1402'!$M166))*'1402'!$L166</f>
        <v>282586.65277777775</v>
      </c>
      <c r="AB166" s="43">
        <f>SUM('1402'!$P166:$AA166)</f>
        <v>2260693.222222222</v>
      </c>
      <c r="AC166" s="43">
        <f>'1402'!$AB166+'1402'!$O166</f>
        <v>2260693.222222222</v>
      </c>
      <c r="AD166" s="44">
        <f>'1402'!$I166-'1402'!$AC166</f>
        <v>18085545.777777776</v>
      </c>
    </row>
    <row r="167" spans="1:30" x14ac:dyDescent="0.25">
      <c r="A167" s="34">
        <v>166</v>
      </c>
      <c r="B167" s="35"/>
      <c r="C167" s="36" t="s">
        <v>37</v>
      </c>
      <c r="D167" s="36" t="s">
        <v>40</v>
      </c>
      <c r="E167" s="38" t="s">
        <v>193</v>
      </c>
      <c r="F167" s="38" t="s">
        <v>39</v>
      </c>
      <c r="G167" s="38">
        <v>1</v>
      </c>
      <c r="H167" s="45">
        <v>20346239</v>
      </c>
      <c r="I167" s="45">
        <f t="shared" si="8"/>
        <v>20346239</v>
      </c>
      <c r="J167" s="40">
        <v>45129</v>
      </c>
      <c r="K167" s="41">
        <v>45129</v>
      </c>
      <c r="L167" s="8">
        <v>1</v>
      </c>
      <c r="M167" s="39">
        <v>72</v>
      </c>
      <c r="N167" s="42" t="s">
        <v>36</v>
      </c>
      <c r="O167" s="43">
        <v>0</v>
      </c>
      <c r="P167" s="43">
        <v>0</v>
      </c>
      <c r="Q167" s="39">
        <v>0</v>
      </c>
      <c r="R167" s="39">
        <v>0</v>
      </c>
      <c r="S167" s="39">
        <v>0</v>
      </c>
      <c r="T167" s="39">
        <f>(SLN('1402'!$I167,,'1402'!$M167))*'1402'!$L167</f>
        <v>282586.65277777775</v>
      </c>
      <c r="U167" s="39">
        <f>(SLN('1402'!$I167,,'1402'!$M167))*'1402'!$L167</f>
        <v>282586.65277777775</v>
      </c>
      <c r="V167" s="39">
        <f>(SLN('1402'!$I167,,'1402'!$M167))*'1402'!$L167</f>
        <v>282586.65277777775</v>
      </c>
      <c r="W167" s="39">
        <f>(SLN('1402'!$I167,,'1402'!$M167))*'1402'!$L167</f>
        <v>282586.65277777775</v>
      </c>
      <c r="X167" s="39">
        <f>(SLN('1402'!$I167,,'1402'!$M167))*'1402'!$L167</f>
        <v>282586.65277777775</v>
      </c>
      <c r="Y167" s="39">
        <f>(SLN('1402'!$I167,,'1402'!$M167))*'1402'!$L167</f>
        <v>282586.65277777775</v>
      </c>
      <c r="Z167" s="39">
        <f>(SLN('1402'!$I167,,'1402'!$M167))*'1402'!$L167</f>
        <v>282586.65277777775</v>
      </c>
      <c r="AA167" s="39">
        <f>(SLN('1402'!$I167,,'1402'!$M167))*'1402'!$L167</f>
        <v>282586.65277777775</v>
      </c>
      <c r="AB167" s="43">
        <f>SUM('1402'!$P167:$AA167)</f>
        <v>2260693.222222222</v>
      </c>
      <c r="AC167" s="43">
        <f>'1402'!$AB167+'1402'!$O167</f>
        <v>2260693.222222222</v>
      </c>
      <c r="AD167" s="44">
        <f>'1402'!$I167-'1402'!$AC167</f>
        <v>18085545.777777776</v>
      </c>
    </row>
    <row r="168" spans="1:30" x14ac:dyDescent="0.25">
      <c r="A168" s="34">
        <v>167</v>
      </c>
      <c r="B168" s="35"/>
      <c r="C168" s="36" t="s">
        <v>37</v>
      </c>
      <c r="D168" s="36" t="s">
        <v>40</v>
      </c>
      <c r="E168" s="38" t="s">
        <v>194</v>
      </c>
      <c r="F168" s="38" t="s">
        <v>39</v>
      </c>
      <c r="G168" s="38">
        <v>1</v>
      </c>
      <c r="H168" s="45">
        <v>20346239</v>
      </c>
      <c r="I168" s="45">
        <f t="shared" si="8"/>
        <v>20346239</v>
      </c>
      <c r="J168" s="40">
        <v>45129</v>
      </c>
      <c r="K168" s="41">
        <v>45129</v>
      </c>
      <c r="L168" s="8">
        <v>1</v>
      </c>
      <c r="M168" s="39">
        <v>72</v>
      </c>
      <c r="N168" s="42" t="s">
        <v>36</v>
      </c>
      <c r="O168" s="43">
        <v>0</v>
      </c>
      <c r="P168" s="43">
        <v>0</v>
      </c>
      <c r="Q168" s="39">
        <v>0</v>
      </c>
      <c r="R168" s="39">
        <v>0</v>
      </c>
      <c r="S168" s="39">
        <v>0</v>
      </c>
      <c r="T168" s="39">
        <f>(SLN('1402'!$I168,,'1402'!$M168))*'1402'!$L168</f>
        <v>282586.65277777775</v>
      </c>
      <c r="U168" s="39">
        <f>(SLN('1402'!$I168,,'1402'!$M168))*'1402'!$L168</f>
        <v>282586.65277777775</v>
      </c>
      <c r="V168" s="39">
        <f>(SLN('1402'!$I168,,'1402'!$M168))*'1402'!$L168</f>
        <v>282586.65277777775</v>
      </c>
      <c r="W168" s="39">
        <f>(SLN('1402'!$I168,,'1402'!$M168))*'1402'!$L168</f>
        <v>282586.65277777775</v>
      </c>
      <c r="X168" s="39">
        <f>(SLN('1402'!$I168,,'1402'!$M168))*'1402'!$L168</f>
        <v>282586.65277777775</v>
      </c>
      <c r="Y168" s="39">
        <f>(SLN('1402'!$I168,,'1402'!$M168))*'1402'!$L168</f>
        <v>282586.65277777775</v>
      </c>
      <c r="Z168" s="39">
        <f>(SLN('1402'!$I168,,'1402'!$M168))*'1402'!$L168</f>
        <v>282586.65277777775</v>
      </c>
      <c r="AA168" s="39">
        <f>(SLN('1402'!$I168,,'1402'!$M168))*'1402'!$L168</f>
        <v>282586.65277777775</v>
      </c>
      <c r="AB168" s="43">
        <f>SUM('1402'!$P168:$AA168)</f>
        <v>2260693.222222222</v>
      </c>
      <c r="AC168" s="43">
        <f>'1402'!$AB168+'1402'!$O168</f>
        <v>2260693.222222222</v>
      </c>
      <c r="AD168" s="44">
        <f>'1402'!$I168-'1402'!$AC168</f>
        <v>18085545.777777776</v>
      </c>
    </row>
    <row r="169" spans="1:30" x14ac:dyDescent="0.25">
      <c r="A169" s="34">
        <v>168</v>
      </c>
      <c r="B169" s="35"/>
      <c r="C169" s="36" t="s">
        <v>37</v>
      </c>
      <c r="D169" s="36" t="s">
        <v>40</v>
      </c>
      <c r="E169" s="38" t="s">
        <v>195</v>
      </c>
      <c r="F169" s="38" t="s">
        <v>39</v>
      </c>
      <c r="G169" s="38">
        <v>1</v>
      </c>
      <c r="H169" s="45">
        <v>20346239</v>
      </c>
      <c r="I169" s="45">
        <f t="shared" si="8"/>
        <v>20346239</v>
      </c>
      <c r="J169" s="40">
        <v>45129</v>
      </c>
      <c r="K169" s="41">
        <v>45129</v>
      </c>
      <c r="L169" s="8">
        <v>1</v>
      </c>
      <c r="M169" s="39">
        <v>72</v>
      </c>
      <c r="N169" s="42" t="s">
        <v>36</v>
      </c>
      <c r="O169" s="43">
        <v>0</v>
      </c>
      <c r="P169" s="43">
        <v>0</v>
      </c>
      <c r="Q169" s="39">
        <v>0</v>
      </c>
      <c r="R169" s="39">
        <v>0</v>
      </c>
      <c r="S169" s="39">
        <v>0</v>
      </c>
      <c r="T169" s="39">
        <f>(SLN('1402'!$I169,,'1402'!$M169))*'1402'!$L169</f>
        <v>282586.65277777775</v>
      </c>
      <c r="U169" s="39">
        <f>(SLN('1402'!$I169,,'1402'!$M169))*'1402'!$L169</f>
        <v>282586.65277777775</v>
      </c>
      <c r="V169" s="39">
        <f>(SLN('1402'!$I169,,'1402'!$M169))*'1402'!$L169</f>
        <v>282586.65277777775</v>
      </c>
      <c r="W169" s="39">
        <f>(SLN('1402'!$I169,,'1402'!$M169))*'1402'!$L169</f>
        <v>282586.65277777775</v>
      </c>
      <c r="X169" s="39">
        <f>(SLN('1402'!$I169,,'1402'!$M169))*'1402'!$L169</f>
        <v>282586.65277777775</v>
      </c>
      <c r="Y169" s="39">
        <f>(SLN('1402'!$I169,,'1402'!$M169))*'1402'!$L169</f>
        <v>282586.65277777775</v>
      </c>
      <c r="Z169" s="39">
        <f>(SLN('1402'!$I169,,'1402'!$M169))*'1402'!$L169</f>
        <v>282586.65277777775</v>
      </c>
      <c r="AA169" s="39">
        <f>(SLN('1402'!$I169,,'1402'!$M169))*'1402'!$L169</f>
        <v>282586.65277777775</v>
      </c>
      <c r="AB169" s="43">
        <f>SUM('1402'!$P169:$AA169)</f>
        <v>2260693.222222222</v>
      </c>
      <c r="AC169" s="43">
        <f>'1402'!$AB169+'1402'!$O169</f>
        <v>2260693.222222222</v>
      </c>
      <c r="AD169" s="44">
        <f>'1402'!$I169-'1402'!$AC169</f>
        <v>18085545.777777776</v>
      </c>
    </row>
    <row r="170" spans="1:30" x14ac:dyDescent="0.25">
      <c r="A170" s="34">
        <v>169</v>
      </c>
      <c r="B170" s="35"/>
      <c r="C170" s="36" t="s">
        <v>37</v>
      </c>
      <c r="D170" s="36" t="s">
        <v>40</v>
      </c>
      <c r="E170" s="38" t="s">
        <v>196</v>
      </c>
      <c r="F170" s="38" t="s">
        <v>39</v>
      </c>
      <c r="G170" s="38">
        <v>1</v>
      </c>
      <c r="H170" s="45">
        <v>20346239</v>
      </c>
      <c r="I170" s="45">
        <f t="shared" si="8"/>
        <v>20346239</v>
      </c>
      <c r="J170" s="40">
        <v>45129</v>
      </c>
      <c r="K170" s="41">
        <v>45129</v>
      </c>
      <c r="L170" s="8">
        <v>1</v>
      </c>
      <c r="M170" s="39">
        <v>72</v>
      </c>
      <c r="N170" s="42" t="s">
        <v>36</v>
      </c>
      <c r="O170" s="43">
        <v>0</v>
      </c>
      <c r="P170" s="43">
        <v>0</v>
      </c>
      <c r="Q170" s="39">
        <v>0</v>
      </c>
      <c r="R170" s="39">
        <v>0</v>
      </c>
      <c r="S170" s="39">
        <v>0</v>
      </c>
      <c r="T170" s="39">
        <f>(SLN('1402'!$I170,,'1402'!$M170))*'1402'!$L170</f>
        <v>282586.65277777775</v>
      </c>
      <c r="U170" s="39">
        <f>(SLN('1402'!$I170,,'1402'!$M170))*'1402'!$L170</f>
        <v>282586.65277777775</v>
      </c>
      <c r="V170" s="39">
        <f>(SLN('1402'!$I170,,'1402'!$M170))*'1402'!$L170</f>
        <v>282586.65277777775</v>
      </c>
      <c r="W170" s="39">
        <f>(SLN('1402'!$I170,,'1402'!$M170))*'1402'!$L170</f>
        <v>282586.65277777775</v>
      </c>
      <c r="X170" s="39">
        <f>(SLN('1402'!$I170,,'1402'!$M170))*'1402'!$L170</f>
        <v>282586.65277777775</v>
      </c>
      <c r="Y170" s="39">
        <f>(SLN('1402'!$I170,,'1402'!$M170))*'1402'!$L170</f>
        <v>282586.65277777775</v>
      </c>
      <c r="Z170" s="39">
        <f>(SLN('1402'!$I170,,'1402'!$M170))*'1402'!$L170</f>
        <v>282586.65277777775</v>
      </c>
      <c r="AA170" s="39">
        <f>(SLN('1402'!$I170,,'1402'!$M170))*'1402'!$L170</f>
        <v>282586.65277777775</v>
      </c>
      <c r="AB170" s="43">
        <f>SUM('1402'!$P170:$AA170)</f>
        <v>2260693.222222222</v>
      </c>
      <c r="AC170" s="43">
        <f>'1402'!$AB170+'1402'!$O170</f>
        <v>2260693.222222222</v>
      </c>
      <c r="AD170" s="44">
        <f>'1402'!$I170-'1402'!$AC170</f>
        <v>18085545.777777776</v>
      </c>
    </row>
    <row r="171" spans="1:30" x14ac:dyDescent="0.25">
      <c r="A171" s="34">
        <v>170</v>
      </c>
      <c r="B171" s="35"/>
      <c r="C171" s="36" t="s">
        <v>37</v>
      </c>
      <c r="D171" s="36" t="s">
        <v>40</v>
      </c>
      <c r="E171" s="38" t="s">
        <v>197</v>
      </c>
      <c r="F171" s="38" t="s">
        <v>39</v>
      </c>
      <c r="G171" s="38">
        <v>1</v>
      </c>
      <c r="H171" s="45">
        <v>20346239</v>
      </c>
      <c r="I171" s="45">
        <f t="shared" si="8"/>
        <v>20346239</v>
      </c>
      <c r="J171" s="40">
        <v>45160</v>
      </c>
      <c r="K171" s="41">
        <v>45160</v>
      </c>
      <c r="L171" s="8">
        <v>1</v>
      </c>
      <c r="M171" s="39">
        <v>72</v>
      </c>
      <c r="N171" s="42" t="s">
        <v>36</v>
      </c>
      <c r="O171" s="43">
        <v>0</v>
      </c>
      <c r="P171" s="43">
        <v>0</v>
      </c>
      <c r="Q171" s="39">
        <v>0</v>
      </c>
      <c r="R171" s="39">
        <v>0</v>
      </c>
      <c r="S171" s="39">
        <v>0</v>
      </c>
      <c r="T171" s="39">
        <v>0</v>
      </c>
      <c r="U171" s="39">
        <f>(SLN('1402'!$I171,,'1402'!$M171))*'1402'!$L171</f>
        <v>282586.65277777775</v>
      </c>
      <c r="V171" s="39">
        <f>(SLN('1402'!$I171,,'1402'!$M171))*'1402'!$L171</f>
        <v>282586.65277777775</v>
      </c>
      <c r="W171" s="39">
        <f>(SLN('1402'!$I171,,'1402'!$M171))*'1402'!$L171</f>
        <v>282586.65277777775</v>
      </c>
      <c r="X171" s="39">
        <f>(SLN('1402'!$I171,,'1402'!$M171))*'1402'!$L171</f>
        <v>282586.65277777775</v>
      </c>
      <c r="Y171" s="39">
        <f>(SLN('1402'!$I171,,'1402'!$M171))*'1402'!$L171</f>
        <v>282586.65277777775</v>
      </c>
      <c r="Z171" s="39">
        <f>(SLN('1402'!$I171,,'1402'!$M171))*'1402'!$L171</f>
        <v>282586.65277777775</v>
      </c>
      <c r="AA171" s="39">
        <f>(SLN('1402'!$I171,,'1402'!$M171))*'1402'!$L171</f>
        <v>282586.65277777775</v>
      </c>
      <c r="AB171" s="43">
        <f>SUM('1402'!$P171:$AA171)</f>
        <v>1978106.5694444443</v>
      </c>
      <c r="AC171" s="43">
        <f>'1402'!$AB171+'1402'!$O171</f>
        <v>1978106.5694444443</v>
      </c>
      <c r="AD171" s="44">
        <f>'1402'!$I171-'1402'!$AC171</f>
        <v>18368132.430555556</v>
      </c>
    </row>
    <row r="172" spans="1:30" x14ac:dyDescent="0.25">
      <c r="A172" s="34">
        <v>171</v>
      </c>
      <c r="B172" s="35"/>
      <c r="C172" s="36" t="s">
        <v>37</v>
      </c>
      <c r="D172" s="36" t="s">
        <v>40</v>
      </c>
      <c r="E172" s="38" t="s">
        <v>197</v>
      </c>
      <c r="F172" s="38" t="s">
        <v>39</v>
      </c>
      <c r="G172" s="38">
        <v>1</v>
      </c>
      <c r="H172" s="45">
        <v>20346239</v>
      </c>
      <c r="I172" s="45">
        <f t="shared" si="8"/>
        <v>20346239</v>
      </c>
      <c r="J172" s="40">
        <v>45160</v>
      </c>
      <c r="K172" s="41">
        <v>45160</v>
      </c>
      <c r="L172" s="8">
        <v>1</v>
      </c>
      <c r="M172" s="39">
        <v>72</v>
      </c>
      <c r="N172" s="42" t="s">
        <v>36</v>
      </c>
      <c r="O172" s="43">
        <v>0</v>
      </c>
      <c r="P172" s="43">
        <v>0</v>
      </c>
      <c r="Q172" s="39">
        <v>0</v>
      </c>
      <c r="R172" s="39">
        <v>0</v>
      </c>
      <c r="S172" s="39">
        <v>0</v>
      </c>
      <c r="T172" s="39">
        <v>0</v>
      </c>
      <c r="U172" s="39">
        <f>(SLN('1402'!$I172,,'1402'!$M172))*'1402'!$L172</f>
        <v>282586.65277777775</v>
      </c>
      <c r="V172" s="39">
        <f>(SLN('1402'!$I172,,'1402'!$M172))*'1402'!$L172</f>
        <v>282586.65277777775</v>
      </c>
      <c r="W172" s="39">
        <f>(SLN('1402'!$I172,,'1402'!$M172))*'1402'!$L172</f>
        <v>282586.65277777775</v>
      </c>
      <c r="X172" s="39">
        <f>(SLN('1402'!$I172,,'1402'!$M172))*'1402'!$L172</f>
        <v>282586.65277777775</v>
      </c>
      <c r="Y172" s="39">
        <f>(SLN('1402'!$I172,,'1402'!$M172))*'1402'!$L172</f>
        <v>282586.65277777775</v>
      </c>
      <c r="Z172" s="39">
        <f>(SLN('1402'!$I172,,'1402'!$M172))*'1402'!$L172</f>
        <v>282586.65277777775</v>
      </c>
      <c r="AA172" s="39">
        <f>(SLN('1402'!$I172,,'1402'!$M172))*'1402'!$L172</f>
        <v>282586.65277777775</v>
      </c>
      <c r="AB172" s="43">
        <f>SUM('1402'!$P172:$AA172)</f>
        <v>1978106.5694444443</v>
      </c>
      <c r="AC172" s="43">
        <f>'1402'!$AB172+'1402'!$O172</f>
        <v>1978106.5694444443</v>
      </c>
      <c r="AD172" s="44">
        <f>'1402'!$I172-'1402'!$AC172</f>
        <v>18368132.430555556</v>
      </c>
    </row>
    <row r="173" spans="1:30" x14ac:dyDescent="0.25">
      <c r="A173" s="34">
        <v>172</v>
      </c>
      <c r="B173" s="35"/>
      <c r="C173" s="36" t="s">
        <v>37</v>
      </c>
      <c r="D173" s="36" t="s">
        <v>40</v>
      </c>
      <c r="E173" s="38" t="s">
        <v>198</v>
      </c>
      <c r="F173" s="38" t="s">
        <v>39</v>
      </c>
      <c r="G173" s="38">
        <v>1</v>
      </c>
      <c r="H173" s="45">
        <v>20346239</v>
      </c>
      <c r="I173" s="45">
        <f t="shared" si="8"/>
        <v>20346239</v>
      </c>
      <c r="J173" s="40">
        <v>45160</v>
      </c>
      <c r="K173" s="41">
        <v>45160</v>
      </c>
      <c r="L173" s="8">
        <v>1</v>
      </c>
      <c r="M173" s="39">
        <v>72</v>
      </c>
      <c r="N173" s="42" t="s">
        <v>36</v>
      </c>
      <c r="O173" s="43">
        <v>0</v>
      </c>
      <c r="P173" s="43">
        <v>0</v>
      </c>
      <c r="Q173" s="39">
        <v>0</v>
      </c>
      <c r="R173" s="39">
        <v>0</v>
      </c>
      <c r="S173" s="39">
        <v>0</v>
      </c>
      <c r="T173" s="39">
        <v>0</v>
      </c>
      <c r="U173" s="39">
        <f>(SLN('1402'!$I173,,'1402'!$M173))*'1402'!$L173</f>
        <v>282586.65277777775</v>
      </c>
      <c r="V173" s="39">
        <f>(SLN('1402'!$I173,,'1402'!$M173))*'1402'!$L173</f>
        <v>282586.65277777775</v>
      </c>
      <c r="W173" s="39">
        <f>(SLN('1402'!$I173,,'1402'!$M173))*'1402'!$L173</f>
        <v>282586.65277777775</v>
      </c>
      <c r="X173" s="39">
        <f>(SLN('1402'!$I173,,'1402'!$M173))*'1402'!$L173</f>
        <v>282586.65277777775</v>
      </c>
      <c r="Y173" s="39">
        <f>(SLN('1402'!$I173,,'1402'!$M173))*'1402'!$L173</f>
        <v>282586.65277777775</v>
      </c>
      <c r="Z173" s="39">
        <f>(SLN('1402'!$I173,,'1402'!$M173))*'1402'!$L173</f>
        <v>282586.65277777775</v>
      </c>
      <c r="AA173" s="39">
        <f>(SLN('1402'!$I173,,'1402'!$M173))*'1402'!$L173</f>
        <v>282586.65277777775</v>
      </c>
      <c r="AB173" s="43">
        <f>SUM('1402'!$P173:$AA173)</f>
        <v>1978106.5694444443</v>
      </c>
      <c r="AC173" s="43">
        <f>'1402'!$AB173+'1402'!$O173</f>
        <v>1978106.5694444443</v>
      </c>
      <c r="AD173" s="44">
        <f>'1402'!$I173-'1402'!$AC173</f>
        <v>18368132.430555556</v>
      </c>
    </row>
    <row r="174" spans="1:30" x14ac:dyDescent="0.25">
      <c r="A174" s="34">
        <v>173</v>
      </c>
      <c r="B174" s="35"/>
      <c r="C174" s="36" t="s">
        <v>37</v>
      </c>
      <c r="D174" s="36" t="s">
        <v>40</v>
      </c>
      <c r="E174" s="38" t="s">
        <v>199</v>
      </c>
      <c r="F174" s="38" t="s">
        <v>39</v>
      </c>
      <c r="G174" s="38">
        <v>1</v>
      </c>
      <c r="H174" s="45">
        <v>20346239</v>
      </c>
      <c r="I174" s="45">
        <f t="shared" si="8"/>
        <v>20346239</v>
      </c>
      <c r="J174" s="40">
        <v>45160</v>
      </c>
      <c r="K174" s="41">
        <v>45160</v>
      </c>
      <c r="L174" s="8">
        <v>1</v>
      </c>
      <c r="M174" s="39">
        <v>72</v>
      </c>
      <c r="N174" s="42" t="s">
        <v>36</v>
      </c>
      <c r="O174" s="43">
        <v>0</v>
      </c>
      <c r="P174" s="43">
        <v>0</v>
      </c>
      <c r="Q174" s="39">
        <v>0</v>
      </c>
      <c r="R174" s="39">
        <v>0</v>
      </c>
      <c r="S174" s="39">
        <v>0</v>
      </c>
      <c r="T174" s="39">
        <v>0</v>
      </c>
      <c r="U174" s="39">
        <f>(SLN('1402'!$I174,,'1402'!$M174))*'1402'!$L174</f>
        <v>282586.65277777775</v>
      </c>
      <c r="V174" s="39">
        <f>(SLN('1402'!$I174,,'1402'!$M174))*'1402'!$L174</f>
        <v>282586.65277777775</v>
      </c>
      <c r="W174" s="39">
        <f>(SLN('1402'!$I174,,'1402'!$M174))*'1402'!$L174</f>
        <v>282586.65277777775</v>
      </c>
      <c r="X174" s="39">
        <f>(SLN('1402'!$I174,,'1402'!$M174))*'1402'!$L174</f>
        <v>282586.65277777775</v>
      </c>
      <c r="Y174" s="39">
        <f>(SLN('1402'!$I174,,'1402'!$M174))*'1402'!$L174</f>
        <v>282586.65277777775</v>
      </c>
      <c r="Z174" s="39">
        <f>(SLN('1402'!$I174,,'1402'!$M174))*'1402'!$L174</f>
        <v>282586.65277777775</v>
      </c>
      <c r="AA174" s="39">
        <f>(SLN('1402'!$I174,,'1402'!$M174))*'1402'!$L174</f>
        <v>282586.65277777775</v>
      </c>
      <c r="AB174" s="43">
        <f>SUM('1402'!$P174:$AA174)</f>
        <v>1978106.5694444443</v>
      </c>
      <c r="AC174" s="43">
        <f>'1402'!$AB174+'1402'!$O174</f>
        <v>1978106.5694444443</v>
      </c>
      <c r="AD174" s="44">
        <f>'1402'!$I174-'1402'!$AC174</f>
        <v>18368132.430555556</v>
      </c>
    </row>
    <row r="175" spans="1:30" x14ac:dyDescent="0.25">
      <c r="A175" s="34">
        <v>174</v>
      </c>
      <c r="B175" s="35"/>
      <c r="C175" s="36" t="s">
        <v>37</v>
      </c>
      <c r="D175" s="36" t="s">
        <v>40</v>
      </c>
      <c r="E175" s="38" t="s">
        <v>200</v>
      </c>
      <c r="F175" s="38" t="s">
        <v>39</v>
      </c>
      <c r="G175" s="38">
        <v>1</v>
      </c>
      <c r="H175" s="45">
        <v>20346239</v>
      </c>
      <c r="I175" s="45">
        <f t="shared" si="8"/>
        <v>20346239</v>
      </c>
      <c r="J175" s="40">
        <v>45160</v>
      </c>
      <c r="K175" s="41">
        <v>45160</v>
      </c>
      <c r="L175" s="8">
        <v>1</v>
      </c>
      <c r="M175" s="39">
        <v>72</v>
      </c>
      <c r="N175" s="42" t="s">
        <v>36</v>
      </c>
      <c r="O175" s="43">
        <v>0</v>
      </c>
      <c r="P175" s="43">
        <v>0</v>
      </c>
      <c r="Q175" s="39">
        <v>0</v>
      </c>
      <c r="R175" s="39">
        <v>0</v>
      </c>
      <c r="S175" s="39">
        <v>0</v>
      </c>
      <c r="T175" s="39">
        <v>0</v>
      </c>
      <c r="U175" s="39">
        <f>(SLN('1402'!$I175,,'1402'!$M175))*'1402'!$L175</f>
        <v>282586.65277777775</v>
      </c>
      <c r="V175" s="39">
        <f>(SLN('1402'!$I175,,'1402'!$M175))*'1402'!$L175</f>
        <v>282586.65277777775</v>
      </c>
      <c r="W175" s="39">
        <f>(SLN('1402'!$I175,,'1402'!$M175))*'1402'!$L175</f>
        <v>282586.65277777775</v>
      </c>
      <c r="X175" s="39">
        <f>(SLN('1402'!$I175,,'1402'!$M175))*'1402'!$L175</f>
        <v>282586.65277777775</v>
      </c>
      <c r="Y175" s="39">
        <f>(SLN('1402'!$I175,,'1402'!$M175))*'1402'!$L175</f>
        <v>282586.65277777775</v>
      </c>
      <c r="Z175" s="39">
        <f>(SLN('1402'!$I175,,'1402'!$M175))*'1402'!$L175</f>
        <v>282586.65277777775</v>
      </c>
      <c r="AA175" s="39">
        <f>(SLN('1402'!$I175,,'1402'!$M175))*'1402'!$L175</f>
        <v>282586.65277777775</v>
      </c>
      <c r="AB175" s="43">
        <f>SUM('1402'!$P175:$AA175)</f>
        <v>1978106.5694444443</v>
      </c>
      <c r="AC175" s="43">
        <f>'1402'!$AB175+'1402'!$O175</f>
        <v>1978106.5694444443</v>
      </c>
      <c r="AD175" s="44">
        <f>'1402'!$I175-'1402'!$AC175</f>
        <v>18368132.430555556</v>
      </c>
    </row>
    <row r="176" spans="1:30" x14ac:dyDescent="0.25">
      <c r="A176" s="34">
        <v>175</v>
      </c>
      <c r="B176" s="35"/>
      <c r="C176" s="36" t="s">
        <v>37</v>
      </c>
      <c r="D176" s="36" t="s">
        <v>40</v>
      </c>
      <c r="E176" s="38" t="s">
        <v>201</v>
      </c>
      <c r="F176" s="38" t="s">
        <v>39</v>
      </c>
      <c r="G176" s="38">
        <v>1</v>
      </c>
      <c r="H176" s="45">
        <v>20346239</v>
      </c>
      <c r="I176" s="45">
        <f t="shared" si="8"/>
        <v>20346239</v>
      </c>
      <c r="J176" s="40">
        <v>45160</v>
      </c>
      <c r="K176" s="41">
        <v>45160</v>
      </c>
      <c r="L176" s="8">
        <v>1</v>
      </c>
      <c r="M176" s="39">
        <v>72</v>
      </c>
      <c r="N176" s="42" t="s">
        <v>36</v>
      </c>
      <c r="O176" s="43">
        <v>0</v>
      </c>
      <c r="P176" s="43">
        <v>0</v>
      </c>
      <c r="Q176" s="39">
        <v>0</v>
      </c>
      <c r="R176" s="39">
        <v>0</v>
      </c>
      <c r="S176" s="39">
        <v>0</v>
      </c>
      <c r="T176" s="39">
        <v>0</v>
      </c>
      <c r="U176" s="39">
        <f>(SLN('1402'!$I176,,'1402'!$M176))*'1402'!$L176</f>
        <v>282586.65277777775</v>
      </c>
      <c r="V176" s="39">
        <f>(SLN('1402'!$I176,,'1402'!$M176))*'1402'!$L176</f>
        <v>282586.65277777775</v>
      </c>
      <c r="W176" s="39">
        <f>(SLN('1402'!$I176,,'1402'!$M176))*'1402'!$L176</f>
        <v>282586.65277777775</v>
      </c>
      <c r="X176" s="39">
        <f>(SLN('1402'!$I176,,'1402'!$M176))*'1402'!$L176</f>
        <v>282586.65277777775</v>
      </c>
      <c r="Y176" s="39">
        <f>(SLN('1402'!$I176,,'1402'!$M176))*'1402'!$L176</f>
        <v>282586.65277777775</v>
      </c>
      <c r="Z176" s="39">
        <f>(SLN('1402'!$I176,,'1402'!$M176))*'1402'!$L176</f>
        <v>282586.65277777775</v>
      </c>
      <c r="AA176" s="39">
        <f>(SLN('1402'!$I176,,'1402'!$M176))*'1402'!$L176</f>
        <v>282586.65277777775</v>
      </c>
      <c r="AB176" s="43">
        <f>SUM('1402'!$P176:$AA176)</f>
        <v>1978106.5694444443</v>
      </c>
      <c r="AC176" s="43">
        <f>'1402'!$AB176+'1402'!$O176</f>
        <v>1978106.5694444443</v>
      </c>
      <c r="AD176" s="44">
        <f>'1402'!$I176-'1402'!$AC176</f>
        <v>18368132.430555556</v>
      </c>
    </row>
    <row r="177" spans="1:30" x14ac:dyDescent="0.25">
      <c r="A177" s="34">
        <v>176</v>
      </c>
      <c r="B177" s="35"/>
      <c r="C177" s="36" t="s">
        <v>37</v>
      </c>
      <c r="D177" s="36" t="s">
        <v>40</v>
      </c>
      <c r="E177" s="38" t="s">
        <v>202</v>
      </c>
      <c r="F177" s="38" t="s">
        <v>39</v>
      </c>
      <c r="G177" s="38">
        <v>1</v>
      </c>
      <c r="H177" s="45">
        <v>20346239</v>
      </c>
      <c r="I177" s="45">
        <f t="shared" si="8"/>
        <v>20346239</v>
      </c>
      <c r="J177" s="40">
        <v>45160</v>
      </c>
      <c r="K177" s="41">
        <v>45160</v>
      </c>
      <c r="L177" s="8">
        <v>1</v>
      </c>
      <c r="M177" s="39">
        <v>72</v>
      </c>
      <c r="N177" s="42" t="s">
        <v>36</v>
      </c>
      <c r="O177" s="43">
        <v>0</v>
      </c>
      <c r="P177" s="43">
        <v>0</v>
      </c>
      <c r="Q177" s="39">
        <v>0</v>
      </c>
      <c r="R177" s="39">
        <v>0</v>
      </c>
      <c r="S177" s="39">
        <v>0</v>
      </c>
      <c r="T177" s="39">
        <v>0</v>
      </c>
      <c r="U177" s="39">
        <f>(SLN('1402'!$I177,,'1402'!$M177))*'1402'!$L177</f>
        <v>282586.65277777775</v>
      </c>
      <c r="V177" s="39">
        <f>(SLN('1402'!$I177,,'1402'!$M177))*'1402'!$L177</f>
        <v>282586.65277777775</v>
      </c>
      <c r="W177" s="39">
        <f>(SLN('1402'!$I177,,'1402'!$M177))*'1402'!$L177</f>
        <v>282586.65277777775</v>
      </c>
      <c r="X177" s="39">
        <f>(SLN('1402'!$I177,,'1402'!$M177))*'1402'!$L177</f>
        <v>282586.65277777775</v>
      </c>
      <c r="Y177" s="39">
        <f>(SLN('1402'!$I177,,'1402'!$M177))*'1402'!$L177</f>
        <v>282586.65277777775</v>
      </c>
      <c r="Z177" s="39">
        <f>(SLN('1402'!$I177,,'1402'!$M177))*'1402'!$L177</f>
        <v>282586.65277777775</v>
      </c>
      <c r="AA177" s="39">
        <f>(SLN('1402'!$I177,,'1402'!$M177))*'1402'!$L177</f>
        <v>282586.65277777775</v>
      </c>
      <c r="AB177" s="43">
        <f>SUM('1402'!$P177:$AA177)</f>
        <v>1978106.5694444443</v>
      </c>
      <c r="AC177" s="43">
        <f>'1402'!$AB177+'1402'!$O177</f>
        <v>1978106.5694444443</v>
      </c>
      <c r="AD177" s="44">
        <f>'1402'!$I177-'1402'!$AC177</f>
        <v>18368132.430555556</v>
      </c>
    </row>
    <row r="178" spans="1:30" x14ac:dyDescent="0.25">
      <c r="A178" s="34">
        <v>177</v>
      </c>
      <c r="B178" s="35"/>
      <c r="C178" s="36" t="s">
        <v>37</v>
      </c>
      <c r="D178" s="36" t="s">
        <v>40</v>
      </c>
      <c r="E178" s="38" t="s">
        <v>203</v>
      </c>
      <c r="F178" s="38" t="s">
        <v>39</v>
      </c>
      <c r="G178" s="38">
        <v>1</v>
      </c>
      <c r="H178" s="45">
        <v>20346239</v>
      </c>
      <c r="I178" s="45">
        <f t="shared" si="8"/>
        <v>20346239</v>
      </c>
      <c r="J178" s="40">
        <v>45160</v>
      </c>
      <c r="K178" s="41">
        <v>45160</v>
      </c>
      <c r="L178" s="8">
        <v>1</v>
      </c>
      <c r="M178" s="39">
        <v>72</v>
      </c>
      <c r="N178" s="42" t="s">
        <v>36</v>
      </c>
      <c r="O178" s="43">
        <v>0</v>
      </c>
      <c r="P178" s="43">
        <v>0</v>
      </c>
      <c r="Q178" s="39">
        <v>0</v>
      </c>
      <c r="R178" s="39">
        <v>0</v>
      </c>
      <c r="S178" s="39">
        <v>0</v>
      </c>
      <c r="T178" s="39">
        <v>0</v>
      </c>
      <c r="U178" s="39">
        <f>(SLN('1402'!$I178,,'1402'!$M178))*'1402'!$L178</f>
        <v>282586.65277777775</v>
      </c>
      <c r="V178" s="39">
        <f>(SLN('1402'!$I178,,'1402'!$M178))*'1402'!$L178</f>
        <v>282586.65277777775</v>
      </c>
      <c r="W178" s="39">
        <f>(SLN('1402'!$I178,,'1402'!$M178))*'1402'!$L178</f>
        <v>282586.65277777775</v>
      </c>
      <c r="X178" s="39">
        <f>(SLN('1402'!$I178,,'1402'!$M178))*'1402'!$L178</f>
        <v>282586.65277777775</v>
      </c>
      <c r="Y178" s="39">
        <f>(SLN('1402'!$I178,,'1402'!$M178))*'1402'!$L178</f>
        <v>282586.65277777775</v>
      </c>
      <c r="Z178" s="39">
        <f>(SLN('1402'!$I178,,'1402'!$M178))*'1402'!$L178</f>
        <v>282586.65277777775</v>
      </c>
      <c r="AA178" s="39">
        <f>(SLN('1402'!$I178,,'1402'!$M178))*'1402'!$L178</f>
        <v>282586.65277777775</v>
      </c>
      <c r="AB178" s="43">
        <f>SUM('1402'!$P178:$AA178)</f>
        <v>1978106.5694444443</v>
      </c>
      <c r="AC178" s="43">
        <f>'1402'!$AB178+'1402'!$O178</f>
        <v>1978106.5694444443</v>
      </c>
      <c r="AD178" s="44">
        <f>'1402'!$I178-'1402'!$AC178</f>
        <v>18368132.430555556</v>
      </c>
    </row>
    <row r="179" spans="1:30" x14ac:dyDescent="0.25">
      <c r="A179" s="34">
        <v>178</v>
      </c>
      <c r="B179" s="35"/>
      <c r="C179" s="36" t="s">
        <v>37</v>
      </c>
      <c r="D179" s="36" t="s">
        <v>40</v>
      </c>
      <c r="E179" s="38" t="s">
        <v>204</v>
      </c>
      <c r="F179" s="38" t="s">
        <v>39</v>
      </c>
      <c r="G179" s="38">
        <v>1</v>
      </c>
      <c r="H179" s="45">
        <v>20346239</v>
      </c>
      <c r="I179" s="45">
        <f t="shared" si="8"/>
        <v>20346239</v>
      </c>
      <c r="J179" s="40">
        <v>45160</v>
      </c>
      <c r="K179" s="41">
        <v>45160</v>
      </c>
      <c r="L179" s="8">
        <v>1</v>
      </c>
      <c r="M179" s="39">
        <v>72</v>
      </c>
      <c r="N179" s="42" t="s">
        <v>36</v>
      </c>
      <c r="O179" s="43">
        <v>0</v>
      </c>
      <c r="P179" s="43">
        <v>0</v>
      </c>
      <c r="Q179" s="39">
        <v>0</v>
      </c>
      <c r="R179" s="39">
        <v>0</v>
      </c>
      <c r="S179" s="39">
        <v>0</v>
      </c>
      <c r="T179" s="39">
        <v>0</v>
      </c>
      <c r="U179" s="39">
        <f>(SLN('1402'!$I179,,'1402'!$M179))*'1402'!$L179</f>
        <v>282586.65277777775</v>
      </c>
      <c r="V179" s="39">
        <f>(SLN('1402'!$I179,,'1402'!$M179))*'1402'!$L179</f>
        <v>282586.65277777775</v>
      </c>
      <c r="W179" s="39">
        <f>(SLN('1402'!$I179,,'1402'!$M179))*'1402'!$L179</f>
        <v>282586.65277777775</v>
      </c>
      <c r="X179" s="39">
        <f>(SLN('1402'!$I179,,'1402'!$M179))*'1402'!$L179</f>
        <v>282586.65277777775</v>
      </c>
      <c r="Y179" s="39">
        <f>(SLN('1402'!$I179,,'1402'!$M179))*'1402'!$L179</f>
        <v>282586.65277777775</v>
      </c>
      <c r="Z179" s="39">
        <f>(SLN('1402'!$I179,,'1402'!$M179))*'1402'!$L179</f>
        <v>282586.65277777775</v>
      </c>
      <c r="AA179" s="39">
        <f>(SLN('1402'!$I179,,'1402'!$M179))*'1402'!$L179</f>
        <v>282586.65277777775</v>
      </c>
      <c r="AB179" s="43">
        <f>SUM('1402'!$P179:$AA179)</f>
        <v>1978106.5694444443</v>
      </c>
      <c r="AC179" s="43">
        <f>'1402'!$AB179+'1402'!$O179</f>
        <v>1978106.5694444443</v>
      </c>
      <c r="AD179" s="44">
        <f>'1402'!$I179-'1402'!$AC179</f>
        <v>18368132.430555556</v>
      </c>
    </row>
    <row r="180" spans="1:30" x14ac:dyDescent="0.25">
      <c r="A180" s="34">
        <v>179</v>
      </c>
      <c r="B180" s="35"/>
      <c r="C180" s="36" t="s">
        <v>37</v>
      </c>
      <c r="D180" s="36" t="s">
        <v>40</v>
      </c>
      <c r="E180" s="38" t="s">
        <v>205</v>
      </c>
      <c r="F180" s="38" t="s">
        <v>39</v>
      </c>
      <c r="G180" s="38">
        <v>1</v>
      </c>
      <c r="H180" s="45">
        <v>20346239</v>
      </c>
      <c r="I180" s="45">
        <f t="shared" si="8"/>
        <v>20346239</v>
      </c>
      <c r="J180" s="40">
        <v>45160</v>
      </c>
      <c r="K180" s="41">
        <v>45160</v>
      </c>
      <c r="L180" s="8">
        <v>1</v>
      </c>
      <c r="M180" s="39">
        <v>72</v>
      </c>
      <c r="N180" s="42" t="s">
        <v>36</v>
      </c>
      <c r="O180" s="43">
        <v>0</v>
      </c>
      <c r="P180" s="43">
        <v>0</v>
      </c>
      <c r="Q180" s="39">
        <v>0</v>
      </c>
      <c r="R180" s="39">
        <v>0</v>
      </c>
      <c r="S180" s="39">
        <v>0</v>
      </c>
      <c r="T180" s="39">
        <v>0</v>
      </c>
      <c r="U180" s="39">
        <f>(SLN('1402'!$I180,,'1402'!$M180))*'1402'!$L180</f>
        <v>282586.65277777775</v>
      </c>
      <c r="V180" s="39">
        <f>(SLN('1402'!$I180,,'1402'!$M180))*'1402'!$L180</f>
        <v>282586.65277777775</v>
      </c>
      <c r="W180" s="39">
        <f>(SLN('1402'!$I180,,'1402'!$M180))*'1402'!$L180</f>
        <v>282586.65277777775</v>
      </c>
      <c r="X180" s="39">
        <f>(SLN('1402'!$I180,,'1402'!$M180))*'1402'!$L180</f>
        <v>282586.65277777775</v>
      </c>
      <c r="Y180" s="39">
        <f>(SLN('1402'!$I180,,'1402'!$M180))*'1402'!$L180</f>
        <v>282586.65277777775</v>
      </c>
      <c r="Z180" s="39">
        <f>(SLN('1402'!$I180,,'1402'!$M180))*'1402'!$L180</f>
        <v>282586.65277777775</v>
      </c>
      <c r="AA180" s="39">
        <f>(SLN('1402'!$I180,,'1402'!$M180))*'1402'!$L180</f>
        <v>282586.65277777775</v>
      </c>
      <c r="AB180" s="43">
        <f>SUM('1402'!$P180:$AA180)</f>
        <v>1978106.5694444443</v>
      </c>
      <c r="AC180" s="43">
        <f>'1402'!$AB180+'1402'!$O180</f>
        <v>1978106.5694444443</v>
      </c>
      <c r="AD180" s="44">
        <f>'1402'!$I180-'1402'!$AC180</f>
        <v>18368132.430555556</v>
      </c>
    </row>
    <row r="181" spans="1:30" x14ac:dyDescent="0.25">
      <c r="A181" s="34">
        <v>180</v>
      </c>
      <c r="B181" s="35"/>
      <c r="C181" s="36" t="s">
        <v>37</v>
      </c>
      <c r="D181" s="36" t="s">
        <v>40</v>
      </c>
      <c r="E181" s="38" t="s">
        <v>240</v>
      </c>
      <c r="F181" s="38" t="s">
        <v>39</v>
      </c>
      <c r="G181" s="38">
        <v>1</v>
      </c>
      <c r="H181" s="45">
        <v>3469979023</v>
      </c>
      <c r="I181" s="45">
        <f t="shared" si="8"/>
        <v>3469979023</v>
      </c>
      <c r="J181" s="40">
        <v>45099</v>
      </c>
      <c r="K181" s="41">
        <v>45099</v>
      </c>
      <c r="L181" s="8">
        <v>1</v>
      </c>
      <c r="M181" s="39">
        <v>72</v>
      </c>
      <c r="N181" s="42" t="s">
        <v>36</v>
      </c>
      <c r="O181" s="43">
        <v>0</v>
      </c>
      <c r="P181" s="43">
        <v>0</v>
      </c>
      <c r="Q181" s="39">
        <v>0</v>
      </c>
      <c r="R181" s="39">
        <v>0</v>
      </c>
      <c r="S181" s="39">
        <v>0</v>
      </c>
      <c r="T181" s="39">
        <f>(SLN('1402'!$I181,,'1402'!$M181))*'1402'!$L181</f>
        <v>48194153.097222224</v>
      </c>
      <c r="U181" s="39">
        <f>(SLN('1402'!$I181,,'1402'!$M181))*'1402'!$L181</f>
        <v>48194153.097222224</v>
      </c>
      <c r="V181" s="39">
        <f>(SLN('1402'!$I181,,'1402'!$M181))*'1402'!$L181</f>
        <v>48194153.097222224</v>
      </c>
      <c r="W181" s="39">
        <f>(SLN('1402'!$I181,,'1402'!$M181))*'1402'!$L181</f>
        <v>48194153.097222224</v>
      </c>
      <c r="X181" s="39">
        <f>(SLN('1402'!$I181,,'1402'!$M181))*'1402'!$L181</f>
        <v>48194153.097222224</v>
      </c>
      <c r="Y181" s="39">
        <f>(SLN('1402'!$I181,,'1402'!$M181))*'1402'!$L181</f>
        <v>48194153.097222224</v>
      </c>
      <c r="Z181" s="39">
        <f>(SLN('1402'!$I181,,'1402'!$M181))*'1402'!$L181</f>
        <v>48194153.097222224</v>
      </c>
      <c r="AA181" s="39">
        <f>(SLN('1402'!$I181,,'1402'!$M181))*'1402'!$L181</f>
        <v>48194153.097222224</v>
      </c>
      <c r="AB181" s="43">
        <f>SUM('1402'!$P181:$AA181)</f>
        <v>385553224.77777773</v>
      </c>
      <c r="AC181" s="43">
        <f>'1402'!$AB181+'1402'!$O181</f>
        <v>385553224.77777773</v>
      </c>
      <c r="AD181" s="44">
        <f>'1402'!$I181-'1402'!$AC181</f>
        <v>3084425798.2222223</v>
      </c>
    </row>
    <row r="182" spans="1:30" x14ac:dyDescent="0.25">
      <c r="A182" s="34">
        <v>181</v>
      </c>
      <c r="B182" s="35"/>
      <c r="C182" s="36" t="s">
        <v>37</v>
      </c>
      <c r="D182" s="36" t="s">
        <v>40</v>
      </c>
      <c r="E182" s="38" t="s">
        <v>241</v>
      </c>
      <c r="F182" s="38" t="s">
        <v>39</v>
      </c>
      <c r="G182" s="38">
        <v>1</v>
      </c>
      <c r="H182" s="45">
        <v>3639623.92</v>
      </c>
      <c r="I182" s="45">
        <f t="shared" si="8"/>
        <v>3639623.92</v>
      </c>
      <c r="J182" s="40">
        <v>45099</v>
      </c>
      <c r="K182" s="41">
        <v>45099</v>
      </c>
      <c r="L182" s="8">
        <v>1</v>
      </c>
      <c r="M182" s="39">
        <v>72</v>
      </c>
      <c r="N182" s="42" t="s">
        <v>36</v>
      </c>
      <c r="O182" s="43">
        <v>0</v>
      </c>
      <c r="P182" s="43">
        <v>0</v>
      </c>
      <c r="Q182" s="39">
        <v>0</v>
      </c>
      <c r="R182" s="39">
        <v>0</v>
      </c>
      <c r="S182" s="39">
        <v>0</v>
      </c>
      <c r="T182" s="39">
        <f>(SLN('1402'!$I182,,'1402'!$M182))*'1402'!$L182</f>
        <v>50550.33222222222</v>
      </c>
      <c r="U182" s="39">
        <f>(SLN('1402'!$I182,,'1402'!$M182))*'1402'!$L182</f>
        <v>50550.33222222222</v>
      </c>
      <c r="V182" s="39">
        <f>(SLN('1402'!$I182,,'1402'!$M182))*'1402'!$L182</f>
        <v>50550.33222222222</v>
      </c>
      <c r="W182" s="39">
        <f>(SLN('1402'!$I182,,'1402'!$M182))*'1402'!$L182</f>
        <v>50550.33222222222</v>
      </c>
      <c r="X182" s="39">
        <f>(SLN('1402'!$I182,,'1402'!$M182))*'1402'!$L182</f>
        <v>50550.33222222222</v>
      </c>
      <c r="Y182" s="39">
        <f>(SLN('1402'!$I182,,'1402'!$M182))*'1402'!$L182</f>
        <v>50550.33222222222</v>
      </c>
      <c r="Z182" s="39">
        <f>(SLN('1402'!$I182,,'1402'!$M182))*'1402'!$L182</f>
        <v>50550.33222222222</v>
      </c>
      <c r="AA182" s="39">
        <f>(SLN('1402'!$I182,,'1402'!$M182))*'1402'!$L182</f>
        <v>50550.33222222222</v>
      </c>
      <c r="AB182" s="43">
        <f>SUM('1402'!$P182:$AA182)</f>
        <v>404402.65777777781</v>
      </c>
      <c r="AC182" s="43">
        <f>'1402'!$AB182+'1402'!$O182</f>
        <v>404402.65777777781</v>
      </c>
      <c r="AD182" s="44">
        <f>'1402'!$I182-'1402'!$AC182</f>
        <v>3235221.2622222221</v>
      </c>
    </row>
    <row r="183" spans="1:30" x14ac:dyDescent="0.25">
      <c r="A183" s="34">
        <v>182</v>
      </c>
      <c r="B183" s="35"/>
      <c r="C183" s="36" t="s">
        <v>37</v>
      </c>
      <c r="D183" s="36" t="s">
        <v>40</v>
      </c>
      <c r="E183" s="38" t="s">
        <v>242</v>
      </c>
      <c r="F183" s="38" t="s">
        <v>39</v>
      </c>
      <c r="G183" s="38">
        <v>1</v>
      </c>
      <c r="H183" s="45">
        <v>427966446</v>
      </c>
      <c r="I183" s="45">
        <f t="shared" si="8"/>
        <v>427966446</v>
      </c>
      <c r="J183" s="40">
        <v>45099</v>
      </c>
      <c r="K183" s="41">
        <v>45099</v>
      </c>
      <c r="L183" s="8">
        <v>1</v>
      </c>
      <c r="M183" s="39">
        <v>72</v>
      </c>
      <c r="N183" s="42" t="s">
        <v>36</v>
      </c>
      <c r="O183" s="43">
        <v>0</v>
      </c>
      <c r="P183" s="43">
        <v>0</v>
      </c>
      <c r="Q183" s="39">
        <v>0</v>
      </c>
      <c r="R183" s="39">
        <v>0</v>
      </c>
      <c r="S183" s="39">
        <v>0</v>
      </c>
      <c r="T183" s="39">
        <f>(SLN('1402'!$I183,,'1402'!$M183))*'1402'!$L183</f>
        <v>5943978.416666667</v>
      </c>
      <c r="U183" s="39">
        <f>(SLN('1402'!$I183,,'1402'!$M183))*'1402'!$L183</f>
        <v>5943978.416666667</v>
      </c>
      <c r="V183" s="39">
        <f>(SLN('1402'!$I183,,'1402'!$M183))*'1402'!$L183</f>
        <v>5943978.416666667</v>
      </c>
      <c r="W183" s="39">
        <f>(SLN('1402'!$I183,,'1402'!$M183))*'1402'!$L183</f>
        <v>5943978.416666667</v>
      </c>
      <c r="X183" s="39">
        <f>(SLN('1402'!$I183,,'1402'!$M183))*'1402'!$L183</f>
        <v>5943978.416666667</v>
      </c>
      <c r="Y183" s="39">
        <f>(SLN('1402'!$I183,,'1402'!$M183))*'1402'!$L183</f>
        <v>5943978.416666667</v>
      </c>
      <c r="Z183" s="39">
        <f>(SLN('1402'!$I183,,'1402'!$M183))*'1402'!$L183</f>
        <v>5943978.416666667</v>
      </c>
      <c r="AA183" s="39">
        <f>(SLN('1402'!$I183,,'1402'!$M183))*'1402'!$L183</f>
        <v>5943978.416666667</v>
      </c>
      <c r="AB183" s="43">
        <f>SUM('1402'!$P183:$AA183)</f>
        <v>47551827.333333328</v>
      </c>
      <c r="AC183" s="43">
        <f>'1402'!$AB183+'1402'!$O183</f>
        <v>47551827.333333328</v>
      </c>
      <c r="AD183" s="44">
        <f>'1402'!$I183-'1402'!$AC183</f>
        <v>380414618.66666669</v>
      </c>
    </row>
    <row r="184" spans="1:30" x14ac:dyDescent="0.25">
      <c r="A184" s="34">
        <v>183</v>
      </c>
      <c r="B184" s="35"/>
      <c r="C184" s="36" t="s">
        <v>37</v>
      </c>
      <c r="D184" s="36" t="s">
        <v>40</v>
      </c>
      <c r="E184" s="38" t="s">
        <v>243</v>
      </c>
      <c r="F184" s="38" t="s">
        <v>39</v>
      </c>
      <c r="G184" s="38">
        <v>1</v>
      </c>
      <c r="H184" s="45">
        <v>4636322</v>
      </c>
      <c r="I184" s="45">
        <f t="shared" si="8"/>
        <v>4636322</v>
      </c>
      <c r="J184" s="40">
        <v>45099</v>
      </c>
      <c r="K184" s="41">
        <v>45099</v>
      </c>
      <c r="L184" s="8">
        <v>1</v>
      </c>
      <c r="M184" s="39">
        <v>72</v>
      </c>
      <c r="N184" s="42" t="s">
        <v>36</v>
      </c>
      <c r="O184" s="43">
        <v>0</v>
      </c>
      <c r="P184" s="43">
        <v>0</v>
      </c>
      <c r="Q184" s="39">
        <v>0</v>
      </c>
      <c r="R184" s="39">
        <v>0</v>
      </c>
      <c r="S184" s="39">
        <v>0</v>
      </c>
      <c r="T184" s="39">
        <f>(SLN('1402'!$I184,,'1402'!$M184))*'1402'!$L184</f>
        <v>64393.361111111109</v>
      </c>
      <c r="U184" s="39">
        <f>(SLN('1402'!$I184,,'1402'!$M184))*'1402'!$L184</f>
        <v>64393.361111111109</v>
      </c>
      <c r="V184" s="39">
        <f>(SLN('1402'!$I184,,'1402'!$M184))*'1402'!$L184</f>
        <v>64393.361111111109</v>
      </c>
      <c r="W184" s="39">
        <f>(SLN('1402'!$I184,,'1402'!$M184))*'1402'!$L184</f>
        <v>64393.361111111109</v>
      </c>
      <c r="X184" s="39">
        <f>(SLN('1402'!$I184,,'1402'!$M184))*'1402'!$L184</f>
        <v>64393.361111111109</v>
      </c>
      <c r="Y184" s="39">
        <f>(SLN('1402'!$I184,,'1402'!$M184))*'1402'!$L184</f>
        <v>64393.361111111109</v>
      </c>
      <c r="Z184" s="39">
        <f>(SLN('1402'!$I184,,'1402'!$M184))*'1402'!$L184</f>
        <v>64393.361111111109</v>
      </c>
      <c r="AA184" s="39">
        <f>(SLN('1402'!$I184,,'1402'!$M184))*'1402'!$L184</f>
        <v>64393.361111111109</v>
      </c>
      <c r="AB184" s="43">
        <f>SUM('1402'!$P184:$AA184)</f>
        <v>515146.88888888893</v>
      </c>
      <c r="AC184" s="43">
        <f>'1402'!$AB184+'1402'!$O184</f>
        <v>515146.88888888893</v>
      </c>
      <c r="AD184" s="44">
        <f>'1402'!$I184-'1402'!$AC184</f>
        <v>4121175.111111111</v>
      </c>
    </row>
    <row r="185" spans="1:30" x14ac:dyDescent="0.25">
      <c r="A185" s="34">
        <v>184</v>
      </c>
      <c r="B185" s="35"/>
      <c r="C185" s="36" t="s">
        <v>37</v>
      </c>
      <c r="D185" s="36" t="s">
        <v>40</v>
      </c>
      <c r="E185" s="38" t="s">
        <v>244</v>
      </c>
      <c r="F185" s="38" t="s">
        <v>39</v>
      </c>
      <c r="G185" s="38">
        <v>1</v>
      </c>
      <c r="H185" s="45">
        <v>424793</v>
      </c>
      <c r="I185" s="45">
        <f t="shared" si="8"/>
        <v>424793</v>
      </c>
      <c r="J185" s="40">
        <v>45099</v>
      </c>
      <c r="K185" s="41">
        <v>45099</v>
      </c>
      <c r="L185" s="8">
        <v>1</v>
      </c>
      <c r="M185" s="39">
        <v>72</v>
      </c>
      <c r="N185" s="42" t="s">
        <v>36</v>
      </c>
      <c r="O185" s="43">
        <v>0</v>
      </c>
      <c r="P185" s="43">
        <v>0</v>
      </c>
      <c r="Q185" s="39">
        <v>0</v>
      </c>
      <c r="R185" s="39">
        <v>0</v>
      </c>
      <c r="S185" s="39">
        <v>0</v>
      </c>
      <c r="T185" s="39">
        <f>(SLN('1402'!$I185,,'1402'!$M185))*'1402'!$L185</f>
        <v>5899.9027777777774</v>
      </c>
      <c r="U185" s="39">
        <f>(SLN('1402'!$I185,,'1402'!$M185))*'1402'!$L185</f>
        <v>5899.9027777777774</v>
      </c>
      <c r="V185" s="39">
        <f>(SLN('1402'!$I185,,'1402'!$M185))*'1402'!$L185</f>
        <v>5899.9027777777774</v>
      </c>
      <c r="W185" s="39">
        <f>(SLN('1402'!$I185,,'1402'!$M185))*'1402'!$L185</f>
        <v>5899.9027777777774</v>
      </c>
      <c r="X185" s="39">
        <f>(SLN('1402'!$I185,,'1402'!$M185))*'1402'!$L185</f>
        <v>5899.9027777777774</v>
      </c>
      <c r="Y185" s="39">
        <f>(SLN('1402'!$I185,,'1402'!$M185))*'1402'!$L185</f>
        <v>5899.9027777777774</v>
      </c>
      <c r="Z185" s="39">
        <f>(SLN('1402'!$I185,,'1402'!$M185))*'1402'!$L185</f>
        <v>5899.9027777777774</v>
      </c>
      <c r="AA185" s="39">
        <f>(SLN('1402'!$I185,,'1402'!$M185))*'1402'!$L185</f>
        <v>5899.9027777777774</v>
      </c>
      <c r="AB185" s="43">
        <f>SUM('1402'!$P185:$AA185)</f>
        <v>47199.222222222219</v>
      </c>
      <c r="AC185" s="43">
        <f>'1402'!$AB185+'1402'!$O185</f>
        <v>47199.222222222219</v>
      </c>
      <c r="AD185" s="44">
        <f>'1402'!$I185-'1402'!$AC185</f>
        <v>377593.77777777775</v>
      </c>
    </row>
    <row r="186" spans="1:30" x14ac:dyDescent="0.25">
      <c r="A186" s="34">
        <v>185</v>
      </c>
      <c r="B186" s="35"/>
      <c r="C186" s="36" t="s">
        <v>37</v>
      </c>
      <c r="D186" s="36" t="s">
        <v>40</v>
      </c>
      <c r="E186" s="38" t="s">
        <v>245</v>
      </c>
      <c r="F186" s="38" t="s">
        <v>39</v>
      </c>
      <c r="G186" s="38">
        <v>1</v>
      </c>
      <c r="H186" s="45">
        <v>4494674346</v>
      </c>
      <c r="I186" s="45">
        <f t="shared" si="8"/>
        <v>4494674346</v>
      </c>
      <c r="J186" s="40">
        <v>45099</v>
      </c>
      <c r="K186" s="41">
        <v>45099</v>
      </c>
      <c r="L186" s="8">
        <v>1</v>
      </c>
      <c r="M186" s="39">
        <v>72</v>
      </c>
      <c r="N186" s="42" t="s">
        <v>36</v>
      </c>
      <c r="O186" s="43">
        <v>0</v>
      </c>
      <c r="P186" s="43">
        <v>0</v>
      </c>
      <c r="Q186" s="39">
        <v>0</v>
      </c>
      <c r="R186" s="39">
        <v>0</v>
      </c>
      <c r="S186" s="39">
        <v>0</v>
      </c>
      <c r="T186" s="39">
        <f>(SLN('1402'!$I186,,'1402'!$M186))*'1402'!$L186</f>
        <v>62426032.583333336</v>
      </c>
      <c r="U186" s="39">
        <f>(SLN('1402'!$I186,,'1402'!$M186))*'1402'!$L186</f>
        <v>62426032.583333336</v>
      </c>
      <c r="V186" s="39">
        <f>(SLN('1402'!$I186,,'1402'!$M186))*'1402'!$L186</f>
        <v>62426032.583333336</v>
      </c>
      <c r="W186" s="39">
        <f>(SLN('1402'!$I186,,'1402'!$M186))*'1402'!$L186</f>
        <v>62426032.583333336</v>
      </c>
      <c r="X186" s="39">
        <f>(SLN('1402'!$I186,,'1402'!$M186))*'1402'!$L186</f>
        <v>62426032.583333336</v>
      </c>
      <c r="Y186" s="39">
        <f>(SLN('1402'!$I186,,'1402'!$M186))*'1402'!$L186</f>
        <v>62426032.583333336</v>
      </c>
      <c r="Z186" s="39">
        <f>(SLN('1402'!$I186,,'1402'!$M186))*'1402'!$L186</f>
        <v>62426032.583333336</v>
      </c>
      <c r="AA186" s="39">
        <f>(SLN('1402'!$I186,,'1402'!$M186))*'1402'!$L186</f>
        <v>62426032.583333336</v>
      </c>
      <c r="AB186" s="43">
        <f>SUM('1402'!$P186:$AA186)</f>
        <v>499408260.66666663</v>
      </c>
      <c r="AC186" s="43">
        <f>'1402'!$AB186+'1402'!$O186</f>
        <v>499408260.66666663</v>
      </c>
      <c r="AD186" s="44">
        <f>'1402'!$I186-'1402'!$AC186</f>
        <v>3995266085.3333335</v>
      </c>
    </row>
    <row r="187" spans="1:30" x14ac:dyDescent="0.25">
      <c r="A187" s="34">
        <v>186</v>
      </c>
      <c r="B187" s="35"/>
      <c r="C187" s="36" t="s">
        <v>37</v>
      </c>
      <c r="D187" s="36" t="s">
        <v>40</v>
      </c>
      <c r="E187" s="38" t="s">
        <v>246</v>
      </c>
      <c r="F187" s="38" t="s">
        <v>39</v>
      </c>
      <c r="G187" s="38">
        <v>1</v>
      </c>
      <c r="H187" s="45">
        <v>44940920</v>
      </c>
      <c r="I187" s="45">
        <f t="shared" si="8"/>
        <v>44940920</v>
      </c>
      <c r="J187" s="40">
        <v>45099</v>
      </c>
      <c r="K187" s="41">
        <v>45099</v>
      </c>
      <c r="L187" s="8">
        <v>1</v>
      </c>
      <c r="M187" s="39">
        <v>72</v>
      </c>
      <c r="N187" s="42" t="s">
        <v>36</v>
      </c>
      <c r="O187" s="43">
        <v>0</v>
      </c>
      <c r="P187" s="43">
        <v>0</v>
      </c>
      <c r="Q187" s="39">
        <v>0</v>
      </c>
      <c r="R187" s="39">
        <v>0</v>
      </c>
      <c r="S187" s="39">
        <v>0</v>
      </c>
      <c r="T187" s="39">
        <f>(SLN('1402'!$I187,,'1402'!$M187))*'1402'!$L187</f>
        <v>624179.4444444445</v>
      </c>
      <c r="U187" s="39">
        <f>(SLN('1402'!$I187,,'1402'!$M187))*'1402'!$L187</f>
        <v>624179.4444444445</v>
      </c>
      <c r="V187" s="39">
        <f>(SLN('1402'!$I187,,'1402'!$M187))*'1402'!$L187</f>
        <v>624179.4444444445</v>
      </c>
      <c r="W187" s="39">
        <f>(SLN('1402'!$I187,,'1402'!$M187))*'1402'!$L187</f>
        <v>624179.4444444445</v>
      </c>
      <c r="X187" s="39">
        <f>(SLN('1402'!$I187,,'1402'!$M187))*'1402'!$L187</f>
        <v>624179.4444444445</v>
      </c>
      <c r="Y187" s="39">
        <f>(SLN('1402'!$I187,,'1402'!$M187))*'1402'!$L187</f>
        <v>624179.4444444445</v>
      </c>
      <c r="Z187" s="39">
        <f>(SLN('1402'!$I187,,'1402'!$M187))*'1402'!$L187</f>
        <v>624179.4444444445</v>
      </c>
      <c r="AA187" s="39">
        <f>(SLN('1402'!$I187,,'1402'!$M187))*'1402'!$L187</f>
        <v>624179.4444444445</v>
      </c>
      <c r="AB187" s="43">
        <f>SUM('1402'!$P187:$AA187)</f>
        <v>4993435.555555556</v>
      </c>
      <c r="AC187" s="43">
        <f>'1402'!$AB187+'1402'!$O187</f>
        <v>4993435.555555556</v>
      </c>
      <c r="AD187" s="44">
        <f>'1402'!$I187-'1402'!$AC187</f>
        <v>39947484.444444448</v>
      </c>
    </row>
    <row r="188" spans="1:30" x14ac:dyDescent="0.25">
      <c r="A188" s="34">
        <v>187</v>
      </c>
      <c r="B188" s="35"/>
      <c r="C188" s="36" t="s">
        <v>37</v>
      </c>
      <c r="D188" s="36" t="s">
        <v>40</v>
      </c>
      <c r="E188" s="38" t="s">
        <v>247</v>
      </c>
      <c r="F188" s="38" t="s">
        <v>39</v>
      </c>
      <c r="G188" s="38">
        <v>1</v>
      </c>
      <c r="H188" s="45">
        <v>497744</v>
      </c>
      <c r="I188" s="45">
        <f t="shared" si="8"/>
        <v>497744</v>
      </c>
      <c r="J188" s="40">
        <v>45099</v>
      </c>
      <c r="K188" s="41">
        <v>45099</v>
      </c>
      <c r="L188" s="8">
        <v>1</v>
      </c>
      <c r="M188" s="39">
        <v>72</v>
      </c>
      <c r="N188" s="42" t="s">
        <v>36</v>
      </c>
      <c r="O188" s="43">
        <v>0</v>
      </c>
      <c r="P188" s="43">
        <v>0</v>
      </c>
      <c r="Q188" s="39">
        <v>0</v>
      </c>
      <c r="R188" s="39">
        <v>0</v>
      </c>
      <c r="S188" s="39">
        <v>0</v>
      </c>
      <c r="T188" s="39">
        <f>(SLN('1402'!$I188,,'1402'!$M188))*'1402'!$L188</f>
        <v>6913.1111111111113</v>
      </c>
      <c r="U188" s="39">
        <f>(SLN('1402'!$I188,,'1402'!$M188))*'1402'!$L188</f>
        <v>6913.1111111111113</v>
      </c>
      <c r="V188" s="39">
        <f>(SLN('1402'!$I188,,'1402'!$M188))*'1402'!$L188</f>
        <v>6913.1111111111113</v>
      </c>
      <c r="W188" s="39">
        <f>(SLN('1402'!$I188,,'1402'!$M188))*'1402'!$L188</f>
        <v>6913.1111111111113</v>
      </c>
      <c r="X188" s="39">
        <f>(SLN('1402'!$I188,,'1402'!$M188))*'1402'!$L188</f>
        <v>6913.1111111111113</v>
      </c>
      <c r="Y188" s="39">
        <f>(SLN('1402'!$I188,,'1402'!$M188))*'1402'!$L188</f>
        <v>6913.1111111111113</v>
      </c>
      <c r="Z188" s="39">
        <f>(SLN('1402'!$I188,,'1402'!$M188))*'1402'!$L188</f>
        <v>6913.1111111111113</v>
      </c>
      <c r="AA188" s="39">
        <f>(SLN('1402'!$I188,,'1402'!$M188))*'1402'!$L188</f>
        <v>6913.1111111111113</v>
      </c>
      <c r="AB188" s="43">
        <f>SUM('1402'!$P188:$AA188)</f>
        <v>55304.888888888883</v>
      </c>
      <c r="AC188" s="43">
        <f>'1402'!$AB188+'1402'!$O188</f>
        <v>55304.888888888883</v>
      </c>
      <c r="AD188" s="44">
        <f>'1402'!$I188-'1402'!$AC188</f>
        <v>442439.11111111112</v>
      </c>
    </row>
    <row r="189" spans="1:30" x14ac:dyDescent="0.25">
      <c r="A189" s="34">
        <v>188</v>
      </c>
      <c r="B189" s="35"/>
      <c r="C189" s="36" t="s">
        <v>37</v>
      </c>
      <c r="D189" s="36" t="s">
        <v>40</v>
      </c>
      <c r="E189" s="38" t="s">
        <v>248</v>
      </c>
      <c r="F189" s="38" t="s">
        <v>39</v>
      </c>
      <c r="G189" s="38">
        <v>1</v>
      </c>
      <c r="H189" s="45">
        <v>43073003</v>
      </c>
      <c r="I189" s="45">
        <f t="shared" si="8"/>
        <v>43073003</v>
      </c>
      <c r="J189" s="40">
        <v>45099</v>
      </c>
      <c r="K189" s="41">
        <v>45099</v>
      </c>
      <c r="L189" s="8">
        <v>1</v>
      </c>
      <c r="M189" s="39">
        <v>72</v>
      </c>
      <c r="N189" s="42" t="s">
        <v>36</v>
      </c>
      <c r="O189" s="43">
        <v>0</v>
      </c>
      <c r="P189" s="43">
        <v>0</v>
      </c>
      <c r="Q189" s="39">
        <v>0</v>
      </c>
      <c r="R189" s="39">
        <v>0</v>
      </c>
      <c r="S189" s="39">
        <v>0</v>
      </c>
      <c r="T189" s="39">
        <f>(SLN('1402'!$I189,,'1402'!$M189))*'1402'!$L189</f>
        <v>598236.15277777775</v>
      </c>
      <c r="U189" s="39">
        <f>(SLN('1402'!$I189,,'1402'!$M189))*'1402'!$L189</f>
        <v>598236.15277777775</v>
      </c>
      <c r="V189" s="39">
        <f>(SLN('1402'!$I189,,'1402'!$M189))*'1402'!$L189</f>
        <v>598236.15277777775</v>
      </c>
      <c r="W189" s="39">
        <f>(SLN('1402'!$I189,,'1402'!$M189))*'1402'!$L189</f>
        <v>598236.15277777775</v>
      </c>
      <c r="X189" s="39">
        <f>(SLN('1402'!$I189,,'1402'!$M189))*'1402'!$L189</f>
        <v>598236.15277777775</v>
      </c>
      <c r="Y189" s="39">
        <f>(SLN('1402'!$I189,,'1402'!$M189))*'1402'!$L189</f>
        <v>598236.15277777775</v>
      </c>
      <c r="Z189" s="39">
        <f>(SLN('1402'!$I189,,'1402'!$M189))*'1402'!$L189</f>
        <v>598236.15277777775</v>
      </c>
      <c r="AA189" s="39">
        <f>(SLN('1402'!$I189,,'1402'!$M189))*'1402'!$L189</f>
        <v>598236.15277777775</v>
      </c>
      <c r="AB189" s="43">
        <f>SUM('1402'!$P189:$AA189)</f>
        <v>4785889.2222222229</v>
      </c>
      <c r="AC189" s="43">
        <f>'1402'!$AB189+'1402'!$O189</f>
        <v>4785889.2222222229</v>
      </c>
      <c r="AD189" s="44">
        <f>'1402'!$I189-'1402'!$AC189</f>
        <v>38287113.777777776</v>
      </c>
    </row>
    <row r="190" spans="1:30" x14ac:dyDescent="0.25">
      <c r="A190" s="34">
        <v>189</v>
      </c>
      <c r="B190" s="35"/>
      <c r="C190" s="36" t="s">
        <v>37</v>
      </c>
      <c r="D190" s="36" t="s">
        <v>40</v>
      </c>
      <c r="E190" s="38" t="s">
        <v>249</v>
      </c>
      <c r="F190" s="38" t="s">
        <v>39</v>
      </c>
      <c r="G190" s="38">
        <v>1</v>
      </c>
      <c r="H190" s="45">
        <v>460460620</v>
      </c>
      <c r="I190" s="45">
        <f t="shared" si="8"/>
        <v>460460620</v>
      </c>
      <c r="J190" s="40">
        <v>45099</v>
      </c>
      <c r="K190" s="41">
        <v>45099</v>
      </c>
      <c r="L190" s="8">
        <v>1</v>
      </c>
      <c r="M190" s="39">
        <v>72</v>
      </c>
      <c r="N190" s="42" t="s">
        <v>36</v>
      </c>
      <c r="O190" s="43">
        <v>0</v>
      </c>
      <c r="P190" s="43">
        <v>0</v>
      </c>
      <c r="Q190" s="39">
        <v>0</v>
      </c>
      <c r="R190" s="39">
        <v>0</v>
      </c>
      <c r="S190" s="39">
        <v>0</v>
      </c>
      <c r="T190" s="39">
        <f>(SLN('1402'!$I190,,'1402'!$M190))*'1402'!$L190</f>
        <v>6395286.388888889</v>
      </c>
      <c r="U190" s="39">
        <f>(SLN('1402'!$I190,,'1402'!$M190))*'1402'!$L190</f>
        <v>6395286.388888889</v>
      </c>
      <c r="V190" s="39">
        <f>(SLN('1402'!$I190,,'1402'!$M190))*'1402'!$L190</f>
        <v>6395286.388888889</v>
      </c>
      <c r="W190" s="39">
        <f>(SLN('1402'!$I190,,'1402'!$M190))*'1402'!$L190</f>
        <v>6395286.388888889</v>
      </c>
      <c r="X190" s="39">
        <f>(SLN('1402'!$I190,,'1402'!$M190))*'1402'!$L190</f>
        <v>6395286.388888889</v>
      </c>
      <c r="Y190" s="39">
        <f>(SLN('1402'!$I190,,'1402'!$M190))*'1402'!$L190</f>
        <v>6395286.388888889</v>
      </c>
      <c r="Z190" s="39">
        <f>(SLN('1402'!$I190,,'1402'!$M190))*'1402'!$L190</f>
        <v>6395286.388888889</v>
      </c>
      <c r="AA190" s="39">
        <f>(SLN('1402'!$I190,,'1402'!$M190))*'1402'!$L190</f>
        <v>6395286.388888889</v>
      </c>
      <c r="AB190" s="43">
        <f>SUM('1402'!$P190:$AA190)</f>
        <v>51162291.111111112</v>
      </c>
      <c r="AC190" s="43">
        <f>'1402'!$AB190+'1402'!$O190</f>
        <v>51162291.111111112</v>
      </c>
      <c r="AD190" s="44">
        <f>'1402'!$I190-'1402'!$AC190</f>
        <v>409298328.8888889</v>
      </c>
    </row>
    <row r="191" spans="1:30" x14ac:dyDescent="0.25">
      <c r="A191" s="34">
        <v>190</v>
      </c>
      <c r="B191" s="35"/>
      <c r="C191" s="36" t="s">
        <v>37</v>
      </c>
      <c r="D191" s="36" t="s">
        <v>40</v>
      </c>
      <c r="E191" s="38" t="s">
        <v>250</v>
      </c>
      <c r="F191" s="38" t="s">
        <v>39</v>
      </c>
      <c r="G191" s="38">
        <v>1</v>
      </c>
      <c r="H191" s="45">
        <v>463667663</v>
      </c>
      <c r="I191" s="45">
        <f t="shared" si="8"/>
        <v>463667663</v>
      </c>
      <c r="J191" s="40">
        <v>45099</v>
      </c>
      <c r="K191" s="41">
        <v>45099</v>
      </c>
      <c r="L191" s="8">
        <v>1</v>
      </c>
      <c r="M191" s="39">
        <v>72</v>
      </c>
      <c r="N191" s="42" t="s">
        <v>36</v>
      </c>
      <c r="O191" s="43">
        <v>0</v>
      </c>
      <c r="P191" s="43">
        <v>0</v>
      </c>
      <c r="Q191" s="39">
        <v>0</v>
      </c>
      <c r="R191" s="39">
        <v>0</v>
      </c>
      <c r="S191" s="39">
        <v>0</v>
      </c>
      <c r="T191" s="39">
        <f>(SLN('1402'!$I191,,'1402'!$M191))*'1402'!$L191</f>
        <v>6439828.652777778</v>
      </c>
      <c r="U191" s="39">
        <f>(SLN('1402'!$I191,,'1402'!$M191))*'1402'!$L191</f>
        <v>6439828.652777778</v>
      </c>
      <c r="V191" s="39">
        <f>(SLN('1402'!$I191,,'1402'!$M191))*'1402'!$L191</f>
        <v>6439828.652777778</v>
      </c>
      <c r="W191" s="39">
        <f>(SLN('1402'!$I191,,'1402'!$M191))*'1402'!$L191</f>
        <v>6439828.652777778</v>
      </c>
      <c r="X191" s="39">
        <f>(SLN('1402'!$I191,,'1402'!$M191))*'1402'!$L191</f>
        <v>6439828.652777778</v>
      </c>
      <c r="Y191" s="39">
        <f>(SLN('1402'!$I191,,'1402'!$M191))*'1402'!$L191</f>
        <v>6439828.652777778</v>
      </c>
      <c r="Z191" s="39">
        <f>(SLN('1402'!$I191,,'1402'!$M191))*'1402'!$L191</f>
        <v>6439828.652777778</v>
      </c>
      <c r="AA191" s="39">
        <f>(SLN('1402'!$I191,,'1402'!$M191))*'1402'!$L191</f>
        <v>6439828.652777778</v>
      </c>
      <c r="AB191" s="43">
        <f>SUM('1402'!$P191:$AA191)</f>
        <v>51518629.222222216</v>
      </c>
      <c r="AC191" s="43">
        <f>'1402'!$AB191+'1402'!$O191</f>
        <v>51518629.222222216</v>
      </c>
      <c r="AD191" s="44">
        <f>'1402'!$I191-'1402'!$AC191</f>
        <v>412149033.77777779</v>
      </c>
    </row>
    <row r="192" spans="1:30" x14ac:dyDescent="0.25">
      <c r="A192" s="34">
        <v>191</v>
      </c>
      <c r="B192" s="35"/>
      <c r="C192" s="36" t="s">
        <v>37</v>
      </c>
      <c r="D192" s="36" t="s">
        <v>40</v>
      </c>
      <c r="E192" s="38" t="s">
        <v>251</v>
      </c>
      <c r="F192" s="38" t="s">
        <v>39</v>
      </c>
      <c r="G192" s="38">
        <v>1</v>
      </c>
      <c r="H192" s="45">
        <v>4604390443</v>
      </c>
      <c r="I192" s="45">
        <f t="shared" si="8"/>
        <v>4604390443</v>
      </c>
      <c r="J192" s="40">
        <v>45099</v>
      </c>
      <c r="K192" s="41">
        <v>45099</v>
      </c>
      <c r="L192" s="8">
        <v>1</v>
      </c>
      <c r="M192" s="39">
        <v>72</v>
      </c>
      <c r="N192" s="42" t="s">
        <v>36</v>
      </c>
      <c r="O192" s="43">
        <v>0</v>
      </c>
      <c r="P192" s="43">
        <v>0</v>
      </c>
      <c r="Q192" s="39">
        <v>0</v>
      </c>
      <c r="R192" s="39">
        <v>0</v>
      </c>
      <c r="S192" s="39">
        <v>0</v>
      </c>
      <c r="T192" s="39">
        <f>(SLN('1402'!$I192,,'1402'!$M192))*'1402'!$L192</f>
        <v>63949867.263888888</v>
      </c>
      <c r="U192" s="39">
        <f>(SLN('1402'!$I192,,'1402'!$M192))*'1402'!$L192</f>
        <v>63949867.263888888</v>
      </c>
      <c r="V192" s="39">
        <f>(SLN('1402'!$I192,,'1402'!$M192))*'1402'!$L192</f>
        <v>63949867.263888888</v>
      </c>
      <c r="W192" s="39">
        <f>(SLN('1402'!$I192,,'1402'!$M192))*'1402'!$L192</f>
        <v>63949867.263888888</v>
      </c>
      <c r="X192" s="39">
        <f>(SLN('1402'!$I192,,'1402'!$M192))*'1402'!$L192</f>
        <v>63949867.263888888</v>
      </c>
      <c r="Y192" s="39">
        <f>(SLN('1402'!$I192,,'1402'!$M192))*'1402'!$L192</f>
        <v>63949867.263888888</v>
      </c>
      <c r="Z192" s="39">
        <f>(SLN('1402'!$I192,,'1402'!$M192))*'1402'!$L192</f>
        <v>63949867.263888888</v>
      </c>
      <c r="AA192" s="39">
        <f>(SLN('1402'!$I192,,'1402'!$M192))*'1402'!$L192</f>
        <v>63949867.263888888</v>
      </c>
      <c r="AB192" s="43">
        <f>SUM('1402'!$P192:$AA192)</f>
        <v>511598938.1111111</v>
      </c>
      <c r="AC192" s="43">
        <f>'1402'!$AB192+'1402'!$O192</f>
        <v>511598938.1111111</v>
      </c>
      <c r="AD192" s="44">
        <f>'1402'!$I192-'1402'!$AC192</f>
        <v>4092791504.8888888</v>
      </c>
    </row>
    <row r="193" spans="1:30" x14ac:dyDescent="0.25">
      <c r="A193" s="34">
        <v>192</v>
      </c>
      <c r="B193" s="35"/>
      <c r="C193" s="36" t="s">
        <v>37</v>
      </c>
      <c r="D193" s="50" t="s">
        <v>41</v>
      </c>
      <c r="E193" s="38" t="s">
        <v>270</v>
      </c>
      <c r="F193" s="38" t="s">
        <v>35</v>
      </c>
      <c r="G193" s="38">
        <v>1</v>
      </c>
      <c r="H193" s="45">
        <v>0</v>
      </c>
      <c r="I193" s="45">
        <f t="shared" si="8"/>
        <v>0</v>
      </c>
      <c r="J193" s="40">
        <v>45203</v>
      </c>
      <c r="K193" s="41">
        <v>45203</v>
      </c>
      <c r="L193" s="8">
        <v>1</v>
      </c>
      <c r="M193" s="39">
        <v>60</v>
      </c>
      <c r="N193" s="42" t="s">
        <v>36</v>
      </c>
      <c r="O193" s="43">
        <v>0</v>
      </c>
      <c r="P193" s="43">
        <v>0</v>
      </c>
      <c r="Q193" s="39">
        <v>0</v>
      </c>
      <c r="R193" s="39">
        <v>0</v>
      </c>
      <c r="S193" s="39">
        <v>0</v>
      </c>
      <c r="T193" s="39">
        <v>0</v>
      </c>
      <c r="U193" s="39">
        <v>0</v>
      </c>
      <c r="V193" s="39">
        <v>0</v>
      </c>
      <c r="W193" s="39">
        <f>(SLN('1402'!$I193,,'1402'!$M193))*'1402'!$L193</f>
        <v>0</v>
      </c>
      <c r="X193" s="39">
        <f>(SLN('1402'!$I193,,'1402'!$M193))*'1402'!$L193</f>
        <v>0</v>
      </c>
      <c r="Y193" s="39">
        <f>(SLN('1402'!$I193,,'1402'!$M193))*'1402'!$L193</f>
        <v>0</v>
      </c>
      <c r="Z193" s="39">
        <f>(SLN('1402'!$I193,,'1402'!$M193))*'1402'!$L193</f>
        <v>0</v>
      </c>
      <c r="AA193" s="39">
        <f>(SLN('1402'!$I193,,'1402'!$M193))*'1402'!$L193</f>
        <v>0</v>
      </c>
      <c r="AB193" s="43">
        <f>SUM('1402'!$P193:$AA193)</f>
        <v>0</v>
      </c>
      <c r="AC193" s="43">
        <f>'1402'!$AB193+'1402'!$O193</f>
        <v>0</v>
      </c>
      <c r="AD193" s="44">
        <f>'1402'!$I193-'1402'!$AC193</f>
        <v>0</v>
      </c>
    </row>
    <row r="194" spans="1:30" x14ac:dyDescent="0.25">
      <c r="A194" s="34">
        <v>193</v>
      </c>
      <c r="B194" s="35"/>
      <c r="C194" s="36" t="s">
        <v>37</v>
      </c>
      <c r="D194" s="36" t="s">
        <v>40</v>
      </c>
      <c r="E194" s="38" t="s">
        <v>206</v>
      </c>
      <c r="F194" s="38" t="s">
        <v>39</v>
      </c>
      <c r="G194" s="38">
        <v>1</v>
      </c>
      <c r="H194" s="45">
        <v>346234</v>
      </c>
      <c r="I194" s="45">
        <f t="shared" si="8"/>
        <v>346234</v>
      </c>
      <c r="J194" s="40">
        <v>45210</v>
      </c>
      <c r="K194" s="41">
        <v>45210</v>
      </c>
      <c r="L194" s="8">
        <v>1</v>
      </c>
      <c r="M194" s="39">
        <v>72</v>
      </c>
      <c r="N194" s="42" t="s">
        <v>36</v>
      </c>
      <c r="O194" s="43">
        <v>0</v>
      </c>
      <c r="P194" s="43">
        <v>0</v>
      </c>
      <c r="Q194" s="39">
        <v>0</v>
      </c>
      <c r="R194" s="39">
        <v>0</v>
      </c>
      <c r="S194" s="39">
        <v>0</v>
      </c>
      <c r="T194" s="39">
        <v>0</v>
      </c>
      <c r="U194" s="39">
        <v>0</v>
      </c>
      <c r="V194" s="39">
        <v>0</v>
      </c>
      <c r="W194" s="39">
        <f>(SLN('1402'!$I194,,'1402'!$M194))*'1402'!$L194</f>
        <v>4808.8055555555557</v>
      </c>
      <c r="X194" s="39">
        <f>(SLN('1402'!$I194,,'1402'!$M194))*'1402'!$L194</f>
        <v>4808.8055555555557</v>
      </c>
      <c r="Y194" s="39">
        <f>(SLN('1402'!$I194,,'1402'!$M194))*'1402'!$L194</f>
        <v>4808.8055555555557</v>
      </c>
      <c r="Z194" s="39">
        <f>(SLN('1402'!$I194,,'1402'!$M194))*'1402'!$L194</f>
        <v>4808.8055555555557</v>
      </c>
      <c r="AA194" s="39">
        <f>(SLN('1402'!$I194,,'1402'!$M194))*'1402'!$L194</f>
        <v>4808.8055555555557</v>
      </c>
      <c r="AB194" s="43">
        <f>SUM('1402'!$P194:$AA194)</f>
        <v>24044.027777777777</v>
      </c>
      <c r="AC194" s="43">
        <f>'1402'!$AB194+'1402'!$O194</f>
        <v>24044.027777777777</v>
      </c>
      <c r="AD194" s="44">
        <f>'1402'!$I194-'1402'!$AC194</f>
        <v>322189.97222222225</v>
      </c>
    </row>
    <row r="195" spans="1:30" x14ac:dyDescent="0.25">
      <c r="A195" s="34">
        <v>194</v>
      </c>
      <c r="B195" s="35"/>
      <c r="C195" s="36" t="s">
        <v>37</v>
      </c>
      <c r="D195" s="36" t="s">
        <v>40</v>
      </c>
      <c r="E195" s="38" t="s">
        <v>207</v>
      </c>
      <c r="F195" s="38" t="s">
        <v>39</v>
      </c>
      <c r="G195" s="38">
        <v>1</v>
      </c>
      <c r="H195" s="45">
        <v>346234</v>
      </c>
      <c r="I195" s="45">
        <f t="shared" ref="I195:I233" si="9">H195*G195</f>
        <v>346234</v>
      </c>
      <c r="J195" s="40">
        <v>45210</v>
      </c>
      <c r="K195" s="41">
        <v>45210</v>
      </c>
      <c r="L195" s="8">
        <v>1</v>
      </c>
      <c r="M195" s="39">
        <v>72</v>
      </c>
      <c r="N195" s="42" t="s">
        <v>36</v>
      </c>
      <c r="O195" s="43">
        <v>0</v>
      </c>
      <c r="P195" s="43">
        <v>0</v>
      </c>
      <c r="Q195" s="39">
        <v>0</v>
      </c>
      <c r="R195" s="39">
        <v>0</v>
      </c>
      <c r="S195" s="39">
        <v>0</v>
      </c>
      <c r="T195" s="39">
        <v>0</v>
      </c>
      <c r="U195" s="39">
        <v>0</v>
      </c>
      <c r="V195" s="39">
        <v>0</v>
      </c>
      <c r="W195" s="39">
        <f>(SLN('1402'!$I195,,'1402'!$M195))*'1402'!$L195</f>
        <v>4808.8055555555557</v>
      </c>
      <c r="X195" s="39">
        <f>(SLN('1402'!$I195,,'1402'!$M195))*'1402'!$L195</f>
        <v>4808.8055555555557</v>
      </c>
      <c r="Y195" s="39">
        <f>(SLN('1402'!$I195,,'1402'!$M195))*'1402'!$L195</f>
        <v>4808.8055555555557</v>
      </c>
      <c r="Z195" s="39">
        <f>(SLN('1402'!$I195,,'1402'!$M195))*'1402'!$L195</f>
        <v>4808.8055555555557</v>
      </c>
      <c r="AA195" s="39">
        <f>(SLN('1402'!$I195,,'1402'!$M195))*'1402'!$L195</f>
        <v>4808.8055555555557</v>
      </c>
      <c r="AB195" s="43">
        <f>SUM('1402'!$P195:$AA195)</f>
        <v>24044.027777777777</v>
      </c>
      <c r="AC195" s="43">
        <f>'1402'!$AB195+'1402'!$O195</f>
        <v>24044.027777777777</v>
      </c>
      <c r="AD195" s="44">
        <f>'1402'!$I195-'1402'!$AC195</f>
        <v>322189.97222222225</v>
      </c>
    </row>
    <row r="196" spans="1:30" x14ac:dyDescent="0.25">
      <c r="A196" s="34">
        <v>195</v>
      </c>
      <c r="B196" s="35"/>
      <c r="C196" s="36" t="s">
        <v>37</v>
      </c>
      <c r="D196" s="36" t="s">
        <v>40</v>
      </c>
      <c r="E196" s="38" t="s">
        <v>208</v>
      </c>
      <c r="F196" s="38" t="s">
        <v>39</v>
      </c>
      <c r="G196" s="38">
        <v>1</v>
      </c>
      <c r="H196" s="45">
        <v>346234</v>
      </c>
      <c r="I196" s="45">
        <f t="shared" si="9"/>
        <v>346234</v>
      </c>
      <c r="J196" s="40">
        <v>45210</v>
      </c>
      <c r="K196" s="41">
        <v>45210</v>
      </c>
      <c r="L196" s="8">
        <v>1</v>
      </c>
      <c r="M196" s="39">
        <v>72</v>
      </c>
      <c r="N196" s="42" t="s">
        <v>36</v>
      </c>
      <c r="O196" s="43">
        <v>0</v>
      </c>
      <c r="P196" s="43">
        <v>0</v>
      </c>
      <c r="Q196" s="39">
        <v>0</v>
      </c>
      <c r="R196" s="39">
        <v>0</v>
      </c>
      <c r="S196" s="39">
        <v>0</v>
      </c>
      <c r="T196" s="39">
        <v>0</v>
      </c>
      <c r="U196" s="39">
        <v>0</v>
      </c>
      <c r="V196" s="39">
        <v>0</v>
      </c>
      <c r="W196" s="39">
        <f>(SLN('1402'!$I196,,'1402'!$M196))*'1402'!$L196</f>
        <v>4808.8055555555557</v>
      </c>
      <c r="X196" s="39">
        <f>(SLN('1402'!$I196,,'1402'!$M196))*'1402'!$L196</f>
        <v>4808.8055555555557</v>
      </c>
      <c r="Y196" s="39">
        <f>(SLN('1402'!$I196,,'1402'!$M196))*'1402'!$L196</f>
        <v>4808.8055555555557</v>
      </c>
      <c r="Z196" s="39">
        <f>(SLN('1402'!$I196,,'1402'!$M196))*'1402'!$L196</f>
        <v>4808.8055555555557</v>
      </c>
      <c r="AA196" s="39">
        <f>(SLN('1402'!$I196,,'1402'!$M196))*'1402'!$L196</f>
        <v>4808.8055555555557</v>
      </c>
      <c r="AB196" s="43">
        <f>SUM('1402'!$P196:$AA196)</f>
        <v>24044.027777777777</v>
      </c>
      <c r="AC196" s="43">
        <f>'1402'!$AB196+'1402'!$O196</f>
        <v>24044.027777777777</v>
      </c>
      <c r="AD196" s="44">
        <f>'1402'!$I196-'1402'!$AC196</f>
        <v>322189.97222222225</v>
      </c>
    </row>
    <row r="197" spans="1:30" x14ac:dyDescent="0.25">
      <c r="A197" s="34">
        <v>196</v>
      </c>
      <c r="B197" s="35"/>
      <c r="C197" s="36" t="s">
        <v>37</v>
      </c>
      <c r="D197" s="36" t="s">
        <v>40</v>
      </c>
      <c r="E197" s="38" t="s">
        <v>209</v>
      </c>
      <c r="F197" s="38" t="s">
        <v>39</v>
      </c>
      <c r="G197" s="38">
        <v>1</v>
      </c>
      <c r="H197" s="45">
        <v>346234</v>
      </c>
      <c r="I197" s="45">
        <f t="shared" si="9"/>
        <v>346234</v>
      </c>
      <c r="J197" s="40">
        <v>45210</v>
      </c>
      <c r="K197" s="41">
        <v>45210</v>
      </c>
      <c r="L197" s="8">
        <v>1</v>
      </c>
      <c r="M197" s="39">
        <v>72</v>
      </c>
      <c r="N197" s="42" t="s">
        <v>36</v>
      </c>
      <c r="O197" s="43">
        <v>0</v>
      </c>
      <c r="P197" s="43">
        <v>0</v>
      </c>
      <c r="Q197" s="39">
        <v>0</v>
      </c>
      <c r="R197" s="39">
        <v>0</v>
      </c>
      <c r="S197" s="39">
        <v>0</v>
      </c>
      <c r="T197" s="39">
        <v>0</v>
      </c>
      <c r="U197" s="39">
        <v>0</v>
      </c>
      <c r="V197" s="39">
        <v>0</v>
      </c>
      <c r="W197" s="39">
        <f>(SLN('1402'!$I197,,'1402'!$M197))*'1402'!$L197</f>
        <v>4808.8055555555557</v>
      </c>
      <c r="X197" s="39">
        <f>(SLN('1402'!$I197,,'1402'!$M197))*'1402'!$L197</f>
        <v>4808.8055555555557</v>
      </c>
      <c r="Y197" s="39">
        <f>(SLN('1402'!$I197,,'1402'!$M197))*'1402'!$L197</f>
        <v>4808.8055555555557</v>
      </c>
      <c r="Z197" s="39">
        <f>(SLN('1402'!$I197,,'1402'!$M197))*'1402'!$L197</f>
        <v>4808.8055555555557</v>
      </c>
      <c r="AA197" s="39">
        <f>(SLN('1402'!$I197,,'1402'!$M197))*'1402'!$L197</f>
        <v>4808.8055555555557</v>
      </c>
      <c r="AB197" s="43">
        <f>SUM('1402'!$P197:$AA197)</f>
        <v>24044.027777777777</v>
      </c>
      <c r="AC197" s="43">
        <f>'1402'!$AB197+'1402'!$O197</f>
        <v>24044.027777777777</v>
      </c>
      <c r="AD197" s="44">
        <f>'1402'!$I197-'1402'!$AC197</f>
        <v>322189.97222222225</v>
      </c>
    </row>
    <row r="198" spans="1:30" x14ac:dyDescent="0.25">
      <c r="A198" s="34">
        <v>197</v>
      </c>
      <c r="B198" s="35"/>
      <c r="C198" s="36" t="s">
        <v>37</v>
      </c>
      <c r="D198" s="36" t="s">
        <v>40</v>
      </c>
      <c r="E198" s="38" t="s">
        <v>206</v>
      </c>
      <c r="F198" s="38" t="s">
        <v>39</v>
      </c>
      <c r="G198" s="38">
        <v>1</v>
      </c>
      <c r="H198" s="45">
        <v>346234</v>
      </c>
      <c r="I198" s="45">
        <f t="shared" si="9"/>
        <v>346234</v>
      </c>
      <c r="J198" s="40">
        <v>45210</v>
      </c>
      <c r="K198" s="41">
        <v>45210</v>
      </c>
      <c r="L198" s="8">
        <v>1</v>
      </c>
      <c r="M198" s="39">
        <v>72</v>
      </c>
      <c r="N198" s="42" t="s">
        <v>36</v>
      </c>
      <c r="O198" s="43">
        <v>0</v>
      </c>
      <c r="P198" s="43">
        <v>0</v>
      </c>
      <c r="Q198" s="39">
        <v>0</v>
      </c>
      <c r="R198" s="39">
        <v>0</v>
      </c>
      <c r="S198" s="39">
        <v>0</v>
      </c>
      <c r="T198" s="39">
        <v>0</v>
      </c>
      <c r="U198" s="39">
        <v>0</v>
      </c>
      <c r="V198" s="39">
        <v>0</v>
      </c>
      <c r="W198" s="39">
        <f>(SLN('1402'!$I198,,'1402'!$M198))*'1402'!$L198</f>
        <v>4808.8055555555557</v>
      </c>
      <c r="X198" s="39">
        <f>(SLN('1402'!$I198,,'1402'!$M198))*'1402'!$L198</f>
        <v>4808.8055555555557</v>
      </c>
      <c r="Y198" s="39">
        <f>(SLN('1402'!$I198,,'1402'!$M198))*'1402'!$L198</f>
        <v>4808.8055555555557</v>
      </c>
      <c r="Z198" s="39">
        <f>(SLN('1402'!$I198,,'1402'!$M198))*'1402'!$L198</f>
        <v>4808.8055555555557</v>
      </c>
      <c r="AA198" s="39">
        <f>(SLN('1402'!$I198,,'1402'!$M198))*'1402'!$L198</f>
        <v>4808.8055555555557</v>
      </c>
      <c r="AB198" s="43">
        <f>SUM('1402'!$P198:$AA198)</f>
        <v>24044.027777777777</v>
      </c>
      <c r="AC198" s="43">
        <f>'1402'!$AB198+'1402'!$O198</f>
        <v>24044.027777777777</v>
      </c>
      <c r="AD198" s="44">
        <f>'1402'!$I198-'1402'!$AC198</f>
        <v>322189.97222222225</v>
      </c>
    </row>
    <row r="199" spans="1:30" x14ac:dyDescent="0.25">
      <c r="A199" s="34">
        <v>198</v>
      </c>
      <c r="B199" s="35"/>
      <c r="C199" s="36" t="s">
        <v>37</v>
      </c>
      <c r="D199" s="36" t="s">
        <v>40</v>
      </c>
      <c r="E199" s="38" t="s">
        <v>210</v>
      </c>
      <c r="F199" s="38" t="s">
        <v>39</v>
      </c>
      <c r="G199" s="38">
        <v>1</v>
      </c>
      <c r="H199" s="45">
        <v>346234</v>
      </c>
      <c r="I199" s="45">
        <f t="shared" si="9"/>
        <v>346234</v>
      </c>
      <c r="J199" s="40">
        <v>45210</v>
      </c>
      <c r="K199" s="41">
        <v>45210</v>
      </c>
      <c r="L199" s="8">
        <v>1</v>
      </c>
      <c r="M199" s="39">
        <v>72</v>
      </c>
      <c r="N199" s="42" t="s">
        <v>36</v>
      </c>
      <c r="O199" s="43">
        <v>0</v>
      </c>
      <c r="P199" s="43">
        <v>0</v>
      </c>
      <c r="Q199" s="39">
        <v>0</v>
      </c>
      <c r="R199" s="39">
        <v>0</v>
      </c>
      <c r="S199" s="39">
        <v>0</v>
      </c>
      <c r="T199" s="39">
        <v>0</v>
      </c>
      <c r="U199" s="39">
        <v>0</v>
      </c>
      <c r="V199" s="39">
        <v>0</v>
      </c>
      <c r="W199" s="39">
        <f>(SLN('1402'!$I199,,'1402'!$M199))*'1402'!$L199</f>
        <v>4808.8055555555557</v>
      </c>
      <c r="X199" s="39">
        <f>(SLN('1402'!$I199,,'1402'!$M199))*'1402'!$L199</f>
        <v>4808.8055555555557</v>
      </c>
      <c r="Y199" s="39">
        <f>(SLN('1402'!$I199,,'1402'!$M199))*'1402'!$L199</f>
        <v>4808.8055555555557</v>
      </c>
      <c r="Z199" s="39">
        <f>(SLN('1402'!$I199,,'1402'!$M199))*'1402'!$L199</f>
        <v>4808.8055555555557</v>
      </c>
      <c r="AA199" s="39">
        <f>(SLN('1402'!$I199,,'1402'!$M199))*'1402'!$L199</f>
        <v>4808.8055555555557</v>
      </c>
      <c r="AB199" s="43">
        <f>SUM('1402'!$P199:$AA199)</f>
        <v>24044.027777777777</v>
      </c>
      <c r="AC199" s="43">
        <f>'1402'!$AB199+'1402'!$O199</f>
        <v>24044.027777777777</v>
      </c>
      <c r="AD199" s="44">
        <f>'1402'!$I199-'1402'!$AC199</f>
        <v>322189.97222222225</v>
      </c>
    </row>
    <row r="200" spans="1:30" x14ac:dyDescent="0.25">
      <c r="A200" s="34">
        <v>199</v>
      </c>
      <c r="B200" s="35"/>
      <c r="C200" s="36" t="s">
        <v>37</v>
      </c>
      <c r="D200" s="36" t="s">
        <v>40</v>
      </c>
      <c r="E200" s="38" t="s">
        <v>211</v>
      </c>
      <c r="F200" s="38" t="s">
        <v>39</v>
      </c>
      <c r="G200" s="38">
        <v>1</v>
      </c>
      <c r="H200" s="45">
        <v>346234</v>
      </c>
      <c r="I200" s="45">
        <f t="shared" si="9"/>
        <v>346234</v>
      </c>
      <c r="J200" s="40">
        <v>45210</v>
      </c>
      <c r="K200" s="41">
        <v>45210</v>
      </c>
      <c r="L200" s="8">
        <v>1</v>
      </c>
      <c r="M200" s="39">
        <v>72</v>
      </c>
      <c r="N200" s="42" t="s">
        <v>36</v>
      </c>
      <c r="O200" s="43">
        <v>0</v>
      </c>
      <c r="P200" s="43">
        <v>0</v>
      </c>
      <c r="Q200" s="39">
        <v>0</v>
      </c>
      <c r="R200" s="39">
        <v>0</v>
      </c>
      <c r="S200" s="39">
        <v>0</v>
      </c>
      <c r="T200" s="39">
        <v>0</v>
      </c>
      <c r="U200" s="39">
        <v>0</v>
      </c>
      <c r="V200" s="39">
        <v>0</v>
      </c>
      <c r="W200" s="39">
        <f>(SLN('1402'!$I200,,'1402'!$M200))*'1402'!$L200</f>
        <v>4808.8055555555557</v>
      </c>
      <c r="X200" s="39">
        <f>(SLN('1402'!$I200,,'1402'!$M200))*'1402'!$L200</f>
        <v>4808.8055555555557</v>
      </c>
      <c r="Y200" s="39">
        <f>(SLN('1402'!$I200,,'1402'!$M200))*'1402'!$L200</f>
        <v>4808.8055555555557</v>
      </c>
      <c r="Z200" s="39">
        <f>(SLN('1402'!$I200,,'1402'!$M200))*'1402'!$L200</f>
        <v>4808.8055555555557</v>
      </c>
      <c r="AA200" s="39">
        <f>(SLN('1402'!$I200,,'1402'!$M200))*'1402'!$L200</f>
        <v>4808.8055555555557</v>
      </c>
      <c r="AB200" s="43">
        <f>SUM('1402'!$P200:$AA200)</f>
        <v>24044.027777777777</v>
      </c>
      <c r="AC200" s="43">
        <f>'1402'!$AB200+'1402'!$O200</f>
        <v>24044.027777777777</v>
      </c>
      <c r="AD200" s="44">
        <f>'1402'!$I200-'1402'!$AC200</f>
        <v>322189.97222222225</v>
      </c>
    </row>
    <row r="201" spans="1:30" x14ac:dyDescent="0.25">
      <c r="A201" s="34">
        <v>200</v>
      </c>
      <c r="B201" s="35"/>
      <c r="C201" s="36" t="s">
        <v>37</v>
      </c>
      <c r="D201" s="36" t="s">
        <v>40</v>
      </c>
      <c r="E201" s="38" t="s">
        <v>212</v>
      </c>
      <c r="F201" s="38" t="s">
        <v>39</v>
      </c>
      <c r="G201" s="38">
        <v>1</v>
      </c>
      <c r="H201" s="45">
        <v>346234</v>
      </c>
      <c r="I201" s="45">
        <f t="shared" si="9"/>
        <v>346234</v>
      </c>
      <c r="J201" s="40">
        <v>45210</v>
      </c>
      <c r="K201" s="41">
        <v>45210</v>
      </c>
      <c r="L201" s="8">
        <v>1</v>
      </c>
      <c r="M201" s="39">
        <v>72</v>
      </c>
      <c r="N201" s="42" t="s">
        <v>36</v>
      </c>
      <c r="O201" s="43">
        <v>0</v>
      </c>
      <c r="P201" s="43">
        <v>0</v>
      </c>
      <c r="Q201" s="39">
        <v>0</v>
      </c>
      <c r="R201" s="39">
        <v>0</v>
      </c>
      <c r="S201" s="39">
        <v>0</v>
      </c>
      <c r="T201" s="39">
        <v>0</v>
      </c>
      <c r="U201" s="39">
        <v>0</v>
      </c>
      <c r="V201" s="39">
        <v>0</v>
      </c>
      <c r="W201" s="39">
        <f>(SLN('1402'!$I201,,'1402'!$M201))*'1402'!$L201</f>
        <v>4808.8055555555557</v>
      </c>
      <c r="X201" s="39">
        <f>(SLN('1402'!$I201,,'1402'!$M201))*'1402'!$L201</f>
        <v>4808.8055555555557</v>
      </c>
      <c r="Y201" s="39">
        <f>(SLN('1402'!$I201,,'1402'!$M201))*'1402'!$L201</f>
        <v>4808.8055555555557</v>
      </c>
      <c r="Z201" s="39">
        <f>(SLN('1402'!$I201,,'1402'!$M201))*'1402'!$L201</f>
        <v>4808.8055555555557</v>
      </c>
      <c r="AA201" s="39">
        <f>(SLN('1402'!$I201,,'1402'!$M201))*'1402'!$L201</f>
        <v>4808.8055555555557</v>
      </c>
      <c r="AB201" s="43">
        <f>SUM('1402'!$P201:$AA201)</f>
        <v>24044.027777777777</v>
      </c>
      <c r="AC201" s="43">
        <f>'1402'!$AB201+'1402'!$O201</f>
        <v>24044.027777777777</v>
      </c>
      <c r="AD201" s="44">
        <f>'1402'!$I201-'1402'!$AC201</f>
        <v>322189.97222222225</v>
      </c>
    </row>
    <row r="202" spans="1:30" x14ac:dyDescent="0.25">
      <c r="A202" s="34">
        <v>201</v>
      </c>
      <c r="B202" s="35"/>
      <c r="C202" s="36" t="s">
        <v>37</v>
      </c>
      <c r="D202" s="36" t="s">
        <v>40</v>
      </c>
      <c r="E202" s="38" t="s">
        <v>213</v>
      </c>
      <c r="F202" s="38" t="s">
        <v>39</v>
      </c>
      <c r="G202" s="38">
        <v>1</v>
      </c>
      <c r="H202" s="45">
        <v>346234</v>
      </c>
      <c r="I202" s="45">
        <f t="shared" si="9"/>
        <v>346234</v>
      </c>
      <c r="J202" s="40">
        <v>45210</v>
      </c>
      <c r="K202" s="41">
        <v>45210</v>
      </c>
      <c r="L202" s="8">
        <v>1</v>
      </c>
      <c r="M202" s="39">
        <v>72</v>
      </c>
      <c r="N202" s="42" t="s">
        <v>36</v>
      </c>
      <c r="O202" s="43">
        <v>0</v>
      </c>
      <c r="P202" s="43">
        <v>0</v>
      </c>
      <c r="Q202" s="39">
        <v>0</v>
      </c>
      <c r="R202" s="39">
        <v>0</v>
      </c>
      <c r="S202" s="39">
        <v>0</v>
      </c>
      <c r="T202" s="39">
        <v>0</v>
      </c>
      <c r="U202" s="39">
        <v>0</v>
      </c>
      <c r="V202" s="39">
        <v>0</v>
      </c>
      <c r="W202" s="39">
        <f>(SLN('1402'!$I202,,'1402'!$M202))*'1402'!$L202</f>
        <v>4808.8055555555557</v>
      </c>
      <c r="X202" s="39">
        <f>(SLN('1402'!$I202,,'1402'!$M202))*'1402'!$L202</f>
        <v>4808.8055555555557</v>
      </c>
      <c r="Y202" s="39">
        <f>(SLN('1402'!$I202,,'1402'!$M202))*'1402'!$L202</f>
        <v>4808.8055555555557</v>
      </c>
      <c r="Z202" s="39">
        <f>(SLN('1402'!$I202,,'1402'!$M202))*'1402'!$L202</f>
        <v>4808.8055555555557</v>
      </c>
      <c r="AA202" s="39">
        <f>(SLN('1402'!$I202,,'1402'!$M202))*'1402'!$L202</f>
        <v>4808.8055555555557</v>
      </c>
      <c r="AB202" s="43">
        <f>SUM('1402'!$P202:$AA202)</f>
        <v>24044.027777777777</v>
      </c>
      <c r="AC202" s="43">
        <f>'1402'!$AB202+'1402'!$O202</f>
        <v>24044.027777777777</v>
      </c>
      <c r="AD202" s="44">
        <f>'1402'!$I202-'1402'!$AC202</f>
        <v>322189.97222222225</v>
      </c>
    </row>
    <row r="203" spans="1:30" x14ac:dyDescent="0.25">
      <c r="A203" s="34">
        <v>202</v>
      </c>
      <c r="B203" s="35"/>
      <c r="C203" s="36" t="s">
        <v>37</v>
      </c>
      <c r="D203" s="36" t="s">
        <v>40</v>
      </c>
      <c r="E203" s="38" t="s">
        <v>214</v>
      </c>
      <c r="F203" s="38" t="s">
        <v>39</v>
      </c>
      <c r="G203" s="38">
        <v>1</v>
      </c>
      <c r="H203" s="45">
        <v>346234</v>
      </c>
      <c r="I203" s="45">
        <f t="shared" si="9"/>
        <v>346234</v>
      </c>
      <c r="J203" s="40">
        <v>45210</v>
      </c>
      <c r="K203" s="41">
        <v>45210</v>
      </c>
      <c r="L203" s="8">
        <v>1</v>
      </c>
      <c r="M203" s="39">
        <v>72</v>
      </c>
      <c r="N203" s="42" t="s">
        <v>36</v>
      </c>
      <c r="O203" s="43">
        <v>0</v>
      </c>
      <c r="P203" s="43">
        <v>0</v>
      </c>
      <c r="Q203" s="39">
        <v>0</v>
      </c>
      <c r="R203" s="39">
        <v>0</v>
      </c>
      <c r="S203" s="39">
        <v>0</v>
      </c>
      <c r="T203" s="39">
        <v>0</v>
      </c>
      <c r="U203" s="39">
        <v>0</v>
      </c>
      <c r="V203" s="39">
        <v>0</v>
      </c>
      <c r="W203" s="39">
        <f>(SLN('1402'!$I203,,'1402'!$M203))*'1402'!$L203</f>
        <v>4808.8055555555557</v>
      </c>
      <c r="X203" s="39">
        <f>(SLN('1402'!$I203,,'1402'!$M203))*'1402'!$L203</f>
        <v>4808.8055555555557</v>
      </c>
      <c r="Y203" s="39">
        <f>(SLN('1402'!$I203,,'1402'!$M203))*'1402'!$L203</f>
        <v>4808.8055555555557</v>
      </c>
      <c r="Z203" s="39">
        <f>(SLN('1402'!$I203,,'1402'!$M203))*'1402'!$L203</f>
        <v>4808.8055555555557</v>
      </c>
      <c r="AA203" s="39">
        <f>(SLN('1402'!$I203,,'1402'!$M203))*'1402'!$L203</f>
        <v>4808.8055555555557</v>
      </c>
      <c r="AB203" s="43">
        <f>SUM('1402'!$P203:$AA203)</f>
        <v>24044.027777777777</v>
      </c>
      <c r="AC203" s="43">
        <f>'1402'!$AB203+'1402'!$O203</f>
        <v>24044.027777777777</v>
      </c>
      <c r="AD203" s="44">
        <f>'1402'!$I203-'1402'!$AC203</f>
        <v>322189.97222222225</v>
      </c>
    </row>
    <row r="204" spans="1:30" x14ac:dyDescent="0.25">
      <c r="A204" s="34">
        <v>203</v>
      </c>
      <c r="B204" s="35"/>
      <c r="C204" s="36" t="s">
        <v>37</v>
      </c>
      <c r="D204" s="36" t="s">
        <v>40</v>
      </c>
      <c r="E204" s="38" t="s">
        <v>215</v>
      </c>
      <c r="F204" s="38" t="s">
        <v>39</v>
      </c>
      <c r="G204" s="38">
        <v>1</v>
      </c>
      <c r="H204" s="45">
        <v>346234</v>
      </c>
      <c r="I204" s="45">
        <f t="shared" si="9"/>
        <v>346234</v>
      </c>
      <c r="J204" s="40">
        <v>45210</v>
      </c>
      <c r="K204" s="41">
        <v>45210</v>
      </c>
      <c r="L204" s="8">
        <v>1</v>
      </c>
      <c r="M204" s="39">
        <v>72</v>
      </c>
      <c r="N204" s="42" t="s">
        <v>36</v>
      </c>
      <c r="O204" s="43">
        <v>0</v>
      </c>
      <c r="P204" s="43">
        <v>0</v>
      </c>
      <c r="Q204" s="39">
        <v>0</v>
      </c>
      <c r="R204" s="39">
        <v>0</v>
      </c>
      <c r="S204" s="39">
        <v>0</v>
      </c>
      <c r="T204" s="39">
        <v>0</v>
      </c>
      <c r="U204" s="39">
        <v>0</v>
      </c>
      <c r="V204" s="39">
        <v>0</v>
      </c>
      <c r="W204" s="39">
        <f>(SLN('1402'!$I204,,'1402'!$M204))*'1402'!$L204</f>
        <v>4808.8055555555557</v>
      </c>
      <c r="X204" s="39">
        <f>(SLN('1402'!$I204,,'1402'!$M204))*'1402'!$L204</f>
        <v>4808.8055555555557</v>
      </c>
      <c r="Y204" s="39">
        <f>(SLN('1402'!$I204,,'1402'!$M204))*'1402'!$L204</f>
        <v>4808.8055555555557</v>
      </c>
      <c r="Z204" s="39">
        <f>(SLN('1402'!$I204,,'1402'!$M204))*'1402'!$L204</f>
        <v>4808.8055555555557</v>
      </c>
      <c r="AA204" s="39">
        <f>(SLN('1402'!$I204,,'1402'!$M204))*'1402'!$L204</f>
        <v>4808.8055555555557</v>
      </c>
      <c r="AB204" s="43">
        <f>SUM('1402'!$P204:$AA204)</f>
        <v>24044.027777777777</v>
      </c>
      <c r="AC204" s="43">
        <f>'1402'!$AB204+'1402'!$O204</f>
        <v>24044.027777777777</v>
      </c>
      <c r="AD204" s="44">
        <f>'1402'!$I204-'1402'!$AC204</f>
        <v>322189.97222222225</v>
      </c>
    </row>
    <row r="205" spans="1:30" x14ac:dyDescent="0.25">
      <c r="A205" s="34">
        <v>204</v>
      </c>
      <c r="B205" s="35"/>
      <c r="C205" s="36" t="s">
        <v>37</v>
      </c>
      <c r="D205" s="36" t="s">
        <v>40</v>
      </c>
      <c r="E205" s="38" t="s">
        <v>216</v>
      </c>
      <c r="F205" s="38" t="s">
        <v>39</v>
      </c>
      <c r="G205" s="38">
        <v>1</v>
      </c>
      <c r="H205" s="45">
        <v>346234</v>
      </c>
      <c r="I205" s="45">
        <f t="shared" si="9"/>
        <v>346234</v>
      </c>
      <c r="J205" s="40">
        <v>45210</v>
      </c>
      <c r="K205" s="41">
        <v>45210</v>
      </c>
      <c r="L205" s="8">
        <v>1</v>
      </c>
      <c r="M205" s="39">
        <v>72</v>
      </c>
      <c r="N205" s="42" t="s">
        <v>36</v>
      </c>
      <c r="O205" s="43">
        <v>0</v>
      </c>
      <c r="P205" s="43">
        <v>0</v>
      </c>
      <c r="Q205" s="39">
        <v>0</v>
      </c>
      <c r="R205" s="39">
        <v>0</v>
      </c>
      <c r="S205" s="39">
        <v>0</v>
      </c>
      <c r="T205" s="39">
        <v>0</v>
      </c>
      <c r="U205" s="39">
        <v>0</v>
      </c>
      <c r="V205" s="39">
        <v>0</v>
      </c>
      <c r="W205" s="39">
        <f>(SLN('1402'!$I205,,'1402'!$M205))*'1402'!$L205</f>
        <v>4808.8055555555557</v>
      </c>
      <c r="X205" s="39">
        <f>(SLN('1402'!$I205,,'1402'!$M205))*'1402'!$L205</f>
        <v>4808.8055555555557</v>
      </c>
      <c r="Y205" s="39">
        <f>(SLN('1402'!$I205,,'1402'!$M205))*'1402'!$L205</f>
        <v>4808.8055555555557</v>
      </c>
      <c r="Z205" s="39">
        <f>(SLN('1402'!$I205,,'1402'!$M205))*'1402'!$L205</f>
        <v>4808.8055555555557</v>
      </c>
      <c r="AA205" s="39">
        <f>(SLN('1402'!$I205,,'1402'!$M205))*'1402'!$L205</f>
        <v>4808.8055555555557</v>
      </c>
      <c r="AB205" s="43">
        <f>SUM('1402'!$P205:$AA205)</f>
        <v>24044.027777777777</v>
      </c>
      <c r="AC205" s="43">
        <f>'1402'!$AB205+'1402'!$O205</f>
        <v>24044.027777777777</v>
      </c>
      <c r="AD205" s="44">
        <f>'1402'!$I205-'1402'!$AC205</f>
        <v>322189.97222222225</v>
      </c>
    </row>
    <row r="206" spans="1:30" x14ac:dyDescent="0.25">
      <c r="A206" s="34">
        <v>205</v>
      </c>
      <c r="B206" s="35"/>
      <c r="C206" s="36" t="s">
        <v>37</v>
      </c>
      <c r="D206" s="36" t="s">
        <v>40</v>
      </c>
      <c r="E206" s="38" t="s">
        <v>217</v>
      </c>
      <c r="F206" s="38" t="s">
        <v>39</v>
      </c>
      <c r="G206" s="38">
        <v>1</v>
      </c>
      <c r="H206" s="45">
        <v>346234</v>
      </c>
      <c r="I206" s="45">
        <f t="shared" si="9"/>
        <v>346234</v>
      </c>
      <c r="J206" s="40">
        <v>45210</v>
      </c>
      <c r="K206" s="41">
        <v>45210</v>
      </c>
      <c r="L206" s="8">
        <v>1</v>
      </c>
      <c r="M206" s="39">
        <v>72</v>
      </c>
      <c r="N206" s="42" t="s">
        <v>36</v>
      </c>
      <c r="O206" s="43">
        <v>0</v>
      </c>
      <c r="P206" s="43">
        <v>0</v>
      </c>
      <c r="Q206" s="39">
        <v>0</v>
      </c>
      <c r="R206" s="39">
        <v>0</v>
      </c>
      <c r="S206" s="39">
        <v>0</v>
      </c>
      <c r="T206" s="39">
        <v>0</v>
      </c>
      <c r="U206" s="39">
        <v>0</v>
      </c>
      <c r="V206" s="39">
        <v>0</v>
      </c>
      <c r="W206" s="39">
        <f>(SLN('1402'!$I206,,'1402'!$M206))*'1402'!$L206</f>
        <v>4808.8055555555557</v>
      </c>
      <c r="X206" s="39">
        <f>(SLN('1402'!$I206,,'1402'!$M206))*'1402'!$L206</f>
        <v>4808.8055555555557</v>
      </c>
      <c r="Y206" s="39">
        <f>(SLN('1402'!$I206,,'1402'!$M206))*'1402'!$L206</f>
        <v>4808.8055555555557</v>
      </c>
      <c r="Z206" s="39">
        <f>(SLN('1402'!$I206,,'1402'!$M206))*'1402'!$L206</f>
        <v>4808.8055555555557</v>
      </c>
      <c r="AA206" s="39">
        <f>(SLN('1402'!$I206,,'1402'!$M206))*'1402'!$L206</f>
        <v>4808.8055555555557</v>
      </c>
      <c r="AB206" s="43">
        <f>SUM('1402'!$P206:$AA206)</f>
        <v>24044.027777777777</v>
      </c>
      <c r="AC206" s="43">
        <f>'1402'!$AB206+'1402'!$O206</f>
        <v>24044.027777777777</v>
      </c>
      <c r="AD206" s="44">
        <f>'1402'!$I206-'1402'!$AC206</f>
        <v>322189.97222222225</v>
      </c>
    </row>
    <row r="207" spans="1:30" x14ac:dyDescent="0.25">
      <c r="A207" s="34">
        <v>206</v>
      </c>
      <c r="B207" s="35"/>
      <c r="C207" s="36" t="s">
        <v>37</v>
      </c>
      <c r="D207" s="36" t="s">
        <v>40</v>
      </c>
      <c r="E207" s="38" t="s">
        <v>218</v>
      </c>
      <c r="F207" s="38" t="s">
        <v>39</v>
      </c>
      <c r="G207" s="38">
        <v>1</v>
      </c>
      <c r="H207" s="45">
        <v>346234</v>
      </c>
      <c r="I207" s="45">
        <f t="shared" si="9"/>
        <v>346234</v>
      </c>
      <c r="J207" s="40">
        <v>45210</v>
      </c>
      <c r="K207" s="41">
        <v>45210</v>
      </c>
      <c r="L207" s="8">
        <v>1</v>
      </c>
      <c r="M207" s="39">
        <v>72</v>
      </c>
      <c r="N207" s="42" t="s">
        <v>36</v>
      </c>
      <c r="O207" s="43">
        <v>0</v>
      </c>
      <c r="P207" s="43">
        <v>0</v>
      </c>
      <c r="Q207" s="39">
        <v>0</v>
      </c>
      <c r="R207" s="39">
        <v>0</v>
      </c>
      <c r="S207" s="39">
        <v>0</v>
      </c>
      <c r="T207" s="39">
        <v>0</v>
      </c>
      <c r="U207" s="39">
        <v>0</v>
      </c>
      <c r="V207" s="39">
        <v>0</v>
      </c>
      <c r="W207" s="39">
        <f>(SLN('1402'!$I207,,'1402'!$M207))*'1402'!$L207</f>
        <v>4808.8055555555557</v>
      </c>
      <c r="X207" s="39">
        <f>(SLN('1402'!$I207,,'1402'!$M207))*'1402'!$L207</f>
        <v>4808.8055555555557</v>
      </c>
      <c r="Y207" s="39">
        <f>(SLN('1402'!$I207,,'1402'!$M207))*'1402'!$L207</f>
        <v>4808.8055555555557</v>
      </c>
      <c r="Z207" s="39">
        <f>(SLN('1402'!$I207,,'1402'!$M207))*'1402'!$L207</f>
        <v>4808.8055555555557</v>
      </c>
      <c r="AA207" s="39">
        <f>(SLN('1402'!$I207,,'1402'!$M207))*'1402'!$L207</f>
        <v>4808.8055555555557</v>
      </c>
      <c r="AB207" s="43">
        <f>SUM('1402'!$P207:$AA207)</f>
        <v>24044.027777777777</v>
      </c>
      <c r="AC207" s="43">
        <f>'1402'!$AB207+'1402'!$O207</f>
        <v>24044.027777777777</v>
      </c>
      <c r="AD207" s="44">
        <f>'1402'!$I207-'1402'!$AC207</f>
        <v>322189.97222222225</v>
      </c>
    </row>
    <row r="208" spans="1:30" x14ac:dyDescent="0.25">
      <c r="A208" s="34">
        <v>207</v>
      </c>
      <c r="B208" s="35"/>
      <c r="C208" s="36" t="s">
        <v>37</v>
      </c>
      <c r="D208" s="36" t="s">
        <v>40</v>
      </c>
      <c r="E208" s="38" t="s">
        <v>217</v>
      </c>
      <c r="F208" s="38" t="s">
        <v>39</v>
      </c>
      <c r="G208" s="38">
        <v>1</v>
      </c>
      <c r="H208" s="45">
        <v>346234</v>
      </c>
      <c r="I208" s="45">
        <f t="shared" si="9"/>
        <v>346234</v>
      </c>
      <c r="J208" s="40">
        <v>45210</v>
      </c>
      <c r="K208" s="66">
        <v>45210</v>
      </c>
      <c r="L208" s="8">
        <v>1</v>
      </c>
      <c r="M208" s="39">
        <v>72</v>
      </c>
      <c r="N208" s="42" t="s">
        <v>36</v>
      </c>
      <c r="O208" s="43">
        <v>0</v>
      </c>
      <c r="P208" s="43">
        <v>0</v>
      </c>
      <c r="Q208" s="39">
        <v>0</v>
      </c>
      <c r="R208" s="39">
        <v>0</v>
      </c>
      <c r="S208" s="39">
        <v>0</v>
      </c>
      <c r="T208" s="39">
        <v>0</v>
      </c>
      <c r="U208" s="39">
        <v>0</v>
      </c>
      <c r="V208" s="39">
        <v>0</v>
      </c>
      <c r="W208" s="39">
        <f>(SLN('1402'!$I208,,'1402'!$M208))*'1402'!$L208</f>
        <v>4808.8055555555557</v>
      </c>
      <c r="X208" s="39">
        <f>(SLN('1402'!$I208,,'1402'!$M208))*'1402'!$L208</f>
        <v>4808.8055555555557</v>
      </c>
      <c r="Y208" s="39">
        <f>(SLN('1402'!$I208,,'1402'!$M208))*'1402'!$L208</f>
        <v>4808.8055555555557</v>
      </c>
      <c r="Z208" s="39">
        <f>(SLN('1402'!$I208,,'1402'!$M208))*'1402'!$L208</f>
        <v>4808.8055555555557</v>
      </c>
      <c r="AA208" s="39">
        <f>(SLN('1402'!$I208,,'1402'!$M208))*'1402'!$L208</f>
        <v>4808.8055555555557</v>
      </c>
      <c r="AB208" s="43">
        <f>SUM('1402'!$P208:$AA208)</f>
        <v>24044.027777777777</v>
      </c>
      <c r="AC208" s="43">
        <f>'1402'!$AB208+'1402'!$O208</f>
        <v>24044.027777777777</v>
      </c>
      <c r="AD208" s="44">
        <f>'1402'!$I208-'1402'!$AC208</f>
        <v>322189.97222222225</v>
      </c>
    </row>
    <row r="209" spans="1:30" x14ac:dyDescent="0.25">
      <c r="A209" s="34">
        <v>208</v>
      </c>
      <c r="B209" s="35"/>
      <c r="C209" s="36" t="s">
        <v>37</v>
      </c>
      <c r="D209" s="50" t="s">
        <v>40</v>
      </c>
      <c r="E209" s="38" t="s">
        <v>219</v>
      </c>
      <c r="F209" s="38" t="s">
        <v>39</v>
      </c>
      <c r="G209" s="38">
        <v>1</v>
      </c>
      <c r="H209" s="67">
        <v>22000000</v>
      </c>
      <c r="I209" s="45">
        <f t="shared" si="9"/>
        <v>22000000</v>
      </c>
      <c r="J209" s="68">
        <v>45214</v>
      </c>
      <c r="K209" s="66">
        <v>45214</v>
      </c>
      <c r="L209" s="8">
        <v>1</v>
      </c>
      <c r="M209" s="39">
        <v>72</v>
      </c>
      <c r="N209" s="42" t="s">
        <v>36</v>
      </c>
      <c r="O209" s="43">
        <v>0</v>
      </c>
      <c r="P209" s="43">
        <v>0</v>
      </c>
      <c r="Q209" s="39">
        <v>0</v>
      </c>
      <c r="R209" s="39">
        <v>0</v>
      </c>
      <c r="S209" s="39">
        <v>0</v>
      </c>
      <c r="T209" s="39">
        <v>0</v>
      </c>
      <c r="U209" s="39">
        <v>0</v>
      </c>
      <c r="V209" s="39">
        <v>0</v>
      </c>
      <c r="W209" s="39">
        <f>(SLN('1402'!$I209,,'1402'!$M209))*'1402'!$L209</f>
        <v>305555.55555555556</v>
      </c>
      <c r="X209" s="39">
        <f>(SLN('1402'!$I209,,'1402'!$M209))*'1402'!$L209</f>
        <v>305555.55555555556</v>
      </c>
      <c r="Y209" s="39">
        <f>(SLN('1402'!$I209,,'1402'!$M209))*'1402'!$L209</f>
        <v>305555.55555555556</v>
      </c>
      <c r="Z209" s="39">
        <f>(SLN('1402'!$I209,,'1402'!$M209))*'1402'!$L209</f>
        <v>305555.55555555556</v>
      </c>
      <c r="AA209" s="39">
        <f>(SLN('1402'!$I209,,'1402'!$M209))*'1402'!$L209</f>
        <v>305555.55555555556</v>
      </c>
      <c r="AB209" s="43">
        <f>SUM('1402'!$P209:$AA209)</f>
        <v>1527777.7777777778</v>
      </c>
      <c r="AC209" s="43">
        <f>'1402'!$AB209+'1402'!$O209</f>
        <v>1527777.7777777778</v>
      </c>
      <c r="AD209" s="44">
        <f>'1402'!$I209-'1402'!$AC209</f>
        <v>20472222.222222224</v>
      </c>
    </row>
    <row r="210" spans="1:30" x14ac:dyDescent="0.25">
      <c r="A210" s="34">
        <v>209</v>
      </c>
      <c r="B210" s="35"/>
      <c r="C210" s="36" t="s">
        <v>37</v>
      </c>
      <c r="D210" s="50" t="s">
        <v>40</v>
      </c>
      <c r="E210" s="38" t="s">
        <v>220</v>
      </c>
      <c r="F210" s="38" t="s">
        <v>39</v>
      </c>
      <c r="G210" s="38">
        <v>1</v>
      </c>
      <c r="H210" s="67">
        <v>22000000</v>
      </c>
      <c r="I210" s="45">
        <f t="shared" si="9"/>
        <v>22000000</v>
      </c>
      <c r="J210" s="68">
        <v>45214</v>
      </c>
      <c r="K210" s="66">
        <v>45214</v>
      </c>
      <c r="L210" s="8">
        <v>1</v>
      </c>
      <c r="M210" s="39">
        <v>72</v>
      </c>
      <c r="N210" s="42" t="s">
        <v>36</v>
      </c>
      <c r="O210" s="43">
        <v>0</v>
      </c>
      <c r="P210" s="43">
        <v>0</v>
      </c>
      <c r="Q210" s="39">
        <v>0</v>
      </c>
      <c r="R210" s="39">
        <v>0</v>
      </c>
      <c r="S210" s="39">
        <v>0</v>
      </c>
      <c r="T210" s="39">
        <v>0</v>
      </c>
      <c r="U210" s="39">
        <v>0</v>
      </c>
      <c r="V210" s="39">
        <v>0</v>
      </c>
      <c r="W210" s="39">
        <f>(SLN('1402'!$I210,,'1402'!$M210))*'1402'!$L210</f>
        <v>305555.55555555556</v>
      </c>
      <c r="X210" s="39">
        <f>(SLN('1402'!$I210,,'1402'!$M210))*'1402'!$L210</f>
        <v>305555.55555555556</v>
      </c>
      <c r="Y210" s="39">
        <f>(SLN('1402'!$I210,,'1402'!$M210))*'1402'!$L210</f>
        <v>305555.55555555556</v>
      </c>
      <c r="Z210" s="39">
        <f>(SLN('1402'!$I210,,'1402'!$M210))*'1402'!$L210</f>
        <v>305555.55555555556</v>
      </c>
      <c r="AA210" s="39">
        <f>(SLN('1402'!$I210,,'1402'!$M210))*'1402'!$L210</f>
        <v>305555.55555555556</v>
      </c>
      <c r="AB210" s="43">
        <f>SUM('1402'!$P210:$AA210)</f>
        <v>1527777.7777777778</v>
      </c>
      <c r="AC210" s="43">
        <f>'1402'!$AB210+'1402'!$O210</f>
        <v>1527777.7777777778</v>
      </c>
      <c r="AD210" s="44">
        <f>'1402'!$I210-'1402'!$AC210</f>
        <v>20472222.222222224</v>
      </c>
    </row>
    <row r="211" spans="1:30" x14ac:dyDescent="0.25">
      <c r="A211" s="34">
        <v>210</v>
      </c>
      <c r="B211" s="35"/>
      <c r="C211" s="36" t="s">
        <v>37</v>
      </c>
      <c r="D211" s="50" t="s">
        <v>40</v>
      </c>
      <c r="E211" s="38" t="s">
        <v>221</v>
      </c>
      <c r="F211" s="38" t="s">
        <v>39</v>
      </c>
      <c r="G211" s="38">
        <v>1</v>
      </c>
      <c r="H211" s="60">
        <v>22000000</v>
      </c>
      <c r="I211" s="45">
        <f t="shared" si="9"/>
        <v>22000000</v>
      </c>
      <c r="J211" s="40">
        <v>45214</v>
      </c>
      <c r="K211" s="41">
        <v>45214</v>
      </c>
      <c r="L211" s="8">
        <v>1</v>
      </c>
      <c r="M211" s="39">
        <v>72</v>
      </c>
      <c r="N211" s="42" t="s">
        <v>36</v>
      </c>
      <c r="O211" s="43">
        <v>0</v>
      </c>
      <c r="P211" s="43">
        <v>0</v>
      </c>
      <c r="Q211" s="39">
        <v>0</v>
      </c>
      <c r="R211" s="39">
        <v>0</v>
      </c>
      <c r="S211" s="39">
        <v>0</v>
      </c>
      <c r="T211" s="39">
        <v>0</v>
      </c>
      <c r="U211" s="39">
        <v>0</v>
      </c>
      <c r="V211" s="39">
        <v>0</v>
      </c>
      <c r="W211" s="39">
        <f>(SLN('1402'!$I211,,'1402'!$M211))*'1402'!$L211</f>
        <v>305555.55555555556</v>
      </c>
      <c r="X211" s="39">
        <f>(SLN('1402'!$I211,,'1402'!$M211))*'1402'!$L211</f>
        <v>305555.55555555556</v>
      </c>
      <c r="Y211" s="39">
        <f>(SLN('1402'!$I211,,'1402'!$M211))*'1402'!$L211</f>
        <v>305555.55555555556</v>
      </c>
      <c r="Z211" s="39">
        <f>(SLN('1402'!$I211,,'1402'!$M211))*'1402'!$L211</f>
        <v>305555.55555555556</v>
      </c>
      <c r="AA211" s="39">
        <f>(SLN('1402'!$I211,,'1402'!$M211))*'1402'!$L211</f>
        <v>305555.55555555556</v>
      </c>
      <c r="AB211" s="43">
        <f>SUM('1402'!$P211:$AA211)</f>
        <v>1527777.7777777778</v>
      </c>
      <c r="AC211" s="43">
        <f>'1402'!$AB211+'1402'!$O211</f>
        <v>1527777.7777777778</v>
      </c>
      <c r="AD211" s="44">
        <f>'1402'!$I211-'1402'!$AC211</f>
        <v>20472222.222222224</v>
      </c>
    </row>
    <row r="212" spans="1:30" x14ac:dyDescent="0.25">
      <c r="A212" s="34">
        <v>211</v>
      </c>
      <c r="B212" s="35"/>
      <c r="C212" s="36" t="s">
        <v>37</v>
      </c>
      <c r="D212" s="50" t="s">
        <v>40</v>
      </c>
      <c r="E212" s="38" t="s">
        <v>222</v>
      </c>
      <c r="F212" s="38" t="s">
        <v>39</v>
      </c>
      <c r="G212" s="38">
        <v>1</v>
      </c>
      <c r="H212" s="60">
        <v>22000000</v>
      </c>
      <c r="I212" s="45">
        <f t="shared" si="9"/>
        <v>22000000</v>
      </c>
      <c r="J212" s="40">
        <v>45214</v>
      </c>
      <c r="K212" s="41">
        <v>45214</v>
      </c>
      <c r="L212" s="8">
        <v>1</v>
      </c>
      <c r="M212" s="39">
        <v>72</v>
      </c>
      <c r="N212" s="42" t="s">
        <v>36</v>
      </c>
      <c r="O212" s="43">
        <v>0</v>
      </c>
      <c r="P212" s="43">
        <v>0</v>
      </c>
      <c r="Q212" s="39">
        <v>0</v>
      </c>
      <c r="R212" s="39">
        <v>0</v>
      </c>
      <c r="S212" s="39">
        <v>0</v>
      </c>
      <c r="T212" s="39">
        <v>0</v>
      </c>
      <c r="U212" s="39">
        <v>0</v>
      </c>
      <c r="V212" s="39">
        <v>0</v>
      </c>
      <c r="W212" s="39">
        <f>(SLN('1402'!$I212,,'1402'!$M212))*'1402'!$L212</f>
        <v>305555.55555555556</v>
      </c>
      <c r="X212" s="39">
        <f>(SLN('1402'!$I212,,'1402'!$M212))*'1402'!$L212</f>
        <v>305555.55555555556</v>
      </c>
      <c r="Y212" s="39">
        <f>(SLN('1402'!$I212,,'1402'!$M212))*'1402'!$L212</f>
        <v>305555.55555555556</v>
      </c>
      <c r="Z212" s="39">
        <f>(SLN('1402'!$I212,,'1402'!$M212))*'1402'!$L212</f>
        <v>305555.55555555556</v>
      </c>
      <c r="AA212" s="39">
        <f>(SLN('1402'!$I212,,'1402'!$M212))*'1402'!$L212</f>
        <v>305555.55555555556</v>
      </c>
      <c r="AB212" s="43">
        <f>SUM('1402'!$P212:$AA212)</f>
        <v>1527777.7777777778</v>
      </c>
      <c r="AC212" s="43">
        <f>'1402'!$AB212+'1402'!$O212</f>
        <v>1527777.7777777778</v>
      </c>
      <c r="AD212" s="44">
        <f>'1402'!$I212-'1402'!$AC212</f>
        <v>20472222.222222224</v>
      </c>
    </row>
    <row r="213" spans="1:30" x14ac:dyDescent="0.25">
      <c r="A213" s="34">
        <v>212</v>
      </c>
      <c r="B213" s="35"/>
      <c r="C213" s="36" t="s">
        <v>37</v>
      </c>
      <c r="D213" s="50" t="s">
        <v>40</v>
      </c>
      <c r="E213" s="38" t="s">
        <v>223</v>
      </c>
      <c r="F213" s="38" t="s">
        <v>39</v>
      </c>
      <c r="G213" s="38">
        <v>1</v>
      </c>
      <c r="H213" s="60">
        <v>22000000</v>
      </c>
      <c r="I213" s="45">
        <f t="shared" si="9"/>
        <v>22000000</v>
      </c>
      <c r="J213" s="40">
        <v>45214</v>
      </c>
      <c r="K213" s="41">
        <v>45214</v>
      </c>
      <c r="L213" s="8">
        <v>1</v>
      </c>
      <c r="M213" s="39">
        <v>72</v>
      </c>
      <c r="N213" s="42" t="s">
        <v>36</v>
      </c>
      <c r="O213" s="43">
        <v>0</v>
      </c>
      <c r="P213" s="43">
        <v>0</v>
      </c>
      <c r="Q213" s="39">
        <v>0</v>
      </c>
      <c r="R213" s="39">
        <v>0</v>
      </c>
      <c r="S213" s="39">
        <v>0</v>
      </c>
      <c r="T213" s="39">
        <v>0</v>
      </c>
      <c r="U213" s="39">
        <v>0</v>
      </c>
      <c r="V213" s="39">
        <v>0</v>
      </c>
      <c r="W213" s="39">
        <f>(SLN('1402'!$I213,,'1402'!$M213))*'1402'!$L213</f>
        <v>305555.55555555556</v>
      </c>
      <c r="X213" s="39">
        <f>(SLN('1402'!$I213,,'1402'!$M213))*'1402'!$L213</f>
        <v>305555.55555555556</v>
      </c>
      <c r="Y213" s="39">
        <f>(SLN('1402'!$I213,,'1402'!$M213))*'1402'!$L213</f>
        <v>305555.55555555556</v>
      </c>
      <c r="Z213" s="39">
        <f>(SLN('1402'!$I213,,'1402'!$M213))*'1402'!$L213</f>
        <v>305555.55555555556</v>
      </c>
      <c r="AA213" s="39">
        <f>(SLN('1402'!$I213,,'1402'!$M213))*'1402'!$L213</f>
        <v>305555.55555555556</v>
      </c>
      <c r="AB213" s="43">
        <f>SUM('1402'!$P213:$AA213)</f>
        <v>1527777.7777777778</v>
      </c>
      <c r="AC213" s="43">
        <f>'1402'!$AB213+'1402'!$O213</f>
        <v>1527777.7777777778</v>
      </c>
      <c r="AD213" s="44">
        <f>'1402'!$I213-'1402'!$AC213</f>
        <v>20472222.222222224</v>
      </c>
    </row>
    <row r="214" spans="1:30" x14ac:dyDescent="0.25">
      <c r="A214" s="34">
        <v>213</v>
      </c>
      <c r="B214" s="35"/>
      <c r="C214" s="36" t="s">
        <v>37</v>
      </c>
      <c r="D214" s="50" t="s">
        <v>40</v>
      </c>
      <c r="E214" s="38" t="s">
        <v>252</v>
      </c>
      <c r="F214" s="38" t="s">
        <v>39</v>
      </c>
      <c r="G214" s="38">
        <v>1</v>
      </c>
      <c r="H214" s="45">
        <v>47600000</v>
      </c>
      <c r="I214" s="45">
        <f t="shared" si="9"/>
        <v>47600000</v>
      </c>
      <c r="J214" s="40">
        <v>45129</v>
      </c>
      <c r="K214" s="41">
        <v>45129</v>
      </c>
      <c r="L214" s="8">
        <v>1</v>
      </c>
      <c r="M214" s="39">
        <v>72</v>
      </c>
      <c r="N214" s="42" t="s">
        <v>36</v>
      </c>
      <c r="O214" s="43">
        <v>0</v>
      </c>
      <c r="P214" s="43">
        <v>0</v>
      </c>
      <c r="Q214" s="39">
        <v>0</v>
      </c>
      <c r="R214" s="39">
        <v>0</v>
      </c>
      <c r="S214" s="39">
        <v>0</v>
      </c>
      <c r="T214" s="39">
        <f>(SLN('1402'!$I214,,'1402'!$M214))*'1402'!$L214</f>
        <v>661111.11111111112</v>
      </c>
      <c r="U214" s="39">
        <f>(SLN('1402'!$I214,,'1402'!$M214))*'1402'!$L214</f>
        <v>661111.11111111112</v>
      </c>
      <c r="V214" s="39">
        <f>(SLN('1402'!$I214,,'1402'!$M214))*'1402'!$L214</f>
        <v>661111.11111111112</v>
      </c>
      <c r="W214" s="39">
        <f>(SLN('1402'!$I214,,'1402'!$M214))*'1402'!$L214</f>
        <v>661111.11111111112</v>
      </c>
      <c r="X214" s="39">
        <f>(SLN('1402'!$I214,,'1402'!$M214))*'1402'!$L214</f>
        <v>661111.11111111112</v>
      </c>
      <c r="Y214" s="39">
        <f>(SLN('1402'!$I214,,'1402'!$M214))*'1402'!$L214</f>
        <v>661111.11111111112</v>
      </c>
      <c r="Z214" s="39">
        <f>(SLN('1402'!$I214,,'1402'!$M214))*'1402'!$L214</f>
        <v>661111.11111111112</v>
      </c>
      <c r="AA214" s="39">
        <f>(SLN('1402'!$I214,,'1402'!$M214))*'1402'!$L214</f>
        <v>661111.11111111112</v>
      </c>
      <c r="AB214" s="43">
        <f>SUM('1402'!$P214:$AA214)</f>
        <v>5288888.888888889</v>
      </c>
      <c r="AC214" s="43">
        <f>'1402'!$AB214+'1402'!$O214</f>
        <v>5288888.888888889</v>
      </c>
      <c r="AD214" s="44">
        <f>'1402'!$I214-'1402'!$AC214</f>
        <v>42311111.111111112</v>
      </c>
    </row>
    <row r="215" spans="1:30" x14ac:dyDescent="0.25">
      <c r="A215" s="34">
        <v>214</v>
      </c>
      <c r="B215" s="35"/>
      <c r="C215" s="36" t="s">
        <v>37</v>
      </c>
      <c r="D215" s="50" t="s">
        <v>40</v>
      </c>
      <c r="E215" s="38" t="s">
        <v>253</v>
      </c>
      <c r="F215" s="38" t="s">
        <v>39</v>
      </c>
      <c r="G215" s="38">
        <v>1</v>
      </c>
      <c r="H215" s="45">
        <v>47600000</v>
      </c>
      <c r="I215" s="45">
        <f t="shared" si="9"/>
        <v>47600000</v>
      </c>
      <c r="J215" s="40">
        <v>45129</v>
      </c>
      <c r="K215" s="41">
        <v>45129</v>
      </c>
      <c r="L215" s="8">
        <v>1</v>
      </c>
      <c r="M215" s="39">
        <v>72</v>
      </c>
      <c r="N215" s="42" t="s">
        <v>36</v>
      </c>
      <c r="O215" s="43">
        <v>0</v>
      </c>
      <c r="P215" s="43">
        <v>0</v>
      </c>
      <c r="Q215" s="39">
        <v>0</v>
      </c>
      <c r="R215" s="39">
        <v>0</v>
      </c>
      <c r="S215" s="39">
        <v>0</v>
      </c>
      <c r="T215" s="39">
        <f>(SLN('1402'!$I215,,'1402'!$M215))*'1402'!$L215</f>
        <v>661111.11111111112</v>
      </c>
      <c r="U215" s="39">
        <f>(SLN('1402'!$I215,,'1402'!$M215))*'1402'!$L215</f>
        <v>661111.11111111112</v>
      </c>
      <c r="V215" s="39">
        <f>(SLN('1402'!$I215,,'1402'!$M215))*'1402'!$L215</f>
        <v>661111.11111111112</v>
      </c>
      <c r="W215" s="39">
        <f>(SLN('1402'!$I215,,'1402'!$M215))*'1402'!$L215</f>
        <v>661111.11111111112</v>
      </c>
      <c r="X215" s="39">
        <f>(SLN('1402'!$I215,,'1402'!$M215))*'1402'!$L215</f>
        <v>661111.11111111112</v>
      </c>
      <c r="Y215" s="39">
        <f>(SLN('1402'!$I215,,'1402'!$M215))*'1402'!$L215</f>
        <v>661111.11111111112</v>
      </c>
      <c r="Z215" s="39">
        <f>(SLN('1402'!$I215,,'1402'!$M215))*'1402'!$L215</f>
        <v>661111.11111111112</v>
      </c>
      <c r="AA215" s="39">
        <f>(SLN('1402'!$I215,,'1402'!$M215))*'1402'!$L215</f>
        <v>661111.11111111112</v>
      </c>
      <c r="AB215" s="43">
        <f>SUM('1402'!$P215:$AA215)</f>
        <v>5288888.888888889</v>
      </c>
      <c r="AC215" s="43">
        <f>'1402'!$AB215+'1402'!$O215</f>
        <v>5288888.888888889</v>
      </c>
      <c r="AD215" s="44">
        <f>'1402'!$I215-'1402'!$AC215</f>
        <v>42311111.111111112</v>
      </c>
    </row>
    <row r="216" spans="1:30" x14ac:dyDescent="0.25">
      <c r="A216" s="34">
        <v>215</v>
      </c>
      <c r="B216" s="35"/>
      <c r="C216" s="36" t="s">
        <v>37</v>
      </c>
      <c r="D216" s="50" t="s">
        <v>40</v>
      </c>
      <c r="E216" s="38" t="s">
        <v>254</v>
      </c>
      <c r="F216" s="38" t="s">
        <v>39</v>
      </c>
      <c r="G216" s="38">
        <v>1</v>
      </c>
      <c r="H216" s="45">
        <v>47600000</v>
      </c>
      <c r="I216" s="45">
        <f t="shared" si="9"/>
        <v>47600000</v>
      </c>
      <c r="J216" s="40">
        <v>45129</v>
      </c>
      <c r="K216" s="41">
        <v>45129</v>
      </c>
      <c r="L216" s="8">
        <v>1</v>
      </c>
      <c r="M216" s="39">
        <v>72</v>
      </c>
      <c r="N216" s="42" t="s">
        <v>36</v>
      </c>
      <c r="O216" s="43">
        <v>0</v>
      </c>
      <c r="P216" s="43">
        <v>0</v>
      </c>
      <c r="Q216" s="39">
        <v>0</v>
      </c>
      <c r="R216" s="39">
        <v>0</v>
      </c>
      <c r="S216" s="39">
        <v>0</v>
      </c>
      <c r="T216" s="39">
        <f>(SLN('1402'!$I216,,'1402'!$M216))*'1402'!$L216</f>
        <v>661111.11111111112</v>
      </c>
      <c r="U216" s="39">
        <f>(SLN('1402'!$I216,,'1402'!$M216))*'1402'!$L216</f>
        <v>661111.11111111112</v>
      </c>
      <c r="V216" s="39">
        <f>(SLN('1402'!$I216,,'1402'!$M216))*'1402'!$L216</f>
        <v>661111.11111111112</v>
      </c>
      <c r="W216" s="39">
        <f>(SLN('1402'!$I216,,'1402'!$M216))*'1402'!$L216</f>
        <v>661111.11111111112</v>
      </c>
      <c r="X216" s="39">
        <f>(SLN('1402'!$I216,,'1402'!$M216))*'1402'!$L216</f>
        <v>661111.11111111112</v>
      </c>
      <c r="Y216" s="39">
        <f>(SLN('1402'!$I216,,'1402'!$M216))*'1402'!$L216</f>
        <v>661111.11111111112</v>
      </c>
      <c r="Z216" s="39">
        <f>(SLN('1402'!$I216,,'1402'!$M216))*'1402'!$L216</f>
        <v>661111.11111111112</v>
      </c>
      <c r="AA216" s="39">
        <f>(SLN('1402'!$I216,,'1402'!$M216))*'1402'!$L216</f>
        <v>661111.11111111112</v>
      </c>
      <c r="AB216" s="43">
        <f>SUM('1402'!$P216:$AA216)</f>
        <v>5288888.888888889</v>
      </c>
      <c r="AC216" s="43">
        <f>'1402'!$AB216+'1402'!$O216</f>
        <v>5288888.888888889</v>
      </c>
      <c r="AD216" s="44">
        <f>'1402'!$I216-'1402'!$AC216</f>
        <v>42311111.111111112</v>
      </c>
    </row>
    <row r="217" spans="1:30" x14ac:dyDescent="0.25">
      <c r="A217" s="34">
        <v>216</v>
      </c>
      <c r="B217" s="35"/>
      <c r="C217" s="36" t="s">
        <v>37</v>
      </c>
      <c r="D217" s="50" t="s">
        <v>40</v>
      </c>
      <c r="E217" s="38" t="s">
        <v>255</v>
      </c>
      <c r="F217" s="38" t="s">
        <v>39</v>
      </c>
      <c r="G217" s="38">
        <v>1</v>
      </c>
      <c r="H217" s="45">
        <v>47600000</v>
      </c>
      <c r="I217" s="45">
        <f t="shared" si="9"/>
        <v>47600000</v>
      </c>
      <c r="J217" s="40">
        <v>45129</v>
      </c>
      <c r="K217" s="41">
        <v>45129</v>
      </c>
      <c r="L217" s="8">
        <v>1</v>
      </c>
      <c r="M217" s="39">
        <v>72</v>
      </c>
      <c r="N217" s="42" t="s">
        <v>36</v>
      </c>
      <c r="O217" s="43">
        <v>0</v>
      </c>
      <c r="P217" s="43">
        <v>0</v>
      </c>
      <c r="Q217" s="39">
        <v>0</v>
      </c>
      <c r="R217" s="39">
        <v>0</v>
      </c>
      <c r="S217" s="39">
        <v>0</v>
      </c>
      <c r="T217" s="39">
        <f>(SLN('1402'!$I217,,'1402'!$M217))*'1402'!$L217</f>
        <v>661111.11111111112</v>
      </c>
      <c r="U217" s="39">
        <f>(SLN('1402'!$I217,,'1402'!$M217))*'1402'!$L217</f>
        <v>661111.11111111112</v>
      </c>
      <c r="V217" s="39">
        <f>(SLN('1402'!$I217,,'1402'!$M217))*'1402'!$L217</f>
        <v>661111.11111111112</v>
      </c>
      <c r="W217" s="39">
        <f>(SLN('1402'!$I217,,'1402'!$M217))*'1402'!$L217</f>
        <v>661111.11111111112</v>
      </c>
      <c r="X217" s="39">
        <f>(SLN('1402'!$I217,,'1402'!$M217))*'1402'!$L217</f>
        <v>661111.11111111112</v>
      </c>
      <c r="Y217" s="39">
        <f>(SLN('1402'!$I217,,'1402'!$M217))*'1402'!$L217</f>
        <v>661111.11111111112</v>
      </c>
      <c r="Z217" s="39">
        <f>(SLN('1402'!$I217,,'1402'!$M217))*'1402'!$L217</f>
        <v>661111.11111111112</v>
      </c>
      <c r="AA217" s="39">
        <f>(SLN('1402'!$I217,,'1402'!$M217))*'1402'!$L217</f>
        <v>661111.11111111112</v>
      </c>
      <c r="AB217" s="43">
        <f>SUM('1402'!$P217:$AA217)</f>
        <v>5288888.888888889</v>
      </c>
      <c r="AC217" s="43">
        <f>'1402'!$AB217+'1402'!$O217</f>
        <v>5288888.888888889</v>
      </c>
      <c r="AD217" s="44">
        <f>'1402'!$I217-'1402'!$AC217</f>
        <v>42311111.111111112</v>
      </c>
    </row>
    <row r="218" spans="1:30" x14ac:dyDescent="0.25">
      <c r="A218" s="34">
        <v>217</v>
      </c>
      <c r="B218" s="35"/>
      <c r="C218" s="36" t="s">
        <v>37</v>
      </c>
      <c r="D218" s="50" t="s">
        <v>40</v>
      </c>
      <c r="E218" s="38" t="s">
        <v>256</v>
      </c>
      <c r="F218" s="38" t="s">
        <v>39</v>
      </c>
      <c r="G218" s="38">
        <v>1</v>
      </c>
      <c r="H218" s="45">
        <v>47600000</v>
      </c>
      <c r="I218" s="45">
        <f t="shared" si="9"/>
        <v>47600000</v>
      </c>
      <c r="J218" s="40">
        <v>45129</v>
      </c>
      <c r="K218" s="41">
        <v>45129</v>
      </c>
      <c r="L218" s="8">
        <v>1</v>
      </c>
      <c r="M218" s="39">
        <v>72</v>
      </c>
      <c r="N218" s="42" t="s">
        <v>36</v>
      </c>
      <c r="O218" s="43">
        <v>0</v>
      </c>
      <c r="P218" s="43">
        <v>0</v>
      </c>
      <c r="Q218" s="39">
        <v>0</v>
      </c>
      <c r="R218" s="39">
        <v>0</v>
      </c>
      <c r="S218" s="39">
        <v>0</v>
      </c>
      <c r="T218" s="39">
        <f>(SLN('1402'!$I218,,'1402'!$M218))*'1402'!$L218</f>
        <v>661111.11111111112</v>
      </c>
      <c r="U218" s="39">
        <f>(SLN('1402'!$I218,,'1402'!$M218))*'1402'!$L218</f>
        <v>661111.11111111112</v>
      </c>
      <c r="V218" s="39">
        <f>(SLN('1402'!$I218,,'1402'!$M218))*'1402'!$L218</f>
        <v>661111.11111111112</v>
      </c>
      <c r="W218" s="39">
        <f>(SLN('1402'!$I218,,'1402'!$M218))*'1402'!$L218</f>
        <v>661111.11111111112</v>
      </c>
      <c r="X218" s="39">
        <f>(SLN('1402'!$I218,,'1402'!$M218))*'1402'!$L218</f>
        <v>661111.11111111112</v>
      </c>
      <c r="Y218" s="39">
        <f>(SLN('1402'!$I218,,'1402'!$M218))*'1402'!$L218</f>
        <v>661111.11111111112</v>
      </c>
      <c r="Z218" s="39">
        <f>(SLN('1402'!$I218,,'1402'!$M218))*'1402'!$L218</f>
        <v>661111.11111111112</v>
      </c>
      <c r="AA218" s="39">
        <f>(SLN('1402'!$I218,,'1402'!$M218))*'1402'!$L218</f>
        <v>661111.11111111112</v>
      </c>
      <c r="AB218" s="43">
        <f>SUM('1402'!$P218:$AA218)</f>
        <v>5288888.888888889</v>
      </c>
      <c r="AC218" s="43">
        <f>'1402'!$AB218+'1402'!$O218</f>
        <v>5288888.888888889</v>
      </c>
      <c r="AD218" s="44">
        <f>'1402'!$I218-'1402'!$AC218</f>
        <v>42311111.111111112</v>
      </c>
    </row>
    <row r="219" spans="1:30" x14ac:dyDescent="0.25">
      <c r="A219" s="34">
        <v>218</v>
      </c>
      <c r="B219" s="35"/>
      <c r="C219" s="36" t="s">
        <v>37</v>
      </c>
      <c r="D219" s="50" t="s">
        <v>40</v>
      </c>
      <c r="E219" s="38" t="s">
        <v>257</v>
      </c>
      <c r="F219" s="38" t="s">
        <v>39</v>
      </c>
      <c r="G219" s="38">
        <v>1</v>
      </c>
      <c r="H219" s="45">
        <v>47600000</v>
      </c>
      <c r="I219" s="45">
        <f t="shared" si="9"/>
        <v>47600000</v>
      </c>
      <c r="J219" s="40">
        <v>45129</v>
      </c>
      <c r="K219" s="41">
        <v>45129</v>
      </c>
      <c r="L219" s="8">
        <v>1</v>
      </c>
      <c r="M219" s="39">
        <v>72</v>
      </c>
      <c r="N219" s="42" t="s">
        <v>36</v>
      </c>
      <c r="O219" s="43">
        <v>0</v>
      </c>
      <c r="P219" s="43">
        <v>0</v>
      </c>
      <c r="Q219" s="39">
        <v>0</v>
      </c>
      <c r="R219" s="39">
        <v>0</v>
      </c>
      <c r="S219" s="39">
        <v>0</v>
      </c>
      <c r="T219" s="39">
        <f>(SLN('1402'!$I219,,'1402'!$M219))*'1402'!$L219</f>
        <v>661111.11111111112</v>
      </c>
      <c r="U219" s="39">
        <f>(SLN('1402'!$I219,,'1402'!$M219))*'1402'!$L219</f>
        <v>661111.11111111112</v>
      </c>
      <c r="V219" s="39">
        <f>(SLN('1402'!$I219,,'1402'!$M219))*'1402'!$L219</f>
        <v>661111.11111111112</v>
      </c>
      <c r="W219" s="39">
        <f>(SLN('1402'!$I219,,'1402'!$M219))*'1402'!$L219</f>
        <v>661111.11111111112</v>
      </c>
      <c r="X219" s="39">
        <f>(SLN('1402'!$I219,,'1402'!$M219))*'1402'!$L219</f>
        <v>661111.11111111112</v>
      </c>
      <c r="Y219" s="39">
        <f>(SLN('1402'!$I219,,'1402'!$M219))*'1402'!$L219</f>
        <v>661111.11111111112</v>
      </c>
      <c r="Z219" s="39">
        <f>(SLN('1402'!$I219,,'1402'!$M219))*'1402'!$L219</f>
        <v>661111.11111111112</v>
      </c>
      <c r="AA219" s="39">
        <f>(SLN('1402'!$I219,,'1402'!$M219))*'1402'!$L219</f>
        <v>661111.11111111112</v>
      </c>
      <c r="AB219" s="43">
        <f>SUM('1402'!$P219:$AA219)</f>
        <v>5288888.888888889</v>
      </c>
      <c r="AC219" s="43">
        <f>'1402'!$AB219+'1402'!$O219</f>
        <v>5288888.888888889</v>
      </c>
      <c r="AD219" s="44">
        <f>'1402'!$I219-'1402'!$AC219</f>
        <v>42311111.111111112</v>
      </c>
    </row>
    <row r="220" spans="1:30" x14ac:dyDescent="0.25">
      <c r="A220" s="34">
        <v>219</v>
      </c>
      <c r="B220" s="35"/>
      <c r="C220" s="36" t="s">
        <v>37</v>
      </c>
      <c r="D220" s="50" t="s">
        <v>40</v>
      </c>
      <c r="E220" s="38" t="s">
        <v>258</v>
      </c>
      <c r="F220" s="38" t="s">
        <v>39</v>
      </c>
      <c r="G220" s="38">
        <v>1</v>
      </c>
      <c r="H220" s="45">
        <v>47600000</v>
      </c>
      <c r="I220" s="45">
        <f t="shared" si="9"/>
        <v>47600000</v>
      </c>
      <c r="J220" s="40">
        <v>45129</v>
      </c>
      <c r="K220" s="41">
        <v>45129</v>
      </c>
      <c r="L220" s="8">
        <v>1</v>
      </c>
      <c r="M220" s="39">
        <v>72</v>
      </c>
      <c r="N220" s="42" t="s">
        <v>36</v>
      </c>
      <c r="O220" s="43">
        <v>0</v>
      </c>
      <c r="P220" s="43">
        <v>0</v>
      </c>
      <c r="Q220" s="39">
        <v>0</v>
      </c>
      <c r="R220" s="39">
        <v>0</v>
      </c>
      <c r="S220" s="39">
        <v>0</v>
      </c>
      <c r="T220" s="39">
        <f>(SLN('1402'!$I220,,'1402'!$M220))*'1402'!$L220</f>
        <v>661111.11111111112</v>
      </c>
      <c r="U220" s="39">
        <f>(SLN('1402'!$I220,,'1402'!$M220))*'1402'!$L220</f>
        <v>661111.11111111112</v>
      </c>
      <c r="V220" s="39">
        <f>(SLN('1402'!$I220,,'1402'!$M220))*'1402'!$L220</f>
        <v>661111.11111111112</v>
      </c>
      <c r="W220" s="39">
        <f>(SLN('1402'!$I220,,'1402'!$M220))*'1402'!$L220</f>
        <v>661111.11111111112</v>
      </c>
      <c r="X220" s="39">
        <f>(SLN('1402'!$I220,,'1402'!$M220))*'1402'!$L220</f>
        <v>661111.11111111112</v>
      </c>
      <c r="Y220" s="39">
        <f>(SLN('1402'!$I220,,'1402'!$M220))*'1402'!$L220</f>
        <v>661111.11111111112</v>
      </c>
      <c r="Z220" s="39">
        <f>(SLN('1402'!$I220,,'1402'!$M220))*'1402'!$L220</f>
        <v>661111.11111111112</v>
      </c>
      <c r="AA220" s="39">
        <f>(SLN('1402'!$I220,,'1402'!$M220))*'1402'!$L220</f>
        <v>661111.11111111112</v>
      </c>
      <c r="AB220" s="43">
        <f>SUM('1402'!$P220:$AA220)</f>
        <v>5288888.888888889</v>
      </c>
      <c r="AC220" s="43">
        <f>'1402'!$AB220+'1402'!$O220</f>
        <v>5288888.888888889</v>
      </c>
      <c r="AD220" s="44">
        <f>'1402'!$I220-'1402'!$AC220</f>
        <v>42311111.111111112</v>
      </c>
    </row>
    <row r="221" spans="1:30" x14ac:dyDescent="0.25">
      <c r="A221" s="34">
        <v>220</v>
      </c>
      <c r="B221" s="35"/>
      <c r="C221" s="36" t="s">
        <v>37</v>
      </c>
      <c r="D221" s="50" t="s">
        <v>40</v>
      </c>
      <c r="E221" s="38" t="s">
        <v>259</v>
      </c>
      <c r="F221" s="38" t="s">
        <v>39</v>
      </c>
      <c r="G221" s="38">
        <v>1</v>
      </c>
      <c r="H221" s="45">
        <v>47600000</v>
      </c>
      <c r="I221" s="45">
        <f t="shared" si="9"/>
        <v>47600000</v>
      </c>
      <c r="J221" s="40">
        <v>45129</v>
      </c>
      <c r="K221" s="41">
        <v>45129</v>
      </c>
      <c r="L221" s="8">
        <v>1</v>
      </c>
      <c r="M221" s="39">
        <v>72</v>
      </c>
      <c r="N221" s="42" t="s">
        <v>36</v>
      </c>
      <c r="O221" s="43">
        <v>0</v>
      </c>
      <c r="P221" s="43">
        <v>0</v>
      </c>
      <c r="Q221" s="39">
        <v>0</v>
      </c>
      <c r="R221" s="39">
        <v>0</v>
      </c>
      <c r="S221" s="39">
        <v>0</v>
      </c>
      <c r="T221" s="39">
        <f>(SLN('1402'!$I221,,'1402'!$M221))*'1402'!$L221</f>
        <v>661111.11111111112</v>
      </c>
      <c r="U221" s="39">
        <f>(SLN('1402'!$I221,,'1402'!$M221))*'1402'!$L221</f>
        <v>661111.11111111112</v>
      </c>
      <c r="V221" s="39">
        <f>(SLN('1402'!$I221,,'1402'!$M221))*'1402'!$L221</f>
        <v>661111.11111111112</v>
      </c>
      <c r="W221" s="39">
        <f>(SLN('1402'!$I221,,'1402'!$M221))*'1402'!$L221</f>
        <v>661111.11111111112</v>
      </c>
      <c r="X221" s="39">
        <f>(SLN('1402'!$I221,,'1402'!$M221))*'1402'!$L221</f>
        <v>661111.11111111112</v>
      </c>
      <c r="Y221" s="39">
        <f>(SLN('1402'!$I221,,'1402'!$M221))*'1402'!$L221</f>
        <v>661111.11111111112</v>
      </c>
      <c r="Z221" s="39">
        <f>(SLN('1402'!$I221,,'1402'!$M221))*'1402'!$L221</f>
        <v>661111.11111111112</v>
      </c>
      <c r="AA221" s="39">
        <f>(SLN('1402'!$I221,,'1402'!$M221))*'1402'!$L221</f>
        <v>661111.11111111112</v>
      </c>
      <c r="AB221" s="43">
        <f>SUM('1402'!$P221:$AA221)</f>
        <v>5288888.888888889</v>
      </c>
      <c r="AC221" s="43">
        <f>'1402'!$AB221+'1402'!$O221</f>
        <v>5288888.888888889</v>
      </c>
      <c r="AD221" s="44">
        <f>'1402'!$I221-'1402'!$AC221</f>
        <v>42311111.111111112</v>
      </c>
    </row>
    <row r="222" spans="1:30" x14ac:dyDescent="0.25">
      <c r="A222" s="34">
        <v>221</v>
      </c>
      <c r="B222" s="35"/>
      <c r="C222" s="36" t="s">
        <v>37</v>
      </c>
      <c r="D222" s="50" t="s">
        <v>40</v>
      </c>
      <c r="E222" s="38" t="s">
        <v>260</v>
      </c>
      <c r="F222" s="38" t="s">
        <v>39</v>
      </c>
      <c r="G222" s="38">
        <v>1</v>
      </c>
      <c r="H222" s="45">
        <v>47600000</v>
      </c>
      <c r="I222" s="45">
        <f t="shared" si="9"/>
        <v>47600000</v>
      </c>
      <c r="J222" s="40">
        <v>45129</v>
      </c>
      <c r="K222" s="41">
        <v>45129</v>
      </c>
      <c r="L222" s="8">
        <v>1</v>
      </c>
      <c r="M222" s="39">
        <v>72</v>
      </c>
      <c r="N222" s="42" t="s">
        <v>36</v>
      </c>
      <c r="O222" s="43">
        <v>0</v>
      </c>
      <c r="P222" s="43">
        <v>0</v>
      </c>
      <c r="Q222" s="39">
        <v>0</v>
      </c>
      <c r="R222" s="39">
        <v>0</v>
      </c>
      <c r="S222" s="39">
        <v>0</v>
      </c>
      <c r="T222" s="39">
        <f>(SLN('1402'!$I222,,'1402'!$M222))*'1402'!$L222</f>
        <v>661111.11111111112</v>
      </c>
      <c r="U222" s="39">
        <f>(SLN('1402'!$I222,,'1402'!$M222))*'1402'!$L222</f>
        <v>661111.11111111112</v>
      </c>
      <c r="V222" s="39">
        <f>(SLN('1402'!$I222,,'1402'!$M222))*'1402'!$L222</f>
        <v>661111.11111111112</v>
      </c>
      <c r="W222" s="39">
        <f>(SLN('1402'!$I222,,'1402'!$M222))*'1402'!$L222</f>
        <v>661111.11111111112</v>
      </c>
      <c r="X222" s="39">
        <f>(SLN('1402'!$I222,,'1402'!$M222))*'1402'!$L222</f>
        <v>661111.11111111112</v>
      </c>
      <c r="Y222" s="39">
        <f>(SLN('1402'!$I222,,'1402'!$M222))*'1402'!$L222</f>
        <v>661111.11111111112</v>
      </c>
      <c r="Z222" s="39">
        <f>(SLN('1402'!$I222,,'1402'!$M222))*'1402'!$L222</f>
        <v>661111.11111111112</v>
      </c>
      <c r="AA222" s="39">
        <f>(SLN('1402'!$I222,,'1402'!$M222))*'1402'!$L222</f>
        <v>661111.11111111112</v>
      </c>
      <c r="AB222" s="43">
        <f>SUM('1402'!$P222:$AA222)</f>
        <v>5288888.888888889</v>
      </c>
      <c r="AC222" s="43">
        <f>'1402'!$AB222+'1402'!$O222</f>
        <v>5288888.888888889</v>
      </c>
      <c r="AD222" s="44">
        <f>'1402'!$I222-'1402'!$AC222</f>
        <v>42311111.111111112</v>
      </c>
    </row>
    <row r="223" spans="1:30" x14ac:dyDescent="0.25">
      <c r="A223" s="34">
        <v>222</v>
      </c>
      <c r="B223" s="35"/>
      <c r="C223" s="36" t="s">
        <v>37</v>
      </c>
      <c r="D223" s="50" t="s">
        <v>40</v>
      </c>
      <c r="E223" s="38" t="s">
        <v>261</v>
      </c>
      <c r="F223" s="38" t="s">
        <v>39</v>
      </c>
      <c r="G223" s="38">
        <v>1</v>
      </c>
      <c r="H223" s="45">
        <v>47600000</v>
      </c>
      <c r="I223" s="45">
        <f t="shared" si="9"/>
        <v>47600000</v>
      </c>
      <c r="J223" s="40">
        <v>45190</v>
      </c>
      <c r="K223" s="41">
        <v>45190</v>
      </c>
      <c r="L223" s="8">
        <v>1</v>
      </c>
      <c r="M223" s="39">
        <v>72</v>
      </c>
      <c r="N223" s="42" t="s">
        <v>36</v>
      </c>
      <c r="O223" s="43">
        <v>0</v>
      </c>
      <c r="P223" s="43">
        <v>0</v>
      </c>
      <c r="Q223" s="39">
        <v>0</v>
      </c>
      <c r="R223" s="39">
        <v>0</v>
      </c>
      <c r="S223" s="39">
        <v>0</v>
      </c>
      <c r="T223" s="39">
        <v>0</v>
      </c>
      <c r="U223" s="39">
        <v>0</v>
      </c>
      <c r="V223" s="39">
        <f>(SLN('1402'!$I223,,'1402'!$M223))*'1402'!$L223</f>
        <v>661111.11111111112</v>
      </c>
      <c r="W223" s="39">
        <f>(SLN('1402'!$I223,,'1402'!$M223))*'1402'!$L223</f>
        <v>661111.11111111112</v>
      </c>
      <c r="X223" s="39">
        <f>(SLN('1402'!$I223,,'1402'!$M223))*'1402'!$L223</f>
        <v>661111.11111111112</v>
      </c>
      <c r="Y223" s="39">
        <f>(SLN('1402'!$I223,,'1402'!$M223))*'1402'!$L223</f>
        <v>661111.11111111112</v>
      </c>
      <c r="Z223" s="39">
        <f>(SLN('1402'!$I223,,'1402'!$M223))*'1402'!$L223</f>
        <v>661111.11111111112</v>
      </c>
      <c r="AA223" s="39">
        <f>(SLN('1402'!$I223,,'1402'!$M223))*'1402'!$L223</f>
        <v>661111.11111111112</v>
      </c>
      <c r="AB223" s="43">
        <f>SUM('1402'!$P223:$AA223)</f>
        <v>3966666.6666666665</v>
      </c>
      <c r="AC223" s="43">
        <f>'1402'!$AB223+'1402'!$O223</f>
        <v>3966666.6666666665</v>
      </c>
      <c r="AD223" s="44">
        <f>'1402'!$I223-'1402'!$AC223</f>
        <v>43633333.333333336</v>
      </c>
    </row>
    <row r="224" spans="1:30" x14ac:dyDescent="0.25">
      <c r="A224" s="34">
        <v>223</v>
      </c>
      <c r="B224" s="35"/>
      <c r="C224" s="36" t="s">
        <v>37</v>
      </c>
      <c r="D224" s="50" t="s">
        <v>40</v>
      </c>
      <c r="E224" s="38" t="s">
        <v>262</v>
      </c>
      <c r="F224" s="38" t="s">
        <v>39</v>
      </c>
      <c r="G224" s="38">
        <v>1</v>
      </c>
      <c r="H224" s="45">
        <v>47600000</v>
      </c>
      <c r="I224" s="45">
        <f t="shared" si="9"/>
        <v>47600000</v>
      </c>
      <c r="J224" s="40">
        <v>45190</v>
      </c>
      <c r="K224" s="41">
        <v>45190</v>
      </c>
      <c r="L224" s="8">
        <v>1</v>
      </c>
      <c r="M224" s="39">
        <v>72</v>
      </c>
      <c r="N224" s="42" t="s">
        <v>36</v>
      </c>
      <c r="O224" s="43">
        <v>0</v>
      </c>
      <c r="P224" s="43">
        <v>0</v>
      </c>
      <c r="Q224" s="39">
        <v>0</v>
      </c>
      <c r="R224" s="39">
        <v>0</v>
      </c>
      <c r="S224" s="39">
        <v>0</v>
      </c>
      <c r="T224" s="39">
        <v>0</v>
      </c>
      <c r="U224" s="39">
        <v>0</v>
      </c>
      <c r="V224" s="39">
        <f>(SLN('1402'!$I224,,'1402'!$M224))*'1402'!$L224</f>
        <v>661111.11111111112</v>
      </c>
      <c r="W224" s="39">
        <f>(SLN('1402'!$I224,,'1402'!$M224))*'1402'!$L224</f>
        <v>661111.11111111112</v>
      </c>
      <c r="X224" s="39">
        <f>(SLN('1402'!$I224,,'1402'!$M224))*'1402'!$L224</f>
        <v>661111.11111111112</v>
      </c>
      <c r="Y224" s="39">
        <f>(SLN('1402'!$I224,,'1402'!$M224))*'1402'!$L224</f>
        <v>661111.11111111112</v>
      </c>
      <c r="Z224" s="39">
        <f>(SLN('1402'!$I224,,'1402'!$M224))*'1402'!$L224</f>
        <v>661111.11111111112</v>
      </c>
      <c r="AA224" s="39">
        <f>(SLN('1402'!$I224,,'1402'!$M224))*'1402'!$L224</f>
        <v>661111.11111111112</v>
      </c>
      <c r="AB224" s="43">
        <f>SUM('1402'!$P224:$AA224)</f>
        <v>3966666.6666666665</v>
      </c>
      <c r="AC224" s="43">
        <f>'1402'!$AB224+'1402'!$O224</f>
        <v>3966666.6666666665</v>
      </c>
      <c r="AD224" s="44">
        <f>'1402'!$I224-'1402'!$AC224</f>
        <v>43633333.333333336</v>
      </c>
    </row>
    <row r="225" spans="1:30" x14ac:dyDescent="0.25">
      <c r="A225" s="34">
        <v>224</v>
      </c>
      <c r="B225" s="35"/>
      <c r="C225" s="36" t="s">
        <v>37</v>
      </c>
      <c r="D225" s="50" t="s">
        <v>40</v>
      </c>
      <c r="E225" s="38" t="s">
        <v>263</v>
      </c>
      <c r="F225" s="38" t="s">
        <v>39</v>
      </c>
      <c r="G225" s="38">
        <v>1</v>
      </c>
      <c r="H225" s="45">
        <v>47600000</v>
      </c>
      <c r="I225" s="45">
        <f t="shared" si="9"/>
        <v>47600000</v>
      </c>
      <c r="J225" s="40">
        <v>45190</v>
      </c>
      <c r="K225" s="41">
        <v>45190</v>
      </c>
      <c r="L225" s="8">
        <v>1</v>
      </c>
      <c r="M225" s="39">
        <v>72</v>
      </c>
      <c r="N225" s="42" t="s">
        <v>36</v>
      </c>
      <c r="O225" s="43">
        <v>0</v>
      </c>
      <c r="P225" s="43">
        <v>0</v>
      </c>
      <c r="Q225" s="39">
        <v>0</v>
      </c>
      <c r="R225" s="39">
        <v>0</v>
      </c>
      <c r="S225" s="39">
        <v>0</v>
      </c>
      <c r="T225" s="39">
        <v>0</v>
      </c>
      <c r="U225" s="39">
        <v>0</v>
      </c>
      <c r="V225" s="39">
        <f>(SLN('1402'!$I225,,'1402'!$M225))*'1402'!$L225</f>
        <v>661111.11111111112</v>
      </c>
      <c r="W225" s="39">
        <f>(SLN('1402'!$I225,,'1402'!$M225))*'1402'!$L225</f>
        <v>661111.11111111112</v>
      </c>
      <c r="X225" s="39">
        <f>(SLN('1402'!$I225,,'1402'!$M225))*'1402'!$L225</f>
        <v>661111.11111111112</v>
      </c>
      <c r="Y225" s="39">
        <f>(SLN('1402'!$I225,,'1402'!$M225))*'1402'!$L225</f>
        <v>661111.11111111112</v>
      </c>
      <c r="Z225" s="39">
        <f>(SLN('1402'!$I225,,'1402'!$M225))*'1402'!$L225</f>
        <v>661111.11111111112</v>
      </c>
      <c r="AA225" s="39">
        <f>(SLN('1402'!$I225,,'1402'!$M225))*'1402'!$L225</f>
        <v>661111.11111111112</v>
      </c>
      <c r="AB225" s="43">
        <f>SUM('1402'!$P225:$AA225)</f>
        <v>3966666.6666666665</v>
      </c>
      <c r="AC225" s="43">
        <f>'1402'!$AB225+'1402'!$O225</f>
        <v>3966666.6666666665</v>
      </c>
      <c r="AD225" s="44">
        <f>'1402'!$I225-'1402'!$AC225</f>
        <v>43633333.333333336</v>
      </c>
    </row>
    <row r="226" spans="1:30" x14ac:dyDescent="0.25">
      <c r="A226" s="34">
        <v>225</v>
      </c>
      <c r="B226" s="35"/>
      <c r="C226" s="36" t="s">
        <v>37</v>
      </c>
      <c r="D226" s="50" t="s">
        <v>40</v>
      </c>
      <c r="E226" s="38" t="s">
        <v>264</v>
      </c>
      <c r="F226" s="38" t="s">
        <v>39</v>
      </c>
      <c r="G226" s="38">
        <v>1</v>
      </c>
      <c r="H226" s="45">
        <v>47600000</v>
      </c>
      <c r="I226" s="45">
        <f t="shared" si="9"/>
        <v>47600000</v>
      </c>
      <c r="J226" s="40">
        <v>45190</v>
      </c>
      <c r="K226" s="41">
        <v>45190</v>
      </c>
      <c r="L226" s="8">
        <v>1</v>
      </c>
      <c r="M226" s="39">
        <v>72</v>
      </c>
      <c r="N226" s="42" t="s">
        <v>36</v>
      </c>
      <c r="O226" s="43">
        <v>0</v>
      </c>
      <c r="P226" s="43">
        <v>0</v>
      </c>
      <c r="Q226" s="39">
        <v>0</v>
      </c>
      <c r="R226" s="39">
        <v>0</v>
      </c>
      <c r="S226" s="39">
        <v>0</v>
      </c>
      <c r="T226" s="39">
        <v>0</v>
      </c>
      <c r="U226" s="39">
        <v>0</v>
      </c>
      <c r="V226" s="39">
        <f>(SLN('1402'!$I226,,'1402'!$M226))*'1402'!$L226</f>
        <v>661111.11111111112</v>
      </c>
      <c r="W226" s="39">
        <f>(SLN('1402'!$I226,,'1402'!$M226))*'1402'!$L226</f>
        <v>661111.11111111112</v>
      </c>
      <c r="X226" s="39">
        <f>(SLN('1402'!$I226,,'1402'!$M226))*'1402'!$L226</f>
        <v>661111.11111111112</v>
      </c>
      <c r="Y226" s="39">
        <f>(SLN('1402'!$I226,,'1402'!$M226))*'1402'!$L226</f>
        <v>661111.11111111112</v>
      </c>
      <c r="Z226" s="39">
        <f>(SLN('1402'!$I226,,'1402'!$M226))*'1402'!$L226</f>
        <v>661111.11111111112</v>
      </c>
      <c r="AA226" s="39">
        <f>(SLN('1402'!$I226,,'1402'!$M226))*'1402'!$L226</f>
        <v>661111.11111111112</v>
      </c>
      <c r="AB226" s="43">
        <f>SUM('1402'!$P226:$AA226)</f>
        <v>3966666.6666666665</v>
      </c>
      <c r="AC226" s="43">
        <f>'1402'!$AB226+'1402'!$O226</f>
        <v>3966666.6666666665</v>
      </c>
      <c r="AD226" s="44">
        <f>'1402'!$I226-'1402'!$AC226</f>
        <v>43633333.333333336</v>
      </c>
    </row>
    <row r="227" spans="1:30" x14ac:dyDescent="0.25">
      <c r="A227" s="34">
        <v>226</v>
      </c>
      <c r="B227" s="35"/>
      <c r="C227" s="36" t="s">
        <v>37</v>
      </c>
      <c r="D227" s="50" t="s">
        <v>40</v>
      </c>
      <c r="E227" s="38" t="s">
        <v>265</v>
      </c>
      <c r="F227" s="38" t="s">
        <v>39</v>
      </c>
      <c r="G227" s="38">
        <v>1</v>
      </c>
      <c r="H227" s="45">
        <v>47600000</v>
      </c>
      <c r="I227" s="45">
        <f t="shared" si="9"/>
        <v>47600000</v>
      </c>
      <c r="J227" s="40">
        <v>45190</v>
      </c>
      <c r="K227" s="41">
        <v>45190</v>
      </c>
      <c r="L227" s="8">
        <v>1</v>
      </c>
      <c r="M227" s="39">
        <v>72</v>
      </c>
      <c r="N227" s="42" t="s">
        <v>36</v>
      </c>
      <c r="O227" s="43">
        <v>0</v>
      </c>
      <c r="P227" s="43">
        <v>0</v>
      </c>
      <c r="Q227" s="39">
        <v>0</v>
      </c>
      <c r="R227" s="39">
        <v>0</v>
      </c>
      <c r="S227" s="39">
        <v>0</v>
      </c>
      <c r="T227" s="39">
        <v>0</v>
      </c>
      <c r="U227" s="39">
        <v>0</v>
      </c>
      <c r="V227" s="39">
        <f>(SLN('1402'!$I227,,'1402'!$M227))*'1402'!$L227</f>
        <v>661111.11111111112</v>
      </c>
      <c r="W227" s="39">
        <f>(SLN('1402'!$I227,,'1402'!$M227))*'1402'!$L227</f>
        <v>661111.11111111112</v>
      </c>
      <c r="X227" s="39">
        <f>(SLN('1402'!$I227,,'1402'!$M227))*'1402'!$L227</f>
        <v>661111.11111111112</v>
      </c>
      <c r="Y227" s="39">
        <f>(SLN('1402'!$I227,,'1402'!$M227))*'1402'!$L227</f>
        <v>661111.11111111112</v>
      </c>
      <c r="Z227" s="39">
        <f>(SLN('1402'!$I227,,'1402'!$M227))*'1402'!$L227</f>
        <v>661111.11111111112</v>
      </c>
      <c r="AA227" s="39">
        <f>(SLN('1402'!$I227,,'1402'!$M227))*'1402'!$L227</f>
        <v>661111.11111111112</v>
      </c>
      <c r="AB227" s="43">
        <f>SUM('1402'!$P227:$AA227)</f>
        <v>3966666.6666666665</v>
      </c>
      <c r="AC227" s="43">
        <f>'1402'!$AB227+'1402'!$O227</f>
        <v>3966666.6666666665</v>
      </c>
      <c r="AD227" s="44">
        <f>'1402'!$I227-'1402'!$AC227</f>
        <v>43633333.333333336</v>
      </c>
    </row>
    <row r="228" spans="1:30" x14ac:dyDescent="0.25">
      <c r="A228" s="34">
        <v>227</v>
      </c>
      <c r="B228" s="35"/>
      <c r="C228" s="36" t="s">
        <v>37</v>
      </c>
      <c r="D228" s="50" t="s">
        <v>40</v>
      </c>
      <c r="E228" s="38" t="s">
        <v>266</v>
      </c>
      <c r="F228" s="38" t="s">
        <v>39</v>
      </c>
      <c r="G228" s="38">
        <v>1</v>
      </c>
      <c r="H228" s="45">
        <v>47600000</v>
      </c>
      <c r="I228" s="45">
        <f t="shared" si="9"/>
        <v>47600000</v>
      </c>
      <c r="J228" s="40">
        <v>45190</v>
      </c>
      <c r="K228" s="41">
        <v>45190</v>
      </c>
      <c r="L228" s="8">
        <v>1</v>
      </c>
      <c r="M228" s="39">
        <v>72</v>
      </c>
      <c r="N228" s="42" t="s">
        <v>36</v>
      </c>
      <c r="O228" s="43">
        <v>0</v>
      </c>
      <c r="P228" s="43">
        <v>0</v>
      </c>
      <c r="Q228" s="39">
        <v>0</v>
      </c>
      <c r="R228" s="39">
        <v>0</v>
      </c>
      <c r="S228" s="39">
        <v>0</v>
      </c>
      <c r="T228" s="39">
        <v>0</v>
      </c>
      <c r="U228" s="39">
        <v>0</v>
      </c>
      <c r="V228" s="39">
        <f>(SLN('1402'!$I228,,'1402'!$M228))*'1402'!$L228</f>
        <v>661111.11111111112</v>
      </c>
      <c r="W228" s="39">
        <f>(SLN('1402'!$I228,,'1402'!$M228))*'1402'!$L228</f>
        <v>661111.11111111112</v>
      </c>
      <c r="X228" s="39">
        <f>(SLN('1402'!$I228,,'1402'!$M228))*'1402'!$L228</f>
        <v>661111.11111111112</v>
      </c>
      <c r="Y228" s="39">
        <f>(SLN('1402'!$I228,,'1402'!$M228))*'1402'!$L228</f>
        <v>661111.11111111112</v>
      </c>
      <c r="Z228" s="39">
        <f>(SLN('1402'!$I228,,'1402'!$M228))*'1402'!$L228</f>
        <v>661111.11111111112</v>
      </c>
      <c r="AA228" s="39">
        <f>(SLN('1402'!$I228,,'1402'!$M228))*'1402'!$L228</f>
        <v>661111.11111111112</v>
      </c>
      <c r="AB228" s="43">
        <f>SUM('1402'!$P228:$AA228)</f>
        <v>3966666.6666666665</v>
      </c>
      <c r="AC228" s="43">
        <f>'1402'!$AB228+'1402'!$O228</f>
        <v>3966666.6666666665</v>
      </c>
      <c r="AD228" s="44">
        <f>'1402'!$I228-'1402'!$AC228</f>
        <v>43633333.333333336</v>
      </c>
    </row>
    <row r="229" spans="1:30" x14ac:dyDescent="0.25">
      <c r="A229" s="34">
        <v>228</v>
      </c>
      <c r="B229" s="35"/>
      <c r="C229" s="36" t="s">
        <v>37</v>
      </c>
      <c r="D229" s="36" t="s">
        <v>38</v>
      </c>
      <c r="E229" s="38" t="s">
        <v>224</v>
      </c>
      <c r="F229" s="38" t="s">
        <v>39</v>
      </c>
      <c r="G229" s="38">
        <v>1</v>
      </c>
      <c r="H229" s="45">
        <v>38000000</v>
      </c>
      <c r="I229" s="45">
        <f t="shared" si="9"/>
        <v>38000000</v>
      </c>
      <c r="J229" s="40">
        <v>45224</v>
      </c>
      <c r="K229" s="41">
        <v>45224</v>
      </c>
      <c r="L229" s="8">
        <v>1</v>
      </c>
      <c r="M229" s="39">
        <v>72</v>
      </c>
      <c r="N229" s="42" t="s">
        <v>36</v>
      </c>
      <c r="O229" s="43">
        <v>0</v>
      </c>
      <c r="P229" s="43">
        <v>0</v>
      </c>
      <c r="Q229" s="39">
        <v>0</v>
      </c>
      <c r="R229" s="39">
        <v>0</v>
      </c>
      <c r="S229" s="39">
        <v>0</v>
      </c>
      <c r="T229" s="39">
        <v>0</v>
      </c>
      <c r="U229" s="39">
        <v>0</v>
      </c>
      <c r="V229" s="39">
        <v>0</v>
      </c>
      <c r="W229" s="39">
        <v>0</v>
      </c>
      <c r="X229" s="39">
        <f>(SLN('1402'!$I229,,'1402'!$M229))*'1402'!$L229</f>
        <v>527777.77777777775</v>
      </c>
      <c r="Y229" s="39">
        <f>(SLN('1402'!$I229,,'1402'!$M229))*'1402'!$L229</f>
        <v>527777.77777777775</v>
      </c>
      <c r="Z229" s="39">
        <f>(SLN('1402'!$I229,,'1402'!$M229))*'1402'!$L229</f>
        <v>527777.77777777775</v>
      </c>
      <c r="AA229" s="39">
        <f>(SLN('1402'!$I229,,'1402'!$M229))*'1402'!$L229</f>
        <v>527777.77777777775</v>
      </c>
      <c r="AB229" s="43">
        <f>SUM('1402'!$P229:$AA229)</f>
        <v>2111111.111111111</v>
      </c>
      <c r="AC229" s="43">
        <f>'1402'!$AB229+'1402'!$O229</f>
        <v>2111111.111111111</v>
      </c>
      <c r="AD229" s="44">
        <f>'1402'!$I229-'1402'!$AC229</f>
        <v>35888888.888888888</v>
      </c>
    </row>
    <row r="230" spans="1:30" x14ac:dyDescent="0.25">
      <c r="A230" s="34">
        <v>229</v>
      </c>
      <c r="B230" s="35"/>
      <c r="C230" s="36" t="s">
        <v>37</v>
      </c>
      <c r="D230" s="36" t="s">
        <v>41</v>
      </c>
      <c r="E230" s="38" t="s">
        <v>72</v>
      </c>
      <c r="F230" s="38" t="s">
        <v>39</v>
      </c>
      <c r="G230" s="38">
        <v>6</v>
      </c>
      <c r="H230" s="45">
        <v>33000000</v>
      </c>
      <c r="I230" s="45">
        <f t="shared" si="9"/>
        <v>198000000</v>
      </c>
      <c r="J230" s="40">
        <v>45211</v>
      </c>
      <c r="K230" s="41">
        <v>45211</v>
      </c>
      <c r="L230" s="8">
        <v>1</v>
      </c>
      <c r="M230" s="39">
        <v>60</v>
      </c>
      <c r="N230" s="42" t="s">
        <v>36</v>
      </c>
      <c r="O230" s="43">
        <v>0</v>
      </c>
      <c r="P230" s="43">
        <v>0</v>
      </c>
      <c r="Q230" s="39">
        <v>0</v>
      </c>
      <c r="R230" s="39">
        <v>0</v>
      </c>
      <c r="S230" s="39">
        <v>0</v>
      </c>
      <c r="T230" s="39">
        <v>0</v>
      </c>
      <c r="U230" s="39">
        <v>0</v>
      </c>
      <c r="V230" s="39">
        <v>0</v>
      </c>
      <c r="W230" s="39">
        <f>(SLN('1402'!$I230,,'1402'!$M230))*'1402'!$L230</f>
        <v>3300000</v>
      </c>
      <c r="X230" s="39">
        <f>(SLN('1402'!$I230,,'1402'!$M230))*'1402'!$L230</f>
        <v>3300000</v>
      </c>
      <c r="Y230" s="39">
        <f>(SLN('1402'!$I230,,'1402'!$M230))*'1402'!$L230</f>
        <v>3300000</v>
      </c>
      <c r="Z230" s="39">
        <f>(SLN('1402'!$I230,,'1402'!$M230))*'1402'!$L230</f>
        <v>3300000</v>
      </c>
      <c r="AA230" s="39">
        <f>(SLN('1402'!$I230,,'1402'!$M230))*'1402'!$L230</f>
        <v>3300000</v>
      </c>
      <c r="AB230" s="43">
        <f>SUM('1402'!$P230:$AA230)</f>
        <v>16500000</v>
      </c>
      <c r="AC230" s="43">
        <f>'1402'!$AB230+'1402'!$O230</f>
        <v>16500000</v>
      </c>
      <c r="AD230" s="44">
        <f>'1402'!$I230-'1402'!$AC230</f>
        <v>181500000</v>
      </c>
    </row>
    <row r="231" spans="1:30" x14ac:dyDescent="0.25">
      <c r="A231" s="34">
        <v>230</v>
      </c>
      <c r="B231" s="35"/>
      <c r="C231" s="36" t="s">
        <v>37</v>
      </c>
      <c r="D231" s="36" t="s">
        <v>41</v>
      </c>
      <c r="E231" s="38" t="s">
        <v>73</v>
      </c>
      <c r="F231" s="38" t="s">
        <v>39</v>
      </c>
      <c r="G231" s="38">
        <v>1</v>
      </c>
      <c r="H231" s="45">
        <v>45000000</v>
      </c>
      <c r="I231" s="45">
        <f t="shared" si="9"/>
        <v>45000000</v>
      </c>
      <c r="J231" s="40">
        <v>45211</v>
      </c>
      <c r="K231" s="41">
        <v>45211</v>
      </c>
      <c r="L231" s="8">
        <v>1</v>
      </c>
      <c r="M231" s="39">
        <v>60</v>
      </c>
      <c r="N231" s="42" t="s">
        <v>36</v>
      </c>
      <c r="O231" s="43">
        <v>0</v>
      </c>
      <c r="P231" s="43">
        <v>0</v>
      </c>
      <c r="Q231" s="39">
        <v>0</v>
      </c>
      <c r="R231" s="39">
        <v>0</v>
      </c>
      <c r="S231" s="39">
        <v>0</v>
      </c>
      <c r="T231" s="39">
        <v>0</v>
      </c>
      <c r="U231" s="39">
        <v>0</v>
      </c>
      <c r="V231" s="39">
        <v>0</v>
      </c>
      <c r="W231" s="39">
        <f>(SLN('1402'!$I231,,'1402'!$M231))*'1402'!$L231</f>
        <v>750000</v>
      </c>
      <c r="X231" s="39">
        <f>(SLN('1402'!$I231,,'1402'!$M231))*'1402'!$L231</f>
        <v>750000</v>
      </c>
      <c r="Y231" s="39">
        <f>(SLN('1402'!$I231,,'1402'!$M231))*'1402'!$L231</f>
        <v>750000</v>
      </c>
      <c r="Z231" s="39">
        <f>(SLN('1402'!$I231,,'1402'!$M231))*'1402'!$L231</f>
        <v>750000</v>
      </c>
      <c r="AA231" s="39">
        <f>(SLN('1402'!$I231,,'1402'!$M231))*'1402'!$L231</f>
        <v>750000</v>
      </c>
      <c r="AB231" s="43">
        <f>SUM('1402'!$P231:$AA231)</f>
        <v>3750000</v>
      </c>
      <c r="AC231" s="43">
        <f>'1402'!$AB231+'1402'!$O231</f>
        <v>3750000</v>
      </c>
      <c r="AD231" s="44">
        <f>'1402'!$I231-'1402'!$AC231</f>
        <v>41250000</v>
      </c>
    </row>
    <row r="232" spans="1:30" x14ac:dyDescent="0.25">
      <c r="A232" s="34">
        <v>231</v>
      </c>
      <c r="B232" s="35"/>
      <c r="C232" s="36" t="s">
        <v>37</v>
      </c>
      <c r="D232" s="36" t="s">
        <v>41</v>
      </c>
      <c r="E232" s="38" t="s">
        <v>74</v>
      </c>
      <c r="F232" s="38" t="s">
        <v>39</v>
      </c>
      <c r="G232" s="38">
        <v>1</v>
      </c>
      <c r="H232" s="45">
        <v>0</v>
      </c>
      <c r="I232" s="45">
        <f t="shared" si="9"/>
        <v>0</v>
      </c>
      <c r="J232" s="40">
        <v>45211</v>
      </c>
      <c r="K232" s="41">
        <v>45211</v>
      </c>
      <c r="L232" s="8">
        <v>1</v>
      </c>
      <c r="M232" s="39">
        <v>60</v>
      </c>
      <c r="N232" s="42" t="s">
        <v>36</v>
      </c>
      <c r="O232" s="43">
        <v>0</v>
      </c>
      <c r="P232" s="43">
        <v>0</v>
      </c>
      <c r="Q232" s="39">
        <v>0</v>
      </c>
      <c r="R232" s="39">
        <v>0</v>
      </c>
      <c r="S232" s="39">
        <v>0</v>
      </c>
      <c r="T232" s="39">
        <v>0</v>
      </c>
      <c r="U232" s="39">
        <v>0</v>
      </c>
      <c r="V232" s="39">
        <v>0</v>
      </c>
      <c r="W232" s="39">
        <f>(SLN('1402'!$I232,,'1402'!$M232))*'1402'!$L232</f>
        <v>0</v>
      </c>
      <c r="X232" s="39">
        <f>(SLN('1402'!$I232,,'1402'!$M232))*'1402'!$L232</f>
        <v>0</v>
      </c>
      <c r="Y232" s="39">
        <f>(SLN('1402'!$I232,,'1402'!$M232))*'1402'!$L232</f>
        <v>0</v>
      </c>
      <c r="Z232" s="39">
        <f>(SLN('1402'!$I232,,'1402'!$M232))*'1402'!$L232</f>
        <v>0</v>
      </c>
      <c r="AA232" s="39">
        <f>(SLN('1402'!$I232,,'1402'!$M232))*'1402'!$L232</f>
        <v>0</v>
      </c>
      <c r="AB232" s="43">
        <f>SUM('1402'!$P232:$AA232)</f>
        <v>0</v>
      </c>
      <c r="AC232" s="43">
        <f>'1402'!$AB232+'1402'!$O232</f>
        <v>0</v>
      </c>
      <c r="AD232" s="44">
        <f>'1402'!$I232-'1402'!$AC232</f>
        <v>0</v>
      </c>
    </row>
    <row r="233" spans="1:30" x14ac:dyDescent="0.25">
      <c r="A233" s="34">
        <v>232</v>
      </c>
      <c r="B233" s="35"/>
      <c r="C233" s="36" t="s">
        <v>37</v>
      </c>
      <c r="D233" s="36" t="s">
        <v>41</v>
      </c>
      <c r="E233" s="38" t="s">
        <v>75</v>
      </c>
      <c r="F233" s="38" t="s">
        <v>39</v>
      </c>
      <c r="G233" s="38">
        <v>1</v>
      </c>
      <c r="H233" s="45">
        <v>35000000</v>
      </c>
      <c r="I233" s="45">
        <f t="shared" si="9"/>
        <v>35000000</v>
      </c>
      <c r="J233" s="40">
        <v>45211</v>
      </c>
      <c r="K233" s="41">
        <v>45211</v>
      </c>
      <c r="L233" s="8">
        <v>1</v>
      </c>
      <c r="M233" s="39">
        <v>60</v>
      </c>
      <c r="N233" s="42" t="s">
        <v>36</v>
      </c>
      <c r="O233" s="43">
        <v>0</v>
      </c>
      <c r="P233" s="43">
        <v>0</v>
      </c>
      <c r="Q233" s="39">
        <v>0</v>
      </c>
      <c r="R233" s="39">
        <v>0</v>
      </c>
      <c r="S233" s="39">
        <v>0</v>
      </c>
      <c r="T233" s="39">
        <v>0</v>
      </c>
      <c r="U233" s="39">
        <v>0</v>
      </c>
      <c r="V233" s="39">
        <v>0</v>
      </c>
      <c r="W233" s="39">
        <f>(SLN('1402'!$I233,,'1402'!$M233))*'1402'!$L233</f>
        <v>583333.33333333337</v>
      </c>
      <c r="X233" s="39">
        <f>(SLN('1402'!$I233,,'1402'!$M233))*'1402'!$L233</f>
        <v>583333.33333333337</v>
      </c>
      <c r="Y233" s="39">
        <f>(SLN('1402'!$I233,,'1402'!$M233))*'1402'!$L233</f>
        <v>583333.33333333337</v>
      </c>
      <c r="Z233" s="39">
        <f>(SLN('1402'!$I233,,'1402'!$M233))*'1402'!$L233</f>
        <v>583333.33333333337</v>
      </c>
      <c r="AA233" s="39">
        <f>(SLN('1402'!$I233,,'1402'!$M233))*'1402'!$L233</f>
        <v>583333.33333333337</v>
      </c>
      <c r="AB233" s="43">
        <f>SUM('1402'!$P233:$AA233)</f>
        <v>2916666.666666667</v>
      </c>
      <c r="AC233" s="43">
        <f>'1402'!$AB233+'1402'!$O233</f>
        <v>2916666.666666667</v>
      </c>
      <c r="AD233" s="44">
        <f>'1402'!$I233-'1402'!$AC233</f>
        <v>32083333.333333332</v>
      </c>
    </row>
    <row r="234" spans="1:30" hidden="1" x14ac:dyDescent="0.25">
      <c r="A234" s="34">
        <v>233</v>
      </c>
      <c r="B234" s="35"/>
      <c r="C234" s="36"/>
      <c r="D234" s="36"/>
      <c r="E234" s="38"/>
      <c r="F234" s="38"/>
      <c r="G234" s="38"/>
      <c r="H234" s="45"/>
      <c r="I234" s="45"/>
      <c r="J234" s="40"/>
      <c r="K234" s="41"/>
      <c r="L234" s="69"/>
      <c r="M234" s="39"/>
      <c r="N234" s="42"/>
      <c r="O234" s="43"/>
      <c r="P234" s="43">
        <v>0</v>
      </c>
      <c r="Q234" s="39">
        <v>0</v>
      </c>
      <c r="R234" s="39">
        <v>0</v>
      </c>
      <c r="S234" s="39">
        <v>0</v>
      </c>
      <c r="T234" s="39">
        <v>0</v>
      </c>
      <c r="U234" s="39">
        <v>0</v>
      </c>
      <c r="V234" s="39">
        <v>0</v>
      </c>
      <c r="W234" s="39">
        <v>0</v>
      </c>
      <c r="X234" s="39" t="e">
        <f>(SLN('1402'!$I234,,'1402'!$M234))*'1402'!$L234</f>
        <v>#DIV/0!</v>
      </c>
      <c r="Y234" s="39" t="e">
        <f>(SLN('1402'!$I234,,'1402'!$M234))*'1402'!$L234</f>
        <v>#DIV/0!</v>
      </c>
      <c r="Z234" s="39" t="e">
        <f>(SLN('1402'!$I234,,'1402'!$M234))*'1402'!$L234</f>
        <v>#DIV/0!</v>
      </c>
      <c r="AA234" s="39" t="e">
        <f>(SLN('1402'!$I234,,'1402'!$M234))*'1402'!$L234</f>
        <v>#DIV/0!</v>
      </c>
      <c r="AB234" s="43" t="e">
        <f>SUM('1402'!$P234:$AA234)</f>
        <v>#DIV/0!</v>
      </c>
      <c r="AC234" s="43" t="e">
        <f>'1402'!$AB234+'1402'!$O234</f>
        <v>#DIV/0!</v>
      </c>
      <c r="AD234" s="44" t="e">
        <f>'1402'!$I234-'1402'!$AC234</f>
        <v>#DIV/0!</v>
      </c>
    </row>
    <row r="235" spans="1:30" hidden="1" x14ac:dyDescent="0.25">
      <c r="A235" s="34">
        <v>234</v>
      </c>
      <c r="B235" s="35"/>
      <c r="C235" s="36"/>
      <c r="D235" s="36"/>
      <c r="E235" s="38"/>
      <c r="F235" s="38"/>
      <c r="G235" s="38"/>
      <c r="H235" s="45"/>
      <c r="I235" s="45"/>
      <c r="J235" s="40"/>
      <c r="K235" s="41"/>
      <c r="L235" s="69"/>
      <c r="M235" s="39"/>
      <c r="N235" s="42"/>
      <c r="O235" s="43"/>
      <c r="P235" s="43">
        <v>0</v>
      </c>
      <c r="Q235" s="39">
        <v>0</v>
      </c>
      <c r="R235" s="39">
        <v>0</v>
      </c>
      <c r="S235" s="39">
        <v>0</v>
      </c>
      <c r="T235" s="39">
        <v>0</v>
      </c>
      <c r="U235" s="39">
        <v>0</v>
      </c>
      <c r="V235" s="39">
        <v>0</v>
      </c>
      <c r="W235" s="39">
        <v>0</v>
      </c>
      <c r="X235" s="39" t="e">
        <f>(SLN('1402'!$I235,,'1402'!$M235))*'1402'!$L235</f>
        <v>#DIV/0!</v>
      </c>
      <c r="Y235" s="39" t="e">
        <f>(SLN('1402'!$I235,,'1402'!$M235))*'1402'!$L235</f>
        <v>#DIV/0!</v>
      </c>
      <c r="Z235" s="39" t="e">
        <f>(SLN('1402'!$I235,,'1402'!$M235))*'1402'!$L235</f>
        <v>#DIV/0!</v>
      </c>
      <c r="AA235" s="39" t="e">
        <f>(SLN('1402'!$I235,,'1402'!$M235))*'1402'!$L235</f>
        <v>#DIV/0!</v>
      </c>
      <c r="AB235" s="43" t="e">
        <f>SUM('1402'!$P235:$AA235)</f>
        <v>#DIV/0!</v>
      </c>
      <c r="AC235" s="43" t="e">
        <f>'1402'!$AB235+'1402'!$O235</f>
        <v>#DIV/0!</v>
      </c>
      <c r="AD235" s="44" t="e">
        <f>'1402'!$I235-'1402'!$AC235</f>
        <v>#DIV/0!</v>
      </c>
    </row>
    <row r="236" spans="1:30" hidden="1" x14ac:dyDescent="0.25">
      <c r="A236" s="34">
        <v>235</v>
      </c>
      <c r="B236" s="35"/>
      <c r="C236" s="36"/>
      <c r="D236" s="36"/>
      <c r="E236" s="38"/>
      <c r="F236" s="38"/>
      <c r="G236" s="38"/>
      <c r="H236" s="45"/>
      <c r="I236" s="45"/>
      <c r="J236" s="40"/>
      <c r="K236" s="41"/>
      <c r="L236" s="69"/>
      <c r="M236" s="39"/>
      <c r="N236" s="42"/>
      <c r="O236" s="43"/>
      <c r="P236" s="43">
        <v>0</v>
      </c>
      <c r="Q236" s="39">
        <v>0</v>
      </c>
      <c r="R236" s="39">
        <v>0</v>
      </c>
      <c r="S236" s="39">
        <v>0</v>
      </c>
      <c r="T236" s="39">
        <v>0</v>
      </c>
      <c r="U236" s="39">
        <v>0</v>
      </c>
      <c r="V236" s="39">
        <v>0</v>
      </c>
      <c r="W236" s="39">
        <v>0</v>
      </c>
      <c r="X236" s="39" t="e">
        <f>(SLN('1402'!$I236,,'1402'!$M236))*'1402'!$L236</f>
        <v>#DIV/0!</v>
      </c>
      <c r="Y236" s="39" t="e">
        <f>(SLN('1402'!$I236,,'1402'!$M236))*'1402'!$L236</f>
        <v>#DIV/0!</v>
      </c>
      <c r="Z236" s="39" t="e">
        <f>(SLN('1402'!$I236,,'1402'!$M236))*'1402'!$L236</f>
        <v>#DIV/0!</v>
      </c>
      <c r="AA236" s="39" t="e">
        <f>(SLN('1402'!$I236,,'1402'!$M236))*'1402'!$L236</f>
        <v>#DIV/0!</v>
      </c>
      <c r="AB236" s="43" t="e">
        <f>SUM('1402'!$P236:$AA236)</f>
        <v>#DIV/0!</v>
      </c>
      <c r="AC236" s="43" t="e">
        <f>'1402'!$AB236+'1402'!$O236</f>
        <v>#DIV/0!</v>
      </c>
      <c r="AD236" s="44" t="e">
        <f>'1402'!$I236-'1402'!$AC236</f>
        <v>#DIV/0!</v>
      </c>
    </row>
    <row r="237" spans="1:30" hidden="1" x14ac:dyDescent="0.25">
      <c r="A237" s="34">
        <v>236</v>
      </c>
      <c r="B237" s="35"/>
      <c r="C237" s="36"/>
      <c r="D237" s="36"/>
      <c r="E237" s="38"/>
      <c r="F237" s="38"/>
      <c r="G237" s="38"/>
      <c r="H237" s="45"/>
      <c r="I237" s="45"/>
      <c r="J237" s="40"/>
      <c r="K237" s="41"/>
      <c r="L237" s="69"/>
      <c r="M237" s="39"/>
      <c r="N237" s="42"/>
      <c r="O237" s="43"/>
      <c r="P237" s="43">
        <v>0</v>
      </c>
      <c r="Q237" s="39">
        <v>0</v>
      </c>
      <c r="R237" s="39">
        <v>0</v>
      </c>
      <c r="S237" s="39">
        <v>0</v>
      </c>
      <c r="T237" s="39">
        <v>0</v>
      </c>
      <c r="U237" s="39">
        <v>0</v>
      </c>
      <c r="V237" s="39">
        <v>0</v>
      </c>
      <c r="W237" s="39">
        <v>0</v>
      </c>
      <c r="X237" s="39" t="e">
        <f>(SLN('1402'!$I237,,'1402'!$M237))*'1402'!$L237</f>
        <v>#DIV/0!</v>
      </c>
      <c r="Y237" s="39" t="e">
        <f>(SLN('1402'!$I237,,'1402'!$M237))*'1402'!$L237</f>
        <v>#DIV/0!</v>
      </c>
      <c r="Z237" s="39" t="e">
        <f>(SLN('1402'!$I237,,'1402'!$M237))*'1402'!$L237</f>
        <v>#DIV/0!</v>
      </c>
      <c r="AA237" s="39" t="e">
        <f>(SLN('1402'!$I237,,'1402'!$M237))*'1402'!$L237</f>
        <v>#DIV/0!</v>
      </c>
      <c r="AB237" s="43" t="e">
        <f>SUM('1402'!$P237:$AA237)</f>
        <v>#DIV/0!</v>
      </c>
      <c r="AC237" s="43" t="e">
        <f>'1402'!$AB237+'1402'!$O237</f>
        <v>#DIV/0!</v>
      </c>
      <c r="AD237" s="44" t="e">
        <f>'1402'!$I237-'1402'!$AC237</f>
        <v>#DIV/0!</v>
      </c>
    </row>
    <row r="238" spans="1:30" hidden="1" x14ac:dyDescent="0.25">
      <c r="A238" s="34">
        <v>237</v>
      </c>
      <c r="B238" s="35"/>
      <c r="C238" s="36"/>
      <c r="D238" s="36"/>
      <c r="E238" s="38"/>
      <c r="F238" s="38"/>
      <c r="G238" s="38"/>
      <c r="H238" s="45"/>
      <c r="I238" s="45"/>
      <c r="J238" s="40"/>
      <c r="K238" s="41"/>
      <c r="L238" s="69"/>
      <c r="M238" s="39"/>
      <c r="N238" s="42"/>
      <c r="O238" s="43"/>
      <c r="P238" s="43">
        <v>0</v>
      </c>
      <c r="Q238" s="39">
        <v>0</v>
      </c>
      <c r="R238" s="39">
        <v>0</v>
      </c>
      <c r="S238" s="39">
        <v>0</v>
      </c>
      <c r="T238" s="39">
        <v>0</v>
      </c>
      <c r="U238" s="39">
        <v>0</v>
      </c>
      <c r="V238" s="39">
        <v>0</v>
      </c>
      <c r="W238" s="39">
        <v>0</v>
      </c>
      <c r="X238" s="39" t="e">
        <f>(SLN('1402'!$I238,,'1402'!$M238))*'1402'!$L238</f>
        <v>#DIV/0!</v>
      </c>
      <c r="Y238" s="39" t="e">
        <f>(SLN('1402'!$I238,,'1402'!$M238))*'1402'!$L238</f>
        <v>#DIV/0!</v>
      </c>
      <c r="Z238" s="39" t="e">
        <f>(SLN('1402'!$I238,,'1402'!$M238))*'1402'!$L238</f>
        <v>#DIV/0!</v>
      </c>
      <c r="AA238" s="39" t="e">
        <f>(SLN('1402'!$I238,,'1402'!$M238))*'1402'!$L238</f>
        <v>#DIV/0!</v>
      </c>
      <c r="AB238" s="43" t="e">
        <f>SUM('1402'!$P238:$AA238)</f>
        <v>#DIV/0!</v>
      </c>
      <c r="AC238" s="43" t="e">
        <f>'1402'!$AB238+'1402'!$O238</f>
        <v>#DIV/0!</v>
      </c>
      <c r="AD238" s="44" t="e">
        <f>'1402'!$I238-'1402'!$AC238</f>
        <v>#DIV/0!</v>
      </c>
    </row>
    <row r="239" spans="1:30" hidden="1" x14ac:dyDescent="0.25">
      <c r="A239" s="34">
        <v>238</v>
      </c>
      <c r="B239" s="35"/>
      <c r="C239" s="36"/>
      <c r="D239" s="36"/>
      <c r="E239" s="38"/>
      <c r="F239" s="38"/>
      <c r="G239" s="38"/>
      <c r="H239" s="45"/>
      <c r="I239" s="45"/>
      <c r="J239" s="40"/>
      <c r="K239" s="41"/>
      <c r="L239" s="69"/>
      <c r="M239" s="39"/>
      <c r="N239" s="42"/>
      <c r="O239" s="43"/>
      <c r="P239" s="43">
        <v>0</v>
      </c>
      <c r="Q239" s="39">
        <v>0</v>
      </c>
      <c r="R239" s="39">
        <v>0</v>
      </c>
      <c r="S239" s="39">
        <v>0</v>
      </c>
      <c r="T239" s="39">
        <v>0</v>
      </c>
      <c r="U239" s="39">
        <v>0</v>
      </c>
      <c r="V239" s="39">
        <v>0</v>
      </c>
      <c r="W239" s="39">
        <v>0</v>
      </c>
      <c r="X239" s="39" t="e">
        <f>(SLN('1402'!$I239,,'1402'!$M239))*'1402'!$L239</f>
        <v>#DIV/0!</v>
      </c>
      <c r="Y239" s="39" t="e">
        <f>(SLN('1402'!$I239,,'1402'!$M239))*'1402'!$L239</f>
        <v>#DIV/0!</v>
      </c>
      <c r="Z239" s="39" t="e">
        <f>(SLN('1402'!$I239,,'1402'!$M239))*'1402'!$L239</f>
        <v>#DIV/0!</v>
      </c>
      <c r="AA239" s="39" t="e">
        <f>(SLN('1402'!$I239,,'1402'!$M239))*'1402'!$L239</f>
        <v>#DIV/0!</v>
      </c>
      <c r="AB239" s="43" t="e">
        <f>SUM('1402'!$P239:$AA239)</f>
        <v>#DIV/0!</v>
      </c>
      <c r="AC239" s="43" t="e">
        <f>'1402'!$AB239+'1402'!$O239</f>
        <v>#DIV/0!</v>
      </c>
      <c r="AD239" s="44" t="e">
        <f>'1402'!$I239-'1402'!$AC239</f>
        <v>#DIV/0!</v>
      </c>
    </row>
    <row r="240" spans="1:30" hidden="1" x14ac:dyDescent="0.25">
      <c r="A240" s="34">
        <v>239</v>
      </c>
      <c r="B240" s="35"/>
      <c r="C240" s="36"/>
      <c r="D240" s="36"/>
      <c r="E240" s="38"/>
      <c r="F240" s="38"/>
      <c r="G240" s="38"/>
      <c r="H240" s="45"/>
      <c r="I240" s="45"/>
      <c r="J240" s="40"/>
      <c r="K240" s="41"/>
      <c r="L240" s="69"/>
      <c r="M240" s="39"/>
      <c r="N240" s="42"/>
      <c r="O240" s="43"/>
      <c r="P240" s="43">
        <v>0</v>
      </c>
      <c r="Q240" s="39">
        <v>0</v>
      </c>
      <c r="R240" s="39">
        <v>0</v>
      </c>
      <c r="S240" s="39">
        <v>0</v>
      </c>
      <c r="T240" s="39">
        <v>0</v>
      </c>
      <c r="U240" s="39">
        <v>0</v>
      </c>
      <c r="V240" s="39">
        <v>0</v>
      </c>
      <c r="W240" s="39">
        <v>0</v>
      </c>
      <c r="X240" s="39" t="e">
        <f>(SLN('1402'!$I240,,'1402'!$M240))*'1402'!$L240</f>
        <v>#DIV/0!</v>
      </c>
      <c r="Y240" s="39" t="e">
        <f>(SLN('1402'!$I240,,'1402'!$M240))*'1402'!$L240</f>
        <v>#DIV/0!</v>
      </c>
      <c r="Z240" s="39" t="e">
        <f>(SLN('1402'!$I240,,'1402'!$M240))*'1402'!$L240</f>
        <v>#DIV/0!</v>
      </c>
      <c r="AA240" s="39" t="e">
        <f>(SLN('1402'!$I240,,'1402'!$M240))*'1402'!$L240</f>
        <v>#DIV/0!</v>
      </c>
      <c r="AB240" s="43" t="e">
        <f>SUM('1402'!$P240:$AA240)</f>
        <v>#DIV/0!</v>
      </c>
      <c r="AC240" s="43" t="e">
        <f>'1402'!$AB240+'1402'!$O240</f>
        <v>#DIV/0!</v>
      </c>
      <c r="AD240" s="44" t="e">
        <f>'1402'!$I240-'1402'!$AC240</f>
        <v>#DIV/0!</v>
      </c>
    </row>
    <row r="241" spans="1:30" hidden="1" x14ac:dyDescent="0.25">
      <c r="A241" s="34">
        <v>240</v>
      </c>
      <c r="B241" s="35"/>
      <c r="C241" s="36"/>
      <c r="D241" s="36"/>
      <c r="E241" s="38"/>
      <c r="F241" s="38"/>
      <c r="G241" s="38"/>
      <c r="H241" s="45"/>
      <c r="I241" s="45"/>
      <c r="J241" s="40"/>
      <c r="K241" s="41"/>
      <c r="L241" s="69"/>
      <c r="M241" s="39"/>
      <c r="N241" s="42"/>
      <c r="O241" s="43"/>
      <c r="P241" s="43">
        <v>0</v>
      </c>
      <c r="Q241" s="39">
        <v>0</v>
      </c>
      <c r="R241" s="39">
        <v>0</v>
      </c>
      <c r="S241" s="39">
        <v>0</v>
      </c>
      <c r="T241" s="39">
        <v>0</v>
      </c>
      <c r="U241" s="39">
        <v>0</v>
      </c>
      <c r="V241" s="39">
        <v>0</v>
      </c>
      <c r="W241" s="39">
        <v>0</v>
      </c>
      <c r="X241" s="39" t="e">
        <f>(SLN('1402'!$I241,,'1402'!$M241))*'1402'!$L241</f>
        <v>#DIV/0!</v>
      </c>
      <c r="Y241" s="39" t="e">
        <f>(SLN('1402'!$I241,,'1402'!$M241))*'1402'!$L241</f>
        <v>#DIV/0!</v>
      </c>
      <c r="Z241" s="39" t="e">
        <f>(SLN('1402'!$I241,,'1402'!$M241))*'1402'!$L241</f>
        <v>#DIV/0!</v>
      </c>
      <c r="AA241" s="39" t="e">
        <f>(SLN('1402'!$I241,,'1402'!$M241))*'1402'!$L241</f>
        <v>#DIV/0!</v>
      </c>
      <c r="AB241" s="43" t="e">
        <f>SUM('1402'!$P241:$AA241)</f>
        <v>#DIV/0!</v>
      </c>
      <c r="AC241" s="43" t="e">
        <f>'1402'!$AB241+'1402'!$O241</f>
        <v>#DIV/0!</v>
      </c>
      <c r="AD241" s="44" t="e">
        <f>'1402'!$I241-'1402'!$AC241</f>
        <v>#DIV/0!</v>
      </c>
    </row>
    <row r="242" spans="1:30" hidden="1" x14ac:dyDescent="0.25">
      <c r="A242" s="34">
        <v>241</v>
      </c>
      <c r="B242" s="35"/>
      <c r="C242" s="36"/>
      <c r="D242" s="36"/>
      <c r="E242" s="38"/>
      <c r="F242" s="38"/>
      <c r="G242" s="38"/>
      <c r="H242" s="45"/>
      <c r="I242" s="45"/>
      <c r="J242" s="40"/>
      <c r="K242" s="41"/>
      <c r="L242" s="69"/>
      <c r="M242" s="39"/>
      <c r="N242" s="42"/>
      <c r="O242" s="43"/>
      <c r="P242" s="43">
        <v>0</v>
      </c>
      <c r="Q242" s="39">
        <v>0</v>
      </c>
      <c r="R242" s="39">
        <v>0</v>
      </c>
      <c r="S242" s="39">
        <v>0</v>
      </c>
      <c r="T242" s="39">
        <v>0</v>
      </c>
      <c r="U242" s="39">
        <v>0</v>
      </c>
      <c r="V242" s="39">
        <v>0</v>
      </c>
      <c r="W242" s="39">
        <v>0</v>
      </c>
      <c r="X242" s="39" t="e">
        <f>(SLN('1402'!$I242,,'1402'!$M242))*'1402'!$L242</f>
        <v>#DIV/0!</v>
      </c>
      <c r="Y242" s="39" t="e">
        <f>(SLN('1402'!$I242,,'1402'!$M242))*'1402'!$L242</f>
        <v>#DIV/0!</v>
      </c>
      <c r="Z242" s="39" t="e">
        <f>(SLN('1402'!$I242,,'1402'!$M242))*'1402'!$L242</f>
        <v>#DIV/0!</v>
      </c>
      <c r="AA242" s="39" t="e">
        <f>(SLN('1402'!$I242,,'1402'!$M242))*'1402'!$L242</f>
        <v>#DIV/0!</v>
      </c>
      <c r="AB242" s="43" t="e">
        <f>SUM('1402'!$P242:$AA242)</f>
        <v>#DIV/0!</v>
      </c>
      <c r="AC242" s="43" t="e">
        <f>'1402'!$AB242+'1402'!$O242</f>
        <v>#DIV/0!</v>
      </c>
      <c r="AD242" s="44" t="e">
        <f>'1402'!$I242-'1402'!$AC242</f>
        <v>#DIV/0!</v>
      </c>
    </row>
    <row r="243" spans="1:30" hidden="1" x14ac:dyDescent="0.25">
      <c r="A243" s="34">
        <v>242</v>
      </c>
      <c r="B243" s="35"/>
      <c r="C243" s="36"/>
      <c r="D243" s="36"/>
      <c r="E243" s="38"/>
      <c r="F243" s="38"/>
      <c r="G243" s="38"/>
      <c r="H243" s="45"/>
      <c r="I243" s="45"/>
      <c r="J243" s="40"/>
      <c r="K243" s="41"/>
      <c r="L243" s="69"/>
      <c r="M243" s="39"/>
      <c r="N243" s="42"/>
      <c r="O243" s="43"/>
      <c r="P243" s="43">
        <v>0</v>
      </c>
      <c r="Q243" s="39">
        <v>0</v>
      </c>
      <c r="R243" s="39">
        <v>0</v>
      </c>
      <c r="S243" s="39">
        <v>0</v>
      </c>
      <c r="T243" s="39">
        <v>0</v>
      </c>
      <c r="U243" s="39">
        <v>0</v>
      </c>
      <c r="V243" s="39">
        <v>0</v>
      </c>
      <c r="W243" s="39">
        <v>0</v>
      </c>
      <c r="X243" s="39" t="e">
        <f>(SLN('1402'!$I243,,'1402'!$M243))*'1402'!$L243</f>
        <v>#DIV/0!</v>
      </c>
      <c r="Y243" s="39" t="e">
        <f>(SLN('1402'!$I243,,'1402'!$M243))*'1402'!$L243</f>
        <v>#DIV/0!</v>
      </c>
      <c r="Z243" s="39" t="e">
        <f>(SLN('1402'!$I243,,'1402'!$M243))*'1402'!$L243</f>
        <v>#DIV/0!</v>
      </c>
      <c r="AA243" s="39" t="e">
        <f>(SLN('1402'!$I243,,'1402'!$M243))*'1402'!$L243</f>
        <v>#DIV/0!</v>
      </c>
      <c r="AB243" s="43" t="e">
        <f>SUM('1402'!$P243:$AA243)</f>
        <v>#DIV/0!</v>
      </c>
      <c r="AC243" s="43" t="e">
        <f>'1402'!$AB243+'1402'!$O243</f>
        <v>#DIV/0!</v>
      </c>
      <c r="AD243" s="44" t="e">
        <f>'1402'!$I243-'1402'!$AC243</f>
        <v>#DIV/0!</v>
      </c>
    </row>
    <row r="244" spans="1:30" hidden="1" x14ac:dyDescent="0.25">
      <c r="A244" s="34">
        <v>243</v>
      </c>
      <c r="B244" s="35"/>
      <c r="C244" s="36"/>
      <c r="D244" s="36"/>
      <c r="E244" s="38"/>
      <c r="F244" s="38"/>
      <c r="G244" s="38"/>
      <c r="H244" s="45"/>
      <c r="I244" s="45"/>
      <c r="J244" s="40"/>
      <c r="K244" s="41"/>
      <c r="L244" s="69"/>
      <c r="M244" s="39"/>
      <c r="N244" s="42"/>
      <c r="O244" s="43"/>
      <c r="P244" s="43">
        <v>0</v>
      </c>
      <c r="Q244" s="39">
        <v>0</v>
      </c>
      <c r="R244" s="39">
        <v>0</v>
      </c>
      <c r="S244" s="39">
        <v>0</v>
      </c>
      <c r="T244" s="39">
        <v>0</v>
      </c>
      <c r="U244" s="39">
        <v>0</v>
      </c>
      <c r="V244" s="39">
        <v>0</v>
      </c>
      <c r="W244" s="39">
        <v>0</v>
      </c>
      <c r="X244" s="39" t="e">
        <f>(SLN('1402'!$I244,,'1402'!$M244))*'1402'!$L244</f>
        <v>#DIV/0!</v>
      </c>
      <c r="Y244" s="39" t="e">
        <f>(SLN('1402'!$I244,,'1402'!$M244))*'1402'!$L244</f>
        <v>#DIV/0!</v>
      </c>
      <c r="Z244" s="39" t="e">
        <f>(SLN('1402'!$I244,,'1402'!$M244))*'1402'!$L244</f>
        <v>#DIV/0!</v>
      </c>
      <c r="AA244" s="39" t="e">
        <f>(SLN('1402'!$I244,,'1402'!$M244))*'1402'!$L244</f>
        <v>#DIV/0!</v>
      </c>
      <c r="AB244" s="43" t="e">
        <f>SUM('1402'!$P244:$AA244)</f>
        <v>#DIV/0!</v>
      </c>
      <c r="AC244" s="43" t="e">
        <f>'1402'!$AB244+'1402'!$O244</f>
        <v>#DIV/0!</v>
      </c>
      <c r="AD244" s="44" t="e">
        <f>'1402'!$I244-'1402'!$AC244</f>
        <v>#DIV/0!</v>
      </c>
    </row>
    <row r="245" spans="1:30" hidden="1" x14ac:dyDescent="0.25">
      <c r="A245" s="34">
        <v>244</v>
      </c>
      <c r="B245" s="35"/>
      <c r="C245" s="36"/>
      <c r="D245" s="36"/>
      <c r="E245" s="38"/>
      <c r="F245" s="38"/>
      <c r="G245" s="38"/>
      <c r="H245" s="45"/>
      <c r="I245" s="45"/>
      <c r="J245" s="40"/>
      <c r="K245" s="41"/>
      <c r="L245" s="69"/>
      <c r="M245" s="39"/>
      <c r="N245" s="42"/>
      <c r="O245" s="43"/>
      <c r="P245" s="43">
        <v>0</v>
      </c>
      <c r="Q245" s="39">
        <v>0</v>
      </c>
      <c r="R245" s="39">
        <v>0</v>
      </c>
      <c r="S245" s="39">
        <v>0</v>
      </c>
      <c r="T245" s="39">
        <v>0</v>
      </c>
      <c r="U245" s="39">
        <v>0</v>
      </c>
      <c r="V245" s="39">
        <v>0</v>
      </c>
      <c r="W245" s="39">
        <v>0</v>
      </c>
      <c r="X245" s="39" t="e">
        <f>(SLN('1402'!$I245,,'1402'!$M245))*'1402'!$L245</f>
        <v>#DIV/0!</v>
      </c>
      <c r="Y245" s="39" t="e">
        <f>(SLN('1402'!$I245,,'1402'!$M245))*'1402'!$L245</f>
        <v>#DIV/0!</v>
      </c>
      <c r="Z245" s="39" t="e">
        <f>(SLN('1402'!$I245,,'1402'!$M245))*'1402'!$L245</f>
        <v>#DIV/0!</v>
      </c>
      <c r="AA245" s="39" t="e">
        <f>(SLN('1402'!$I245,,'1402'!$M245))*'1402'!$L245</f>
        <v>#DIV/0!</v>
      </c>
      <c r="AB245" s="43" t="e">
        <f>SUM('1402'!$P245:$AA245)</f>
        <v>#DIV/0!</v>
      </c>
      <c r="AC245" s="43" t="e">
        <f>'1402'!$AB245+'1402'!$O245</f>
        <v>#DIV/0!</v>
      </c>
      <c r="AD245" s="44" t="e">
        <f>'1402'!$I245-'1402'!$AC245</f>
        <v>#DIV/0!</v>
      </c>
    </row>
    <row r="246" spans="1:30" hidden="1" x14ac:dyDescent="0.25">
      <c r="A246" s="34">
        <v>245</v>
      </c>
      <c r="B246" s="35"/>
      <c r="C246" s="36"/>
      <c r="D246" s="36"/>
      <c r="E246" s="38"/>
      <c r="F246" s="38" t="s">
        <v>61</v>
      </c>
      <c r="G246" s="38">
        <v>1</v>
      </c>
      <c r="H246" s="45">
        <v>32940349084</v>
      </c>
      <c r="I246" s="45"/>
      <c r="J246" s="40" t="s">
        <v>31</v>
      </c>
      <c r="K246" s="41"/>
      <c r="L246" s="69"/>
      <c r="M246" s="39"/>
      <c r="N246" s="42"/>
      <c r="O246" s="43"/>
      <c r="P246" s="43">
        <v>0</v>
      </c>
      <c r="Q246" s="39">
        <v>0</v>
      </c>
      <c r="R246" s="39">
        <v>0</v>
      </c>
      <c r="S246" s="39">
        <v>0</v>
      </c>
      <c r="T246" s="39">
        <v>0</v>
      </c>
      <c r="U246" s="39">
        <v>0</v>
      </c>
      <c r="V246" s="39">
        <v>0</v>
      </c>
      <c r="W246" s="39">
        <v>0</v>
      </c>
      <c r="X246" s="39" t="e">
        <f>(SLN('1402'!$I246,,'1402'!$M246))*'1402'!$L246</f>
        <v>#DIV/0!</v>
      </c>
      <c r="Y246" s="39" t="e">
        <f>(SLN('1402'!$I246,,'1402'!$M246))*'1402'!$L246</f>
        <v>#DIV/0!</v>
      </c>
      <c r="Z246" s="39" t="e">
        <f>(SLN('1402'!$I246,,'1402'!$M246))*'1402'!$L246</f>
        <v>#DIV/0!</v>
      </c>
      <c r="AA246" s="39" t="e">
        <f>(SLN('1402'!$I246,,'1402'!$M246))*'1402'!$L246</f>
        <v>#DIV/0!</v>
      </c>
      <c r="AB246" s="43" t="e">
        <f>SUM('1402'!$P246:$AA246)</f>
        <v>#DIV/0!</v>
      </c>
      <c r="AC246" s="43" t="e">
        <f>'1402'!$AB246+'1402'!$O246</f>
        <v>#DIV/0!</v>
      </c>
      <c r="AD246" s="44" t="e">
        <f>'1402'!$I246-'1402'!$AC246</f>
        <v>#DIV/0!</v>
      </c>
    </row>
    <row r="247" spans="1:30" hidden="1" x14ac:dyDescent="0.25">
      <c r="A247" s="34">
        <v>246</v>
      </c>
      <c r="B247" s="35"/>
      <c r="C247" s="36"/>
      <c r="D247" s="36"/>
      <c r="E247" s="38"/>
      <c r="F247" s="38" t="s">
        <v>31</v>
      </c>
      <c r="G247" s="38" t="s">
        <v>31</v>
      </c>
      <c r="H247" s="45" t="s">
        <v>31</v>
      </c>
      <c r="I247" s="45"/>
      <c r="J247" s="40" t="s">
        <v>31</v>
      </c>
      <c r="K247" s="41"/>
      <c r="L247" s="69"/>
      <c r="M247" s="39"/>
      <c r="N247" s="42"/>
      <c r="O247" s="43"/>
      <c r="P247" s="43">
        <v>0</v>
      </c>
      <c r="Q247" s="39">
        <v>0</v>
      </c>
      <c r="R247" s="39">
        <v>0</v>
      </c>
      <c r="S247" s="39">
        <v>0</v>
      </c>
      <c r="T247" s="39">
        <v>0</v>
      </c>
      <c r="U247" s="39">
        <v>0</v>
      </c>
      <c r="V247" s="39">
        <v>0</v>
      </c>
      <c r="W247" s="39">
        <v>0</v>
      </c>
      <c r="X247" s="39" t="e">
        <f>(SLN('1402'!$I247,,'1402'!$M247))*'1402'!$L247</f>
        <v>#DIV/0!</v>
      </c>
      <c r="Y247" s="39" t="e">
        <f>(SLN('1402'!$I247,,'1402'!$M247))*'1402'!$L247</f>
        <v>#DIV/0!</v>
      </c>
      <c r="Z247" s="39" t="e">
        <f>(SLN('1402'!$I247,,'1402'!$M247))*'1402'!$L247</f>
        <v>#DIV/0!</v>
      </c>
      <c r="AA247" s="39" t="e">
        <f>(SLN('1402'!$I247,,'1402'!$M247))*'1402'!$L247</f>
        <v>#DIV/0!</v>
      </c>
      <c r="AB247" s="43" t="e">
        <f>SUM('1402'!$P247:$AA247)</f>
        <v>#DIV/0!</v>
      </c>
      <c r="AC247" s="43" t="e">
        <f>'1402'!$AB247+'1402'!$O247</f>
        <v>#DIV/0!</v>
      </c>
      <c r="AD247" s="44" t="e">
        <f>'1402'!$I247-'1402'!$AC247</f>
        <v>#DIV/0!</v>
      </c>
    </row>
    <row r="248" spans="1:30" hidden="1" x14ac:dyDescent="0.25">
      <c r="A248" s="34">
        <v>247</v>
      </c>
      <c r="B248" s="35"/>
      <c r="C248" s="36"/>
      <c r="D248" s="36"/>
      <c r="E248" s="38"/>
      <c r="F248" s="38" t="s">
        <v>31</v>
      </c>
      <c r="G248" s="38" t="s">
        <v>31</v>
      </c>
      <c r="H248" s="45" t="s">
        <v>31</v>
      </c>
      <c r="I248" s="45"/>
      <c r="J248" s="40" t="s">
        <v>31</v>
      </c>
      <c r="K248" s="41"/>
      <c r="L248" s="69"/>
      <c r="M248" s="39"/>
      <c r="N248" s="42"/>
      <c r="O248" s="43"/>
      <c r="P248" s="43">
        <v>0</v>
      </c>
      <c r="Q248" s="39">
        <v>0</v>
      </c>
      <c r="R248" s="39">
        <v>0</v>
      </c>
      <c r="S248" s="39">
        <v>0</v>
      </c>
      <c r="T248" s="39">
        <v>0</v>
      </c>
      <c r="U248" s="39">
        <v>0</v>
      </c>
      <c r="V248" s="39">
        <v>0</v>
      </c>
      <c r="W248" s="39">
        <v>0</v>
      </c>
      <c r="X248" s="39" t="e">
        <f>(SLN('1402'!$I248,,'1402'!$M248))*'1402'!$L248</f>
        <v>#DIV/0!</v>
      </c>
      <c r="Y248" s="39" t="e">
        <f>(SLN('1402'!$I248,,'1402'!$M248))*'1402'!$L248</f>
        <v>#DIV/0!</v>
      </c>
      <c r="Z248" s="39" t="e">
        <f>(SLN('1402'!$I248,,'1402'!$M248))*'1402'!$L248</f>
        <v>#DIV/0!</v>
      </c>
      <c r="AA248" s="39" t="e">
        <f>(SLN('1402'!$I248,,'1402'!$M248))*'1402'!$L248</f>
        <v>#DIV/0!</v>
      </c>
      <c r="AB248" s="43" t="e">
        <f>SUM('1402'!$P248:$AA248)</f>
        <v>#DIV/0!</v>
      </c>
      <c r="AC248" s="43" t="e">
        <f>'1402'!$AB248+'1402'!$O248</f>
        <v>#DIV/0!</v>
      </c>
      <c r="AD248" s="44" t="e">
        <f>'1402'!$I248-'1402'!$AC248</f>
        <v>#DIV/0!</v>
      </c>
    </row>
    <row r="249" spans="1:30" hidden="1" x14ac:dyDescent="0.25">
      <c r="A249" s="34">
        <v>248</v>
      </c>
      <c r="B249" s="35"/>
      <c r="C249" s="50" t="s">
        <v>31</v>
      </c>
      <c r="D249" s="50"/>
      <c r="E249" s="37"/>
      <c r="F249" s="37" t="s">
        <v>39</v>
      </c>
      <c r="G249" s="37">
        <v>1</v>
      </c>
      <c r="H249" s="51"/>
      <c r="I249" s="51"/>
      <c r="J249" s="54"/>
      <c r="K249" s="55"/>
      <c r="L249" s="69"/>
      <c r="M249" s="57"/>
      <c r="N249" s="57"/>
      <c r="O249" s="43"/>
      <c r="P249" s="43">
        <v>0</v>
      </c>
      <c r="Q249" s="39">
        <v>0</v>
      </c>
      <c r="R249" s="39">
        <v>0</v>
      </c>
      <c r="S249" s="39">
        <v>0</v>
      </c>
      <c r="T249" s="39">
        <v>0</v>
      </c>
      <c r="U249" s="39">
        <v>0</v>
      </c>
      <c r="V249" s="39">
        <v>0</v>
      </c>
      <c r="W249" s="39">
        <v>0</v>
      </c>
      <c r="X249" s="39" t="e">
        <f>(SLN('1402'!$I249,,'1402'!$M249))*'1402'!$L249</f>
        <v>#DIV/0!</v>
      </c>
      <c r="Y249" s="39" t="e">
        <f>(SLN('1402'!$I249,,'1402'!$M249))*'1402'!$L249</f>
        <v>#DIV/0!</v>
      </c>
      <c r="Z249" s="39" t="e">
        <f>(SLN('1402'!$I249,,'1402'!$M249))*'1402'!$L249</f>
        <v>#DIV/0!</v>
      </c>
      <c r="AA249" s="39" t="e">
        <f>(SLN('1402'!$I249,,'1402'!$M249))*'1402'!$L249</f>
        <v>#DIV/0!</v>
      </c>
      <c r="AB249" s="43" t="e">
        <f>SUM('1402'!$P249:$AA249)</f>
        <v>#DIV/0!</v>
      </c>
      <c r="AC249" s="43" t="e">
        <f>'1402'!$AB249+'1402'!$O249</f>
        <v>#DIV/0!</v>
      </c>
      <c r="AD249" s="44" t="e">
        <f>'1402'!$I249-'1402'!$AC249</f>
        <v>#DIV/0!</v>
      </c>
    </row>
    <row r="250" spans="1:30" hidden="1" x14ac:dyDescent="0.25">
      <c r="A250" s="34">
        <v>249</v>
      </c>
      <c r="B250" s="35"/>
      <c r="C250" s="39" t="s">
        <v>31</v>
      </c>
      <c r="D250" s="39"/>
      <c r="E250" s="38"/>
      <c r="F250" s="38" t="s">
        <v>39</v>
      </c>
      <c r="G250" s="38">
        <v>6</v>
      </c>
      <c r="H250" s="39">
        <v>0</v>
      </c>
      <c r="I250" s="39"/>
      <c r="J250" s="40"/>
      <c r="K250" s="46"/>
      <c r="L250" s="69"/>
      <c r="M250" s="39"/>
      <c r="N250" s="39"/>
      <c r="O250" s="43"/>
      <c r="P250" s="43">
        <v>0</v>
      </c>
      <c r="Q250" s="39">
        <v>0</v>
      </c>
      <c r="R250" s="39">
        <v>0</v>
      </c>
      <c r="S250" s="39">
        <v>0</v>
      </c>
      <c r="T250" s="39">
        <v>0</v>
      </c>
      <c r="U250" s="39">
        <v>0</v>
      </c>
      <c r="V250" s="39">
        <v>0</v>
      </c>
      <c r="W250" s="39">
        <v>0</v>
      </c>
      <c r="X250" s="39" t="e">
        <f>(SLN('1402'!$I250,,'1402'!$M250))*'1402'!$L250</f>
        <v>#DIV/0!</v>
      </c>
      <c r="Y250" s="39" t="e">
        <f>(SLN('1402'!$I250,,'1402'!$M250))*'1402'!$L250</f>
        <v>#DIV/0!</v>
      </c>
      <c r="Z250" s="39" t="e">
        <f>(SLN('1402'!$I250,,'1402'!$M250))*'1402'!$L250</f>
        <v>#DIV/0!</v>
      </c>
      <c r="AA250" s="39" t="e">
        <f>(SLN('1402'!$I250,,'1402'!$M250))*'1402'!$L250</f>
        <v>#DIV/0!</v>
      </c>
      <c r="AB250" s="43" t="e">
        <f>SUM('1402'!$P250:$AA250)</f>
        <v>#DIV/0!</v>
      </c>
      <c r="AC250" s="43" t="e">
        <f>'1402'!$AB250+'1402'!$O250</f>
        <v>#DIV/0!</v>
      </c>
      <c r="AD250" s="44" t="e">
        <f>'1402'!$I250-'1402'!$AC250</f>
        <v>#DIV/0!</v>
      </c>
    </row>
    <row r="251" spans="1:30" hidden="1" x14ac:dyDescent="0.25">
      <c r="A251" s="34">
        <v>250</v>
      </c>
      <c r="B251" s="63"/>
      <c r="C251" s="51" t="s">
        <v>31</v>
      </c>
      <c r="D251" s="51"/>
      <c r="E251" s="37"/>
      <c r="F251" s="37" t="s">
        <v>39</v>
      </c>
      <c r="G251" s="37">
        <v>1</v>
      </c>
      <c r="H251" s="51">
        <v>45800000</v>
      </c>
      <c r="I251" s="51"/>
      <c r="J251" s="54"/>
      <c r="K251" s="55"/>
      <c r="L251" s="69"/>
      <c r="M251" s="51"/>
      <c r="N251" s="51"/>
      <c r="O251" s="43"/>
      <c r="P251" s="43">
        <v>0</v>
      </c>
      <c r="Q251" s="39">
        <v>0</v>
      </c>
      <c r="R251" s="39">
        <v>0</v>
      </c>
      <c r="S251" s="39">
        <v>0</v>
      </c>
      <c r="T251" s="39">
        <v>0</v>
      </c>
      <c r="U251" s="39">
        <v>0</v>
      </c>
      <c r="V251" s="39">
        <v>0</v>
      </c>
      <c r="W251" s="39">
        <v>0</v>
      </c>
      <c r="X251" s="39" t="e">
        <f>(SLN('1402'!$I251,,'1402'!$M251))*'1402'!$L251</f>
        <v>#DIV/0!</v>
      </c>
      <c r="Y251" s="39" t="e">
        <f>(SLN('1402'!$I251,,'1402'!$M251))*'1402'!$L251</f>
        <v>#DIV/0!</v>
      </c>
      <c r="Z251" s="39" t="e">
        <f>(SLN('1402'!$I251,,'1402'!$M251))*'1402'!$L251</f>
        <v>#DIV/0!</v>
      </c>
      <c r="AA251" s="39" t="e">
        <f>(SLN('1402'!$I251,,'1402'!$M251))*'1402'!$L251</f>
        <v>#DIV/0!</v>
      </c>
      <c r="AB251" s="43" t="e">
        <f>SUM('1402'!$P251:$AA251)</f>
        <v>#DIV/0!</v>
      </c>
      <c r="AC251" s="43" t="e">
        <f>'1402'!$AB251+'1402'!$O251</f>
        <v>#DIV/0!</v>
      </c>
      <c r="AD251" s="44" t="e">
        <f>'1402'!$I251-'1402'!$AC251</f>
        <v>#DIV/0!</v>
      </c>
    </row>
    <row r="252" spans="1:30" hidden="1" x14ac:dyDescent="0.25">
      <c r="A252" s="34">
        <v>251</v>
      </c>
      <c r="B252" s="63"/>
      <c r="C252" s="39" t="s">
        <v>31</v>
      </c>
      <c r="D252" s="39"/>
      <c r="E252" s="37"/>
      <c r="F252" s="37" t="s">
        <v>39</v>
      </c>
      <c r="G252" s="37">
        <v>1</v>
      </c>
      <c r="H252" s="51"/>
      <c r="I252" s="51"/>
      <c r="J252" s="54"/>
      <c r="K252" s="55"/>
      <c r="L252" s="69"/>
      <c r="M252" s="51"/>
      <c r="N252" s="51"/>
      <c r="O252" s="43"/>
      <c r="P252" s="43">
        <v>0</v>
      </c>
      <c r="Q252" s="39">
        <v>0</v>
      </c>
      <c r="R252" s="39">
        <v>0</v>
      </c>
      <c r="S252" s="39">
        <v>0</v>
      </c>
      <c r="T252" s="39">
        <v>0</v>
      </c>
      <c r="U252" s="39">
        <v>0</v>
      </c>
      <c r="V252" s="39">
        <v>0</v>
      </c>
      <c r="W252" s="39">
        <v>0</v>
      </c>
      <c r="X252" s="39" t="e">
        <f>(SLN('1402'!$I252,,'1402'!$M252))*'1402'!$L252</f>
        <v>#DIV/0!</v>
      </c>
      <c r="Y252" s="39" t="e">
        <f>(SLN('1402'!$I252,,'1402'!$M252))*'1402'!$L252</f>
        <v>#DIV/0!</v>
      </c>
      <c r="Z252" s="39" t="e">
        <f>(SLN('1402'!$I252,,'1402'!$M252))*'1402'!$L252</f>
        <v>#DIV/0!</v>
      </c>
      <c r="AA252" s="39" t="e">
        <f>(SLN('1402'!$I252,,'1402'!$M252))*'1402'!$L252</f>
        <v>#DIV/0!</v>
      </c>
      <c r="AB252" s="43" t="e">
        <f>SUM('1402'!$P252:$AA252)</f>
        <v>#DIV/0!</v>
      </c>
      <c r="AC252" s="43" t="e">
        <f>'1402'!$AB252+'1402'!$O252</f>
        <v>#DIV/0!</v>
      </c>
      <c r="AD252" s="44" t="e">
        <f>'1402'!$I252-'1402'!$O252-'1402'!$AB252</f>
        <v>#DIV/0!</v>
      </c>
    </row>
    <row r="253" spans="1:30" ht="20.25" hidden="1" thickBot="1" x14ac:dyDescent="0.3">
      <c r="A253" s="70">
        <v>255</v>
      </c>
      <c r="B253" s="71"/>
      <c r="C253" s="72"/>
      <c r="D253" s="72"/>
      <c r="E253" s="73"/>
      <c r="F253" s="73"/>
      <c r="G253" s="73"/>
      <c r="H253" s="74"/>
      <c r="I253" s="74"/>
      <c r="J253" s="75"/>
      <c r="K253" s="76"/>
      <c r="L253" s="77"/>
      <c r="M253" s="78"/>
      <c r="N253" s="79"/>
      <c r="O253" s="80"/>
      <c r="P253" s="81">
        <v>0</v>
      </c>
      <c r="Q253" s="78">
        <v>0</v>
      </c>
      <c r="R253" s="78">
        <v>0</v>
      </c>
      <c r="S253" s="78">
        <v>0</v>
      </c>
      <c r="T253" s="78">
        <v>0</v>
      </c>
      <c r="U253" s="78">
        <v>0</v>
      </c>
      <c r="V253" s="78">
        <v>0</v>
      </c>
      <c r="W253" s="78">
        <v>0</v>
      </c>
      <c r="X253" s="78" t="e">
        <f>(SLN('1402'!$I253,,'1402'!$M253))*'1402'!$L253</f>
        <v>#DIV/0!</v>
      </c>
      <c r="Y253" s="78" t="e">
        <f>(SLN('1402'!$I253,,'1402'!$M253))*'1402'!$L253</f>
        <v>#DIV/0!</v>
      </c>
      <c r="Z253" s="78" t="e">
        <f>(SLN('1402'!$I253,,'1402'!$M253))*'1402'!$L253</f>
        <v>#DIV/0!</v>
      </c>
      <c r="AA253" s="78" t="e">
        <f>(SLN('1402'!$I253,,'1402'!$M253))*'1402'!$L253</f>
        <v>#DIV/0!</v>
      </c>
      <c r="AB253" s="81" t="e">
        <f>SUM('1402'!$P253:$AA253)</f>
        <v>#DIV/0!</v>
      </c>
      <c r="AC253" s="81" t="e">
        <f>'1402'!$AB253+'1402'!$O253</f>
        <v>#DIV/0!</v>
      </c>
      <c r="AD253" s="80" t="e">
        <f>'1402'!$I253-'1402'!$O253-'1402'!$AB253</f>
        <v>#DIV/0!</v>
      </c>
    </row>
    <row r="254" spans="1:30" x14ac:dyDescent="0.25">
      <c r="C254" s="82"/>
      <c r="D254" s="82"/>
      <c r="G254" s="83"/>
      <c r="H254" s="83"/>
      <c r="I254" s="83"/>
      <c r="J254" s="83"/>
      <c r="K254" s="83"/>
      <c r="L254" s="83"/>
      <c r="M254" s="83"/>
      <c r="N254" s="83"/>
      <c r="O254" s="83"/>
    </row>
    <row r="255" spans="1:30" x14ac:dyDescent="0.25">
      <c r="C255" s="82"/>
      <c r="D255" s="82"/>
      <c r="H255" s="83"/>
      <c r="I255" s="83"/>
      <c r="K255" s="84"/>
    </row>
    <row r="256" spans="1:30" x14ac:dyDescent="0.25">
      <c r="C256" s="82"/>
      <c r="D256" s="82"/>
      <c r="H256" s="83"/>
      <c r="I256" s="83"/>
      <c r="K256" s="84"/>
    </row>
    <row r="257" spans="1:32" x14ac:dyDescent="0.25">
      <c r="C257" s="82"/>
      <c r="D257" s="82"/>
      <c r="H257" s="83"/>
      <c r="I257" s="83"/>
      <c r="K257" s="84"/>
    </row>
    <row r="258" spans="1:32" s="3" customFormat="1" x14ac:dyDescent="0.25">
      <c r="A258" s="1"/>
      <c r="B258" s="1"/>
      <c r="C258" s="82"/>
      <c r="D258" s="82"/>
      <c r="H258" s="83"/>
      <c r="I258" s="83"/>
      <c r="J258" s="6"/>
      <c r="K258" s="84"/>
      <c r="L258" s="2"/>
      <c r="M258" s="2"/>
      <c r="N258" s="2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2"/>
      <c r="AF258" s="2"/>
    </row>
    <row r="259" spans="1:32" s="3" customFormat="1" x14ac:dyDescent="0.25">
      <c r="A259" s="1"/>
      <c r="B259" s="1"/>
      <c r="C259" s="82"/>
      <c r="D259" s="82"/>
      <c r="H259" s="83"/>
      <c r="I259" s="83"/>
      <c r="J259" s="6"/>
      <c r="K259" s="84"/>
      <c r="L259" s="2"/>
      <c r="M259" s="2"/>
      <c r="N259" s="2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2"/>
      <c r="AF259" s="2"/>
    </row>
    <row r="260" spans="1:32" s="3" customFormat="1" x14ac:dyDescent="0.25">
      <c r="A260" s="1"/>
      <c r="B260" s="1"/>
      <c r="C260" s="82"/>
      <c r="D260" s="82"/>
      <c r="H260" s="83"/>
      <c r="I260" s="83"/>
      <c r="J260" s="6"/>
      <c r="K260" s="84"/>
      <c r="L260" s="2"/>
      <c r="M260" s="2"/>
      <c r="N260" s="2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2"/>
      <c r="AF260" s="2"/>
    </row>
    <row r="261" spans="1:32" s="3" customFormat="1" x14ac:dyDescent="0.25">
      <c r="A261" s="1"/>
      <c r="B261" s="1"/>
      <c r="C261" s="82"/>
      <c r="D261" s="82"/>
      <c r="H261" s="83"/>
      <c r="I261" s="83"/>
      <c r="J261" s="6"/>
      <c r="K261" s="84"/>
      <c r="L261" s="2"/>
      <c r="M261" s="2"/>
      <c r="N261" s="2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2"/>
      <c r="AF261" s="2"/>
    </row>
    <row r="262" spans="1:32" s="3" customFormat="1" x14ac:dyDescent="0.25">
      <c r="A262" s="1"/>
      <c r="B262" s="1"/>
      <c r="C262" s="82"/>
      <c r="D262" s="82"/>
      <c r="H262" s="83"/>
      <c r="I262" s="83"/>
      <c r="J262" s="6"/>
      <c r="K262" s="84"/>
      <c r="L262" s="2"/>
      <c r="M262" s="2"/>
      <c r="N262" s="2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2"/>
      <c r="AF262" s="2"/>
    </row>
    <row r="263" spans="1:32" s="3" customFormat="1" x14ac:dyDescent="0.25">
      <c r="A263" s="1"/>
      <c r="B263" s="1"/>
      <c r="C263" s="82"/>
      <c r="D263" s="82"/>
      <c r="H263" s="83"/>
      <c r="I263" s="83"/>
      <c r="J263" s="6"/>
      <c r="K263" s="84"/>
      <c r="L263" s="2"/>
      <c r="M263" s="2"/>
      <c r="N263" s="2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2"/>
      <c r="AF263" s="2"/>
    </row>
    <row r="264" spans="1:32" s="3" customFormat="1" x14ac:dyDescent="0.25">
      <c r="A264" s="1"/>
      <c r="B264" s="1"/>
      <c r="C264" s="82"/>
      <c r="D264" s="82"/>
      <c r="H264" s="83"/>
      <c r="I264" s="83"/>
      <c r="J264" s="6"/>
      <c r="K264" s="84"/>
      <c r="L264" s="2"/>
      <c r="M264" s="2"/>
      <c r="N264" s="2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2"/>
      <c r="AF264" s="2"/>
    </row>
    <row r="265" spans="1:32" s="3" customFormat="1" x14ac:dyDescent="0.25">
      <c r="A265" s="1"/>
      <c r="B265" s="1"/>
      <c r="C265" s="82"/>
      <c r="D265" s="82"/>
      <c r="H265" s="83"/>
      <c r="I265" s="83"/>
      <c r="J265" s="6"/>
      <c r="K265" s="84"/>
      <c r="L265" s="2"/>
      <c r="M265" s="2"/>
      <c r="N265" s="2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2"/>
      <c r="AF265" s="2"/>
    </row>
    <row r="266" spans="1:32" s="3" customFormat="1" x14ac:dyDescent="0.25">
      <c r="A266" s="1"/>
      <c r="B266" s="1"/>
      <c r="C266" s="82"/>
      <c r="D266" s="82"/>
      <c r="H266" s="83"/>
      <c r="I266" s="83"/>
      <c r="J266" s="6"/>
      <c r="K266" s="84"/>
      <c r="L266" s="2"/>
      <c r="M266" s="2"/>
      <c r="N266" s="2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2"/>
      <c r="AF266" s="2"/>
    </row>
    <row r="267" spans="1:32" s="3" customFormat="1" x14ac:dyDescent="0.25">
      <c r="A267" s="1"/>
      <c r="B267" s="1"/>
      <c r="C267" s="82"/>
      <c r="D267" s="82"/>
      <c r="H267" s="83"/>
      <c r="I267" s="83"/>
      <c r="J267" s="6"/>
      <c r="K267" s="84"/>
      <c r="L267" s="2"/>
      <c r="M267" s="2"/>
      <c r="N267" s="2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2"/>
      <c r="AF267" s="2"/>
    </row>
    <row r="268" spans="1:32" s="3" customFormat="1" x14ac:dyDescent="0.25">
      <c r="A268" s="1"/>
      <c r="B268" s="1"/>
      <c r="C268" s="82"/>
      <c r="D268" s="82"/>
      <c r="H268" s="83"/>
      <c r="I268" s="83"/>
      <c r="J268" s="6"/>
      <c r="K268" s="84"/>
      <c r="L268" s="2"/>
      <c r="M268" s="2"/>
      <c r="N268" s="2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2"/>
      <c r="AF268" s="2"/>
    </row>
    <row r="269" spans="1:32" s="3" customFormat="1" x14ac:dyDescent="0.25">
      <c r="A269" s="1"/>
      <c r="B269" s="1"/>
      <c r="C269" s="82"/>
      <c r="D269" s="82"/>
      <c r="H269" s="83"/>
      <c r="I269" s="83"/>
      <c r="J269" s="6"/>
      <c r="K269" s="84"/>
      <c r="L269" s="2"/>
      <c r="M269" s="2"/>
      <c r="N269" s="2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2"/>
      <c r="AF269" s="2"/>
    </row>
    <row r="272" spans="1:32" s="3" customFormat="1" x14ac:dyDescent="0.25">
      <c r="A272" s="1"/>
      <c r="B272" s="1"/>
      <c r="C272" s="85"/>
      <c r="D272" s="85"/>
      <c r="H272" s="4"/>
      <c r="I272" s="4"/>
      <c r="J272" s="6"/>
      <c r="K272" s="7"/>
      <c r="L272" s="2"/>
      <c r="M272" s="2"/>
      <c r="N272" s="2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2"/>
      <c r="AF272" s="2"/>
    </row>
  </sheetData>
  <autoFilter ref="A2:AD253" xr:uid="{F8F31E7A-3078-499F-9380-5FB63C727C46}">
    <filterColumn colId="23">
      <filters>
        <filter val="1,050,000"/>
        <filter val="1,066,667"/>
        <filter val="1,075,000"/>
        <filter val="1,083,333"/>
        <filter val="1,266,667"/>
        <filter val="1,283,333"/>
        <filter val="1,583,333"/>
        <filter val="1,716,667"/>
        <filter val="1,743,333"/>
        <filter val="1,800,000"/>
        <filter val="1,833,333"/>
        <filter val="1,950,000"/>
        <filter val="10,833,333"/>
        <filter val="10,969,667"/>
        <filter val="146,534,149"/>
        <filter val="18,055,556"/>
        <filter val="186,918,547"/>
        <filter val="191,666,667"/>
        <filter val="2,150,000"/>
        <filter val="2,166,667"/>
        <filter val="2,233,333"/>
        <filter val="2,475,000"/>
        <filter val="2,600,000"/>
        <filter val="2,783,333"/>
        <filter val="2,833,333"/>
        <filter val="2,983,333"/>
        <filter val="213,718,420"/>
        <filter val="22,500,000"/>
        <filter val="226,607,341"/>
        <filter val="226,667"/>
        <filter val="235,167,531"/>
        <filter val="24,825,000"/>
        <filter val="250,000"/>
        <filter val="254,841,998"/>
        <filter val="266,667"/>
        <filter val="280,326,198"/>
        <filter val="3,250,000"/>
        <filter val="3,266,667"/>
        <filter val="3,300,000"/>
        <filter val="3,383,333"/>
        <filter val="3,875,000"/>
        <filter val="30,725,500"/>
        <filter val="300,000"/>
        <filter val="312,500,000"/>
        <filter val="33,055,556"/>
        <filter val="33,333,333"/>
        <filter val="338,333"/>
        <filter val="36,333,333"/>
        <filter val="37,454,342"/>
        <filter val="388,888,889"/>
        <filter val="4,416,667"/>
        <filter val="4,441,667"/>
        <filter val="4,658,333"/>
        <filter val="4,727,333"/>
        <filter val="4,916,667"/>
        <filter val="4,933,945"/>
        <filter val="465,710,695"/>
        <filter val="465,974,584"/>
        <filter val="480,086,076"/>
        <filter val="480,171,651"/>
        <filter val="480,317,456"/>
        <filter val="481,941,535"/>
        <filter val="489,717"/>
        <filter val="5,216,667"/>
        <filter val="5,250,000"/>
        <filter val="5,316,667"/>
        <filter val="5,378,000"/>
        <filter val="5,666,667"/>
        <filter val="5,795,556"/>
        <filter val="5,803,833"/>
        <filter val="502,199,439"/>
        <filter val="550,000"/>
        <filter val="566,667"/>
        <filter val="583,333"/>
        <filter val="593,884,242"/>
        <filter val="598,237,227"/>
        <filter val="6,333,333"/>
        <filter val="601,176"/>
        <filter val="623,529,044"/>
        <filter val="624,260,326"/>
        <filter val="627,338,379"/>
        <filter val="627,936,355"/>
        <filter val="638,716,270"/>
        <filter val="639,498,673"/>
        <filter val="639,528,683"/>
        <filter val="640,787,162"/>
        <filter val="644,516,220"/>
        <filter val="654,701,941"/>
        <filter val="677,173,611"/>
        <filter val="7,137,500"/>
        <filter val="7,641,667"/>
        <filter val="7,866,667"/>
        <filter val="716,667"/>
        <filter val="750,000"/>
        <filter val="756,667"/>
        <filter val="785,000"/>
        <filter val="8,041,667"/>
        <filter val="8,180,000"/>
        <filter val="8,333,333"/>
        <filter val="8,633,333"/>
        <filter val="800,000"/>
        <filter val="806,572,083"/>
        <filter val="808,333"/>
        <filter val="808,814,593"/>
        <filter val="813,751,968"/>
        <filter val="814,873,758"/>
        <filter val="819,002,008"/>
        <filter val="843,333"/>
        <filter val="85,476,336"/>
        <filter val="866,667"/>
        <filter val="883,333"/>
        <filter val="9,166,667"/>
        <filter val="9,866,517"/>
        <filter val="916,667"/>
        <filter val="97,471,901"/>
      </filters>
    </filterColumn>
  </autoFilter>
  <mergeCells count="1">
    <mergeCell ref="P1:AB1"/>
  </mergeCells>
  <pageMargins left="0.19685039370078741" right="0.19685039370078741" top="0.19685039370078741" bottom="0.19685039370078741" header="0.31496062992125984" footer="0.31496062992125984"/>
  <pageSetup paperSize="9" fitToWidth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1402</vt:lpstr>
      <vt:lpstr>'1402'!Print_Area</vt:lpstr>
      <vt:lpstr>'1402'!Print_Titles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User419</dc:creator>
  <cp:lastModifiedBy>User419</cp:lastModifiedBy>
  <dcterms:created xsi:type="dcterms:W3CDTF">2023-11-13T11:56:27Z</dcterms:created>
  <dcterms:modified xsi:type="dcterms:W3CDTF">2023-11-13T12:05:00Z</dcterms:modified>
</cp:coreProperties>
</file>