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451224/Documents/PK/Personal/dev/react-ppt-from-xls/client/src/profiles/Mens/"/>
    </mc:Choice>
  </mc:AlternateContent>
  <xr:revisionPtr revIDLastSave="0" documentId="13_ncr:1_{29185580-BA8B-BD4F-A6AB-E62FCACB1833}" xr6:coauthVersionLast="44" xr6:coauthVersionMax="44" xr10:uidLastSave="{00000000-0000-0000-0000-000000000000}"/>
  <bookViews>
    <workbookView xWindow="320" yWindow="460" windowWidth="28480" windowHeight="16060" xr2:uid="{4F312823-1CB1-A841-8B82-981B1C5088FC}"/>
  </bookViews>
  <sheets>
    <sheet name="MTPL Reg" sheetId="1" r:id="rId1"/>
    <sheet name="MTBC statistics" sheetId="2" r:id="rId2"/>
    <sheet name="Final" sheetId="3" r:id="rId3"/>
    <sheet name="ONWER_RETAINED_PLAYER" sheetId="4" r:id="rId4"/>
    <sheet name="Orig_Ext_Player" sheetId="5" r:id="rId5"/>
  </sheets>
  <definedNames>
    <definedName name="_xlnm._FilterDatabase" localSheetId="4" hidden="1">Orig_Ext_Player!$A$1:$I$90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9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AB1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152" i="1"/>
  <c r="AB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15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15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15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15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15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1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1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1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1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1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1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1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1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1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152" i="1"/>
  <c r="G2" i="1"/>
  <c r="V106" i="1" l="1"/>
  <c r="W106" i="1"/>
  <c r="X106" i="1"/>
  <c r="E6" i="3" l="1"/>
  <c r="E7" i="3" s="1"/>
  <c r="E5" i="3"/>
  <c r="E4" i="3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15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152" i="1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152" i="1"/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D4" i="3" l="1"/>
  <c r="D5" i="3"/>
  <c r="D6" i="3"/>
  <c r="D7" i="3"/>
  <c r="D3" i="3"/>
  <c r="C2" i="3"/>
  <c r="D8" i="3" l="1"/>
</calcChain>
</file>

<file path=xl/sharedStrings.xml><?xml version="1.0" encoding="utf-8"?>
<sst xmlns="http://schemas.openxmlformats.org/spreadsheetml/2006/main" count="7301" uniqueCount="2334">
  <si>
    <t>full_name</t>
  </si>
  <si>
    <t>email</t>
  </si>
  <si>
    <t>contact</t>
  </si>
  <si>
    <t>team</t>
  </si>
  <si>
    <t>Kaushal Kharkwal</t>
  </si>
  <si>
    <t>kaushalkharakwal@gmail.com</t>
  </si>
  <si>
    <t>11 Dulkars</t>
  </si>
  <si>
    <t>Pradeep Sharma</t>
  </si>
  <si>
    <t>pradeepahk@gmail.com</t>
  </si>
  <si>
    <t>Sunny Patel</t>
  </si>
  <si>
    <t>sunny4one@gmail.com</t>
  </si>
  <si>
    <t>Aniruddha Upadhye</t>
  </si>
  <si>
    <t>ANIRUDDHA.UPADHYE@GMAIL.COM</t>
  </si>
  <si>
    <t>Aces</t>
  </si>
  <si>
    <t>Chaitanya Suddala</t>
  </si>
  <si>
    <t>chaitanyachaitz@gmail.com</t>
  </si>
  <si>
    <t>Saktivel  Sivaji</t>
  </si>
  <si>
    <t>sivaji.sakthivel@gmail.com</t>
  </si>
  <si>
    <t>Abdul Aziz Khan</t>
  </si>
  <si>
    <t>abdulaziz.khn@gmail.com</t>
  </si>
  <si>
    <t>Avengers</t>
  </si>
  <si>
    <t>Anand Khanna</t>
  </si>
  <si>
    <t>andykhanna@gmail.com</t>
  </si>
  <si>
    <t>Sai Teja Reddy Kommuri</t>
  </si>
  <si>
    <t>stjkmmr.77@gmail.com</t>
  </si>
  <si>
    <t>Trideep Mishra</t>
  </si>
  <si>
    <t>mishratrideep@gmail.com</t>
  </si>
  <si>
    <t>Anil Kumar Gangadharappa</t>
  </si>
  <si>
    <t>anilgangadharappa@gmail.com</t>
  </si>
  <si>
    <t>BHAILOG</t>
  </si>
  <si>
    <t>Jaswanth Bellam</t>
  </si>
  <si>
    <t>jaswanthwtng4u@gmail.com</t>
  </si>
  <si>
    <t>Roy Avinash Raj Jadey</t>
  </si>
  <si>
    <t>avinash.jadey@gmail.com</t>
  </si>
  <si>
    <t>Vaibhav Sharma</t>
  </si>
  <si>
    <t>sharmav.wpc@gmail.com</t>
  </si>
  <si>
    <t>Vinay Reddy</t>
  </si>
  <si>
    <t>vinayreddys333@gmail.com</t>
  </si>
  <si>
    <t>Anoop Thomas</t>
  </si>
  <si>
    <t>anoopthomas79@gmail.com</t>
  </si>
  <si>
    <t>Big Wave Crew</t>
  </si>
  <si>
    <t>Arun Haran</t>
  </si>
  <si>
    <t>arunhar@gmail.com</t>
  </si>
  <si>
    <t xml:space="preserve">Prabhaghar Karunaharan </t>
  </si>
  <si>
    <t>Yanaro245@gmail.com</t>
  </si>
  <si>
    <t>Prem Singh Bhookya</t>
  </si>
  <si>
    <t>premrckr7@gmail.com</t>
  </si>
  <si>
    <t>sridhar reddy davu</t>
  </si>
  <si>
    <t>sridharreddy71993@gmail.com</t>
  </si>
  <si>
    <t xml:space="preserve">Anup Prakash Shet </t>
  </si>
  <si>
    <t>anupprakash.shet@gmail.com</t>
  </si>
  <si>
    <t>Bluhawkz</t>
  </si>
  <si>
    <t>Kunal Pathak</t>
  </si>
  <si>
    <t>kunalpathak14@gmail.com</t>
  </si>
  <si>
    <t>Prince khan</t>
  </si>
  <si>
    <t>sabeerkhan.mba@gmail.com</t>
  </si>
  <si>
    <t>Vipul Deshpande</t>
  </si>
  <si>
    <t>vipul.deshpande@gmail.com</t>
  </si>
  <si>
    <t>John Vijay</t>
  </si>
  <si>
    <t>johnnylu4u@gmail.com</t>
  </si>
  <si>
    <t>Champions united</t>
  </si>
  <si>
    <t>krinjal patel</t>
  </si>
  <si>
    <t>krinjal@gmail.com</t>
  </si>
  <si>
    <t>Manoj Prabhakar</t>
  </si>
  <si>
    <t>prabhakar.manoj3@gmail.com</t>
  </si>
  <si>
    <t>Muthukumaraswamy Govindaswamy</t>
  </si>
  <si>
    <t>mgmuthukumar72@gmail.com</t>
  </si>
  <si>
    <t>651-202-8450</t>
  </si>
  <si>
    <t>Prem Anand</t>
  </si>
  <si>
    <t>preshan123@gmail.com</t>
  </si>
  <si>
    <t>Saravanan Ramalingam</t>
  </si>
  <si>
    <t>saravanansasura@gmail.com</t>
  </si>
  <si>
    <t>Subish AB</t>
  </si>
  <si>
    <t>subishab@gmail.com</t>
  </si>
  <si>
    <t>Thirunavukarasu Natarajan</t>
  </si>
  <si>
    <t>smiletinu@gmail.com</t>
  </si>
  <si>
    <t>Bharath Narayanan</t>
  </si>
  <si>
    <t>barrydiesel@gmail.com</t>
  </si>
  <si>
    <t>Chariots of fire</t>
  </si>
  <si>
    <t>Madhav Kottayil</t>
  </si>
  <si>
    <t>madhavksand@gmail.com</t>
  </si>
  <si>
    <t>Manish Sachdeva</t>
  </si>
  <si>
    <t>sachd020@umn.edu</t>
  </si>
  <si>
    <t>Manikandan Bodapati</t>
  </si>
  <si>
    <t>manikandanbodapati93@gmail.com</t>
  </si>
  <si>
    <t>Pradeep Daniel</t>
  </si>
  <si>
    <t>pradeepviv276@gmail.com</t>
  </si>
  <si>
    <t>Rajesh Vyas</t>
  </si>
  <si>
    <t>vyas.du@gmail.com</t>
  </si>
  <si>
    <t>Akash Thakur</t>
  </si>
  <si>
    <t>akashthakur9@gmail.com</t>
  </si>
  <si>
    <t>Cummins Cricket Club</t>
  </si>
  <si>
    <t>Bhargava Srikantha</t>
  </si>
  <si>
    <t>vagrahb.s@gmail.com</t>
  </si>
  <si>
    <t>251-209-1088</t>
  </si>
  <si>
    <t>Harshil Angre</t>
  </si>
  <si>
    <t>harshilangre@gmail.com</t>
  </si>
  <si>
    <t>Prad Pathirana</t>
  </si>
  <si>
    <t>pradeeshan@gmail.com</t>
  </si>
  <si>
    <t>Sanjaya Ranasinghe</t>
  </si>
  <si>
    <t>sanjayar2018@gmail.com</t>
  </si>
  <si>
    <t>Jaiganesh Panneerselvam</t>
  </si>
  <si>
    <t>pjaiganesh76@gmail.com</t>
  </si>
  <si>
    <t>Dare Devils</t>
  </si>
  <si>
    <t>sarang DEODHAR</t>
  </si>
  <si>
    <t>sarang.deodhar@gmail.com</t>
  </si>
  <si>
    <t>Arun Vinayan</t>
  </si>
  <si>
    <t>Arunvinayan@gmail.com</t>
  </si>
  <si>
    <t>Desi Bandits</t>
  </si>
  <si>
    <t>Lakshmanan Palaniappan</t>
  </si>
  <si>
    <t>pl.lakshmanan@gmail.com</t>
  </si>
  <si>
    <t>Sankar Perni</t>
  </si>
  <si>
    <t>urseversan@gmail.com</t>
  </si>
  <si>
    <t>Satvik Rao Vala</t>
  </si>
  <si>
    <t>satvikvala@gmail.com</t>
  </si>
  <si>
    <t>Srikanth Reddy Bogala</t>
  </si>
  <si>
    <t>skanth404@gmail.com</t>
  </si>
  <si>
    <t>Tamilselvan Ravi</t>
  </si>
  <si>
    <t>c2thamizh@gmail.com</t>
  </si>
  <si>
    <t>Vamshi Kunapuli</t>
  </si>
  <si>
    <t>vamshikrishna.kunapuli@gmail.com</t>
  </si>
  <si>
    <t>Hari Srinivasan</t>
  </si>
  <si>
    <t>hps2503@gmail.com</t>
  </si>
  <si>
    <t>Downtown Strikers</t>
  </si>
  <si>
    <t>Girinadh Penmatsa</t>
  </si>
  <si>
    <t>girinadh16@gmail.com</t>
  </si>
  <si>
    <t>Eagan Chargers</t>
  </si>
  <si>
    <t>Hari Krishna Bharathala</t>
  </si>
  <si>
    <t>harikrishna411@gmail.com</t>
  </si>
  <si>
    <t>sabapathi akkipalli</t>
  </si>
  <si>
    <t>sabapathi.akkipalli@gmail.com</t>
  </si>
  <si>
    <t>Sharath Kumar Dhamodaran</t>
  </si>
  <si>
    <t>sharathlesnar@gmail.com</t>
  </si>
  <si>
    <t>Suresh Borra</t>
  </si>
  <si>
    <t>sureshcse541@gmail.com</t>
  </si>
  <si>
    <t>venkat kundavaram</t>
  </si>
  <si>
    <t>venkat.kundavaram@gmail.com</t>
  </si>
  <si>
    <t>Shivakumar Vanam</t>
  </si>
  <si>
    <t>skumarvanam@gmail.com</t>
  </si>
  <si>
    <t>vikram chirumamilla</t>
  </si>
  <si>
    <t>chvikram54@gmail.com</t>
  </si>
  <si>
    <t>Akhil Kolla</t>
  </si>
  <si>
    <t>akolla@icloud.com</t>
  </si>
  <si>
    <t>Eagan Panthers</t>
  </si>
  <si>
    <t>Jeevan reddy</t>
  </si>
  <si>
    <t>g1reddych@gmail.com</t>
  </si>
  <si>
    <t>Nitin Cheekatla</t>
  </si>
  <si>
    <t>nitincheekatla@gmail.com</t>
  </si>
  <si>
    <t>Ramu Tummala</t>
  </si>
  <si>
    <t>ramutummala@gmail.com</t>
  </si>
  <si>
    <t>srinivas(vasu) Komanduri</t>
  </si>
  <si>
    <t>vasu139@gmail.com</t>
  </si>
  <si>
    <t>Vamsi Krishna Kancharla</t>
  </si>
  <si>
    <t>kvamsikrishn@gmail.com</t>
  </si>
  <si>
    <t>518-389-5289</t>
  </si>
  <si>
    <t>Adarsh A</t>
  </si>
  <si>
    <t>adarshreddy33@gmail.com</t>
  </si>
  <si>
    <t>Eden Warriors</t>
  </si>
  <si>
    <t>Diwakar Chowdary Gonuguntla</t>
  </si>
  <si>
    <t>diwas.perfect@gmail.com</t>
  </si>
  <si>
    <t>Gowtham SM</t>
  </si>
  <si>
    <t>gowthamkini@gmail.com</t>
  </si>
  <si>
    <t>Raghavendra Kanduri</t>
  </si>
  <si>
    <t>slk.raghu@gmail.com</t>
  </si>
  <si>
    <t>Nagaraju Kolli</t>
  </si>
  <si>
    <t>0152.nk@gmail.com</t>
  </si>
  <si>
    <t>Sai Vineeth Putchala</t>
  </si>
  <si>
    <t>saivineeth93@gmail.com</t>
  </si>
  <si>
    <t>Bhavin Bhavsar</t>
  </si>
  <si>
    <t>bhavinkb@yahoo.com</t>
  </si>
  <si>
    <t>EP Tigers</t>
  </si>
  <si>
    <t>Ashish Ramachandran</t>
  </si>
  <si>
    <t>ashish.cpc@gmail.com</t>
  </si>
  <si>
    <t>651-703-3745</t>
  </si>
  <si>
    <t>EPIC</t>
  </si>
  <si>
    <t>Baiju Mehta</t>
  </si>
  <si>
    <t>baiju_mehta@hotmail.com</t>
  </si>
  <si>
    <t>Chandan Jha</t>
  </si>
  <si>
    <t>jchandan@gmail.com</t>
  </si>
  <si>
    <t>Venkat Padmanaban</t>
  </si>
  <si>
    <t>venkatarc1982@gmail.com</t>
  </si>
  <si>
    <t>Few Good Men</t>
  </si>
  <si>
    <t>Pardha Pallabothu</t>
  </si>
  <si>
    <t>saradhisail@gmail.com</t>
  </si>
  <si>
    <t xml:space="preserve">RajeshManem </t>
  </si>
  <si>
    <t>RajeshManem@Yahoo.com</t>
  </si>
  <si>
    <t>Viswanathan Sundaresan</t>
  </si>
  <si>
    <t>manikandan8779@gmail.com</t>
  </si>
  <si>
    <t>Bharat C. V.</t>
  </si>
  <si>
    <t>cvbharat@gmail.com</t>
  </si>
  <si>
    <t>G X1</t>
  </si>
  <si>
    <t>Darshan Pathak</t>
  </si>
  <si>
    <t>darshan.pathak131@gmail.com</t>
  </si>
  <si>
    <t>GujjuXI</t>
  </si>
  <si>
    <t>Aniruddha Khatod</t>
  </si>
  <si>
    <t>aniruddhakhatod@gmail.com</t>
  </si>
  <si>
    <t xml:space="preserve">Chetan j Patel </t>
  </si>
  <si>
    <t>chetan978@gmail.com</t>
  </si>
  <si>
    <t>215 407 4624</t>
  </si>
  <si>
    <t>Shravan Nivsarkar</t>
  </si>
  <si>
    <t>snivsarkar007@gmail.com</t>
  </si>
  <si>
    <t>Jigar Modi</t>
  </si>
  <si>
    <t>modisraj@gmail.com</t>
  </si>
  <si>
    <t>Karan Shah</t>
  </si>
  <si>
    <t>karanshah29@gmail.com</t>
  </si>
  <si>
    <t>MAHARSHI DINESHCHANDRA SHAH</t>
  </si>
  <si>
    <t>MAHARSHI.SHAH1989@GMAIL.COM</t>
  </si>
  <si>
    <t>Mukesh Patel</t>
  </si>
  <si>
    <t>mukeshspatel@hotmail.com</t>
  </si>
  <si>
    <t xml:space="preserve">Nikhil Patel </t>
  </si>
  <si>
    <t>nikpatel7@hotmail.com</t>
  </si>
  <si>
    <t>Piyush Patel</t>
  </si>
  <si>
    <t>piyush.cric@yahoo.com</t>
  </si>
  <si>
    <t>Prerak Shah</t>
  </si>
  <si>
    <t>prerak1191@gmail.com</t>
  </si>
  <si>
    <t>Prinjal Patel</t>
  </si>
  <si>
    <t>prinj.patel@gmail.com</t>
  </si>
  <si>
    <t>Nanda Kumar</t>
  </si>
  <si>
    <t>nandakumar7619@gmail.com</t>
  </si>
  <si>
    <t>Hit n Run</t>
  </si>
  <si>
    <t xml:space="preserve">Abhishek Srivastava </t>
  </si>
  <si>
    <t>abhi0508@gmail.com</t>
  </si>
  <si>
    <t>Indian Colts</t>
  </si>
  <si>
    <t>Saketh Mathur</t>
  </si>
  <si>
    <t>sakethmathur@yahoo.com</t>
  </si>
  <si>
    <t>Saurabh Ahuja</t>
  </si>
  <si>
    <t>saurabh21987@yahoo.com</t>
  </si>
  <si>
    <t>Aditya Reddy</t>
  </si>
  <si>
    <t>adithya07@gmail.com</t>
  </si>
  <si>
    <t>Indian Knights</t>
  </si>
  <si>
    <t>Prakash sripada</t>
  </si>
  <si>
    <t>prakashps2005@gmail.com</t>
  </si>
  <si>
    <t>Sudhakar Boda</t>
  </si>
  <si>
    <t>bodasudhakar@gmail.com</t>
  </si>
  <si>
    <t>Anurag Jaidka</t>
  </si>
  <si>
    <t>er.anuragjaidka@gmail.com</t>
  </si>
  <si>
    <t>Indus Knights</t>
  </si>
  <si>
    <t>Bharath Bommana</t>
  </si>
  <si>
    <t>bharathkumar.vr305@gmail.com</t>
  </si>
  <si>
    <t>Chaitanya Chunchu</t>
  </si>
  <si>
    <t>chchaitanyajde@gmail.com</t>
  </si>
  <si>
    <t>Prateek Saini</t>
  </si>
  <si>
    <t>prateeksaini4@gmail.com</t>
  </si>
  <si>
    <t>Bharath Bollapu</t>
  </si>
  <si>
    <t>bollapu.bharath@gmail.com</t>
  </si>
  <si>
    <t>Radhakrishna Reddy Chinthala</t>
  </si>
  <si>
    <t>radhakrishnareddy25@gmail.com</t>
  </si>
  <si>
    <t>satya harish pippala</t>
  </si>
  <si>
    <t>pippallasatyaharish@gmail.com</t>
  </si>
  <si>
    <t>Sushiel Gadre</t>
  </si>
  <si>
    <t>sushielgadre@gmail.com</t>
  </si>
  <si>
    <t>Abdul Sait</t>
  </si>
  <si>
    <t>abdulsait@hotmail.com</t>
  </si>
  <si>
    <t>MCG</t>
  </si>
  <si>
    <t>Ilias nazari</t>
  </si>
  <si>
    <t>iliasnazari@gmail.com</t>
  </si>
  <si>
    <t>Muhammad Faiz</t>
  </si>
  <si>
    <t>Momair403@gmail.com</t>
  </si>
  <si>
    <t>Raghuram challagundla</t>
  </si>
  <si>
    <t>challagundlaraghuram@gmail.com</t>
  </si>
  <si>
    <t>Rondi Emmanuel</t>
  </si>
  <si>
    <t>emmanuel.rondi2@gmail.com</t>
  </si>
  <si>
    <t>Sumit mehta</t>
  </si>
  <si>
    <t>mehtasumit21@gmail.com</t>
  </si>
  <si>
    <t>304-521-3936</t>
  </si>
  <si>
    <t xml:space="preserve">Taufique Chowdhury </t>
  </si>
  <si>
    <t>umayez08@gmail.com</t>
  </si>
  <si>
    <t>Arun Singh</t>
  </si>
  <si>
    <t>arun8it@gmail.com</t>
  </si>
  <si>
    <t>MightyMinns</t>
  </si>
  <si>
    <t>Pradeep kavuri</t>
  </si>
  <si>
    <t>sharktanker2012@gmail.com</t>
  </si>
  <si>
    <t>Rakesh Kusam</t>
  </si>
  <si>
    <t>rakee24@gmail.com</t>
  </si>
  <si>
    <t>Sanoop Bhasker Vellangara</t>
  </si>
  <si>
    <t>sanoopvellangar@gmail.com</t>
  </si>
  <si>
    <t>Sayantan Bandyopadhyay</t>
  </si>
  <si>
    <t>sayantan150589@gmail.com</t>
  </si>
  <si>
    <t>Sashank C</t>
  </si>
  <si>
    <t>cvsaisashank@gmail.com</t>
  </si>
  <si>
    <t>Sravan Kumar Rayadurgam</t>
  </si>
  <si>
    <t>sravan594@gmail.com</t>
  </si>
  <si>
    <t>Udayaraj Ms</t>
  </si>
  <si>
    <t>udayaraj98@gmail.com</t>
  </si>
  <si>
    <t>Minneapolis rockers</t>
  </si>
  <si>
    <t>DINESH Kattamanchimohanvelan</t>
  </si>
  <si>
    <t>km.dinesh23@gmail.com</t>
  </si>
  <si>
    <t>Minnesota Indians</t>
  </si>
  <si>
    <t>karthik kumar vakati</t>
  </si>
  <si>
    <t>karthikvakati@gmail.com</t>
  </si>
  <si>
    <t>Sanjay Kadam</t>
  </si>
  <si>
    <t>sankadam321@gmail.com</t>
  </si>
  <si>
    <t>Saravanan Ravichandran</t>
  </si>
  <si>
    <t>saravananr0606@gmail.com</t>
  </si>
  <si>
    <t>Harsha Nagathihalli Jagadish</t>
  </si>
  <si>
    <t>harshanjagadish@gmail.com</t>
  </si>
  <si>
    <t>Minnesota Royal Chal</t>
  </si>
  <si>
    <t>kiran kumar sontika</t>
  </si>
  <si>
    <t>kirankumar29694@gmail.com</t>
  </si>
  <si>
    <t>Nagarjuna Maddipati</t>
  </si>
  <si>
    <t>18nags@gmail.com</t>
  </si>
  <si>
    <t>Masters Xi</t>
  </si>
  <si>
    <t>Yatin Vichare</t>
  </si>
  <si>
    <t>Vichare.yatin@gmail.com</t>
  </si>
  <si>
    <t>MN Mavericks</t>
  </si>
  <si>
    <t>Pradeepkumar Sridhar</t>
  </si>
  <si>
    <t>sridhar.pradeepkumar@gmail.com</t>
  </si>
  <si>
    <t>Suyash</t>
  </si>
  <si>
    <t>suyashvij275@gmail.com</t>
  </si>
  <si>
    <t>Animesh Ranjan</t>
  </si>
  <si>
    <t>mail2animeshranjan@gmail.com</t>
  </si>
  <si>
    <t>MN SuperKings</t>
  </si>
  <si>
    <t>Tarak Nath Konar</t>
  </si>
  <si>
    <t>tarak.konar@gmail.com</t>
  </si>
  <si>
    <t>girish kumar ganesh</t>
  </si>
  <si>
    <t>ggk3295@gmail.com</t>
  </si>
  <si>
    <t>Pratheik Ajit</t>
  </si>
  <si>
    <t>pratheik99@gmail.com</t>
  </si>
  <si>
    <t>Vishwajit Tambade</t>
  </si>
  <si>
    <t>vishwajit0907@gmail.com</t>
  </si>
  <si>
    <t xml:space="preserve">Dpace Paudel </t>
  </si>
  <si>
    <t>dipesh.paudel27@gmail.com</t>
  </si>
  <si>
    <t>NCIM</t>
  </si>
  <si>
    <t>Dinakar Babu Radhakrishnan</t>
  </si>
  <si>
    <t>dakaltiz@gmail.com</t>
  </si>
  <si>
    <t>NERUPPU</t>
  </si>
  <si>
    <t>Gaurav Bharadwaj</t>
  </si>
  <si>
    <t>gaurav.bharadwajm@gmail.com</t>
  </si>
  <si>
    <t>Navaneethan Ganesan</t>
  </si>
  <si>
    <t>g.navaneethan@gmail.com</t>
  </si>
  <si>
    <t>Ajay Shenai</t>
  </si>
  <si>
    <t>ajayshenai@gmail.com</t>
  </si>
  <si>
    <t>PinchHitters</t>
  </si>
  <si>
    <t>Amit Dua</t>
  </si>
  <si>
    <t>amit.dua85@gmail.com</t>
  </si>
  <si>
    <t>Lalit Dubey</t>
  </si>
  <si>
    <t>dubey.lalit@gmail.com</t>
  </si>
  <si>
    <t>952-652-3115</t>
  </si>
  <si>
    <t xml:space="preserve">Mohammed Aleemullah </t>
  </si>
  <si>
    <t>aleem77@gmail.com</t>
  </si>
  <si>
    <t>Alok Abhinav</t>
  </si>
  <si>
    <t>alokabhinav.boda@gmail.com</t>
  </si>
  <si>
    <t>Red Lions</t>
  </si>
  <si>
    <t>Subramanyam Kelloru</t>
  </si>
  <si>
    <t>subbu0404@gmail.com</t>
  </si>
  <si>
    <t>Karthikeyan Kalimuthu</t>
  </si>
  <si>
    <t>kkcts85@icloud.com</t>
  </si>
  <si>
    <t>Rising Warriors</t>
  </si>
  <si>
    <t>Naveen Chand Pathlavath</t>
  </si>
  <si>
    <t>chand.naveen8@gmail.com</t>
  </si>
  <si>
    <t>Ram Valasa</t>
  </si>
  <si>
    <t>ram.valasa@gmail.com</t>
  </si>
  <si>
    <t>Sandeep Kolla</t>
  </si>
  <si>
    <t>deep.kolla@gmail.com</t>
  </si>
  <si>
    <t>VENKAT REDDY M</t>
  </si>
  <si>
    <t>vpngosling@gmail.com</t>
  </si>
  <si>
    <t>Vivek Vishwanathan</t>
  </si>
  <si>
    <t>vivekvishwanath@gmail.com</t>
  </si>
  <si>
    <t>Vineeth Nandula</t>
  </si>
  <si>
    <t>vjvineeth73@gmail.com</t>
  </si>
  <si>
    <t>Royal Indians</t>
  </si>
  <si>
    <t>Balaji Ekambaram</t>
  </si>
  <si>
    <t>ebalaji1969@gmail.com</t>
  </si>
  <si>
    <t>Sharks CC</t>
  </si>
  <si>
    <t>Sasikanth P S</t>
  </si>
  <si>
    <t>slkbfc@gmail.com</t>
  </si>
  <si>
    <t>952 200 1024</t>
  </si>
  <si>
    <t>Sundeep Mushini</t>
  </si>
  <si>
    <t>msundeep@yahoo.com</t>
  </si>
  <si>
    <t>Ashwin Sathu</t>
  </si>
  <si>
    <t>ashwin.tsg@gmail.com</t>
  </si>
  <si>
    <t>Smashers</t>
  </si>
  <si>
    <t>Bhanu Shankar Pottipareddy</t>
  </si>
  <si>
    <t>bhanushankar422@gmail.com</t>
  </si>
  <si>
    <t>Kishore Ramalingam</t>
  </si>
  <si>
    <t>mail4kishor@gmail.com</t>
  </si>
  <si>
    <t>Selva Thiruvengadam</t>
  </si>
  <si>
    <t>thiruselvas_career@yahoo.com</t>
  </si>
  <si>
    <t>Sunny Amin</t>
  </si>
  <si>
    <t>sunnyamin2013@gmail.com</t>
  </si>
  <si>
    <t>Surya Kommireddy</t>
  </si>
  <si>
    <t>suryaprakash.sunil@gmail.com</t>
  </si>
  <si>
    <t>Vijay Madhavan</t>
  </si>
  <si>
    <t>mvijaynp@gmail.com</t>
  </si>
  <si>
    <t>Bony Thomas</t>
  </si>
  <si>
    <t>bonythomasv@gmail.com</t>
  </si>
  <si>
    <t>SOC</t>
  </si>
  <si>
    <t>Sugumar Sundarraj</t>
  </si>
  <si>
    <t>sugumar18@gmail.com</t>
  </si>
  <si>
    <t>Leo Mentis</t>
  </si>
  <si>
    <t>leo.mentis@gmail.com</t>
  </si>
  <si>
    <t>kamalnadh kolukuluri</t>
  </si>
  <si>
    <t>k.kamalnadh@gmail.com</t>
  </si>
  <si>
    <t>Spartans Eleven</t>
  </si>
  <si>
    <t>Anil Khatter</t>
  </si>
  <si>
    <t>khatter.anil2@gmail.com</t>
  </si>
  <si>
    <t>The Warriors</t>
  </si>
  <si>
    <t>MANISH TIWARI</t>
  </si>
  <si>
    <t>tiwari.12@gmail.com</t>
  </si>
  <si>
    <t>Ravindra Soni</t>
  </si>
  <si>
    <t>ravindrasoni23@hotmail.com</t>
  </si>
  <si>
    <t>Sonu Kumar</t>
  </si>
  <si>
    <t>cyrus.sonu@gmail.com</t>
  </si>
  <si>
    <t>Prakash Jha</t>
  </si>
  <si>
    <t>prakashjha2189@yahoo.co.in</t>
  </si>
  <si>
    <t>Sreekantan Pillai</t>
  </si>
  <si>
    <t>sreekantan.s@gmail.com</t>
  </si>
  <si>
    <t>vijay Yadav</t>
  </si>
  <si>
    <t>vijayyadav.30@gmail.com</t>
  </si>
  <si>
    <t>Dhruva Kota</t>
  </si>
  <si>
    <t>dhruva999@gmail.com</t>
  </si>
  <si>
    <t>TITANS</t>
  </si>
  <si>
    <t>Jothilingam Shankaran</t>
  </si>
  <si>
    <t>joshan20@gmail.com</t>
  </si>
  <si>
    <t>Ravi S Kandru</t>
  </si>
  <si>
    <t>ravikandru81@gmail.com</t>
  </si>
  <si>
    <t>Vigneshwaran Ravimurugan</t>
  </si>
  <si>
    <t>vigneshwar.ravimurugan@gmail.com</t>
  </si>
  <si>
    <t>Velayudham Kumar</t>
  </si>
  <si>
    <t>velapec@gmail.com</t>
  </si>
  <si>
    <t>Parthiban Muruganandam</t>
  </si>
  <si>
    <t>parthiban.balu@gmail.com</t>
  </si>
  <si>
    <t>Tornadoes</t>
  </si>
  <si>
    <t>Rajesh Sellavel</t>
  </si>
  <si>
    <t>rajesh.arunai@gmail.com</t>
  </si>
  <si>
    <t>United Blues</t>
  </si>
  <si>
    <t>Abi Chandrasekaran</t>
  </si>
  <si>
    <t>abinandhan@gmail.com</t>
  </si>
  <si>
    <t>V3D</t>
  </si>
  <si>
    <t>Sarathbabu Raguru</t>
  </si>
  <si>
    <t>sarathbabu84@gmail.com</t>
  </si>
  <si>
    <t>Vinoth RAMACHANDRAN</t>
  </si>
  <si>
    <t>vinoth08.rvi@gmail.con</t>
  </si>
  <si>
    <t>Dhaval Patel</t>
  </si>
  <si>
    <t>dubspatel@gmail.com</t>
  </si>
  <si>
    <t>Victors</t>
  </si>
  <si>
    <t xml:space="preserve">Gilbert David </t>
  </si>
  <si>
    <t>gilbert.ju@gmail.com</t>
  </si>
  <si>
    <t>JAGANNATHAN NAGANATHAN</t>
  </si>
  <si>
    <t>jagannathan.naganathan@gmail.com</t>
  </si>
  <si>
    <t>Praveen kumar Saravanan</t>
  </si>
  <si>
    <t>be.praveen@gmail.com</t>
  </si>
  <si>
    <t>Saikrishna Rengaraj</t>
  </si>
  <si>
    <t>saibtech@hotmail.com</t>
  </si>
  <si>
    <t>Abhijeet Parandekar</t>
  </si>
  <si>
    <t>parandekarabhi@gmail.com</t>
  </si>
  <si>
    <t>Vikings</t>
  </si>
  <si>
    <t>Karthik Panthakani</t>
  </si>
  <si>
    <t>nanistrings@gmail.com</t>
  </si>
  <si>
    <t>Mani K</t>
  </si>
  <si>
    <t>manireddy27@gmail.com</t>
  </si>
  <si>
    <t>Chandra Ravula</t>
  </si>
  <si>
    <t>shekar1213@gmail.com</t>
  </si>
  <si>
    <t>Amaleswar Botla</t>
  </si>
  <si>
    <t>amaleswar.botla@gmail.com</t>
  </si>
  <si>
    <t>Vrock</t>
  </si>
  <si>
    <t>Arun M</t>
  </si>
  <si>
    <t>bugnvl@gmail.com</t>
  </si>
  <si>
    <t>Ashutosh Abhinav</t>
  </si>
  <si>
    <t>abhinav.ashutosh.n@gmail.com</t>
  </si>
  <si>
    <t>Mallikarjuna Reddy</t>
  </si>
  <si>
    <t>mallikarjuna.konda@gmail.com</t>
  </si>
  <si>
    <t>Shakthivel Kumaravelu</t>
  </si>
  <si>
    <t>shakthimad@gmail.com</t>
  </si>
  <si>
    <t>Pavan RS</t>
  </si>
  <si>
    <t>pani.jan12@gmail.com</t>
  </si>
  <si>
    <t>Mohamed Mydeen</t>
  </si>
  <si>
    <t>maddy.mydeen@gmail.com</t>
  </si>
  <si>
    <t>KATHIRAVAN KANDASAMY</t>
  </si>
  <si>
    <t>kathir.marx@live.com</t>
  </si>
  <si>
    <t>Premanand Gunasekaran</t>
  </si>
  <si>
    <t>gunaprem.90@gmail.con</t>
  </si>
  <si>
    <t>league_name</t>
  </si>
  <si>
    <t>team_name</t>
  </si>
  <si>
    <t>player_id</t>
  </si>
  <si>
    <t>f_name</t>
  </si>
  <si>
    <t>l_name</t>
  </si>
  <si>
    <t>match_count</t>
  </si>
  <si>
    <t>bat_runs</t>
  </si>
  <si>
    <t>balls_faced</t>
  </si>
  <si>
    <t>bat_SR</t>
  </si>
  <si>
    <t>bowl_econ</t>
  </si>
  <si>
    <t>MTBC 2019 Men's League</t>
  </si>
  <si>
    <t>Bibin</t>
  </si>
  <si>
    <t>Babu</t>
  </si>
  <si>
    <t>Mahendra</t>
  </si>
  <si>
    <t>Rajput</t>
  </si>
  <si>
    <t>Pradeep</t>
  </si>
  <si>
    <t>Sharma</t>
  </si>
  <si>
    <t>Ronnie</t>
  </si>
  <si>
    <t>Netto</t>
  </si>
  <si>
    <t>Ashok</t>
  </si>
  <si>
    <t>Gollu</t>
  </si>
  <si>
    <t>Devendra</t>
  </si>
  <si>
    <t>Gajway</t>
  </si>
  <si>
    <t>Dilip</t>
  </si>
  <si>
    <t>Sundarraj</t>
  </si>
  <si>
    <t>Jayaraman</t>
  </si>
  <si>
    <t>Umakanthan</t>
  </si>
  <si>
    <t>Kaushal</t>
  </si>
  <si>
    <t>Kharkwal</t>
  </si>
  <si>
    <t>Shafeek</t>
  </si>
  <si>
    <t>Mohammed</t>
  </si>
  <si>
    <t>Sunny</t>
  </si>
  <si>
    <t>Patel</t>
  </si>
  <si>
    <t>Ajeet</t>
  </si>
  <si>
    <t>Pandey</t>
  </si>
  <si>
    <t>Saravana</t>
  </si>
  <si>
    <t>Kumar</t>
  </si>
  <si>
    <t>Roshan</t>
  </si>
  <si>
    <t>Abraham</t>
  </si>
  <si>
    <t>Venkat</t>
  </si>
  <si>
    <t>Mandava</t>
  </si>
  <si>
    <t>Deepan</t>
  </si>
  <si>
    <t>Sekar</t>
  </si>
  <si>
    <t>Akash</t>
  </si>
  <si>
    <t>Chatterjee</t>
  </si>
  <si>
    <t>Abhijit</t>
  </si>
  <si>
    <t>C</t>
  </si>
  <si>
    <t>Thiyagarajan</t>
  </si>
  <si>
    <t>Vignesh</t>
  </si>
  <si>
    <t>Jeetendra</t>
  </si>
  <si>
    <t>Kapase</t>
  </si>
  <si>
    <t>Rahul</t>
  </si>
  <si>
    <t>Neela</t>
  </si>
  <si>
    <t>Aniruddha</t>
  </si>
  <si>
    <t>Upadhye</t>
  </si>
  <si>
    <t>Vishnu</t>
  </si>
  <si>
    <t>Reddy</t>
  </si>
  <si>
    <t>Sanjay</t>
  </si>
  <si>
    <t>Ramaswamy</t>
  </si>
  <si>
    <t>Vivek</t>
  </si>
  <si>
    <t>Krishnan</t>
  </si>
  <si>
    <t>Vamshavardhan</t>
  </si>
  <si>
    <t>Nemarugommula</t>
  </si>
  <si>
    <t>Kuldeep</t>
  </si>
  <si>
    <t>Mistry</t>
  </si>
  <si>
    <t>Deepak</t>
  </si>
  <si>
    <t>Kadam</t>
  </si>
  <si>
    <t>Saktivel</t>
  </si>
  <si>
    <t>Sivaji</t>
  </si>
  <si>
    <t>Sasidhran</t>
  </si>
  <si>
    <t>Selvakumar</t>
  </si>
  <si>
    <t>Chaitanya</t>
  </si>
  <si>
    <t>Sella</t>
  </si>
  <si>
    <t>Vikas Reddy</t>
  </si>
  <si>
    <t>Abbu</t>
  </si>
  <si>
    <t>Siva Chandiran</t>
  </si>
  <si>
    <t>Jeyanandan</t>
  </si>
  <si>
    <t>Saradar Ali</t>
  </si>
  <si>
    <t>Mohammad</t>
  </si>
  <si>
    <t>Satish</t>
  </si>
  <si>
    <t>Chunduri</t>
  </si>
  <si>
    <t>Naren</t>
  </si>
  <si>
    <t>Bhokisham</t>
  </si>
  <si>
    <t>Ayyappan</t>
  </si>
  <si>
    <t>Rajalingam</t>
  </si>
  <si>
    <t>Chandru</t>
  </si>
  <si>
    <t>Ankolekar</t>
  </si>
  <si>
    <t>Ankit</t>
  </si>
  <si>
    <t>Mahajan</t>
  </si>
  <si>
    <t>Suddala</t>
  </si>
  <si>
    <t>Anoka Warriors</t>
  </si>
  <si>
    <t>Rajesh</t>
  </si>
  <si>
    <t>Banavatu</t>
  </si>
  <si>
    <t>Vikrant</t>
  </si>
  <si>
    <t>Sahoo</t>
  </si>
  <si>
    <t>Yogendhar</t>
  </si>
  <si>
    <t>Siddhant</t>
  </si>
  <si>
    <t>Kanungo</t>
  </si>
  <si>
    <t>Radhesyam</t>
  </si>
  <si>
    <t>Egala</t>
  </si>
  <si>
    <t>Sandeep</t>
  </si>
  <si>
    <t>Saha</t>
  </si>
  <si>
    <t>Rajendra</t>
  </si>
  <si>
    <t>Korepu</t>
  </si>
  <si>
    <t>Nishant</t>
  </si>
  <si>
    <t>Ganta</t>
  </si>
  <si>
    <t>Bhargav</t>
  </si>
  <si>
    <t>Koukoori</t>
  </si>
  <si>
    <t>Bhaskar</t>
  </si>
  <si>
    <t>Sharath</t>
  </si>
  <si>
    <t>Chandra</t>
  </si>
  <si>
    <t>Amit</t>
  </si>
  <si>
    <t>Pritam</t>
  </si>
  <si>
    <t>Naik</t>
  </si>
  <si>
    <t>Reddy Balguri</t>
  </si>
  <si>
    <t>Pratik</t>
  </si>
  <si>
    <t>Reddy Prasanna</t>
  </si>
  <si>
    <t>Aturu</t>
  </si>
  <si>
    <t>Venkata Seshank</t>
  </si>
  <si>
    <t>Chiruvolu</t>
  </si>
  <si>
    <t>Sudhir</t>
  </si>
  <si>
    <t>Singdi</t>
  </si>
  <si>
    <t>Vibhash</t>
  </si>
  <si>
    <t>Singh</t>
  </si>
  <si>
    <t>Bhavesh</t>
  </si>
  <si>
    <t>Parekh</t>
  </si>
  <si>
    <t>Aalok</t>
  </si>
  <si>
    <t>Bopanna</t>
  </si>
  <si>
    <t>Prasad</t>
  </si>
  <si>
    <t>Thorat</t>
  </si>
  <si>
    <t>Srihari</t>
  </si>
  <si>
    <t>Dusi</t>
  </si>
  <si>
    <t>Trideep</t>
  </si>
  <si>
    <t>Mishra</t>
  </si>
  <si>
    <t>Sathish</t>
  </si>
  <si>
    <t>Harikrishna</t>
  </si>
  <si>
    <t>Abdul Aziz</t>
  </si>
  <si>
    <t>Khan</t>
  </si>
  <si>
    <t>Sourav</t>
  </si>
  <si>
    <t>Saravanan</t>
  </si>
  <si>
    <t>Rengarajan</t>
  </si>
  <si>
    <t>Sanket</t>
  </si>
  <si>
    <t>Pathak</t>
  </si>
  <si>
    <t>Pavan</t>
  </si>
  <si>
    <t>Koyaa</t>
  </si>
  <si>
    <t>Gaurav</t>
  </si>
  <si>
    <t>Rastogi</t>
  </si>
  <si>
    <t>Anand</t>
  </si>
  <si>
    <t>Khanna</t>
  </si>
  <si>
    <t>Joshi</t>
  </si>
  <si>
    <t>Sai</t>
  </si>
  <si>
    <t>Teja</t>
  </si>
  <si>
    <t>Prashanth</t>
  </si>
  <si>
    <t>Guthi</t>
  </si>
  <si>
    <t>Jagan</t>
  </si>
  <si>
    <t>Kanniappan</t>
  </si>
  <si>
    <t>Bhailog</t>
  </si>
  <si>
    <t>Vaibhav</t>
  </si>
  <si>
    <t>Sridhar</t>
  </si>
  <si>
    <t>Venkatesh</t>
  </si>
  <si>
    <t>Sujit Kumar</t>
  </si>
  <si>
    <t>Gonuguntla</t>
  </si>
  <si>
    <t>Sirish</t>
  </si>
  <si>
    <t>Palvencha</t>
  </si>
  <si>
    <t>Roy Avinash Raj</t>
  </si>
  <si>
    <t>Jadey</t>
  </si>
  <si>
    <t>Kalyankar</t>
  </si>
  <si>
    <t>Vamshi</t>
  </si>
  <si>
    <t>Devulapally</t>
  </si>
  <si>
    <t>Vinay Kumar Reddy</t>
  </si>
  <si>
    <t>Yerravalli</t>
  </si>
  <si>
    <t>Jatin Samrat</t>
  </si>
  <si>
    <t>Mangini</t>
  </si>
  <si>
    <t>Sajith</t>
  </si>
  <si>
    <t>Anantharaman</t>
  </si>
  <si>
    <t>Rajnish</t>
  </si>
  <si>
    <t>Panday</t>
  </si>
  <si>
    <t>Jaswanth</t>
  </si>
  <si>
    <t>Bellam</t>
  </si>
  <si>
    <t>Dasaraju</t>
  </si>
  <si>
    <t>Kishore</t>
  </si>
  <si>
    <t>Raju</t>
  </si>
  <si>
    <t>Jaidi</t>
  </si>
  <si>
    <t>Nikhil</t>
  </si>
  <si>
    <t>R</t>
  </si>
  <si>
    <t>Prateek</t>
  </si>
  <si>
    <t>Hiremath</t>
  </si>
  <si>
    <t>Rounak</t>
  </si>
  <si>
    <t>Jaggi</t>
  </si>
  <si>
    <t>Anil</t>
  </si>
  <si>
    <t>Gangadharappa</t>
  </si>
  <si>
    <t>Swajan</t>
  </si>
  <si>
    <t>P</t>
  </si>
  <si>
    <t>Devarajan</t>
  </si>
  <si>
    <t>Raman</t>
  </si>
  <si>
    <t>Ali Faraz</t>
  </si>
  <si>
    <t>Rizvi</t>
  </si>
  <si>
    <t>Prudvi Raj</t>
  </si>
  <si>
    <t>Banala</t>
  </si>
  <si>
    <t>Tomar</t>
  </si>
  <si>
    <t>Manoj</t>
  </si>
  <si>
    <t>Vadivel</t>
  </si>
  <si>
    <t>Asher</t>
  </si>
  <si>
    <t>Anoop</t>
  </si>
  <si>
    <t>Thomas</t>
  </si>
  <si>
    <t>Prem</t>
  </si>
  <si>
    <t>Anto</t>
  </si>
  <si>
    <t>Inigo</t>
  </si>
  <si>
    <t>Ramalingam</t>
  </si>
  <si>
    <t>Binish</t>
  </si>
  <si>
    <t>Baby</t>
  </si>
  <si>
    <t>Prabhaghar</t>
  </si>
  <si>
    <t>Karunaharan</t>
  </si>
  <si>
    <t>Parthiban</t>
  </si>
  <si>
    <t>Soundararajan</t>
  </si>
  <si>
    <t>Arun</t>
  </si>
  <si>
    <t>Haran</t>
  </si>
  <si>
    <t>Dushy</t>
  </si>
  <si>
    <t>Sri</t>
  </si>
  <si>
    <t>Anwar</t>
  </si>
  <si>
    <t>Badarudeen Kutty</t>
  </si>
  <si>
    <t>Dharani</t>
  </si>
  <si>
    <t>Ramasamy</t>
  </si>
  <si>
    <t>Venkat Neteesh</t>
  </si>
  <si>
    <t>Anumukonda</t>
  </si>
  <si>
    <t>Prem Singh</t>
  </si>
  <si>
    <t>Bhookya</t>
  </si>
  <si>
    <t>Jayakanthan</t>
  </si>
  <si>
    <t>Lakshmanan</t>
  </si>
  <si>
    <t>Satwik</t>
  </si>
  <si>
    <t>K</t>
  </si>
  <si>
    <t>Sridhar Raddy</t>
  </si>
  <si>
    <t>Davu</t>
  </si>
  <si>
    <t>Blues XI</t>
  </si>
  <si>
    <t>Varun</t>
  </si>
  <si>
    <t>Akula</t>
  </si>
  <si>
    <t>Vinod</t>
  </si>
  <si>
    <t>Chokkula</t>
  </si>
  <si>
    <t>Vennamaneni</t>
  </si>
  <si>
    <t>Anudeep Reddy</t>
  </si>
  <si>
    <t>Erri</t>
  </si>
  <si>
    <t>Rakesh</t>
  </si>
  <si>
    <t>Patti</t>
  </si>
  <si>
    <t>Dilip Reddy</t>
  </si>
  <si>
    <t>Challa</t>
  </si>
  <si>
    <t>Archith</t>
  </si>
  <si>
    <t>Sonty</t>
  </si>
  <si>
    <t>Dakshesh</t>
  </si>
  <si>
    <t>Dixit</t>
  </si>
  <si>
    <t>Kanchumarthy</t>
  </si>
  <si>
    <t>Bhanu</t>
  </si>
  <si>
    <t>Javvaji</t>
  </si>
  <si>
    <t>Bhaskar Reddy</t>
  </si>
  <si>
    <t>Kolkuri</t>
  </si>
  <si>
    <t>Raghu</t>
  </si>
  <si>
    <t>Ciliveru</t>
  </si>
  <si>
    <t>Sathish K</t>
  </si>
  <si>
    <t>Kasu</t>
  </si>
  <si>
    <t>Tarun</t>
  </si>
  <si>
    <t>Chintu</t>
  </si>
  <si>
    <t>Phani Kiran</t>
  </si>
  <si>
    <t>Parvathaneni</t>
  </si>
  <si>
    <t>Kanthala</t>
  </si>
  <si>
    <t>Roop</t>
  </si>
  <si>
    <t>Alladi</t>
  </si>
  <si>
    <t>Pentyala</t>
  </si>
  <si>
    <t>Prasanna Kumar</t>
  </si>
  <si>
    <t>Tenali</t>
  </si>
  <si>
    <t>Blufalkonz</t>
  </si>
  <si>
    <t>Sharat</t>
  </si>
  <si>
    <t>Sagar</t>
  </si>
  <si>
    <t>Narasimhan</t>
  </si>
  <si>
    <t>Aswath</t>
  </si>
  <si>
    <t>Chinna</t>
  </si>
  <si>
    <t>Yogesh</t>
  </si>
  <si>
    <t>Jain</t>
  </si>
  <si>
    <t>Vara Prasad</t>
  </si>
  <si>
    <t>Toleti</t>
  </si>
  <si>
    <t>Shashank</t>
  </si>
  <si>
    <t>Abhiyanth</t>
  </si>
  <si>
    <t>Rao</t>
  </si>
  <si>
    <t>Channabyre Gowda</t>
  </si>
  <si>
    <t>Uday</t>
  </si>
  <si>
    <t>Nori</t>
  </si>
  <si>
    <t>Pratap</t>
  </si>
  <si>
    <t>Ram</t>
  </si>
  <si>
    <t>Kiran</t>
  </si>
  <si>
    <t>Ponnappa</t>
  </si>
  <si>
    <t>Prakash</t>
  </si>
  <si>
    <t>Vasudevan</t>
  </si>
  <si>
    <t>Suneel</t>
  </si>
  <si>
    <t>Gondesi</t>
  </si>
  <si>
    <t>Mutukuri</t>
  </si>
  <si>
    <t>Jagadeep</t>
  </si>
  <si>
    <t>Kavarapally</t>
  </si>
  <si>
    <t>Subramaniam</t>
  </si>
  <si>
    <t>Gopal</t>
  </si>
  <si>
    <t>Huluguda</t>
  </si>
  <si>
    <t>Boopesh</t>
  </si>
  <si>
    <t>Prabuvel</t>
  </si>
  <si>
    <t>Sashank Reddy</t>
  </si>
  <si>
    <t>Eadula</t>
  </si>
  <si>
    <t>Sriram</t>
  </si>
  <si>
    <t>Ganesan</t>
  </si>
  <si>
    <t>Anup Prakash</t>
  </si>
  <si>
    <t>Shet</t>
  </si>
  <si>
    <t>Vipul</t>
  </si>
  <si>
    <t>Deshpande</t>
  </si>
  <si>
    <t>Sameer</t>
  </si>
  <si>
    <t>Panicker</t>
  </si>
  <si>
    <t>Guleria</t>
  </si>
  <si>
    <t>Kunal</t>
  </si>
  <si>
    <t>Pankaj</t>
  </si>
  <si>
    <t>Keerthi</t>
  </si>
  <si>
    <t>Kedar</t>
  </si>
  <si>
    <t>Kadlaskar</t>
  </si>
  <si>
    <t>Guru</t>
  </si>
  <si>
    <t>Pawan</t>
  </si>
  <si>
    <t>Apoorva</t>
  </si>
  <si>
    <t>Kamath</t>
  </si>
  <si>
    <t>Anandh</t>
  </si>
  <si>
    <t>S</t>
  </si>
  <si>
    <t>Puneet</t>
  </si>
  <si>
    <t>Dhupar</t>
  </si>
  <si>
    <t>Prince</t>
  </si>
  <si>
    <t>Irfan</t>
  </si>
  <si>
    <t>Masurkar</t>
  </si>
  <si>
    <t>Gaurang</t>
  </si>
  <si>
    <t>Karthik</t>
  </si>
  <si>
    <t>Sinnakaruppan</t>
  </si>
  <si>
    <t>Sunil</t>
  </si>
  <si>
    <t>Khatri</t>
  </si>
  <si>
    <t>Ramkumar</t>
  </si>
  <si>
    <t>Mani</t>
  </si>
  <si>
    <t>Vijay</t>
  </si>
  <si>
    <t>Champions United</t>
  </si>
  <si>
    <t>Krinjal</t>
  </si>
  <si>
    <t>Muthukumaraswamy</t>
  </si>
  <si>
    <t>Govindaswamy</t>
  </si>
  <si>
    <t>Subish</t>
  </si>
  <si>
    <t>Alluparambil Bharathan</t>
  </si>
  <si>
    <t>Stalin</t>
  </si>
  <si>
    <t>Dass</t>
  </si>
  <si>
    <t>Thiru</t>
  </si>
  <si>
    <t>Natarajan</t>
  </si>
  <si>
    <t>Sambaran</t>
  </si>
  <si>
    <t>Ray</t>
  </si>
  <si>
    <t>Prabhakar</t>
  </si>
  <si>
    <t>Prabhu</t>
  </si>
  <si>
    <t>J</t>
  </si>
  <si>
    <t>Yuvaraj</t>
  </si>
  <si>
    <t>Venkatesan</t>
  </si>
  <si>
    <t>K V</t>
  </si>
  <si>
    <t>Vish</t>
  </si>
  <si>
    <t>Thottingal</t>
  </si>
  <si>
    <t>John</t>
  </si>
  <si>
    <t>Chariots Of Fire</t>
  </si>
  <si>
    <t>Merlin</t>
  </si>
  <si>
    <t>Jebaraj</t>
  </si>
  <si>
    <t>Manikandan</t>
  </si>
  <si>
    <t>Bodapati</t>
  </si>
  <si>
    <t>Sajid</t>
  </si>
  <si>
    <t>Mujawar</t>
  </si>
  <si>
    <t>Daniel</t>
  </si>
  <si>
    <t>Bharath</t>
  </si>
  <si>
    <t>Narayanan</t>
  </si>
  <si>
    <t>Gargy</t>
  </si>
  <si>
    <t>Dev</t>
  </si>
  <si>
    <t>Nick</t>
  </si>
  <si>
    <t>Vince</t>
  </si>
  <si>
    <t>Shashi</t>
  </si>
  <si>
    <t>Tolanur</t>
  </si>
  <si>
    <t>Javed</t>
  </si>
  <si>
    <t>Jay</t>
  </si>
  <si>
    <t>Madhavaram</t>
  </si>
  <si>
    <t>Madhav</t>
  </si>
  <si>
    <t>Kottayil</t>
  </si>
  <si>
    <t>Vaideeswaran</t>
  </si>
  <si>
    <t>Sivaswamy</t>
  </si>
  <si>
    <t>Navuri</t>
  </si>
  <si>
    <t>Hanu</t>
  </si>
  <si>
    <t>Madireddy</t>
  </si>
  <si>
    <t>Bhavik</t>
  </si>
  <si>
    <t>Thakkar</t>
  </si>
  <si>
    <t>Vyas</t>
  </si>
  <si>
    <t>Manish</t>
  </si>
  <si>
    <t>Sachdeva</t>
  </si>
  <si>
    <t>Aparanjith</t>
  </si>
  <si>
    <t>Saumya</t>
  </si>
  <si>
    <t>Satapathy</t>
  </si>
  <si>
    <t>Cummins CC</t>
  </si>
  <si>
    <t>Neradi</t>
  </si>
  <si>
    <t>Bhargava</t>
  </si>
  <si>
    <t>Srikantha</t>
  </si>
  <si>
    <t>Prad</t>
  </si>
  <si>
    <t>Pathirana</t>
  </si>
  <si>
    <t>Rohit</t>
  </si>
  <si>
    <t>Panchanadikar</t>
  </si>
  <si>
    <t>Harshil</t>
  </si>
  <si>
    <t>Angre</t>
  </si>
  <si>
    <t>Sarath</t>
  </si>
  <si>
    <t>Dhiraj</t>
  </si>
  <si>
    <t>Ameya</t>
  </si>
  <si>
    <t>Khandekar</t>
  </si>
  <si>
    <t>Thakur</t>
  </si>
  <si>
    <t>Santosh</t>
  </si>
  <si>
    <t>Nagaraju</t>
  </si>
  <si>
    <t>Sanjaya</t>
  </si>
  <si>
    <t>Ranasinghe</t>
  </si>
  <si>
    <t>Hussain</t>
  </si>
  <si>
    <t>Rangooni</t>
  </si>
  <si>
    <t>Afeef</t>
  </si>
  <si>
    <t>Umer</t>
  </si>
  <si>
    <t>Linford</t>
  </si>
  <si>
    <t>Leitch</t>
  </si>
  <si>
    <t>Tushar</t>
  </si>
  <si>
    <t>Naidu</t>
  </si>
  <si>
    <t>Sangamesh</t>
  </si>
  <si>
    <t>G M</t>
  </si>
  <si>
    <t>Irshad</t>
  </si>
  <si>
    <t>Ahmed</t>
  </si>
  <si>
    <t>Brandon Newton</t>
  </si>
  <si>
    <t>Gurrell</t>
  </si>
  <si>
    <t>Renju James</t>
  </si>
  <si>
    <t>Ganesh</t>
  </si>
  <si>
    <t>Ravi</t>
  </si>
  <si>
    <t>Devraj</t>
  </si>
  <si>
    <t>Ramachandran</t>
  </si>
  <si>
    <t>Jaiganesh</t>
  </si>
  <si>
    <t>Paneerselvam</t>
  </si>
  <si>
    <t>Shantanu</t>
  </si>
  <si>
    <t>Ranade</t>
  </si>
  <si>
    <t>Rameez</t>
  </si>
  <si>
    <t>Ghous</t>
  </si>
  <si>
    <t>Sumit</t>
  </si>
  <si>
    <t>Mahakud</t>
  </si>
  <si>
    <t>Dinesh</t>
  </si>
  <si>
    <t>Sarang</t>
  </si>
  <si>
    <t>Deodhar</t>
  </si>
  <si>
    <t>Himanshu</t>
  </si>
  <si>
    <t>Jasuja</t>
  </si>
  <si>
    <t>George Varghese</t>
  </si>
  <si>
    <t>Mazhuvancheriparampath</t>
  </si>
  <si>
    <t>Aravind</t>
  </si>
  <si>
    <t>Sairam</t>
  </si>
  <si>
    <t>Yogendra</t>
  </si>
  <si>
    <t>Prasanth</t>
  </si>
  <si>
    <t>Ravindramenon</t>
  </si>
  <si>
    <t>Prashant</t>
  </si>
  <si>
    <t>Kubihal</t>
  </si>
  <si>
    <t>Ravi Chandra</t>
  </si>
  <si>
    <t>Kummitha</t>
  </si>
  <si>
    <t>Bharat</t>
  </si>
  <si>
    <t>Devagiri</t>
  </si>
  <si>
    <t>Sandi Reddy</t>
  </si>
  <si>
    <t>Sarath Chandra</t>
  </si>
  <si>
    <t>Sankar</t>
  </si>
  <si>
    <t>Perni</t>
  </si>
  <si>
    <t>Prabhakaran</t>
  </si>
  <si>
    <t>Karuppiah</t>
  </si>
  <si>
    <t>Palaniappan</t>
  </si>
  <si>
    <t>Harish</t>
  </si>
  <si>
    <t>Murugavel</t>
  </si>
  <si>
    <t>Vamsi</t>
  </si>
  <si>
    <t>Krishna</t>
  </si>
  <si>
    <t>Megnath</t>
  </si>
  <si>
    <t>Shanmugiah</t>
  </si>
  <si>
    <t>Vinayan</t>
  </si>
  <si>
    <t>Srikanth</t>
  </si>
  <si>
    <t>Shankar</t>
  </si>
  <si>
    <t>Thangaraj</t>
  </si>
  <si>
    <t>Dhandapani</t>
  </si>
  <si>
    <t>Muhammad</t>
  </si>
  <si>
    <t>Yasar</t>
  </si>
  <si>
    <t>Saravanakumar</t>
  </si>
  <si>
    <t>A S</t>
  </si>
  <si>
    <t>Tamilselvan</t>
  </si>
  <si>
    <t>Jayaprataab</t>
  </si>
  <si>
    <t>Jaganathan</t>
  </si>
  <si>
    <t>Satvik</t>
  </si>
  <si>
    <t>Vala</t>
  </si>
  <si>
    <t>Asokan</t>
  </si>
  <si>
    <t>Koul</t>
  </si>
  <si>
    <t>Verma</t>
  </si>
  <si>
    <t>Swaroop</t>
  </si>
  <si>
    <t>Pesala</t>
  </si>
  <si>
    <t>Rajapratap</t>
  </si>
  <si>
    <t>Thippaluru Vijay</t>
  </si>
  <si>
    <t>Manish Kumar</t>
  </si>
  <si>
    <t>Hari</t>
  </si>
  <si>
    <t>Srinivasan</t>
  </si>
  <si>
    <t>Karthikeyan</t>
  </si>
  <si>
    <t>Rajagopalan</t>
  </si>
  <si>
    <t>Shanmugam</t>
  </si>
  <si>
    <t>Saloj</t>
  </si>
  <si>
    <t>Kurupathukattil Gopi</t>
  </si>
  <si>
    <t>Mathialagan</t>
  </si>
  <si>
    <t>Nedunchezhian</t>
  </si>
  <si>
    <t>Saurav</t>
  </si>
  <si>
    <t>Porel</t>
  </si>
  <si>
    <t>Sindhanuru</t>
  </si>
  <si>
    <t>Samjith</t>
  </si>
  <si>
    <t>Sadasivan</t>
  </si>
  <si>
    <t>Sathyanarayanan</t>
  </si>
  <si>
    <t>Viswanathan</t>
  </si>
  <si>
    <t>Srinath</t>
  </si>
  <si>
    <t>Balasubramanian</t>
  </si>
  <si>
    <t>Arunapuram</t>
  </si>
  <si>
    <t>Kaushik</t>
  </si>
  <si>
    <t>Piyush</t>
  </si>
  <si>
    <t>Hari Krishna</t>
  </si>
  <si>
    <t>Bharathala</t>
  </si>
  <si>
    <t>Sabapathi</t>
  </si>
  <si>
    <t>Akkipalli</t>
  </si>
  <si>
    <t>Sharath Kumar</t>
  </si>
  <si>
    <t>Dhamodaran</t>
  </si>
  <si>
    <t>Shiva</t>
  </si>
  <si>
    <t>Vanam</t>
  </si>
  <si>
    <t>Kundavaram</t>
  </si>
  <si>
    <t>Girinadh</t>
  </si>
  <si>
    <t>Penmatsa</t>
  </si>
  <si>
    <t>Suresh</t>
  </si>
  <si>
    <t>Borra</t>
  </si>
  <si>
    <t>Vikram</t>
  </si>
  <si>
    <t>Chirumamilla</t>
  </si>
  <si>
    <t>Murthuja Valli</t>
  </si>
  <si>
    <t>Dudekula</t>
  </si>
  <si>
    <t>Maddela</t>
  </si>
  <si>
    <t>Devarasetti</t>
  </si>
  <si>
    <t>Abhilash</t>
  </si>
  <si>
    <t>Gaddam</t>
  </si>
  <si>
    <t>Siddhu</t>
  </si>
  <si>
    <t>N</t>
  </si>
  <si>
    <t>Paleti</t>
  </si>
  <si>
    <t>Nachimuthu</t>
  </si>
  <si>
    <t>Davuluri</t>
  </si>
  <si>
    <t>T</t>
  </si>
  <si>
    <t>Anumanthu Gopal</t>
  </si>
  <si>
    <t>Gangakiran</t>
  </si>
  <si>
    <t>Srikakulam</t>
  </si>
  <si>
    <t>Gudiputi</t>
  </si>
  <si>
    <t>Rama Naidu</t>
  </si>
  <si>
    <t>Ramisetti</t>
  </si>
  <si>
    <t>Manchikatla</t>
  </si>
  <si>
    <t>Jeevan</t>
  </si>
  <si>
    <t>Srinivas (vasu)</t>
  </si>
  <si>
    <t>Komanduri</t>
  </si>
  <si>
    <t>Veeravelli</t>
  </si>
  <si>
    <t>Anand Mahesh</t>
  </si>
  <si>
    <t>Varadiah</t>
  </si>
  <si>
    <t>Ramu</t>
  </si>
  <si>
    <t>Tummala</t>
  </si>
  <si>
    <t>Mahalingam</t>
  </si>
  <si>
    <t>Darshan</t>
  </si>
  <si>
    <t>Bimal</t>
  </si>
  <si>
    <t>Bhushan</t>
  </si>
  <si>
    <t>Vamsi Krishna</t>
  </si>
  <si>
    <t>Kancharla</t>
  </si>
  <si>
    <t>Nitin</t>
  </si>
  <si>
    <t>Cheekatla</t>
  </si>
  <si>
    <t>Bala</t>
  </si>
  <si>
    <t>Chandan Singh</t>
  </si>
  <si>
    <t>Megavath</t>
  </si>
  <si>
    <t>Cicil</t>
  </si>
  <si>
    <t>Pilli</t>
  </si>
  <si>
    <t>Akhil</t>
  </si>
  <si>
    <t>Kolla</t>
  </si>
  <si>
    <t>Akshay</t>
  </si>
  <si>
    <t>Bhambure</t>
  </si>
  <si>
    <t>Palle</t>
  </si>
  <si>
    <t>Vijayabalan</t>
  </si>
  <si>
    <t>Minank Reddy</t>
  </si>
  <si>
    <t>Podduturi</t>
  </si>
  <si>
    <t>Potla</t>
  </si>
  <si>
    <t>Mohamed</t>
  </si>
  <si>
    <t>Shareek</t>
  </si>
  <si>
    <t>Gowtham</t>
  </si>
  <si>
    <t>SM</t>
  </si>
  <si>
    <t>Satyavolu</t>
  </si>
  <si>
    <t>Vege</t>
  </si>
  <si>
    <t>Sai Vineeth</t>
  </si>
  <si>
    <t>Putchala</t>
  </si>
  <si>
    <t>Jagadish</t>
  </si>
  <si>
    <t>Vasireddy</t>
  </si>
  <si>
    <t>Kondam</t>
  </si>
  <si>
    <t>A</t>
  </si>
  <si>
    <t>Luqman</t>
  </si>
  <si>
    <t>Ahmad</t>
  </si>
  <si>
    <t>Praveen</t>
  </si>
  <si>
    <t>Addepally</t>
  </si>
  <si>
    <t>Adarsh</t>
  </si>
  <si>
    <t>Raghavendra</t>
  </si>
  <si>
    <t>Kanduri</t>
  </si>
  <si>
    <t>Jonnalagadda</t>
  </si>
  <si>
    <t>Prathyush</t>
  </si>
  <si>
    <t>Annapragada</t>
  </si>
  <si>
    <t>Ramana Babu</t>
  </si>
  <si>
    <t>Tadi</t>
  </si>
  <si>
    <t>Naresh</t>
  </si>
  <si>
    <t>Cherukuri</t>
  </si>
  <si>
    <t>Rajasekhar</t>
  </si>
  <si>
    <t>Sunkara</t>
  </si>
  <si>
    <t>Kolli</t>
  </si>
  <si>
    <t>Diwakar</t>
  </si>
  <si>
    <t>Ep Tigers</t>
  </si>
  <si>
    <t>Satya</t>
  </si>
  <si>
    <t>Golla</t>
  </si>
  <si>
    <t>Shaikh</t>
  </si>
  <si>
    <t>Dahood</t>
  </si>
  <si>
    <t>Kishore Kumar</t>
  </si>
  <si>
    <t>Gudikandula</t>
  </si>
  <si>
    <t>Mohan</t>
  </si>
  <si>
    <t>Ganapati</t>
  </si>
  <si>
    <t>Paul</t>
  </si>
  <si>
    <t>Ravi Shankar</t>
  </si>
  <si>
    <t>Toshniwal</t>
  </si>
  <si>
    <t>Bhavin</t>
  </si>
  <si>
    <t>Bhavsar</t>
  </si>
  <si>
    <t>Gade</t>
  </si>
  <si>
    <t>Charan</t>
  </si>
  <si>
    <t>Govind</t>
  </si>
  <si>
    <t>Abhisekh</t>
  </si>
  <si>
    <t>Sudeep</t>
  </si>
  <si>
    <t>Rai</t>
  </si>
  <si>
    <t>Abhishek</t>
  </si>
  <si>
    <t>Taralekar</t>
  </si>
  <si>
    <t>Kandra</t>
  </si>
  <si>
    <t>Pardhasaradhi</t>
  </si>
  <si>
    <t>Allu</t>
  </si>
  <si>
    <t>Vineet</t>
  </si>
  <si>
    <t>Tiwari</t>
  </si>
  <si>
    <t>Epic</t>
  </si>
  <si>
    <t>Milind</t>
  </si>
  <si>
    <t>Kshirsagar</t>
  </si>
  <si>
    <t>Sastri</t>
  </si>
  <si>
    <t>Samir</t>
  </si>
  <si>
    <t>Penkar</t>
  </si>
  <si>
    <t>Sathe</t>
  </si>
  <si>
    <t>Ashish</t>
  </si>
  <si>
    <t>Baiju</t>
  </si>
  <si>
    <t>Mehta</t>
  </si>
  <si>
    <t>Khandelwal</t>
  </si>
  <si>
    <t>Padmanaban</t>
  </si>
  <si>
    <t>Jaidev</t>
  </si>
  <si>
    <t>Balchandani</t>
  </si>
  <si>
    <t>Chandan</t>
  </si>
  <si>
    <t>Jha</t>
  </si>
  <si>
    <t>Bijoy</t>
  </si>
  <si>
    <t>Raghavan</t>
  </si>
  <si>
    <t>Vinayak</t>
  </si>
  <si>
    <t>Sakharkar</t>
  </si>
  <si>
    <t>Dutta</t>
  </si>
  <si>
    <t>Ranjit</t>
  </si>
  <si>
    <t>Bashiyam</t>
  </si>
  <si>
    <t>Soundarajan</t>
  </si>
  <si>
    <t>Sujith</t>
  </si>
  <si>
    <t>Kurup</t>
  </si>
  <si>
    <t>Sheetal</t>
  </si>
  <si>
    <t>Shashidhar</t>
  </si>
  <si>
    <t>Satishkumar</t>
  </si>
  <si>
    <t>Narayanamoorthy</t>
  </si>
  <si>
    <t>Patange</t>
  </si>
  <si>
    <t>Koti</t>
  </si>
  <si>
    <t>Ambati</t>
  </si>
  <si>
    <t>Nagarjun</t>
  </si>
  <si>
    <t>Parvath</t>
  </si>
  <si>
    <t>Naveen</t>
  </si>
  <si>
    <t>Medikondur</t>
  </si>
  <si>
    <t>Raj</t>
  </si>
  <si>
    <t>Kandakatla</t>
  </si>
  <si>
    <t>Manem</t>
  </si>
  <si>
    <t>Srini</t>
  </si>
  <si>
    <t>Pardha</t>
  </si>
  <si>
    <t>Pallabothu</t>
  </si>
  <si>
    <t>Sekhar</t>
  </si>
  <si>
    <t>Konakanti</t>
  </si>
  <si>
    <t>Chandra Prasad Reddy</t>
  </si>
  <si>
    <t>Atturu</t>
  </si>
  <si>
    <t>Lamsal</t>
  </si>
  <si>
    <t>Koirala</t>
  </si>
  <si>
    <t>Pritesh</t>
  </si>
  <si>
    <t>Upadhyay</t>
  </si>
  <si>
    <t>Sujan</t>
  </si>
  <si>
    <t>Shrestha</t>
  </si>
  <si>
    <t>Shraman</t>
  </si>
  <si>
    <t>Shrama</t>
  </si>
  <si>
    <t>Dil</t>
  </si>
  <si>
    <t>Chhetri</t>
  </si>
  <si>
    <t>Kc</t>
  </si>
  <si>
    <t>Dpace</t>
  </si>
  <si>
    <t>Paudel</t>
  </si>
  <si>
    <t>Tamang</t>
  </si>
  <si>
    <t>Sundaresan</t>
  </si>
  <si>
    <t>Tribikya</t>
  </si>
  <si>
    <t>Thapa</t>
  </si>
  <si>
    <t>Abishes Bikram</t>
  </si>
  <si>
    <t>Bhandari</t>
  </si>
  <si>
    <t>Mahesh</t>
  </si>
  <si>
    <t>Sakethreddy</t>
  </si>
  <si>
    <t>Challamalla</t>
  </si>
  <si>
    <t>Ivan</t>
  </si>
  <si>
    <t>Rowe</t>
  </si>
  <si>
    <t>Jayaram</t>
  </si>
  <si>
    <t>G-xi</t>
  </si>
  <si>
    <t>Goyal</t>
  </si>
  <si>
    <t>Vikas</t>
  </si>
  <si>
    <t>Jaiswal</t>
  </si>
  <si>
    <t>Abhinandan</t>
  </si>
  <si>
    <t>Aggarwal</t>
  </si>
  <si>
    <t>Sumeet</t>
  </si>
  <si>
    <t>Sorabh</t>
  </si>
  <si>
    <t>Khurana</t>
  </si>
  <si>
    <t>Shamimul</t>
  </si>
  <si>
    <t>Islam</t>
  </si>
  <si>
    <t>Seshi</t>
  </si>
  <si>
    <t>Vanukuri</t>
  </si>
  <si>
    <t>C. V.</t>
  </si>
  <si>
    <t>Sravan</t>
  </si>
  <si>
    <t>Sheelam</t>
  </si>
  <si>
    <t>Kami</t>
  </si>
  <si>
    <t>Dupinder</t>
  </si>
  <si>
    <t>Ahmed Saquib</t>
  </si>
  <si>
    <t>Sina</t>
  </si>
  <si>
    <t>Gundapaneni</t>
  </si>
  <si>
    <t>Amar</t>
  </si>
  <si>
    <t>Govindan</t>
  </si>
  <si>
    <t>Jatin</t>
  </si>
  <si>
    <t>Singla</t>
  </si>
  <si>
    <t>Kannekanti</t>
  </si>
  <si>
    <t>Chiranjeevi Sivaa</t>
  </si>
  <si>
    <t>Rajaneni</t>
  </si>
  <si>
    <t>Gujju Xi</t>
  </si>
  <si>
    <t>Khatod</t>
  </si>
  <si>
    <t>Jaswanth Reddy</t>
  </si>
  <si>
    <t>Vuggumudi</t>
  </si>
  <si>
    <t>Ajish</t>
  </si>
  <si>
    <t>Madhavan</t>
  </si>
  <si>
    <t>Kamleshkumar</t>
  </si>
  <si>
    <t>Kalpesh</t>
  </si>
  <si>
    <t>Hemang</t>
  </si>
  <si>
    <t>Shah</t>
  </si>
  <si>
    <t>Mukesh</t>
  </si>
  <si>
    <t>Chetan</t>
  </si>
  <si>
    <t>Sura</t>
  </si>
  <si>
    <t>Prinjal</t>
  </si>
  <si>
    <t>Girish</t>
  </si>
  <si>
    <t>Venkitaraman</t>
  </si>
  <si>
    <t>Jigar</t>
  </si>
  <si>
    <t>Modi</t>
  </si>
  <si>
    <t>Aryan</t>
  </si>
  <si>
    <t>Dipak</t>
  </si>
  <si>
    <t>Panchal</t>
  </si>
  <si>
    <t>Shravan</t>
  </si>
  <si>
    <t>Nivsarkar</t>
  </si>
  <si>
    <t>Maharshi</t>
  </si>
  <si>
    <t>Prerak</t>
  </si>
  <si>
    <t>Karan</t>
  </si>
  <si>
    <t>Hardik</t>
  </si>
  <si>
    <t>Pandit</t>
  </si>
  <si>
    <t>Namish</t>
  </si>
  <si>
    <t>Raina</t>
  </si>
  <si>
    <t>Hawks Xi</t>
  </si>
  <si>
    <t>Sengupta</t>
  </si>
  <si>
    <t>Ramana</t>
  </si>
  <si>
    <t>Mopuri</t>
  </si>
  <si>
    <t>Kosana</t>
  </si>
  <si>
    <t>Rajashekhar</t>
  </si>
  <si>
    <t>Kethireddy</t>
  </si>
  <si>
    <t>Gopinath</t>
  </si>
  <si>
    <t>D</t>
  </si>
  <si>
    <t>Praneeth</t>
  </si>
  <si>
    <t>Varma</t>
  </si>
  <si>
    <t>Mukherjee</t>
  </si>
  <si>
    <t>Neetish</t>
  </si>
  <si>
    <t>Manikanta</t>
  </si>
  <si>
    <t>V</t>
  </si>
  <si>
    <t>Ranga</t>
  </si>
  <si>
    <t>Khati</t>
  </si>
  <si>
    <t>Syed</t>
  </si>
  <si>
    <t>Aplu</t>
  </si>
  <si>
    <t>Bino</t>
  </si>
  <si>
    <t>George</t>
  </si>
  <si>
    <t>Prathipati</t>
  </si>
  <si>
    <t>Hit &amp; Run</t>
  </si>
  <si>
    <t>Nanda</t>
  </si>
  <si>
    <t>Arul</t>
  </si>
  <si>
    <t>Arumugam</t>
  </si>
  <si>
    <t>Subhram</t>
  </si>
  <si>
    <t>Dugyala</t>
  </si>
  <si>
    <t>Rajiv</t>
  </si>
  <si>
    <t>Sumanth</t>
  </si>
  <si>
    <t>Gorur</t>
  </si>
  <si>
    <t>Sharan</t>
  </si>
  <si>
    <t>Devaraj</t>
  </si>
  <si>
    <t>Kotagiri</t>
  </si>
  <si>
    <t>Soni</t>
  </si>
  <si>
    <t>Mohanan</t>
  </si>
  <si>
    <t>Srivathsan</t>
  </si>
  <si>
    <t>Kannan</t>
  </si>
  <si>
    <t>Vaitheeswaran</t>
  </si>
  <si>
    <t>Ravi Kumar Raj</t>
  </si>
  <si>
    <t>Ramnath</t>
  </si>
  <si>
    <t>Emaya</t>
  </si>
  <si>
    <t>Selvaraj</t>
  </si>
  <si>
    <t>Ajay</t>
  </si>
  <si>
    <t>Aluri</t>
  </si>
  <si>
    <t>Kartik</t>
  </si>
  <si>
    <t>Ganesa</t>
  </si>
  <si>
    <t>Alok</t>
  </si>
  <si>
    <t>Ramesh</t>
  </si>
  <si>
    <t>Desai</t>
  </si>
  <si>
    <t>Rinkesh</t>
  </si>
  <si>
    <t>Munaswamy</t>
  </si>
  <si>
    <t>Kotte</t>
  </si>
  <si>
    <t>Howitzers</t>
  </si>
  <si>
    <t>Rishabh</t>
  </si>
  <si>
    <t>Srivastava</t>
  </si>
  <si>
    <t>Abhinav</t>
  </si>
  <si>
    <t>Ramji</t>
  </si>
  <si>
    <t>Kamal</t>
  </si>
  <si>
    <t>Mothilal</t>
  </si>
  <si>
    <t>Swaminathan</t>
  </si>
  <si>
    <t>Chaturvedi</t>
  </si>
  <si>
    <t>Deokar</t>
  </si>
  <si>
    <t>Balachandran</t>
  </si>
  <si>
    <t>Laxman</t>
  </si>
  <si>
    <t>Thoutam</t>
  </si>
  <si>
    <t>Achal</t>
  </si>
  <si>
    <t>Lathia</t>
  </si>
  <si>
    <t>Suvam</t>
  </si>
  <si>
    <t>Das</t>
  </si>
  <si>
    <t>Siddharth</t>
  </si>
  <si>
    <t>Ananthakrishnan</t>
  </si>
  <si>
    <t>Indian Boys</t>
  </si>
  <si>
    <t>Jd</t>
  </si>
  <si>
    <t>Sehrawat</t>
  </si>
  <si>
    <t>Bhimraj</t>
  </si>
  <si>
    <t>Mahendhra</t>
  </si>
  <si>
    <t>Agrawal</t>
  </si>
  <si>
    <t>Ahsan</t>
  </si>
  <si>
    <t>Kahild</t>
  </si>
  <si>
    <t>Harit</t>
  </si>
  <si>
    <t>Anant</t>
  </si>
  <si>
    <t>Gurung</t>
  </si>
  <si>
    <t>Jagjot</t>
  </si>
  <si>
    <t>Bhardwaj</t>
  </si>
  <si>
    <t>Gurdeep</t>
  </si>
  <si>
    <t>Dhanraj</t>
  </si>
  <si>
    <t>Shriyan</t>
  </si>
  <si>
    <t>Rajaraman</t>
  </si>
  <si>
    <t>Apoorav</t>
  </si>
  <si>
    <t>Faraz</t>
  </si>
  <si>
    <t>Katib</t>
  </si>
  <si>
    <t>Kanwar</t>
  </si>
  <si>
    <t>Mudassar</t>
  </si>
  <si>
    <t>Mubashir Tariq</t>
  </si>
  <si>
    <t>Sahney</t>
  </si>
  <si>
    <t>Saketh</t>
  </si>
  <si>
    <t>Mathur</t>
  </si>
  <si>
    <t>Jagesh</t>
  </si>
  <si>
    <t>Adiga</t>
  </si>
  <si>
    <t>Nageshwar</t>
  </si>
  <si>
    <t>Pandurangi</t>
  </si>
  <si>
    <t>Suchit</t>
  </si>
  <si>
    <t>Kapoor</t>
  </si>
  <si>
    <t>Barjahan</t>
  </si>
  <si>
    <t>Shaik</t>
  </si>
  <si>
    <t>Lohit</t>
  </si>
  <si>
    <t>Malviya</t>
  </si>
  <si>
    <t>Hemanthkumar</t>
  </si>
  <si>
    <t>Kandala</t>
  </si>
  <si>
    <t>Saurabh</t>
  </si>
  <si>
    <t>Ahuja</t>
  </si>
  <si>
    <t>Tarak</t>
  </si>
  <si>
    <t>Kommineni</t>
  </si>
  <si>
    <t>Katta</t>
  </si>
  <si>
    <t>Kotireddy</t>
  </si>
  <si>
    <t>Marri</t>
  </si>
  <si>
    <t>Giridhar</t>
  </si>
  <si>
    <t>Kommareddi</t>
  </si>
  <si>
    <t>Sudhakar</t>
  </si>
  <si>
    <t>Boda</t>
  </si>
  <si>
    <t>Vamsi Kiran</t>
  </si>
  <si>
    <t>Polavarapu</t>
  </si>
  <si>
    <t>Sripada</t>
  </si>
  <si>
    <t>Parvataneni</t>
  </si>
  <si>
    <t>Aditya</t>
  </si>
  <si>
    <t>Edala</t>
  </si>
  <si>
    <t>Bharat Reddy</t>
  </si>
  <si>
    <t>Bollapu</t>
  </si>
  <si>
    <t>Akkala</t>
  </si>
  <si>
    <t>Madhu</t>
  </si>
  <si>
    <t>Kadirisani</t>
  </si>
  <si>
    <t>Venu</t>
  </si>
  <si>
    <t>Maddineni</t>
  </si>
  <si>
    <t>Surya Teja</t>
  </si>
  <si>
    <t>Ravula</t>
  </si>
  <si>
    <t>Amruth Babu</t>
  </si>
  <si>
    <t>Kasukurthi</t>
  </si>
  <si>
    <t>Ram Mohan</t>
  </si>
  <si>
    <t>Valluri</t>
  </si>
  <si>
    <t>Shetty</t>
  </si>
  <si>
    <t>Rishi</t>
  </si>
  <si>
    <t>Gutta</t>
  </si>
  <si>
    <t>Sushiel</t>
  </si>
  <si>
    <t>Gadre</t>
  </si>
  <si>
    <t>Radhakrishna Reddy</t>
  </si>
  <si>
    <t>Chinthala</t>
  </si>
  <si>
    <t>Sahil</t>
  </si>
  <si>
    <t>Gupta</t>
  </si>
  <si>
    <t>Gagan</t>
  </si>
  <si>
    <t>Kapahi</t>
  </si>
  <si>
    <t>Panwar</t>
  </si>
  <si>
    <t>Harsha</t>
  </si>
  <si>
    <t>Rellu</t>
  </si>
  <si>
    <t>Rochak</t>
  </si>
  <si>
    <t>Nallagerla</t>
  </si>
  <si>
    <t>Sant</t>
  </si>
  <si>
    <t>Bhupinder</t>
  </si>
  <si>
    <t>Chunchu</t>
  </si>
  <si>
    <t>Bommana</t>
  </si>
  <si>
    <t>Shirodkar</t>
  </si>
  <si>
    <t>Satya Harish</t>
  </si>
  <si>
    <t>Pippalla</t>
  </si>
  <si>
    <t>Abhijeet</t>
  </si>
  <si>
    <t>Ankush</t>
  </si>
  <si>
    <t>Kalohia</t>
  </si>
  <si>
    <t>Tata</t>
  </si>
  <si>
    <t>Chaudhary</t>
  </si>
  <si>
    <t>Saini</t>
  </si>
  <si>
    <t>Chakri</t>
  </si>
  <si>
    <t>Goli</t>
  </si>
  <si>
    <t>Vankayalapati</t>
  </si>
  <si>
    <t>Sai Ganesh</t>
  </si>
  <si>
    <t>Bingi</t>
  </si>
  <si>
    <t>Niranjan Sai</t>
  </si>
  <si>
    <t>Chamakuru</t>
  </si>
  <si>
    <t>Umesh</t>
  </si>
  <si>
    <t>Puppala</t>
  </si>
  <si>
    <t>Yerramsetty</t>
  </si>
  <si>
    <t>V D Maheswara Reddy</t>
  </si>
  <si>
    <t>Binigeri</t>
  </si>
  <si>
    <t>Santhosh Kumar</t>
  </si>
  <si>
    <t>Bathini</t>
  </si>
  <si>
    <t>Bobbala</t>
  </si>
  <si>
    <t>Kalyan</t>
  </si>
  <si>
    <t>Malle</t>
  </si>
  <si>
    <t>Lijo</t>
  </si>
  <si>
    <t>K G</t>
  </si>
  <si>
    <t>Pavan Kumar</t>
  </si>
  <si>
    <t>Bollampalli</t>
  </si>
  <si>
    <t>Nagarjuna</t>
  </si>
  <si>
    <t>Maddipati</t>
  </si>
  <si>
    <t>Narayana Varma</t>
  </si>
  <si>
    <t>Gadiraju</t>
  </si>
  <si>
    <t>Zubin</t>
  </si>
  <si>
    <t>Omair Faiz</t>
  </si>
  <si>
    <t>Ilias</t>
  </si>
  <si>
    <t>Nazari</t>
  </si>
  <si>
    <t>Taufique Elahi</t>
  </si>
  <si>
    <t>Chowdhury</t>
  </si>
  <si>
    <t>Bilal</t>
  </si>
  <si>
    <t>Siddiqui</t>
  </si>
  <si>
    <t>Nasrat</t>
  </si>
  <si>
    <t>Umar</t>
  </si>
  <si>
    <t>Raghuram</t>
  </si>
  <si>
    <t>Challagundla</t>
  </si>
  <si>
    <t>Mahamood</t>
  </si>
  <si>
    <t>Emmanuel</t>
  </si>
  <si>
    <t>Rondi</t>
  </si>
  <si>
    <t>Harris</t>
  </si>
  <si>
    <t>Vohra</t>
  </si>
  <si>
    <t>Anamul</t>
  </si>
  <si>
    <t>Hasan</t>
  </si>
  <si>
    <t>Abdullah</t>
  </si>
  <si>
    <t>Moin</t>
  </si>
  <si>
    <t>Rashed</t>
  </si>
  <si>
    <t>Jidni</t>
  </si>
  <si>
    <t>Tharuka</t>
  </si>
  <si>
    <t>Senevirathne</t>
  </si>
  <si>
    <t>Abdul</t>
  </si>
  <si>
    <t>Sait</t>
  </si>
  <si>
    <t>Didar</t>
  </si>
  <si>
    <t>Zahid</t>
  </si>
  <si>
    <t>Rafique</t>
  </si>
  <si>
    <t>Akshit</t>
  </si>
  <si>
    <t>Makkar</t>
  </si>
  <si>
    <t>Ayaz</t>
  </si>
  <si>
    <t>Faisal</t>
  </si>
  <si>
    <t>Zaman</t>
  </si>
  <si>
    <t>Mighty Minns</t>
  </si>
  <si>
    <t>Sashank</t>
  </si>
  <si>
    <t>Sravan Kumar</t>
  </si>
  <si>
    <t>Rayadurgam</t>
  </si>
  <si>
    <t>Umasankar</t>
  </si>
  <si>
    <t>Bonumaddi</t>
  </si>
  <si>
    <t>Kusam</t>
  </si>
  <si>
    <t>Srivatsav</t>
  </si>
  <si>
    <t>Sanoop Bhasker</t>
  </si>
  <si>
    <t>Vellangara</t>
  </si>
  <si>
    <t>Lanka</t>
  </si>
  <si>
    <t>Murali</t>
  </si>
  <si>
    <t>Nibhanupudi</t>
  </si>
  <si>
    <t>Kavuri</t>
  </si>
  <si>
    <t>Komma</t>
  </si>
  <si>
    <t>Shrikanth</t>
  </si>
  <si>
    <t>Jappa</t>
  </si>
  <si>
    <t>Ramki</t>
  </si>
  <si>
    <t>Siva</t>
  </si>
  <si>
    <t>srikanth</t>
  </si>
  <si>
    <t>C.S</t>
  </si>
  <si>
    <t>Sayantan</t>
  </si>
  <si>
    <t>Bandyopadhyay</t>
  </si>
  <si>
    <t>Talha</t>
  </si>
  <si>
    <t>Bathula</t>
  </si>
  <si>
    <t>Minneapolis Rockers</t>
  </si>
  <si>
    <t>Rasool Gafar</t>
  </si>
  <si>
    <t>Dhanasekaran</t>
  </si>
  <si>
    <t>Sridharan</t>
  </si>
  <si>
    <t>Grover</t>
  </si>
  <si>
    <t>Ashutosh</t>
  </si>
  <si>
    <t>Dhar</t>
  </si>
  <si>
    <t>Kandisa</t>
  </si>
  <si>
    <t>Udayaraj</t>
  </si>
  <si>
    <t>Ms</t>
  </si>
  <si>
    <t>Bhumit</t>
  </si>
  <si>
    <t>Sarathkumar</t>
  </si>
  <si>
    <t>Moram</t>
  </si>
  <si>
    <t>Katreddy</t>
  </si>
  <si>
    <t>Dikshith</t>
  </si>
  <si>
    <t>Vishwaa</t>
  </si>
  <si>
    <t>Vaithiyanathan</t>
  </si>
  <si>
    <t>Amarnath</t>
  </si>
  <si>
    <t>Immadisetty</t>
  </si>
  <si>
    <t>Kv</t>
  </si>
  <si>
    <t>Nestor</t>
  </si>
  <si>
    <t>Gurumani</t>
  </si>
  <si>
    <t>Suresh Kumar</t>
  </si>
  <si>
    <t>Arjunan</t>
  </si>
  <si>
    <t>Nageswar Reddy</t>
  </si>
  <si>
    <t>Pasala</t>
  </si>
  <si>
    <t>Sekhar Pulipati</t>
  </si>
  <si>
    <t>Vinodkumar</t>
  </si>
  <si>
    <t>Minnesota  Royal Challengers</t>
  </si>
  <si>
    <t>Dhananjayamurthy</t>
  </si>
  <si>
    <t>Sn</t>
  </si>
  <si>
    <t>Revanna</t>
  </si>
  <si>
    <t>H R</t>
  </si>
  <si>
    <t>Shiva Kumar</t>
  </si>
  <si>
    <t>Shivanand</t>
  </si>
  <si>
    <t>Mali</t>
  </si>
  <si>
    <t>Vasuki</t>
  </si>
  <si>
    <t>Chinmaya</t>
  </si>
  <si>
    <t>Mandiganal</t>
  </si>
  <si>
    <t>Goutham</t>
  </si>
  <si>
    <t>Varun Pratap</t>
  </si>
  <si>
    <t>Nagathihalli Jagadish</t>
  </si>
  <si>
    <t>Jagadeesha</t>
  </si>
  <si>
    <t>Reethesh</t>
  </si>
  <si>
    <t>Gowda</t>
  </si>
  <si>
    <t>Visakh</t>
  </si>
  <si>
    <t>Sadat</t>
  </si>
  <si>
    <t>Chandrasekhar Reddy</t>
  </si>
  <si>
    <t>Vennam</t>
  </si>
  <si>
    <t>Karteek</t>
  </si>
  <si>
    <t>Agarwal</t>
  </si>
  <si>
    <t>Kiran Kumar</t>
  </si>
  <si>
    <t>Sontika</t>
  </si>
  <si>
    <t>Thirupathi</t>
  </si>
  <si>
    <t>Chekuta</t>
  </si>
  <si>
    <t>Radhakrishna</t>
  </si>
  <si>
    <t>Ravinder</t>
  </si>
  <si>
    <t>Kanger</t>
  </si>
  <si>
    <t>Srikanth Manohar</t>
  </si>
  <si>
    <t>Pakki</t>
  </si>
  <si>
    <t>Viraj</t>
  </si>
  <si>
    <t>Prajapati</t>
  </si>
  <si>
    <t>Smit</t>
  </si>
  <si>
    <t>Vakati</t>
  </si>
  <si>
    <t>Abhijith</t>
  </si>
  <si>
    <t>Sadhu</t>
  </si>
  <si>
    <t>Pati</t>
  </si>
  <si>
    <t>Chandrakanth</t>
  </si>
  <si>
    <t>Adapa</t>
  </si>
  <si>
    <t>Bhosle</t>
  </si>
  <si>
    <t>Kattamanchimohanvelan</t>
  </si>
  <si>
    <t>Mathanagopalan</t>
  </si>
  <si>
    <t>Ramasubbiah</t>
  </si>
  <si>
    <t>Sreedhar</t>
  </si>
  <si>
    <t>Madugula</t>
  </si>
  <si>
    <t>Jagannath</t>
  </si>
  <si>
    <t>Varun Reddy</t>
  </si>
  <si>
    <t>Guru Prasad</t>
  </si>
  <si>
    <t>Balaguru</t>
  </si>
  <si>
    <t>Praveenkumar</t>
  </si>
  <si>
    <t>Baskaran</t>
  </si>
  <si>
    <t>Sawant</t>
  </si>
  <si>
    <t>Narayana</t>
  </si>
  <si>
    <t>Mn Lions</t>
  </si>
  <si>
    <t>Kishan</t>
  </si>
  <si>
    <t>Kinnar</t>
  </si>
  <si>
    <t>Meghal</t>
  </si>
  <si>
    <t>Tapkirwala</t>
  </si>
  <si>
    <t>Jimish</t>
  </si>
  <si>
    <t>Dhananjay</t>
  </si>
  <si>
    <t>Kamlesh</t>
  </si>
  <si>
    <t>Niraj</t>
  </si>
  <si>
    <t>Jani</t>
  </si>
  <si>
    <t>Dolia</t>
  </si>
  <si>
    <t>PP</t>
  </si>
  <si>
    <t>Ankur</t>
  </si>
  <si>
    <t>Manit</t>
  </si>
  <si>
    <t>Sujit</t>
  </si>
  <si>
    <t>Khamar</t>
  </si>
  <si>
    <t>Mn Mavericks</t>
  </si>
  <si>
    <t>Ruthwik</t>
  </si>
  <si>
    <t>Gopishetty</t>
  </si>
  <si>
    <t>Arjun</t>
  </si>
  <si>
    <t>Nagasundaram</t>
  </si>
  <si>
    <t>Thilagamani</t>
  </si>
  <si>
    <t>Aswin *</t>
  </si>
  <si>
    <t>Appukuttan Pillai</t>
  </si>
  <si>
    <t>Jeyaprakash</t>
  </si>
  <si>
    <t>Rajkamal</t>
  </si>
  <si>
    <t>Suriya</t>
  </si>
  <si>
    <t>Tamil</t>
  </si>
  <si>
    <t>Palpandian</t>
  </si>
  <si>
    <t>Ramesh Kumar</t>
  </si>
  <si>
    <t>Venkitasamy</t>
  </si>
  <si>
    <t>Vemana</t>
  </si>
  <si>
    <t>Yasoda</t>
  </si>
  <si>
    <t>Pabbinidi</t>
  </si>
  <si>
    <t>Yatin</t>
  </si>
  <si>
    <t>Vichare</t>
  </si>
  <si>
    <t>Vij</t>
  </si>
  <si>
    <t>Karaan</t>
  </si>
  <si>
    <t>Mehrottra</t>
  </si>
  <si>
    <t>Juturu</t>
  </si>
  <si>
    <t>Tarak Nath</t>
  </si>
  <si>
    <t>Konar</t>
  </si>
  <si>
    <t>Eknath</t>
  </si>
  <si>
    <t>Banerjee</t>
  </si>
  <si>
    <t>Tejesh</t>
  </si>
  <si>
    <t>Dhingra</t>
  </si>
  <si>
    <t>Kranthi</t>
  </si>
  <si>
    <t>Polusani</t>
  </si>
  <si>
    <t>Animesh</t>
  </si>
  <si>
    <t>Ranjan</t>
  </si>
  <si>
    <t>Atul</t>
  </si>
  <si>
    <t>Chimbalkar</t>
  </si>
  <si>
    <t>Ashwin Raj</t>
  </si>
  <si>
    <t>Bande</t>
  </si>
  <si>
    <t>Vishwajit</t>
  </si>
  <si>
    <t>Tambade</t>
  </si>
  <si>
    <t>Saksham</t>
  </si>
  <si>
    <t>Tolaney</t>
  </si>
  <si>
    <t>Sameer Md Abdul</t>
  </si>
  <si>
    <t>Kareem</t>
  </si>
  <si>
    <t>Hitesh</t>
  </si>
  <si>
    <t>Naga Siva</t>
  </si>
  <si>
    <t>Thota</t>
  </si>
  <si>
    <t>Meet</t>
  </si>
  <si>
    <t>Pratheik</t>
  </si>
  <si>
    <t>Ajit</t>
  </si>
  <si>
    <t>Ncim</t>
  </si>
  <si>
    <t>Dipen</t>
  </si>
  <si>
    <t>Shresthra</t>
  </si>
  <si>
    <t>Ujwol</t>
  </si>
  <si>
    <t>Niraula</t>
  </si>
  <si>
    <t>Dipendra</t>
  </si>
  <si>
    <t>Mahaseth</t>
  </si>
  <si>
    <t>Khim</t>
  </si>
  <si>
    <t>Acharya</t>
  </si>
  <si>
    <t>Ajeev</t>
  </si>
  <si>
    <t>Sabin</t>
  </si>
  <si>
    <t>Gautam</t>
  </si>
  <si>
    <t>Pokwal</t>
  </si>
  <si>
    <t>Bhattarai</t>
  </si>
  <si>
    <t>Aman</t>
  </si>
  <si>
    <t>Rupesh</t>
  </si>
  <si>
    <t>Manohar</t>
  </si>
  <si>
    <t>Ravindra</t>
  </si>
  <si>
    <t>Regmi</t>
  </si>
  <si>
    <t>Kuikel</t>
  </si>
  <si>
    <t>Deepesh</t>
  </si>
  <si>
    <t>Kadariya</t>
  </si>
  <si>
    <t>Neruppu</t>
  </si>
  <si>
    <t>Sivaraj</t>
  </si>
  <si>
    <t>Raja</t>
  </si>
  <si>
    <t>Raghuprasanth</t>
  </si>
  <si>
    <t>Ravichandran</t>
  </si>
  <si>
    <t>Suraj</t>
  </si>
  <si>
    <t>Sr</t>
  </si>
  <si>
    <t>Faizhal</t>
  </si>
  <si>
    <t>Ahamed</t>
  </si>
  <si>
    <t>Arvind</t>
  </si>
  <si>
    <t>Fayas</t>
  </si>
  <si>
    <t>Salih</t>
  </si>
  <si>
    <t>Bharathi Kumar</t>
  </si>
  <si>
    <t>Kamatchi</t>
  </si>
  <si>
    <t>Vishal</t>
  </si>
  <si>
    <t>Sareen</t>
  </si>
  <si>
    <t>Navaneethan</t>
  </si>
  <si>
    <t>Sudharshon</t>
  </si>
  <si>
    <t>Rengabashyam</t>
  </si>
  <si>
    <t>Dinakar Babu</t>
  </si>
  <si>
    <t>Radhakrishnan</t>
  </si>
  <si>
    <t>Gampala</t>
  </si>
  <si>
    <t>Panneer</t>
  </si>
  <si>
    <t>Selvam</t>
  </si>
  <si>
    <t>Bunny</t>
  </si>
  <si>
    <t>Rajan</t>
  </si>
  <si>
    <t>Sampath</t>
  </si>
  <si>
    <t>Nadeem</t>
  </si>
  <si>
    <t>Aslam</t>
  </si>
  <si>
    <t>Pinch Hitters</t>
  </si>
  <si>
    <t>Dua</t>
  </si>
  <si>
    <t>Adeep</t>
  </si>
  <si>
    <t>Muraleedharan</t>
  </si>
  <si>
    <t>Shenai</t>
  </si>
  <si>
    <t>Palak</t>
  </si>
  <si>
    <t>Gandhi</t>
  </si>
  <si>
    <t>Shashvat</t>
  </si>
  <si>
    <t>Maholkar</t>
  </si>
  <si>
    <t>Sourabh</t>
  </si>
  <si>
    <t>Subbu</t>
  </si>
  <si>
    <t>Madhavarao</t>
  </si>
  <si>
    <t>Jalagam</t>
  </si>
  <si>
    <t>Lalit</t>
  </si>
  <si>
    <t>Dubey</t>
  </si>
  <si>
    <t>Sadiq</t>
  </si>
  <si>
    <t>Aleemullah</t>
  </si>
  <si>
    <t>Gurjar</t>
  </si>
  <si>
    <t>Shanawaz</t>
  </si>
  <si>
    <t>Rajasekar</t>
  </si>
  <si>
    <t>Kola</t>
  </si>
  <si>
    <t>M S S</t>
  </si>
  <si>
    <t>Vikraman</t>
  </si>
  <si>
    <t>Manjunatha</t>
  </si>
  <si>
    <t>Janardhan</t>
  </si>
  <si>
    <t>Talari</t>
  </si>
  <si>
    <t>Kelloru</t>
  </si>
  <si>
    <t>Dontheneni</t>
  </si>
  <si>
    <t>Madineni</t>
  </si>
  <si>
    <t>Deepanshu</t>
  </si>
  <si>
    <t>Narang</t>
  </si>
  <si>
    <t>Manmohan</t>
  </si>
  <si>
    <t>Saklani</t>
  </si>
  <si>
    <t>B</t>
  </si>
  <si>
    <t>Anurag</t>
  </si>
  <si>
    <t>Kansal</t>
  </si>
  <si>
    <t>Sai Kiran</t>
  </si>
  <si>
    <t>Velpula</t>
  </si>
  <si>
    <t>Venkalapati</t>
  </si>
  <si>
    <t>Daggubati</t>
  </si>
  <si>
    <t>Aleti</t>
  </si>
  <si>
    <t>Singareddigari</t>
  </si>
  <si>
    <t>Dwarapudi</t>
  </si>
  <si>
    <t>Sastry (shaz)</t>
  </si>
  <si>
    <t>Reddy M</t>
  </si>
  <si>
    <t>Soma</t>
  </si>
  <si>
    <t>Saiteja</t>
  </si>
  <si>
    <t>Bellamkonda</t>
  </si>
  <si>
    <t>Kalimuthu</t>
  </si>
  <si>
    <t>Sreekar Reddy</t>
  </si>
  <si>
    <t>Maneesh</t>
  </si>
  <si>
    <t>Rayudi</t>
  </si>
  <si>
    <t>Naveen Chand</t>
  </si>
  <si>
    <t>Pathlavath</t>
  </si>
  <si>
    <t>M</t>
  </si>
  <si>
    <t>Egga</t>
  </si>
  <si>
    <t>Raviteja</t>
  </si>
  <si>
    <t>Valasa</t>
  </si>
  <si>
    <t>Raghav</t>
  </si>
  <si>
    <t>Baswa</t>
  </si>
  <si>
    <t>Sai Nath Reddy</t>
  </si>
  <si>
    <t>Gujja</t>
  </si>
  <si>
    <t>Mouna Guruswamy</t>
  </si>
  <si>
    <t>Trinesh</t>
  </si>
  <si>
    <t>Chadalavada</t>
  </si>
  <si>
    <t>Thilak</t>
  </si>
  <si>
    <t>Munjuluri</t>
  </si>
  <si>
    <t>Madhava Rao</t>
  </si>
  <si>
    <t>Yelakonda</t>
  </si>
  <si>
    <t>Vardhan</t>
  </si>
  <si>
    <t>Avinash</t>
  </si>
  <si>
    <t>Chaparala</t>
  </si>
  <si>
    <t>Gunna</t>
  </si>
  <si>
    <t>Yeshwanth</t>
  </si>
  <si>
    <t>G</t>
  </si>
  <si>
    <t>Vineeth</t>
  </si>
  <si>
    <t>Nandula</t>
  </si>
  <si>
    <t>Boggaram</t>
  </si>
  <si>
    <t>Datla</t>
  </si>
  <si>
    <t>Vemareddy</t>
  </si>
  <si>
    <t>Bavanam</t>
  </si>
  <si>
    <t>Baddam</t>
  </si>
  <si>
    <t>Eedala</t>
  </si>
  <si>
    <t>Sheshu</t>
  </si>
  <si>
    <t>Mannam</t>
  </si>
  <si>
    <t>Balaji</t>
  </si>
  <si>
    <t>Ekambaram</t>
  </si>
  <si>
    <t>Venkitarama</t>
  </si>
  <si>
    <t>Iyer</t>
  </si>
  <si>
    <t>Varadarajan</t>
  </si>
  <si>
    <t>Vamsi Balaji</t>
  </si>
  <si>
    <t>Garghi</t>
  </si>
  <si>
    <t>Srinivas</t>
  </si>
  <si>
    <t>Keshava</t>
  </si>
  <si>
    <t>Sai Charan</t>
  </si>
  <si>
    <t>Jajimi</t>
  </si>
  <si>
    <t>David</t>
  </si>
  <si>
    <t>Pushparaj</t>
  </si>
  <si>
    <t>Junimeni</t>
  </si>
  <si>
    <t>Manjul</t>
  </si>
  <si>
    <t>Narasimman</t>
  </si>
  <si>
    <t>Partha Rengasamy</t>
  </si>
  <si>
    <t>Sasikanth</t>
  </si>
  <si>
    <t>P S</t>
  </si>
  <si>
    <t>Sundeep</t>
  </si>
  <si>
    <t>Mushini</t>
  </si>
  <si>
    <t>Akhilesh</t>
  </si>
  <si>
    <t>Pallapati</t>
  </si>
  <si>
    <t>Subramanian</t>
  </si>
  <si>
    <t>Durga</t>
  </si>
  <si>
    <t>Darba</t>
  </si>
  <si>
    <t>Shoreview Lions</t>
  </si>
  <si>
    <t>Sourish</t>
  </si>
  <si>
    <t>Chaudhury</t>
  </si>
  <si>
    <t>Basavaraja</t>
  </si>
  <si>
    <t>Neelagundh</t>
  </si>
  <si>
    <t>Anmol</t>
  </si>
  <si>
    <t>Negi</t>
  </si>
  <si>
    <t>Roy</t>
  </si>
  <si>
    <t>Durga Charan</t>
  </si>
  <si>
    <t>Beshra</t>
  </si>
  <si>
    <t>Tinku</t>
  </si>
  <si>
    <t>Tom</t>
  </si>
  <si>
    <t>Dharani Teja Kumar</t>
  </si>
  <si>
    <t>Chalamalasetti</t>
  </si>
  <si>
    <t>K S</t>
  </si>
  <si>
    <t>Amrendra</t>
  </si>
  <si>
    <t>Chigurupati</t>
  </si>
  <si>
    <t>Sutharsan</t>
  </si>
  <si>
    <t>Utpal</t>
  </si>
  <si>
    <t>Kethavath</t>
  </si>
  <si>
    <t>Meyyappan</t>
  </si>
  <si>
    <t>Anguraj</t>
  </si>
  <si>
    <t>Ashwin</t>
  </si>
  <si>
    <t>Sathu</t>
  </si>
  <si>
    <t>Amin</t>
  </si>
  <si>
    <t>Sreejith</t>
  </si>
  <si>
    <t>Nair</t>
  </si>
  <si>
    <t>Venkata</t>
  </si>
  <si>
    <t>Boyalla</t>
  </si>
  <si>
    <t>Pottipareddy</t>
  </si>
  <si>
    <t>Grisha</t>
  </si>
  <si>
    <t>Surya</t>
  </si>
  <si>
    <t>Kommireddy</t>
  </si>
  <si>
    <t>Nitin Kumar</t>
  </si>
  <si>
    <t>Pathakala</t>
  </si>
  <si>
    <t>Srinivasu</t>
  </si>
  <si>
    <t>Kajuluri</t>
  </si>
  <si>
    <t>Silambarasan</t>
  </si>
  <si>
    <t>Pradeep Kumar</t>
  </si>
  <si>
    <t>Selva</t>
  </si>
  <si>
    <t>Thiruvengadam</t>
  </si>
  <si>
    <t>Solitaire Oaks</t>
  </si>
  <si>
    <t>Bony</t>
  </si>
  <si>
    <t>Rakesh Reddy</t>
  </si>
  <si>
    <t>Musku</t>
  </si>
  <si>
    <t>Vilayanur Sivaram</t>
  </si>
  <si>
    <t>Ithrish</t>
  </si>
  <si>
    <t>Leo</t>
  </si>
  <si>
    <t>Mentis</t>
  </si>
  <si>
    <t>Nandakumar</t>
  </si>
  <si>
    <t>Senthilkumar</t>
  </si>
  <si>
    <t>Dhinakaran</t>
  </si>
  <si>
    <t>Shivananda</t>
  </si>
  <si>
    <t>Bhat</t>
  </si>
  <si>
    <t>Jegadesh</t>
  </si>
  <si>
    <t>Sudharsan</t>
  </si>
  <si>
    <t>Mukundan</t>
  </si>
  <si>
    <t>Paranthaman</t>
  </si>
  <si>
    <t>Diviyanath</t>
  </si>
  <si>
    <t>Shanmuganathan</t>
  </si>
  <si>
    <t>Uttam</t>
  </si>
  <si>
    <t>Kollipara</t>
  </si>
  <si>
    <t>Dakota</t>
  </si>
  <si>
    <t>Dommati</t>
  </si>
  <si>
    <t>Narasimham</t>
  </si>
  <si>
    <t>Sugumar</t>
  </si>
  <si>
    <t>Aravindkumar</t>
  </si>
  <si>
    <t>Karunanithi</t>
  </si>
  <si>
    <t>Diroshan</t>
  </si>
  <si>
    <t>Thevaraj</t>
  </si>
  <si>
    <t>Gengaraj</t>
  </si>
  <si>
    <t>Subbiah</t>
  </si>
  <si>
    <t>Abjal</t>
  </si>
  <si>
    <t>Nalbandh</t>
  </si>
  <si>
    <t>Ravi Kiran</t>
  </si>
  <si>
    <t>Jaipal Reddy</t>
  </si>
  <si>
    <t>Algubelly</t>
  </si>
  <si>
    <t>Tirumala Krishna</t>
  </si>
  <si>
    <t>Ragi</t>
  </si>
  <si>
    <t>Vattikuti</t>
  </si>
  <si>
    <t>Shyam</t>
  </si>
  <si>
    <t>Pemmasani</t>
  </si>
  <si>
    <t>Nithin</t>
  </si>
  <si>
    <t>Chiliveru</t>
  </si>
  <si>
    <t>Gottipati</t>
  </si>
  <si>
    <t>Somasekhar</t>
  </si>
  <si>
    <t>Motukuri</t>
  </si>
  <si>
    <t>Mehul</t>
  </si>
  <si>
    <t>Bhashyakarla</t>
  </si>
  <si>
    <t>Agastya</t>
  </si>
  <si>
    <t>Gannu</t>
  </si>
  <si>
    <t>Ayyappa</t>
  </si>
  <si>
    <t>Devarasetty</t>
  </si>
  <si>
    <t>Mummareddy</t>
  </si>
  <si>
    <t>Nalamothu</t>
  </si>
  <si>
    <t>Akkina</t>
  </si>
  <si>
    <t>Shimansh</t>
  </si>
  <si>
    <t>Khatter</t>
  </si>
  <si>
    <t>Sreekantan</t>
  </si>
  <si>
    <t>Sonu</t>
  </si>
  <si>
    <t>Yadav</t>
  </si>
  <si>
    <t>Yericherla</t>
  </si>
  <si>
    <t>Motwani</t>
  </si>
  <si>
    <t>Sundar</t>
  </si>
  <si>
    <t>Arunachalam</t>
  </si>
  <si>
    <t>Parag</t>
  </si>
  <si>
    <t>Khetam</t>
  </si>
  <si>
    <t>Hanchate</t>
  </si>
  <si>
    <t>Sowdaboina</t>
  </si>
  <si>
    <t>Manas</t>
  </si>
  <si>
    <t>Nayak</t>
  </si>
  <si>
    <t>Vijayan</t>
  </si>
  <si>
    <t>Warrior</t>
  </si>
  <si>
    <t>Titans</t>
  </si>
  <si>
    <t>Maruthaiyan</t>
  </si>
  <si>
    <t>Reegan</t>
  </si>
  <si>
    <t>Arockiyam</t>
  </si>
  <si>
    <t>Allen</t>
  </si>
  <si>
    <t>Sajjith</t>
  </si>
  <si>
    <t>Navin</t>
  </si>
  <si>
    <t>Ilango</t>
  </si>
  <si>
    <t>Adithan</t>
  </si>
  <si>
    <t>Paramasivan</t>
  </si>
  <si>
    <t>Jayaprakasan</t>
  </si>
  <si>
    <t>Kalyanaraman</t>
  </si>
  <si>
    <t>Jothilingam</t>
  </si>
  <si>
    <t>Shankaran</t>
  </si>
  <si>
    <t>Velayudham</t>
  </si>
  <si>
    <t>Dhruva</t>
  </si>
  <si>
    <t>Sainath</t>
  </si>
  <si>
    <t>Sathiyanarayana</t>
  </si>
  <si>
    <t>Ravi S</t>
  </si>
  <si>
    <t>Kandru</t>
  </si>
  <si>
    <t>Vigneshwar</t>
  </si>
  <si>
    <t>Ravimurugan</t>
  </si>
  <si>
    <t>Tumkur</t>
  </si>
  <si>
    <t>Femin</t>
  </si>
  <si>
    <t>Kanagaraj</t>
  </si>
  <si>
    <t>Muruganandam</t>
  </si>
  <si>
    <t>Gunasekaran</t>
  </si>
  <si>
    <t>Sivanathan</t>
  </si>
  <si>
    <t>Vishwas</t>
  </si>
  <si>
    <t>Meenakshi Sundaram</t>
  </si>
  <si>
    <t>Bharathi</t>
  </si>
  <si>
    <t>Krishnasami</t>
  </si>
  <si>
    <t>Chalapali</t>
  </si>
  <si>
    <t>Veera</t>
  </si>
  <si>
    <t>Alagesan</t>
  </si>
  <si>
    <t>Govindarasan</t>
  </si>
  <si>
    <t>Anandraj</t>
  </si>
  <si>
    <t>Murthy</t>
  </si>
  <si>
    <t>Shubham</t>
  </si>
  <si>
    <t>Shenbagarajan</t>
  </si>
  <si>
    <t>Ramamoorthy</t>
  </si>
  <si>
    <t>Madan</t>
  </si>
  <si>
    <t>Sivakolundu</t>
  </si>
  <si>
    <t>Thirunavukkarasu</t>
  </si>
  <si>
    <t>Moulith</t>
  </si>
  <si>
    <t>Hashi</t>
  </si>
  <si>
    <t>Senthilnathan</t>
  </si>
  <si>
    <t>Hari Krishna Prasad</t>
  </si>
  <si>
    <t>Matta</t>
  </si>
  <si>
    <t>Kusunuri</t>
  </si>
  <si>
    <t>Sam</t>
  </si>
  <si>
    <t>Twin Cities Twisters</t>
  </si>
  <si>
    <t>Gurpreet</t>
  </si>
  <si>
    <t>Sreedhar Reddy</t>
  </si>
  <si>
    <t>Gudur Penta</t>
  </si>
  <si>
    <t>Mushir Ahmed</t>
  </si>
  <si>
    <t>Basheer</t>
  </si>
  <si>
    <t>Shanmugaraju</t>
  </si>
  <si>
    <t>Spn</t>
  </si>
  <si>
    <t>Ak</t>
  </si>
  <si>
    <t>Saiprabhu</t>
  </si>
  <si>
    <t>Balu</t>
  </si>
  <si>
    <t>Mohankumar</t>
  </si>
  <si>
    <t>Nagajuna</t>
  </si>
  <si>
    <t>Ghanapuram</t>
  </si>
  <si>
    <t>Arugadoss</t>
  </si>
  <si>
    <t>Subbaram Reddy</t>
  </si>
  <si>
    <t>Nyarati</t>
  </si>
  <si>
    <t>Irshad Ali</t>
  </si>
  <si>
    <t>Kavali</t>
  </si>
  <si>
    <t>Aaditya</t>
  </si>
  <si>
    <t>Morey</t>
  </si>
  <si>
    <t>Rathnasabapathy</t>
  </si>
  <si>
    <t>Kuthalingam</t>
  </si>
  <si>
    <t>Alenson</t>
  </si>
  <si>
    <t>Chezhian</t>
  </si>
  <si>
    <t>E</t>
  </si>
  <si>
    <t>Shamiullah</t>
  </si>
  <si>
    <t>H</t>
  </si>
  <si>
    <t>Jidla</t>
  </si>
  <si>
    <t>Sellavel</t>
  </si>
  <si>
    <t>Gowriraj</t>
  </si>
  <si>
    <t>Narayanasamy</t>
  </si>
  <si>
    <t>Bharrani</t>
  </si>
  <si>
    <t>Varadharaj</t>
  </si>
  <si>
    <t>Sivakumar</t>
  </si>
  <si>
    <t>Venkatachalam</t>
  </si>
  <si>
    <t>Karthick Kishore</t>
  </si>
  <si>
    <t>Jayaprakash</t>
  </si>
  <si>
    <t>Senthil Kumar</t>
  </si>
  <si>
    <t>Gopalan</t>
  </si>
  <si>
    <t>Chauhan</t>
  </si>
  <si>
    <t>Rathakrishnan</t>
  </si>
  <si>
    <t>Nerella</t>
  </si>
  <si>
    <t>Kuppuswamy</t>
  </si>
  <si>
    <t>Somasundaram</t>
  </si>
  <si>
    <t>Joshua</t>
  </si>
  <si>
    <t>Chowdhary</t>
  </si>
  <si>
    <t>V Rock</t>
  </si>
  <si>
    <t>Muhsin</t>
  </si>
  <si>
    <t>Vinothkumar</t>
  </si>
  <si>
    <t>Karuppaiah</t>
  </si>
  <si>
    <t>Premanand</t>
  </si>
  <si>
    <t>Mydeen</t>
  </si>
  <si>
    <t>Mallikarjuna</t>
  </si>
  <si>
    <t>Dev Nitin</t>
  </si>
  <si>
    <t>Namdeo</t>
  </si>
  <si>
    <t>Amaleswar</t>
  </si>
  <si>
    <t>Botla</t>
  </si>
  <si>
    <t>Shakthivel</t>
  </si>
  <si>
    <t>Kumaravelu</t>
  </si>
  <si>
    <t>Mankani</t>
  </si>
  <si>
    <t>Surendar</t>
  </si>
  <si>
    <t>Manoharan</t>
  </si>
  <si>
    <t>Kathiravan</t>
  </si>
  <si>
    <t>Kandasamy</t>
  </si>
  <si>
    <t>Gajjala Ramachandra</t>
  </si>
  <si>
    <t>Budagam</t>
  </si>
  <si>
    <t>RS</t>
  </si>
  <si>
    <t>V3boys Dakalties</t>
  </si>
  <si>
    <t>Prathap</t>
  </si>
  <si>
    <t>Ravindran</t>
  </si>
  <si>
    <t>Vinoth</t>
  </si>
  <si>
    <t>Sarathbabu</t>
  </si>
  <si>
    <t>Raguru</t>
  </si>
  <si>
    <t>Sathishkumar</t>
  </si>
  <si>
    <t>Kolanthasamy</t>
  </si>
  <si>
    <t>Gokul</t>
  </si>
  <si>
    <t>Gana</t>
  </si>
  <si>
    <t>Krithivasan</t>
  </si>
  <si>
    <t>Abi</t>
  </si>
  <si>
    <t>Chandrasekaran</t>
  </si>
  <si>
    <t>Muthukrishnan</t>
  </si>
  <si>
    <t>Sathia</t>
  </si>
  <si>
    <t>Eswaraiah</t>
  </si>
  <si>
    <t>Rajendran</t>
  </si>
  <si>
    <t>Vijay Kumar</t>
  </si>
  <si>
    <t>Arora</t>
  </si>
  <si>
    <t>Doiphode</t>
  </si>
  <si>
    <t>Anis</t>
  </si>
  <si>
    <t>Dasari</t>
  </si>
  <si>
    <t>Basupalli</t>
  </si>
  <si>
    <t>Manigandan</t>
  </si>
  <si>
    <t>Muralidharan</t>
  </si>
  <si>
    <t>Prabu</t>
  </si>
  <si>
    <t>Saikrishna</t>
  </si>
  <si>
    <t>Rengaraj</t>
  </si>
  <si>
    <t>Gilbert</t>
  </si>
  <si>
    <t>Bedmutha</t>
  </si>
  <si>
    <t>Praveen Kumar</t>
  </si>
  <si>
    <t>Sachin</t>
  </si>
  <si>
    <t>Kendre</t>
  </si>
  <si>
    <t>Kowshick</t>
  </si>
  <si>
    <t>Darapeneni</t>
  </si>
  <si>
    <t>Gilroy</t>
  </si>
  <si>
    <t>Travasso</t>
  </si>
  <si>
    <t>Dhaval</t>
  </si>
  <si>
    <t>Jagannathan</t>
  </si>
  <si>
    <t>Naganathan</t>
  </si>
  <si>
    <t>Pounikar</t>
  </si>
  <si>
    <t>Sibi</t>
  </si>
  <si>
    <t>Chakaravarthy</t>
  </si>
  <si>
    <t>Sitaraman</t>
  </si>
  <si>
    <t>Sailesh</t>
  </si>
  <si>
    <t>Krovvidi</t>
  </si>
  <si>
    <t>Bharanidharan</t>
  </si>
  <si>
    <t>Muthukkannu</t>
  </si>
  <si>
    <t>Magesh</t>
  </si>
  <si>
    <t>Peter</t>
  </si>
  <si>
    <t>Hockey</t>
  </si>
  <si>
    <t>Sumanth Rangaraju</t>
  </si>
  <si>
    <t>Kadagala</t>
  </si>
  <si>
    <t>Bhogle</t>
  </si>
  <si>
    <t>Bharadwaj</t>
  </si>
  <si>
    <t>Tadimeti</t>
  </si>
  <si>
    <t>Chandrashekar</t>
  </si>
  <si>
    <t>Abhi</t>
  </si>
  <si>
    <t>Sudheer</t>
  </si>
  <si>
    <t>Nelluri</t>
  </si>
  <si>
    <t>Ega</t>
  </si>
  <si>
    <t>Pullela</t>
  </si>
  <si>
    <t>Zaahir</t>
  </si>
  <si>
    <t>Sumra</t>
  </si>
  <si>
    <t>Peta</t>
  </si>
  <si>
    <t>Gautham</t>
  </si>
  <si>
    <t>Sunder</t>
  </si>
  <si>
    <t>Dhruv</t>
  </si>
  <si>
    <t>Kandula</t>
  </si>
  <si>
    <t>Parandekar</t>
  </si>
  <si>
    <t>Woodbury Wolves</t>
  </si>
  <si>
    <t>Karmarkar</t>
  </si>
  <si>
    <t>Krish</t>
  </si>
  <si>
    <t>Arja</t>
  </si>
  <si>
    <t>Shalu</t>
  </si>
  <si>
    <t>Chandran</t>
  </si>
  <si>
    <t>Debasis</t>
  </si>
  <si>
    <t>Mumtaz</t>
  </si>
  <si>
    <t>Sarmah</t>
  </si>
  <si>
    <t>Zoheb</t>
  </si>
  <si>
    <t>Borbora</t>
  </si>
  <si>
    <t>Ramakrishna</t>
  </si>
  <si>
    <t>Perakam</t>
  </si>
  <si>
    <t>Cheela</t>
  </si>
  <si>
    <t>Rupam</t>
  </si>
  <si>
    <t>Jyoti</t>
  </si>
  <si>
    <t>Pola</t>
  </si>
  <si>
    <t>Tangirala</t>
  </si>
  <si>
    <t>Nagadeep</t>
  </si>
  <si>
    <t>Shivaprasad</t>
  </si>
  <si>
    <t>Saran</t>
  </si>
  <si>
    <t>Runs</t>
  </si>
  <si>
    <t>Balls Faced</t>
  </si>
  <si>
    <t>Bat SR</t>
  </si>
  <si>
    <t>Matches</t>
  </si>
  <si>
    <t>Wickets</t>
  </si>
  <si>
    <t>Economy</t>
  </si>
  <si>
    <t>Bowl Overs</t>
  </si>
  <si>
    <t>HS</t>
  </si>
  <si>
    <t>series_id</t>
  </si>
  <si>
    <t>match_type</t>
  </si>
  <si>
    <t>bat_inns</t>
  </si>
  <si>
    <t>not_outs</t>
  </si>
  <si>
    <t>4s</t>
  </si>
  <si>
    <t>6s</t>
  </si>
  <si>
    <t>bat_hs</t>
  </si>
  <si>
    <t>bat_avg</t>
  </si>
  <si>
    <t>bowl_inns</t>
  </si>
  <si>
    <t>balls_bowled</t>
  </si>
  <si>
    <t>runs_given</t>
  </si>
  <si>
    <t>wkts</t>
  </si>
  <si>
    <t>bowl_avg</t>
  </si>
  <si>
    <t>best_bowl</t>
  </si>
  <si>
    <t>maidens</t>
  </si>
  <si>
    <t>wides</t>
  </si>
  <si>
    <t>no_balls</t>
  </si>
  <si>
    <t>hat_tricks</t>
  </si>
  <si>
    <t>catches</t>
  </si>
  <si>
    <t>stumpings</t>
  </si>
  <si>
    <t>wktkpr_catches</t>
  </si>
  <si>
    <t>direct_runouts</t>
  </si>
  <si>
    <t>indirect_runouts</t>
  </si>
  <si>
    <t>total_points</t>
  </si>
  <si>
    <t>bat_pts</t>
  </si>
  <si>
    <t>bowl_pts</t>
  </si>
  <si>
    <t>field_pts</t>
  </si>
  <si>
    <t>l</t>
  </si>
  <si>
    <t>Apoorv</t>
  </si>
  <si>
    <t>Bat Average</t>
  </si>
  <si>
    <t>Best Bowl</t>
  </si>
  <si>
    <t>Hat_Trick</t>
  </si>
  <si>
    <t>Total_Points</t>
  </si>
  <si>
    <t>Bat_Points</t>
  </si>
  <si>
    <t>Bowl_Points</t>
  </si>
  <si>
    <t>Field_Points</t>
  </si>
  <si>
    <t>50K</t>
  </si>
  <si>
    <t>40K</t>
  </si>
  <si>
    <t>30K</t>
  </si>
  <si>
    <t>20K</t>
  </si>
  <si>
    <t>10K</t>
  </si>
  <si>
    <t>Bat_Rank</t>
  </si>
  <si>
    <t>Bowl_Rank</t>
  </si>
  <si>
    <t>overall_rank</t>
  </si>
  <si>
    <t>externalPlayer</t>
  </si>
  <si>
    <t>Y</t>
  </si>
  <si>
    <t>isRetained_Player</t>
  </si>
  <si>
    <t>isOwner_Player</t>
  </si>
  <si>
    <t>NAME</t>
  </si>
  <si>
    <t>IS_RETAINED</t>
  </si>
  <si>
    <t>IS_OWNER_PLAYER</t>
  </si>
  <si>
    <t>Adhitya Reddy</t>
  </si>
  <si>
    <t>Kaushal Kharakwal</t>
  </si>
  <si>
    <t>Taufique Elahi Chowdhury</t>
  </si>
  <si>
    <t>Sushil Gadre</t>
  </si>
  <si>
    <t xml:space="preserve">Krinjal Patel </t>
  </si>
  <si>
    <t>Ramesh Kumar Venkitasamy</t>
  </si>
  <si>
    <t>Kinner Patel</t>
  </si>
  <si>
    <t>Jeevan Reddy</t>
  </si>
  <si>
    <t>Vamsi Kiran Kolla</t>
  </si>
  <si>
    <t>Nikhal Patel</t>
  </si>
  <si>
    <t>Prashant Sharma</t>
  </si>
  <si>
    <t>Abhijeet Kumar</t>
  </si>
  <si>
    <t>Varun  PARVATANENI</t>
  </si>
  <si>
    <t>Player Full Name:</t>
  </si>
  <si>
    <t>MTBC Team Name:</t>
  </si>
  <si>
    <t>Are you available on all MTPL date(s) ? Sept 14, 15, 21 &amp; 22 2019</t>
  </si>
  <si>
    <t>Are you part of any other cricket league in MN ?</t>
  </si>
  <si>
    <t>If you have answered Yes above, please provide links to other leagues you are part of ?</t>
  </si>
  <si>
    <t>Other League(s) Player ID:</t>
  </si>
  <si>
    <t>Email Address</t>
  </si>
  <si>
    <t>Yes</t>
  </si>
  <si>
    <t>No</t>
  </si>
  <si>
    <t>Mohammed Aleemullah</t>
  </si>
  <si>
    <t>Mani Kuchakuntla</t>
  </si>
  <si>
    <t>MIPL</t>
  </si>
  <si>
    <t>Indus Knoghts</t>
  </si>
  <si>
    <t>Tatiana</t>
  </si>
  <si>
    <t>Funngage.com (TF Super league)</t>
  </si>
  <si>
    <t>Satya harish Pippala</t>
  </si>
  <si>
    <t>Indus knights</t>
  </si>
  <si>
    <t>Eagan chargers</t>
  </si>
  <si>
    <t>Minnesotacricketassociation.com,And Tatiana</t>
  </si>
  <si>
    <t>Mca-1112999,</t>
  </si>
  <si>
    <t>http://www.cricclubs.com/home.do?clubId=12668</t>
  </si>
  <si>
    <t>MTBC, MIPL and ICL</t>
  </si>
  <si>
    <t>Subish Ab</t>
  </si>
  <si>
    <t>MTBC</t>
  </si>
  <si>
    <t>MCA</t>
  </si>
  <si>
    <t>https://cricclubs.com/MinnesotaCricketAssociation/</t>
  </si>
  <si>
    <t>Srinivas (vasu) Komanduri</t>
  </si>
  <si>
    <t>Chariots of Fire</t>
  </si>
  <si>
    <t>Saktivel Sivaji</t>
  </si>
  <si>
    <t>Maybe</t>
  </si>
  <si>
    <t>Gujju XI</t>
  </si>
  <si>
    <t>Karthik Vakati</t>
  </si>
  <si>
    <t>Masters X|</t>
  </si>
  <si>
    <t>MIPL, MCL</t>
  </si>
  <si>
    <t>Cummins cricket club</t>
  </si>
  <si>
    <t>Rising warriors</t>
  </si>
  <si>
    <t>vivek vishwanathan</t>
  </si>
  <si>
    <t>Sreejith nair</t>
  </si>
  <si>
    <t>SURYA KOMMIREDDY</t>
  </si>
  <si>
    <t>SMASHERS</t>
  </si>
  <si>
    <t>Prem Anand Kumarapillai</t>
  </si>
  <si>
    <t>Ravi Teja Bellamkonda</t>
  </si>
  <si>
    <t>Sai Teja Bellamkonda</t>
  </si>
  <si>
    <t>https://cricclubs.com/MinnesotaIndiansPremierLeague</t>
  </si>
  <si>
    <t>Krishna Chaitanya Dwarapudi</t>
  </si>
  <si>
    <t>Karthik P</t>
  </si>
  <si>
    <t>Vikings (Midwest CC)</t>
  </si>
  <si>
    <t>Radha Krishna Reddy</t>
  </si>
  <si>
    <t>Manoj Rayudi</t>
  </si>
  <si>
    <t>ICL</t>
  </si>
  <si>
    <t>Minnesota Royal Challengers</t>
  </si>
  <si>
    <t>Cricclubs - Minnesota Cricket Association</t>
  </si>
  <si>
    <t>VRock</t>
  </si>
  <si>
    <t>Bhavin K Bhavsar</t>
  </si>
  <si>
    <t>E P Tigers</t>
  </si>
  <si>
    <t>Pavan kumar</t>
  </si>
  <si>
    <t>Vickings</t>
  </si>
  <si>
    <t>Mtbc</t>
  </si>
  <si>
    <t>Alok Abhinav Boda</t>
  </si>
  <si>
    <t>https://cricclubs.com/MinnesotaCricketAssociation/viewPlayer.do?playerId=1356462&amp;clubId=9262</t>
  </si>
  <si>
    <t>Vinay Kumar Reddy Yerravalli</t>
  </si>
  <si>
    <t>Mighty minns</t>
  </si>
  <si>
    <t>Gilbert David</t>
  </si>
  <si>
    <t>MTBC, MIPL, MCL, ICL, Vibha</t>
  </si>
  <si>
    <t>Column1</t>
  </si>
  <si>
    <t>Column3</t>
  </si>
  <si>
    <t>Column4</t>
  </si>
  <si>
    <t>Column5</t>
  </si>
  <si>
    <t>isExternalPlayer</t>
  </si>
  <si>
    <t>Arjun Vemana</t>
  </si>
  <si>
    <t>vemana.12@gmail.com</t>
  </si>
  <si>
    <t>Meghal Patel</t>
  </si>
  <si>
    <t>meghal.ec@gmail.com</t>
  </si>
  <si>
    <t>732-589-8816</t>
  </si>
  <si>
    <t>MN Lions</t>
  </si>
  <si>
    <t>Srenair@gmail.com</t>
  </si>
  <si>
    <t>Dev Nitin Namdeo</t>
  </si>
  <si>
    <t>nitin.namdeo.bina@gmail.com</t>
  </si>
  <si>
    <t>rahul radhakrishna</t>
  </si>
  <si>
    <t>rahul.kaddya@gmail.com</t>
  </si>
  <si>
    <t>shivu0396@gmail.com</t>
  </si>
  <si>
    <t>Bhavik Thakkar</t>
  </si>
  <si>
    <t>bhavikt0@gmail.com</t>
  </si>
  <si>
    <t>Surya Teja ravula</t>
  </si>
  <si>
    <t>sxravu16@smumn.edu</t>
  </si>
  <si>
    <t>Prabu Sekar</t>
  </si>
  <si>
    <t>manekse@gmail.com</t>
  </si>
  <si>
    <t>Ram Lamsal</t>
  </si>
  <si>
    <t>crlamsal123@gmail.com</t>
  </si>
  <si>
    <t xml:space="preserve">Sai Teja Bellamkonda </t>
  </si>
  <si>
    <t>saitejarao11@gmail.com</t>
  </si>
  <si>
    <t>Revanna HR</t>
  </si>
  <si>
    <t>revannahr@gmail.com</t>
  </si>
  <si>
    <t>Sankar Edala</t>
  </si>
  <si>
    <t>ervb.shankar@gmail.com</t>
  </si>
  <si>
    <t>Bhargav Vankayalapati</t>
  </si>
  <si>
    <t>bhargav407@gmail.com</t>
  </si>
  <si>
    <t>Abhisekh Pandey</t>
  </si>
  <si>
    <t>abhisekhpandey98@gmail.com</t>
  </si>
  <si>
    <t xml:space="preserve">Krishna Chaitanya Dwarapudi </t>
  </si>
  <si>
    <t>chaitu2812@gmail.com</t>
  </si>
  <si>
    <t>Pavan kumar kandula</t>
  </si>
  <si>
    <t>kpkumar713@gmail.com</t>
  </si>
  <si>
    <t>Bharadwaj Tadimeti</t>
  </si>
  <si>
    <t>bharadwaj.tadimeti@gmail.com</t>
  </si>
  <si>
    <t>Karthik shetty</t>
  </si>
  <si>
    <t>karthikvasanth666@gmail.com</t>
  </si>
  <si>
    <t xml:space="preserve">Ruthwik </t>
  </si>
  <si>
    <t>ruthwik2109@gmail.com</t>
  </si>
  <si>
    <t>Krishna Shastry Amaravadhi</t>
  </si>
  <si>
    <t>krrishshas@gmail.com</t>
  </si>
  <si>
    <t>Babu Shanmugam</t>
  </si>
  <si>
    <t>babu.shanmugham@gmail.com</t>
  </si>
  <si>
    <t>612-850-1234</t>
  </si>
  <si>
    <t>Ravi Shankar Toshniwal</t>
  </si>
  <si>
    <t>mail@rtoshniwal.in</t>
  </si>
  <si>
    <t>Rakesh Reddy Musku</t>
  </si>
  <si>
    <t>nanimusku@gmail.com</t>
  </si>
  <si>
    <t>Pradeep Tata</t>
  </si>
  <si>
    <t>pradeeptata1234@mail.com</t>
  </si>
  <si>
    <t>Arun Mankani</t>
  </si>
  <si>
    <t>MCA for MN Chargers in 2014/5</t>
  </si>
  <si>
    <t>chandan jha</t>
  </si>
  <si>
    <t>funngage.com</t>
  </si>
  <si>
    <t>Kathiravan Kandasamy</t>
  </si>
  <si>
    <t>Vinoth Ramachandran</t>
  </si>
  <si>
    <t>TF Cricket</t>
  </si>
  <si>
    <t>Dinesh kattamanchimohanvelan</t>
  </si>
  <si>
    <t>Minnesota indians</t>
  </si>
  <si>
    <t>MIPL,MCL,Super8, TCS league</t>
  </si>
  <si>
    <t>MCA and Tatiana</t>
  </si>
  <si>
    <t>surya kommireddy</t>
  </si>
  <si>
    <t>Pradeep daniel</t>
  </si>
  <si>
    <t>Cof</t>
  </si>
  <si>
    <t>Manish Tiwari</t>
  </si>
  <si>
    <t>https://cricclubs.com/MinnesotaCricketAssociation</t>
  </si>
  <si>
    <t>Venkat Reddy M</t>
  </si>
  <si>
    <t>Raising Warriors</t>
  </si>
  <si>
    <t>IS_ADDED_IN_REG</t>
  </si>
  <si>
    <t>RaviTeja Bellamkonda</t>
  </si>
  <si>
    <t>Bellamkondabkbabu@gmail.com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</si>
</sst>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05496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4" tint="-0.499984740745262"/>
      <name val="Times New Roman"/>
      <family val="1"/>
    </font>
    <font>
      <sz val="12"/>
      <color rgb="FF2037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1" fillId="0" borderId="0" xfId="0" applyFont="1" applyBorder="1"/>
    <xf numFmtId="0" fontId="4" fillId="2" borderId="0" xfId="0" applyFont="1" applyFill="1"/>
    <xf numFmtId="0" fontId="4" fillId="0" borderId="0" xfId="0" applyFont="1"/>
    <xf numFmtId="0" fontId="7" fillId="0" borderId="0" xfId="0" applyFont="1" applyFill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50"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m/d;@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164" formatCode="m/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74F16-EFA1-CB4C-8157-BFA2BF499F93}" name="MTPL_Registrations" displayName="MTPL_Registrations" ref="A1:AC239" totalsRowShown="0" headerRowDxfId="49" dataDxfId="47" headerRowBorderDxfId="48" tableBorderDxfId="46" totalsRowBorderDxfId="45">
  <autoFilter ref="A1:AC239" xr:uid="{07FB8A49-AEA1-2546-9958-7291D1A26462}"/>
  <sortState xmlns:xlrd2="http://schemas.microsoft.com/office/spreadsheetml/2017/richdata2" ref="A2:AC239">
    <sortCondition ref="Y1:Y239"/>
  </sortState>
  <tableColumns count="29">
    <tableColumn id="1" xr3:uid="{F60BBF9C-F25A-6C4F-803E-99076BDC1F60}" name="player_id" dataDxfId="44"/>
    <tableColumn id="2" xr3:uid="{31F4EE58-FC54-FA44-81EA-B74F04C2915C}" name="full_name" dataDxfId="43"/>
    <tableColumn id="3" xr3:uid="{01141233-6EB0-8C4F-BDB7-A522C3181DB6}" name="email" dataDxfId="42"/>
    <tableColumn id="4" xr3:uid="{B43B98AB-FA91-2646-A133-AD9BEF209735}" name="contact" dataDxfId="41"/>
    <tableColumn id="5" xr3:uid="{E496FCFC-A497-DD45-A652-1F8A929856F4}" name="team" dataDxfId="40"/>
    <tableColumn id="9" xr3:uid="{F027074E-DA82-EE4D-8E0D-9086B8961296}" name="Matches" dataDxfId="0">
      <calculatedColumnFormula>VLOOKUP(MTPL_Registrations[[#This Row],[player_id]],'MTBC statistics'!$A$1:$AK$1196,8,0)</calculatedColumnFormula>
    </tableColumn>
    <tableColumn id="6" xr3:uid="{3B1BC8C5-34DD-BB4A-B640-43AA5A76DD30}" name="Runs" dataDxfId="39">
      <calculatedColumnFormula>VLOOKUP(MTPL_Registrations[[#This Row],[player_id]],'MTBC statistics'!$A$1:$AK$1196,11,0)</calculatedColumnFormula>
    </tableColumn>
    <tableColumn id="7" xr3:uid="{DC43C6BA-F7B4-BB48-9441-6320F87A6822}" name="Balls Faced" dataDxfId="38">
      <calculatedColumnFormula>VLOOKUP(MTPL_Registrations[[#This Row],[player_id]],'MTBC statistics'!$A$1:$AK$1196,12,0)</calculatedColumnFormula>
    </tableColumn>
    <tableColumn id="8" xr3:uid="{8C93D807-C1EA-E24C-8B73-00BE81AB3BB5}" name="Bat SR" dataDxfId="37">
      <calculatedColumnFormula>VLOOKUP(MTPL_Registrations[[#This Row],[player_id]],'MTBC statistics'!$A$1:$AK$1196,17,0)</calculatedColumnFormula>
    </tableColumn>
    <tableColumn id="10" xr3:uid="{87276159-97FF-F74B-8F39-0D9616B8B576}" name="Wickets" dataDxfId="36">
      <calculatedColumnFormula>VLOOKUP(MTPL_Registrations[[#This Row],[player_id]],'MTBC statistics'!$A$1:$AK$1196,21,0)</calculatedColumnFormula>
    </tableColumn>
    <tableColumn id="11" xr3:uid="{8E6D54FA-08E7-8842-9592-ABCFBAFBA7FE}" name="Economy" dataDxfId="35">
      <calculatedColumnFormula>VLOOKUP(MTPL_Registrations[[#This Row],[player_id]],'MTBC statistics'!$A$1:$AK$1196,23,0)</calculatedColumnFormula>
    </tableColumn>
    <tableColumn id="13" xr3:uid="{C7F5516E-B31D-C746-8B65-31CB8BDCF576}" name="Bowl Overs" dataDxfId="34">
      <calculatedColumnFormula>ROUND(VLOOKUP(MTPL_Registrations[[#This Row],[player_id]],'MTBC statistics'!$A$1:$AK$1196,19,0)/6,0)</calculatedColumnFormula>
    </tableColumn>
    <tableColumn id="14" xr3:uid="{164B7053-3D86-804B-847A-E4E908E0DB64}" name="Bat Average" dataDxfId="33">
      <calculatedColumnFormula>VLOOKUP(MTPL_Registrations[[#This Row],[player_id]],'MTBC statistics'!$A$1:$AK$1196,16,0)</calculatedColumnFormula>
    </tableColumn>
    <tableColumn id="15" xr3:uid="{759AC2C3-540F-9C4A-88F2-95609CC44B73}" name="HS" dataDxfId="32">
      <calculatedColumnFormula>VLOOKUP(MTPL_Registrations[[#This Row],[player_id]],'MTBC statistics'!$A$1:$AK$1196,15,0)</calculatedColumnFormula>
    </tableColumn>
    <tableColumn id="16" xr3:uid="{E7D14A4D-4FF6-3541-9CEA-5C7D2801F2BA}" name="Best Bowl" dataDxfId="31">
      <calculatedColumnFormula>VLOOKUP(MTPL_Registrations[[#This Row],[player_id]],'MTBC statistics'!$A$1:$AK$1196,24,0)</calculatedColumnFormula>
    </tableColumn>
    <tableColumn id="17" xr3:uid="{2746A156-1E8B-1F43-B6DB-0CBE3F3F81BF}" name="Hat_Trick" dataDxfId="30">
      <calculatedColumnFormula>VLOOKUP(MTPL_Registrations[[#This Row],[player_id]],'MTBC statistics'!$A$1:$AK$1196,28,0)</calculatedColumnFormula>
    </tableColumn>
    <tableColumn id="18" xr3:uid="{CDDCC2CE-0FE8-984A-8CD0-5AEFA1555F83}" name="catches" dataDxfId="29">
      <calculatedColumnFormula>VLOOKUP(MTPL_Registrations[[#This Row],[player_id]],'MTBC statistics'!$A$1:$AK$1196,29,0)</calculatedColumnFormula>
    </tableColumn>
    <tableColumn id="20" xr3:uid="{4DA42C34-34D7-F347-BFA4-015104C2017A}" name="Total_Points" dataDxfId="28">
      <calculatedColumnFormula>VLOOKUP(MTPL_Registrations[[#This Row],[player_id]],'MTBC statistics'!$A$1:$AK$1196,34,0)</calculatedColumnFormula>
    </tableColumn>
    <tableColumn id="21" xr3:uid="{129ECCBC-F55C-D342-8060-6DAEE6EA0E87}" name="Bat_Points" dataDxfId="27">
      <calculatedColumnFormula>VLOOKUP(MTPL_Registrations[[#This Row],[player_id]],'MTBC statistics'!$A$1:$AK$1196,35,0)</calculatedColumnFormula>
    </tableColumn>
    <tableColumn id="22" xr3:uid="{4B1374FE-89B7-FF44-9FB8-F6EF5B186026}" name="Bowl_Points" dataDxfId="26">
      <calculatedColumnFormula>VLOOKUP(MTPL_Registrations[[#This Row],[player_id]],'MTBC statistics'!$A$1:$AK$1196,36,0)</calculatedColumnFormula>
    </tableColumn>
    <tableColumn id="23" xr3:uid="{452FC9FC-1ACD-9744-A5FE-777852A9ABE5}" name="Field_Points" dataDxfId="25">
      <calculatedColumnFormula>VLOOKUP(MTPL_Registrations[[#This Row],[player_id]],'MTBC statistics'!$A$1:$AK$1196,37,0)</calculatedColumnFormula>
    </tableColumn>
    <tableColumn id="29" xr3:uid="{35F063B0-C74F-2F47-8835-4D759A84CAFF}" name="externalPlayer" dataDxfId="24">
      <calculatedColumnFormula>IFERROR(VLOOKUP(MTPL_Registrations[[#This Row],[player_id]],Table6[#All],10,0),FALSE)</calculatedColumnFormula>
    </tableColumn>
    <tableColumn id="30" xr3:uid="{E1988032-6B44-3C43-85CB-9C5E922770D1}" name="isRetained_Player" dataDxfId="23">
      <calculatedColumnFormula>IFERROR(VLOOKUP(MTPL_Registrations[[#This Row],[player_id]],ONWER_RETAINED_PLAYER!$A$1:$M$25,3,0),FALSE)</calculatedColumnFormula>
    </tableColumn>
    <tableColumn id="31" xr3:uid="{4987A92C-D8D4-D849-A054-2A5A28D75A07}" name="isOwner_Player" dataDxfId="22">
      <calculatedColumnFormula>IFERROR(VLOOKUP(MTPL_Registrations[[#This Row],[player_id]],ONWER_RETAINED_PLAYER!$A$1:$M$25,4,0),FALSE)</calculatedColumnFormula>
    </tableColumn>
    <tableColumn id="26" xr3:uid="{2C9ABA44-CEFD-7048-8D0D-20A37B16ADAA}" name="overall_rank" dataDxfId="21"/>
    <tableColumn id="24" xr3:uid="{E129829E-7FC9-FB47-BDCF-11591655F02C}" name="Bat_Rank" dataDxfId="20"/>
    <tableColumn id="25" xr3:uid="{742DC18D-ED31-DD4B-9E12-B89D2BC73C16}" name="Bowl_Rank" dataDxfId="19"/>
    <tableColumn id="12" xr3:uid="{C3060D09-DF61-2C4F-BE95-34A316318787}" name="4s" dataDxfId="18">
      <calculatedColumnFormula>VLOOKUP(MTPL_Registrations[[#This Row],[player_id]],'MTBC statistics'!$A$1:$AK$1196,13,0)</calculatedColumnFormula>
    </tableColumn>
    <tableColumn id="19" xr3:uid="{F5BC11EB-91F3-2A46-8F39-8514D2211586}" name="6s" dataDxfId="17">
      <calculatedColumnFormula>VLOOKUP(MTPL_Registrations[[#This Row],[player_id]],'MTBC statistics'!$A$1:$AK$1196,14,0)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ECB9-7CB7-4E45-8EEB-22979A9AA4B1}" name="MTBC_2019_Records" displayName="MTBC_2019_Records" ref="A1:AK1196" totalsRowShown="0">
  <autoFilter ref="A1:AK1196" xr:uid="{9D1ACB7F-E1A3-734B-8458-4069E4BDDABF}"/>
  <tableColumns count="37">
    <tableColumn id="1" xr3:uid="{403A91CD-1C56-5445-BE87-9A247BEA5FF2}" name="player_id"/>
    <tableColumn id="2" xr3:uid="{0DD486AE-9C38-764B-9C1C-A684C46925FC}" name="league_name"/>
    <tableColumn id="3" xr3:uid="{A9FE9CB8-4F51-DF4B-A62B-318556C5D150}" name="series_id"/>
    <tableColumn id="4" xr3:uid="{26B6891A-7E6E-D945-AC96-08ACAB19D015}" name="team_name"/>
    <tableColumn id="6" xr3:uid="{942DCE31-3BBC-544A-B3CA-C4B212B1C495}" name="f_name"/>
    <tableColumn id="7" xr3:uid="{47520F02-625D-F44D-BAED-0A9F5846EF37}" name="l_name"/>
    <tableColumn id="8" xr3:uid="{FAABD908-8037-CC41-BFCC-B29D037F7010}" name="match_type"/>
    <tableColumn id="9" xr3:uid="{2B729230-71C5-1F47-920C-949B4F4AA469}" name="match_count"/>
    <tableColumn id="10" xr3:uid="{C21EC0D7-B12F-204B-B4F3-9A799E144D3D}" name="bat_inns"/>
    <tableColumn id="11" xr3:uid="{B7118A93-821D-5F45-BB33-6A5B3381C160}" name="not_outs"/>
    <tableColumn id="12" xr3:uid="{B7A4297B-0581-6046-8F60-518FF94E5C96}" name="bat_runs"/>
    <tableColumn id="13" xr3:uid="{C51CDA02-40BC-4F44-9C84-8E45D700BA12}" name="balls_faced"/>
    <tableColumn id="14" xr3:uid="{669DE24C-2891-504A-A48A-6804E57977A4}" name="4s"/>
    <tableColumn id="15" xr3:uid="{A6D9AF71-5AE3-5340-8F91-D702EFC8871B}" name="6s"/>
    <tableColumn id="16" xr3:uid="{4A4A119E-B0AE-934C-A4C1-534F92C73578}" name="bat_hs"/>
    <tableColumn id="17" xr3:uid="{4522B90A-AD12-104C-B203-C7B719AB0C61}" name="bat_avg"/>
    <tableColumn id="18" xr3:uid="{7E318CE4-EC68-8E43-BE96-903033C22869}" name="bat_SR"/>
    <tableColumn id="19" xr3:uid="{5D7A8762-7576-F448-93CE-249E97C07C23}" name="bowl_inns"/>
    <tableColumn id="20" xr3:uid="{B42E8D0C-2D7C-F444-B85F-4C08AE44A785}" name="balls_bowled"/>
    <tableColumn id="21" xr3:uid="{BDA85F41-11A9-7748-B173-F84B4D0BDC6A}" name="runs_given"/>
    <tableColumn id="22" xr3:uid="{DBD926D2-EC54-F140-815C-DBEDC0D8AA98}" name="wkts"/>
    <tableColumn id="23" xr3:uid="{E67EB517-3929-5D42-B66C-89EBF0433542}" name="bowl_avg"/>
    <tableColumn id="24" xr3:uid="{62DFE7E3-2C57-CC48-8988-84947B95752F}" name="bowl_econ"/>
    <tableColumn id="25" xr3:uid="{5BC86915-B7B0-0F4C-846E-AEBD405B2C1B}" name="best_bowl" dataDxfId="1"/>
    <tableColumn id="26" xr3:uid="{595C6527-1AF9-644B-B1C7-D471C926579D}" name="maidens"/>
    <tableColumn id="27" xr3:uid="{5FDBC26B-E9CC-DE4D-9C54-67D51F75D986}" name="wides"/>
    <tableColumn id="28" xr3:uid="{88A362AA-7491-8F45-9F7E-11D521063564}" name="no_balls"/>
    <tableColumn id="29" xr3:uid="{E953E6A2-6A68-904A-A9A2-B6516FEAA752}" name="hat_tricks"/>
    <tableColumn id="30" xr3:uid="{F6271111-72E9-074C-AE5C-680C6E22BA20}" name="catches"/>
    <tableColumn id="31" xr3:uid="{ED466952-3B49-5148-9777-39D8E030716F}" name="stumpings"/>
    <tableColumn id="32" xr3:uid="{C07A0816-50F0-8246-812D-8246740E0A72}" name="wktkpr_catches"/>
    <tableColumn id="33" xr3:uid="{2F3682C8-C9B4-8D49-8305-0053C28A51F5}" name="direct_runouts"/>
    <tableColumn id="34" xr3:uid="{999130EC-308D-8445-A3F6-B2E4447286C6}" name="indirect_runouts"/>
    <tableColumn id="35" xr3:uid="{BB31921E-7A55-824E-A841-DFF51B466EE6}" name="total_points"/>
    <tableColumn id="36" xr3:uid="{6367BE01-33EF-7B4E-98BD-303974F4A560}" name="bat_pts"/>
    <tableColumn id="37" xr3:uid="{E8A36416-4B4B-F546-8932-5A4F18C538E2}" name="bowl_pts"/>
    <tableColumn id="38" xr3:uid="{A8F8E1AF-CFEF-ED49-AF47-E2C71A886243}" name="field_p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291C8-BA62-E546-B6D5-4B901FFB270E}" name="Table4" displayName="Table4" ref="A1:E25" totalsRowShown="0">
  <autoFilter ref="A1:E25" xr:uid="{C212CE13-E507-C54A-BFDA-67C602FC5A20}"/>
  <tableColumns count="5">
    <tableColumn id="1" xr3:uid="{7375C7BA-6E86-1146-B70F-CE0BC4465F3C}" name="player_id"/>
    <tableColumn id="2" xr3:uid="{814FE8A5-A8A5-2D48-9050-51CB885FA55C}" name="NAME"/>
    <tableColumn id="3" xr3:uid="{593869D8-5210-F742-B89D-056D4A9FEA57}" name="IS_RETAINED"/>
    <tableColumn id="4" xr3:uid="{1E1E822A-1F50-BA41-AD06-DFF7498E0B19}" name="IS_OWNER_PLAYER"/>
    <tableColumn id="5" xr3:uid="{DBE7F385-8F08-7F41-AC23-0529BFC382A9}" name="IS_ADDED_IN_REG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5C138A-9DEB-BB4B-BCC3-748DE47E841A}" name="Table6" displayName="Table6" ref="A1:M228" totalsRowShown="0" headerRowDxfId="16" dataDxfId="15">
  <autoFilter ref="A1:M228" xr:uid="{12633FA2-E016-6445-A203-52A845E9B4BB}"/>
  <tableColumns count="13">
    <tableColumn id="1" xr3:uid="{F8DE137B-26F5-D941-8EB7-A6C40F70783D}" name="player_id" dataDxfId="14"/>
    <tableColumn id="2" xr3:uid="{5B795CCB-9044-1D46-B31A-6C6863743C33}" name="Player Full Name:" dataDxfId="13"/>
    <tableColumn id="3" xr3:uid="{78DEF36A-F779-0E46-9403-6B17D7542F76}" name="MTBC Team Name:" dataDxfId="12"/>
    <tableColumn id="4" xr3:uid="{76AEC396-D5C1-D54F-8173-98305CA3DC8C}" name="Are you available on all MTPL date(s) ? Sept 14, 15, 21 &amp; 22 2019" dataDxfId="11"/>
    <tableColumn id="5" xr3:uid="{DBEE2D93-FAD6-D848-A945-B7BF8FE52E7D}" name="Are you part of any other cricket league in MN ?" dataDxfId="10"/>
    <tableColumn id="6" xr3:uid="{9CD7BAEB-A57D-CC4E-BBAF-76500ED83C35}" name="Column1" dataDxfId="9"/>
    <tableColumn id="7" xr3:uid="{7C3CC426-3D75-2C49-944B-59305B6D673A}" name="If you have answered Yes above, please provide links to other leagues you are part of ?" dataDxfId="8"/>
    <tableColumn id="8" xr3:uid="{C4482F5F-691F-FB49-A512-1CB6B595DB76}" name="Other League(s) Player ID:" dataDxfId="7"/>
    <tableColumn id="9" xr3:uid="{A2099318-DFBE-884E-BDAC-63A6E041BC95}" name="Email Address" dataDxfId="6"/>
    <tableColumn id="10" xr3:uid="{37115E44-EABD-FD4D-BB48-41A6C45E5338}" name="isExternalPlayer" dataDxfId="5">
      <calculatedColumnFormula>OR(AND(EXACT(E2,"Yes"),OR(ISNUMBER(SEARCH("MCA",F2)),ISNUMBER(SEARCH("Tatiana",F2)),ISNUMBER(SEARCH("MCA",G2)))),EXACT(D2,"Maybe"),EXACT(D2,"No"))</calculatedColumnFormula>
    </tableColumn>
    <tableColumn id="11" xr3:uid="{2E8D16F1-0CAD-574D-AD04-9D38ADE22679}" name="Column3" dataDxfId="4"/>
    <tableColumn id="12" xr3:uid="{F3DD6CDB-DA59-FC4D-B1D7-D16394727B6F}" name="Column4" dataDxfId="3"/>
    <tableColumn id="13" xr3:uid="{446F5868-8398-F448-B338-8A88DCC0BB09}" name="Column5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vemana.1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ricclubs.com/MinnesotaIndiansPremierLeague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cricclubs.com/MinnesotaCricketAssociation/" TargetMode="External"/><Relationship Id="rId1" Type="http://schemas.openxmlformats.org/officeDocument/2006/relationships/hyperlink" Target="http://www.cricclubs.com/home.do?clubId=12668" TargetMode="External"/><Relationship Id="rId6" Type="http://schemas.openxmlformats.org/officeDocument/2006/relationships/hyperlink" Target="https://cricclubs.com/MinnesotaCricketAssociation" TargetMode="External"/><Relationship Id="rId5" Type="http://schemas.openxmlformats.org/officeDocument/2006/relationships/hyperlink" Target="http://funngage.com/" TargetMode="External"/><Relationship Id="rId4" Type="http://schemas.openxmlformats.org/officeDocument/2006/relationships/hyperlink" Target="https://cricclubs.com/MinnesotaCricketAssociation/viewPlayer.do?playerId=1356462&amp;clubId=9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BB80-5CF6-2A4B-B70C-C4B646C0622E}">
  <dimension ref="A1:AD239"/>
  <sheetViews>
    <sheetView tabSelected="1" zoomScale="90" workbookViewId="0">
      <selection activeCell="G16" sqref="G16"/>
    </sheetView>
  </sheetViews>
  <sheetFormatPr baseColWidth="10" defaultRowHeight="22" customHeight="1" x14ac:dyDescent="0.2"/>
  <cols>
    <col min="1" max="1" width="13.83203125" style="10" bestFit="1" customWidth="1"/>
    <col min="2" max="2" width="32.1640625" style="19" bestFit="1" customWidth="1"/>
    <col min="3" max="3" width="32.6640625" style="19" bestFit="1" customWidth="1"/>
    <col min="4" max="4" width="15.5" style="19" customWidth="1"/>
    <col min="5" max="5" width="20" style="19" bestFit="1" customWidth="1"/>
    <col min="6" max="6" width="10.6640625" style="19" bestFit="1" customWidth="1"/>
    <col min="7" max="7" width="7.6640625" style="19" bestFit="1" customWidth="1"/>
    <col min="8" max="8" width="13" style="19" bestFit="1" customWidth="1"/>
    <col min="9" max="9" width="9.5" style="19" customWidth="1"/>
    <col min="10" max="12" width="10.83203125" style="19"/>
    <col min="13" max="13" width="12.6640625" style="19" bestFit="1" customWidth="1"/>
    <col min="14" max="14" width="10.83203125" style="19"/>
    <col min="15" max="15" width="10.83203125" style="25"/>
    <col min="16" max="16" width="10.83203125" style="26"/>
    <col min="17" max="17" width="10.5" style="19" bestFit="1" customWidth="1"/>
    <col min="18" max="21" width="10.83203125" style="19"/>
    <col min="22" max="22" width="17.83203125" style="19" bestFit="1" customWidth="1"/>
    <col min="23" max="23" width="20.5" style="19" bestFit="1" customWidth="1"/>
    <col min="24" max="24" width="18.5" style="19" bestFit="1" customWidth="1"/>
    <col min="25" max="25" width="14.6640625" style="19" bestFit="1" customWidth="1"/>
    <col min="26" max="27" width="10.83203125" style="19"/>
    <col min="28" max="29" width="10.83203125" style="37"/>
    <col min="30" max="30" width="10.83203125" style="27"/>
    <col min="31" max="16384" width="10.83203125" style="19"/>
  </cols>
  <sheetData>
    <row r="1" spans="1:30" s="35" customFormat="1" ht="22" customHeight="1" x14ac:dyDescent="0.2">
      <c r="A1" s="28" t="s">
        <v>474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2124</v>
      </c>
      <c r="G1" s="29" t="s">
        <v>2121</v>
      </c>
      <c r="H1" s="29" t="s">
        <v>2122</v>
      </c>
      <c r="I1" s="29" t="s">
        <v>2123</v>
      </c>
      <c r="J1" s="29" t="s">
        <v>2125</v>
      </c>
      <c r="K1" s="29" t="s">
        <v>2126</v>
      </c>
      <c r="L1" s="29" t="s">
        <v>2127</v>
      </c>
      <c r="M1" s="29" t="s">
        <v>2158</v>
      </c>
      <c r="N1" s="29" t="s">
        <v>2128</v>
      </c>
      <c r="O1" s="30" t="s">
        <v>2159</v>
      </c>
      <c r="P1" s="31" t="s">
        <v>2160</v>
      </c>
      <c r="Q1" s="29" t="s">
        <v>2147</v>
      </c>
      <c r="R1" s="29" t="s">
        <v>2161</v>
      </c>
      <c r="S1" s="29" t="s">
        <v>2162</v>
      </c>
      <c r="T1" s="29" t="s">
        <v>2163</v>
      </c>
      <c r="U1" s="29" t="s">
        <v>2164</v>
      </c>
      <c r="V1" s="32" t="s">
        <v>2173</v>
      </c>
      <c r="W1" s="33" t="s">
        <v>2175</v>
      </c>
      <c r="X1" s="33" t="s">
        <v>2176</v>
      </c>
      <c r="Y1" s="29" t="s">
        <v>2172</v>
      </c>
      <c r="Z1" s="29" t="s">
        <v>2170</v>
      </c>
      <c r="AA1" s="34" t="s">
        <v>2171</v>
      </c>
      <c r="AB1" s="29" t="s">
        <v>2133</v>
      </c>
      <c r="AC1" s="29" t="s">
        <v>2134</v>
      </c>
    </row>
    <row r="2" spans="1:30" ht="22" customHeight="1" x14ac:dyDescent="0.2">
      <c r="A2" s="11">
        <v>513113</v>
      </c>
      <c r="B2" s="12" t="s">
        <v>36</v>
      </c>
      <c r="C2" s="12" t="s">
        <v>37</v>
      </c>
      <c r="D2" s="12">
        <v>9566081175</v>
      </c>
      <c r="E2" s="12" t="s">
        <v>29</v>
      </c>
      <c r="F2" s="13">
        <f>VLOOKUP(MTPL_Registrations[[#This Row],[player_id]],'MTBC statistics'!$A$1:$AK$1196,8,0)</f>
        <v>10</v>
      </c>
      <c r="G2" s="13">
        <f>VLOOKUP(MTPL_Registrations[[#This Row],[player_id]],'MTBC statistics'!$A$1:$AK$1196,11,0)</f>
        <v>203</v>
      </c>
      <c r="H2" s="13">
        <f>VLOOKUP(MTPL_Registrations[[#This Row],[player_id]],'MTBC statistics'!$A$1:$AK$1196,12,0)</f>
        <v>144</v>
      </c>
      <c r="I2" s="14">
        <f>VLOOKUP(MTPL_Registrations[[#This Row],[player_id]],'MTBC statistics'!$A$1:$AK$1196,17,0)</f>
        <v>140.97219999999999</v>
      </c>
      <c r="J2" s="15">
        <f>VLOOKUP(MTPL_Registrations[[#This Row],[player_id]],'MTBC statistics'!$A$1:$AK$1196,21,0)</f>
        <v>22</v>
      </c>
      <c r="K2" s="14">
        <f>VLOOKUP(MTPL_Registrations[[#This Row],[player_id]],'MTBC statistics'!$A$1:$AK$1196,23,0)</f>
        <v>3.68</v>
      </c>
      <c r="L2" s="15">
        <f>ROUND(VLOOKUP(MTPL_Registrations[[#This Row],[player_id]],'MTBC statistics'!$A$1:$AK$1196,19,0)/6,0)</f>
        <v>38</v>
      </c>
      <c r="M2" s="15">
        <f>VLOOKUP(MTPL_Registrations[[#This Row],[player_id]],'MTBC statistics'!$A$1:$AK$1196,16,0)</f>
        <v>20.3</v>
      </c>
      <c r="N2" s="15">
        <f>VLOOKUP(MTPL_Registrations[[#This Row],[player_id]],'MTBC statistics'!$A$1:$AK$1196,15,0)</f>
        <v>76</v>
      </c>
      <c r="O2" s="16">
        <f>VLOOKUP(MTPL_Registrations[[#This Row],[player_id]],'MTBC statistics'!$A$1:$AK$1196,24,0)</f>
        <v>43573</v>
      </c>
      <c r="P2" s="17">
        <f>VLOOKUP(MTPL_Registrations[[#This Row],[player_id]],'MTBC statistics'!$A$1:$AK$1196,28,0)</f>
        <v>0</v>
      </c>
      <c r="Q2" s="13">
        <f>VLOOKUP(MTPL_Registrations[[#This Row],[player_id]],'MTBC statistics'!$A$1:$AK$1196,29,0)</f>
        <v>1</v>
      </c>
      <c r="R2" s="13">
        <f>VLOOKUP(MTPL_Registrations[[#This Row],[player_id]],'MTBC statistics'!$A$1:$AK$1196,34,0)</f>
        <v>1560</v>
      </c>
      <c r="S2" s="13">
        <f>VLOOKUP(MTPL_Registrations[[#This Row],[player_id]],'MTBC statistics'!$A$1:$AK$1196,35,0)</f>
        <v>670</v>
      </c>
      <c r="T2" s="13">
        <f>VLOOKUP(MTPL_Registrations[[#This Row],[player_id]],'MTBC statistics'!$A$1:$AK$1196,36,0)</f>
        <v>880</v>
      </c>
      <c r="U2" s="13">
        <f>VLOOKUP(MTPL_Registrations[[#This Row],[player_id]],'MTBC statistics'!$A$1:$AK$1196,37,0)</f>
        <v>10</v>
      </c>
      <c r="V2" s="15" t="b">
        <f>IFERROR(VLOOKUP(MTPL_Registrations[[#This Row],[player_id]],Table6[#All],10,0),FALSE)</f>
        <v>1</v>
      </c>
      <c r="W2" s="15" t="b">
        <f>IFERROR(VLOOKUP(MTPL_Registrations[[#This Row],[player_id]],ONWER_RETAINED_PLAYER!$A$1:$M$25,3,0),FALSE)</f>
        <v>0</v>
      </c>
      <c r="X2" s="15" t="b">
        <f>IFERROR(VLOOKUP(MTPL_Registrations[[#This Row],[player_id]],ONWER_RETAINED_PLAYER!$A$1:$M$25,4,0),FALSE)</f>
        <v>0</v>
      </c>
      <c r="Y2" s="15">
        <v>1</v>
      </c>
      <c r="Z2" s="15">
        <v>1</v>
      </c>
      <c r="AA2" s="18">
        <v>3</v>
      </c>
      <c r="AB2" s="36">
        <f>VLOOKUP(MTPL_Registrations[[#This Row],[player_id]],'MTBC statistics'!$A$1:$AK$1196,13,0)</f>
        <v>11</v>
      </c>
      <c r="AC2" s="36">
        <f>VLOOKUP(MTPL_Registrations[[#This Row],[player_id]],'MTBC statistics'!$A$1:$AK$1196,14,0)</f>
        <v>17</v>
      </c>
      <c r="AD2" s="19"/>
    </row>
    <row r="3" spans="1:30" ht="22" customHeight="1" x14ac:dyDescent="0.2">
      <c r="A3" s="20">
        <v>131945</v>
      </c>
      <c r="B3" s="12" t="s">
        <v>288</v>
      </c>
      <c r="C3" s="12" t="s">
        <v>289</v>
      </c>
      <c r="D3" s="12">
        <v>4805249949</v>
      </c>
      <c r="E3" s="12" t="s">
        <v>287</v>
      </c>
      <c r="F3" s="13">
        <f>VLOOKUP(MTPL_Registrations[[#This Row],[player_id]],'MTBC statistics'!$A$1:$AK$1196,8,0)</f>
        <v>11</v>
      </c>
      <c r="G3" s="13">
        <f>VLOOKUP(MTPL_Registrations[[#This Row],[player_id]],'MTBC statistics'!$A$1:$AK$1196,11,0)</f>
        <v>87</v>
      </c>
      <c r="H3" s="13">
        <f>VLOOKUP(MTPL_Registrations[[#This Row],[player_id]],'MTBC statistics'!$A$1:$AK$1196,12,0)</f>
        <v>169</v>
      </c>
      <c r="I3" s="14">
        <f>VLOOKUP(MTPL_Registrations[[#This Row],[player_id]],'MTBC statistics'!$A$1:$AK$1196,17,0)</f>
        <v>51.479300000000002</v>
      </c>
      <c r="J3" s="15">
        <f>VLOOKUP(MTPL_Registrations[[#This Row],[player_id]],'MTBC statistics'!$A$1:$AK$1196,21,0)</f>
        <v>30</v>
      </c>
      <c r="K3" s="14">
        <f>VLOOKUP(MTPL_Registrations[[#This Row],[player_id]],'MTBC statistics'!$A$1:$AK$1196,23,0)</f>
        <v>2.7149000000000001</v>
      </c>
      <c r="L3" s="15">
        <f>ROUND(VLOOKUP(MTPL_Registrations[[#This Row],[player_id]],'MTBC statistics'!$A$1:$AK$1196,19,0)/6,0)</f>
        <v>37</v>
      </c>
      <c r="M3" s="15">
        <f>VLOOKUP(MTPL_Registrations[[#This Row],[player_id]],'MTBC statistics'!$A$1:$AK$1196,16,0)</f>
        <v>8.6999999999999993</v>
      </c>
      <c r="N3" s="15">
        <f>VLOOKUP(MTPL_Registrations[[#This Row],[player_id]],'MTBC statistics'!$A$1:$AK$1196,15,0)</f>
        <v>22</v>
      </c>
      <c r="O3" s="16">
        <f>VLOOKUP(MTPL_Registrations[[#This Row],[player_id]],'MTBC statistics'!$A$1:$AK$1196,24,0)</f>
        <v>43589</v>
      </c>
      <c r="P3" s="17">
        <f>VLOOKUP(MTPL_Registrations[[#This Row],[player_id]],'MTBC statistics'!$A$1:$AK$1196,28,0)</f>
        <v>0</v>
      </c>
      <c r="Q3" s="13">
        <f>VLOOKUP(MTPL_Registrations[[#This Row],[player_id]],'MTBC statistics'!$A$1:$AK$1196,29,0)</f>
        <v>8</v>
      </c>
      <c r="R3" s="13">
        <f>VLOOKUP(MTPL_Registrations[[#This Row],[player_id]],'MTBC statistics'!$A$1:$AK$1196,34,0)</f>
        <v>1484</v>
      </c>
      <c r="S3" s="13">
        <f>VLOOKUP(MTPL_Registrations[[#This Row],[player_id]],'MTBC statistics'!$A$1:$AK$1196,35,0)</f>
        <v>104</v>
      </c>
      <c r="T3" s="13">
        <f>VLOOKUP(MTPL_Registrations[[#This Row],[player_id]],'MTBC statistics'!$A$1:$AK$1196,36,0)</f>
        <v>1290</v>
      </c>
      <c r="U3" s="13">
        <f>VLOOKUP(MTPL_Registrations[[#This Row],[player_id]],'MTBC statistics'!$A$1:$AK$1196,37,0)</f>
        <v>90</v>
      </c>
      <c r="V3" s="15" t="b">
        <f>IFERROR(VLOOKUP(MTPL_Registrations[[#This Row],[player_id]],Table6[#All],10,0),FALSE)</f>
        <v>0</v>
      </c>
      <c r="W3" s="15" t="b">
        <f>IFERROR(VLOOKUP(MTPL_Registrations[[#This Row],[player_id]],ONWER_RETAINED_PLAYER!$A$1:$M$25,3,0),FALSE)</f>
        <v>0</v>
      </c>
      <c r="X3" s="15" t="b">
        <f>IFERROR(VLOOKUP(MTPL_Registrations[[#This Row],[player_id]],ONWER_RETAINED_PLAYER!$A$1:$M$25,4,0),FALSE)</f>
        <v>0</v>
      </c>
      <c r="Y3" s="15">
        <v>2</v>
      </c>
      <c r="Z3" s="15">
        <v>105</v>
      </c>
      <c r="AA3" s="18">
        <v>1</v>
      </c>
      <c r="AB3" s="15">
        <f>VLOOKUP(MTPL_Registrations[[#This Row],[player_id]],'MTBC statistics'!$A$1:$AK$1196,13,0)</f>
        <v>3</v>
      </c>
      <c r="AC3" s="15">
        <f>VLOOKUP(MTPL_Registrations[[#This Row],[player_id]],'MTBC statistics'!$A$1:$AK$1196,14,0)</f>
        <v>2</v>
      </c>
      <c r="AD3" s="19"/>
    </row>
    <row r="4" spans="1:30" ht="22" customHeight="1" x14ac:dyDescent="0.2">
      <c r="A4" s="20">
        <v>820366</v>
      </c>
      <c r="B4" s="12" t="s">
        <v>70</v>
      </c>
      <c r="C4" s="12" t="s">
        <v>71</v>
      </c>
      <c r="D4" s="12">
        <v>6517030548</v>
      </c>
      <c r="E4" s="12" t="s">
        <v>60</v>
      </c>
      <c r="F4" s="13">
        <f>VLOOKUP(MTPL_Registrations[[#This Row],[player_id]],'MTBC statistics'!$A$1:$AK$1196,8,0)</f>
        <v>11</v>
      </c>
      <c r="G4" s="13">
        <f>VLOOKUP(MTPL_Registrations[[#This Row],[player_id]],'MTBC statistics'!$A$1:$AK$1196,11,0)</f>
        <v>165</v>
      </c>
      <c r="H4" s="13">
        <f>VLOOKUP(MTPL_Registrations[[#This Row],[player_id]],'MTBC statistics'!$A$1:$AK$1196,12,0)</f>
        <v>230</v>
      </c>
      <c r="I4" s="14">
        <f>VLOOKUP(MTPL_Registrations[[#This Row],[player_id]],'MTBC statistics'!$A$1:$AK$1196,17,0)</f>
        <v>71.739099999999993</v>
      </c>
      <c r="J4" s="15">
        <f>VLOOKUP(MTPL_Registrations[[#This Row],[player_id]],'MTBC statistics'!$A$1:$AK$1196,21,0)</f>
        <v>19</v>
      </c>
      <c r="K4" s="14">
        <f>VLOOKUP(MTPL_Registrations[[#This Row],[player_id]],'MTBC statistics'!$A$1:$AK$1196,23,0)</f>
        <v>4.4630999999999998</v>
      </c>
      <c r="L4" s="15">
        <f>ROUND(VLOOKUP(MTPL_Registrations[[#This Row],[player_id]],'MTBC statistics'!$A$1:$AK$1196,19,0)/6,0)</f>
        <v>34</v>
      </c>
      <c r="M4" s="15">
        <f>VLOOKUP(MTPL_Registrations[[#This Row],[player_id]],'MTBC statistics'!$A$1:$AK$1196,16,0)</f>
        <v>15</v>
      </c>
      <c r="N4" s="15">
        <f>VLOOKUP(MTPL_Registrations[[#This Row],[player_id]],'MTBC statistics'!$A$1:$AK$1196,15,0)</f>
        <v>43</v>
      </c>
      <c r="O4" s="16">
        <f>VLOOKUP(MTPL_Registrations[[#This Row],[player_id]],'MTBC statistics'!$A$1:$AK$1196,24,0)</f>
        <v>43570</v>
      </c>
      <c r="P4" s="17">
        <f>VLOOKUP(MTPL_Registrations[[#This Row],[player_id]],'MTBC statistics'!$A$1:$AK$1196,28,0)</f>
        <v>0</v>
      </c>
      <c r="Q4" s="13">
        <f>VLOOKUP(MTPL_Registrations[[#This Row],[player_id]],'MTBC statistics'!$A$1:$AK$1196,29,0)</f>
        <v>7</v>
      </c>
      <c r="R4" s="13">
        <f>VLOOKUP(MTPL_Registrations[[#This Row],[player_id]],'MTBC statistics'!$A$1:$AK$1196,34,0)</f>
        <v>1359</v>
      </c>
      <c r="S4" s="13">
        <f>VLOOKUP(MTPL_Registrations[[#This Row],[player_id]],'MTBC statistics'!$A$1:$AK$1196,35,0)</f>
        <v>309</v>
      </c>
      <c r="T4" s="13">
        <f>VLOOKUP(MTPL_Registrations[[#This Row],[player_id]],'MTBC statistics'!$A$1:$AK$1196,36,0)</f>
        <v>810</v>
      </c>
      <c r="U4" s="13">
        <f>VLOOKUP(MTPL_Registrations[[#This Row],[player_id]],'MTBC statistics'!$A$1:$AK$1196,37,0)</f>
        <v>240</v>
      </c>
      <c r="V4" s="15" t="b">
        <f>IFERROR(VLOOKUP(MTPL_Registrations[[#This Row],[player_id]],Table6[#All],10,0),FALSE)</f>
        <v>1</v>
      </c>
      <c r="W4" s="15" t="b">
        <f>IFERROR(VLOOKUP(MTPL_Registrations[[#This Row],[player_id]],ONWER_RETAINED_PLAYER!$A$1:$M$25,3,0),FALSE)</f>
        <v>0</v>
      </c>
      <c r="X4" s="15" t="b">
        <f>IFERROR(VLOOKUP(MTPL_Registrations[[#This Row],[player_id]],ONWER_RETAINED_PLAYER!$A$1:$M$25,4,0),FALSE)</f>
        <v>0</v>
      </c>
      <c r="Y4" s="15">
        <v>3</v>
      </c>
      <c r="Z4" s="15">
        <v>33</v>
      </c>
      <c r="AA4" s="18">
        <v>4</v>
      </c>
      <c r="AB4" s="15">
        <f>VLOOKUP(MTPL_Registrations[[#This Row],[player_id]],'MTBC statistics'!$A$1:$AK$1196,13,0)</f>
        <v>2</v>
      </c>
      <c r="AC4" s="15">
        <f>VLOOKUP(MTPL_Registrations[[#This Row],[player_id]],'MTBC statistics'!$A$1:$AK$1196,14,0)</f>
        <v>11</v>
      </c>
      <c r="AD4" s="19"/>
    </row>
    <row r="5" spans="1:30" ht="22" customHeight="1" x14ac:dyDescent="0.2">
      <c r="A5" s="20">
        <v>561282</v>
      </c>
      <c r="B5" s="12" t="s">
        <v>468</v>
      </c>
      <c r="C5" s="12" t="s">
        <v>469</v>
      </c>
      <c r="D5" s="12">
        <v>6122984531</v>
      </c>
      <c r="E5" s="12" t="s">
        <v>455</v>
      </c>
      <c r="F5" s="13">
        <f>VLOOKUP(MTPL_Registrations[[#This Row],[player_id]],'MTBC statistics'!$A$1:$AK$1196,8,0)</f>
        <v>11</v>
      </c>
      <c r="G5" s="13">
        <f>VLOOKUP(MTPL_Registrations[[#This Row],[player_id]],'MTBC statistics'!$A$1:$AK$1196,11,0)</f>
        <v>213</v>
      </c>
      <c r="H5" s="13">
        <f>VLOOKUP(MTPL_Registrations[[#This Row],[player_id]],'MTBC statistics'!$A$1:$AK$1196,12,0)</f>
        <v>208</v>
      </c>
      <c r="I5" s="14">
        <f>VLOOKUP(MTPL_Registrations[[#This Row],[player_id]],'MTBC statistics'!$A$1:$AK$1196,17,0)</f>
        <v>102.4038</v>
      </c>
      <c r="J5" s="15">
        <f>VLOOKUP(MTPL_Registrations[[#This Row],[player_id]],'MTBC statistics'!$A$1:$AK$1196,21,0)</f>
        <v>16</v>
      </c>
      <c r="K5" s="14">
        <f>VLOOKUP(MTPL_Registrations[[#This Row],[player_id]],'MTBC statistics'!$A$1:$AK$1196,23,0)</f>
        <v>3.4230999999999998</v>
      </c>
      <c r="L5" s="15">
        <f>ROUND(VLOOKUP(MTPL_Registrations[[#This Row],[player_id]],'MTBC statistics'!$A$1:$AK$1196,19,0)/6,0)</f>
        <v>26</v>
      </c>
      <c r="M5" s="15">
        <f>VLOOKUP(MTPL_Registrations[[#This Row],[player_id]],'MTBC statistics'!$A$1:$AK$1196,16,0)</f>
        <v>21.3</v>
      </c>
      <c r="N5" s="15">
        <f>VLOOKUP(MTPL_Registrations[[#This Row],[player_id]],'MTBC statistics'!$A$1:$AK$1196,15,0)</f>
        <v>64</v>
      </c>
      <c r="O5" s="16">
        <f>VLOOKUP(MTPL_Registrations[[#This Row],[player_id]],'MTBC statistics'!$A$1:$AK$1196,24,0)</f>
        <v>43619</v>
      </c>
      <c r="P5" s="17">
        <f>VLOOKUP(MTPL_Registrations[[#This Row],[player_id]],'MTBC statistics'!$A$1:$AK$1196,28,0)</f>
        <v>0</v>
      </c>
      <c r="Q5" s="13">
        <f>VLOOKUP(MTPL_Registrations[[#This Row],[player_id]],'MTBC statistics'!$A$1:$AK$1196,29,0)</f>
        <v>5</v>
      </c>
      <c r="R5" s="13">
        <f>VLOOKUP(MTPL_Registrations[[#This Row],[player_id]],'MTBC statistics'!$A$1:$AK$1196,34,0)</f>
        <v>1283</v>
      </c>
      <c r="S5" s="13">
        <f>VLOOKUP(MTPL_Registrations[[#This Row],[player_id]],'MTBC statistics'!$A$1:$AK$1196,35,0)</f>
        <v>523</v>
      </c>
      <c r="T5" s="13">
        <f>VLOOKUP(MTPL_Registrations[[#This Row],[player_id]],'MTBC statistics'!$A$1:$AK$1196,36,0)</f>
        <v>690</v>
      </c>
      <c r="U5" s="13">
        <f>VLOOKUP(MTPL_Registrations[[#This Row],[player_id]],'MTBC statistics'!$A$1:$AK$1196,37,0)</f>
        <v>70</v>
      </c>
      <c r="V5" s="15" t="b">
        <f>IFERROR(VLOOKUP(MTPL_Registrations[[#This Row],[player_id]],Table6[#All],10,0),FALSE)</f>
        <v>0</v>
      </c>
      <c r="W5" s="15" t="b">
        <f>IFERROR(VLOOKUP(MTPL_Registrations[[#This Row],[player_id]],ONWER_RETAINED_PLAYER!$A$1:$M$25,3,0),FALSE)</f>
        <v>0</v>
      </c>
      <c r="X5" s="15" t="b">
        <f>IFERROR(VLOOKUP(MTPL_Registrations[[#This Row],[player_id]],ONWER_RETAINED_PLAYER!$A$1:$M$25,4,0),FALSE)</f>
        <v>0</v>
      </c>
      <c r="Y5" s="15">
        <v>4</v>
      </c>
      <c r="Z5" s="15">
        <v>8</v>
      </c>
      <c r="AA5" s="18">
        <v>12</v>
      </c>
      <c r="AB5" s="15">
        <f>VLOOKUP(MTPL_Registrations[[#This Row],[player_id]],'MTBC statistics'!$A$1:$AK$1196,13,0)</f>
        <v>16</v>
      </c>
      <c r="AC5" s="15">
        <f>VLOOKUP(MTPL_Registrations[[#This Row],[player_id]],'MTBC statistics'!$A$1:$AK$1196,14,0)</f>
        <v>13</v>
      </c>
      <c r="AD5" s="19"/>
    </row>
    <row r="6" spans="1:30" ht="22" customHeight="1" x14ac:dyDescent="0.2">
      <c r="A6" s="20">
        <v>215729</v>
      </c>
      <c r="B6" s="12" t="s">
        <v>369</v>
      </c>
      <c r="C6" s="12" t="s">
        <v>370</v>
      </c>
      <c r="D6" s="12">
        <v>6014471299</v>
      </c>
      <c r="E6" s="12" t="s">
        <v>371</v>
      </c>
      <c r="F6" s="13">
        <f>VLOOKUP(MTPL_Registrations[[#This Row],[player_id]],'MTBC statistics'!$A$1:$AK$1196,8,0)</f>
        <v>11</v>
      </c>
      <c r="G6" s="13">
        <f>VLOOKUP(MTPL_Registrations[[#This Row],[player_id]],'MTBC statistics'!$A$1:$AK$1196,11,0)</f>
        <v>158</v>
      </c>
      <c r="H6" s="13">
        <f>VLOOKUP(MTPL_Registrations[[#This Row],[player_id]],'MTBC statistics'!$A$1:$AK$1196,12,0)</f>
        <v>125</v>
      </c>
      <c r="I6" s="14">
        <f>VLOOKUP(MTPL_Registrations[[#This Row],[player_id]],'MTBC statistics'!$A$1:$AK$1196,17,0)</f>
        <v>126.4</v>
      </c>
      <c r="J6" s="15">
        <f>VLOOKUP(MTPL_Registrations[[#This Row],[player_id]],'MTBC statistics'!$A$1:$AK$1196,21,0)</f>
        <v>21</v>
      </c>
      <c r="K6" s="14">
        <f>VLOOKUP(MTPL_Registrations[[#This Row],[player_id]],'MTBC statistics'!$A$1:$AK$1196,23,0)</f>
        <v>4.6131000000000002</v>
      </c>
      <c r="L6" s="15">
        <f>ROUND(VLOOKUP(MTPL_Registrations[[#This Row],[player_id]],'MTBC statistics'!$A$1:$AK$1196,19,0)/6,0)</f>
        <v>33</v>
      </c>
      <c r="M6" s="15">
        <f>VLOOKUP(MTPL_Registrations[[#This Row],[player_id]],'MTBC statistics'!$A$1:$AK$1196,16,0)</f>
        <v>15.8</v>
      </c>
      <c r="N6" s="15">
        <f>VLOOKUP(MTPL_Registrations[[#This Row],[player_id]],'MTBC statistics'!$A$1:$AK$1196,15,0)</f>
        <v>42</v>
      </c>
      <c r="O6" s="16">
        <f>VLOOKUP(MTPL_Registrations[[#This Row],[player_id]],'MTBC statistics'!$A$1:$AK$1196,24,0)</f>
        <v>43567</v>
      </c>
      <c r="P6" s="17">
        <f>VLOOKUP(MTPL_Registrations[[#This Row],[player_id]],'MTBC statistics'!$A$1:$AK$1196,28,0)</f>
        <v>0</v>
      </c>
      <c r="Q6" s="13">
        <f>VLOOKUP(MTPL_Registrations[[#This Row],[player_id]],'MTBC statistics'!$A$1:$AK$1196,29,0)</f>
        <v>8</v>
      </c>
      <c r="R6" s="13">
        <f>VLOOKUP(MTPL_Registrations[[#This Row],[player_id]],'MTBC statistics'!$A$1:$AK$1196,34,0)</f>
        <v>1271</v>
      </c>
      <c r="S6" s="13">
        <f>VLOOKUP(MTPL_Registrations[[#This Row],[player_id]],'MTBC statistics'!$A$1:$AK$1196,35,0)</f>
        <v>451</v>
      </c>
      <c r="T6" s="13">
        <f>VLOOKUP(MTPL_Registrations[[#This Row],[player_id]],'MTBC statistics'!$A$1:$AK$1196,36,0)</f>
        <v>650</v>
      </c>
      <c r="U6" s="13">
        <f>VLOOKUP(MTPL_Registrations[[#This Row],[player_id]],'MTBC statistics'!$A$1:$AK$1196,37,0)</f>
        <v>170</v>
      </c>
      <c r="V6" s="15" t="b">
        <f>IFERROR(VLOOKUP(MTPL_Registrations[[#This Row],[player_id]],Table6[#All],10,0),FALSE)</f>
        <v>0</v>
      </c>
      <c r="W6" s="15" t="b">
        <f>IFERROR(VLOOKUP(MTPL_Registrations[[#This Row],[player_id]],ONWER_RETAINED_PLAYER!$A$1:$M$25,3,0),FALSE)</f>
        <v>0</v>
      </c>
      <c r="X6" s="15" t="b">
        <f>IFERROR(VLOOKUP(MTPL_Registrations[[#This Row],[player_id]],ONWER_RETAINED_PLAYER!$A$1:$M$25,4,0),FALSE)</f>
        <v>0</v>
      </c>
      <c r="Y6" s="15">
        <v>5</v>
      </c>
      <c r="Z6" s="15">
        <v>12</v>
      </c>
      <c r="AA6" s="18">
        <v>20</v>
      </c>
      <c r="AB6" s="15">
        <f>VLOOKUP(MTPL_Registrations[[#This Row],[player_id]],'MTBC statistics'!$A$1:$AK$1196,13,0)</f>
        <v>5</v>
      </c>
      <c r="AC6" s="15">
        <f>VLOOKUP(MTPL_Registrations[[#This Row],[player_id]],'MTBC statistics'!$A$1:$AK$1196,14,0)</f>
        <v>19</v>
      </c>
      <c r="AD6" s="19"/>
    </row>
    <row r="7" spans="1:30" ht="22" customHeight="1" x14ac:dyDescent="0.2">
      <c r="A7" s="20">
        <v>179174</v>
      </c>
      <c r="B7" s="12" t="s">
        <v>61</v>
      </c>
      <c r="C7" s="12" t="s">
        <v>62</v>
      </c>
      <c r="D7" s="12">
        <v>5107068146</v>
      </c>
      <c r="E7" s="12" t="s">
        <v>60</v>
      </c>
      <c r="F7" s="13">
        <f>VLOOKUP(MTPL_Registrations[[#This Row],[player_id]],'MTBC statistics'!$A$1:$AK$1196,8,0)</f>
        <v>10</v>
      </c>
      <c r="G7" s="13">
        <f>VLOOKUP(MTPL_Registrations[[#This Row],[player_id]],'MTBC statistics'!$A$1:$AK$1196,11,0)</f>
        <v>166</v>
      </c>
      <c r="H7" s="13">
        <f>VLOOKUP(MTPL_Registrations[[#This Row],[player_id]],'MTBC statistics'!$A$1:$AK$1196,12,0)</f>
        <v>138</v>
      </c>
      <c r="I7" s="14">
        <f>VLOOKUP(MTPL_Registrations[[#This Row],[player_id]],'MTBC statistics'!$A$1:$AK$1196,17,0)</f>
        <v>120.2899</v>
      </c>
      <c r="J7" s="15">
        <f>VLOOKUP(MTPL_Registrations[[#This Row],[player_id]],'MTBC statistics'!$A$1:$AK$1196,21,0)</f>
        <v>10</v>
      </c>
      <c r="K7" s="14">
        <f>VLOOKUP(MTPL_Registrations[[#This Row],[player_id]],'MTBC statistics'!$A$1:$AK$1196,23,0)</f>
        <v>3.0508000000000002</v>
      </c>
      <c r="L7" s="15">
        <f>ROUND(VLOOKUP(MTPL_Registrations[[#This Row],[player_id]],'MTBC statistics'!$A$1:$AK$1196,19,0)/6,0)</f>
        <v>30</v>
      </c>
      <c r="M7" s="15">
        <f>VLOOKUP(MTPL_Registrations[[#This Row],[player_id]],'MTBC statistics'!$A$1:$AK$1196,16,0)</f>
        <v>18.444400000000002</v>
      </c>
      <c r="N7" s="15">
        <f>VLOOKUP(MTPL_Registrations[[#This Row],[player_id]],'MTBC statistics'!$A$1:$AK$1196,15,0)</f>
        <v>41</v>
      </c>
      <c r="O7" s="16">
        <f>VLOOKUP(MTPL_Registrations[[#This Row],[player_id]],'MTBC statistics'!$A$1:$AK$1196,24,0)</f>
        <v>43529</v>
      </c>
      <c r="P7" s="17">
        <f>VLOOKUP(MTPL_Registrations[[#This Row],[player_id]],'MTBC statistics'!$A$1:$AK$1196,28,0)</f>
        <v>0</v>
      </c>
      <c r="Q7" s="13">
        <f>VLOOKUP(MTPL_Registrations[[#This Row],[player_id]],'MTBC statistics'!$A$1:$AK$1196,29,0)</f>
        <v>4</v>
      </c>
      <c r="R7" s="13">
        <f>VLOOKUP(MTPL_Registrations[[#This Row],[player_id]],'MTBC statistics'!$A$1:$AK$1196,34,0)</f>
        <v>1172</v>
      </c>
      <c r="S7" s="13">
        <f>VLOOKUP(MTPL_Registrations[[#This Row],[player_id]],'MTBC statistics'!$A$1:$AK$1196,35,0)</f>
        <v>442</v>
      </c>
      <c r="T7" s="13">
        <f>VLOOKUP(MTPL_Registrations[[#This Row],[player_id]],'MTBC statistics'!$A$1:$AK$1196,36,0)</f>
        <v>580</v>
      </c>
      <c r="U7" s="13">
        <f>VLOOKUP(MTPL_Registrations[[#This Row],[player_id]],'MTBC statistics'!$A$1:$AK$1196,37,0)</f>
        <v>150</v>
      </c>
      <c r="V7" s="15" t="b">
        <f>IFERROR(VLOOKUP(MTPL_Registrations[[#This Row],[player_id]],Table6[#All],10,0),FALSE)</f>
        <v>0</v>
      </c>
      <c r="W7" s="15" t="b">
        <f>IFERROR(VLOOKUP(MTPL_Registrations[[#This Row],[player_id]],ONWER_RETAINED_PLAYER!$A$1:$M$25,3,0),FALSE)</f>
        <v>1</v>
      </c>
      <c r="X7" s="15" t="b">
        <f>IFERROR(VLOOKUP(MTPL_Registrations[[#This Row],[player_id]],ONWER_RETAINED_PLAYER!$A$1:$M$25,4,0),FALSE)</f>
        <v>0</v>
      </c>
      <c r="Y7" s="15">
        <v>6</v>
      </c>
      <c r="Z7" s="15">
        <v>13</v>
      </c>
      <c r="AA7" s="18">
        <v>35</v>
      </c>
      <c r="AB7" s="15">
        <f>VLOOKUP(MTPL_Registrations[[#This Row],[player_id]],'MTBC statistics'!$A$1:$AK$1196,13,0)</f>
        <v>6</v>
      </c>
      <c r="AC7" s="15">
        <f>VLOOKUP(MTPL_Registrations[[#This Row],[player_id]],'MTBC statistics'!$A$1:$AK$1196,14,0)</f>
        <v>15</v>
      </c>
      <c r="AD7" s="19"/>
    </row>
    <row r="8" spans="1:30" ht="22" customHeight="1" x14ac:dyDescent="0.2">
      <c r="A8" s="20">
        <v>218684</v>
      </c>
      <c r="B8" s="12" t="s">
        <v>378</v>
      </c>
      <c r="C8" s="12" t="s">
        <v>379</v>
      </c>
      <c r="D8" s="12">
        <v>9522006945</v>
      </c>
      <c r="E8" s="12" t="s">
        <v>371</v>
      </c>
      <c r="F8" s="13">
        <f>VLOOKUP(MTPL_Registrations[[#This Row],[player_id]],'MTBC statistics'!$A$1:$AK$1196,8,0)</f>
        <v>11</v>
      </c>
      <c r="G8" s="13">
        <f>VLOOKUP(MTPL_Registrations[[#This Row],[player_id]],'MTBC statistics'!$A$1:$AK$1196,11,0)</f>
        <v>145</v>
      </c>
      <c r="H8" s="13">
        <f>VLOOKUP(MTPL_Registrations[[#This Row],[player_id]],'MTBC statistics'!$A$1:$AK$1196,12,0)</f>
        <v>183</v>
      </c>
      <c r="I8" s="14">
        <f>VLOOKUP(MTPL_Registrations[[#This Row],[player_id]],'MTBC statistics'!$A$1:$AK$1196,17,0)</f>
        <v>79.234999999999999</v>
      </c>
      <c r="J8" s="15">
        <f>VLOOKUP(MTPL_Registrations[[#This Row],[player_id]],'MTBC statistics'!$A$1:$AK$1196,21,0)</f>
        <v>18</v>
      </c>
      <c r="K8" s="14">
        <f>VLOOKUP(MTPL_Registrations[[#This Row],[player_id]],'MTBC statistics'!$A$1:$AK$1196,23,0)</f>
        <v>3.6667000000000001</v>
      </c>
      <c r="L8" s="15">
        <f>ROUND(VLOOKUP(MTPL_Registrations[[#This Row],[player_id]],'MTBC statistics'!$A$1:$AK$1196,19,0)/6,0)</f>
        <v>39</v>
      </c>
      <c r="M8" s="15">
        <f>VLOOKUP(MTPL_Registrations[[#This Row],[player_id]],'MTBC statistics'!$A$1:$AK$1196,16,0)</f>
        <v>14.5</v>
      </c>
      <c r="N8" s="15">
        <f>VLOOKUP(MTPL_Registrations[[#This Row],[player_id]],'MTBC statistics'!$A$1:$AK$1196,15,0)</f>
        <v>37</v>
      </c>
      <c r="O8" s="16">
        <f>VLOOKUP(MTPL_Registrations[[#This Row],[player_id]],'MTBC statistics'!$A$1:$AK$1196,24,0)</f>
        <v>43538</v>
      </c>
      <c r="P8" s="17">
        <f>VLOOKUP(MTPL_Registrations[[#This Row],[player_id]],'MTBC statistics'!$A$1:$AK$1196,28,0)</f>
        <v>0</v>
      </c>
      <c r="Q8" s="13">
        <f>VLOOKUP(MTPL_Registrations[[#This Row],[player_id]],'MTBC statistics'!$A$1:$AK$1196,29,0)</f>
        <v>9</v>
      </c>
      <c r="R8" s="13">
        <f>VLOOKUP(MTPL_Registrations[[#This Row],[player_id]],'MTBC statistics'!$A$1:$AK$1196,34,0)</f>
        <v>1167</v>
      </c>
      <c r="S8" s="13">
        <f>VLOOKUP(MTPL_Registrations[[#This Row],[player_id]],'MTBC statistics'!$A$1:$AK$1196,35,0)</f>
        <v>287</v>
      </c>
      <c r="T8" s="13">
        <f>VLOOKUP(MTPL_Registrations[[#This Row],[player_id]],'MTBC statistics'!$A$1:$AK$1196,36,0)</f>
        <v>780</v>
      </c>
      <c r="U8" s="13">
        <f>VLOOKUP(MTPL_Registrations[[#This Row],[player_id]],'MTBC statistics'!$A$1:$AK$1196,37,0)</f>
        <v>100</v>
      </c>
      <c r="V8" s="15" t="b">
        <f>IFERROR(VLOOKUP(MTPL_Registrations[[#This Row],[player_id]],Table6[#All],10,0),FALSE)</f>
        <v>0</v>
      </c>
      <c r="W8" s="15" t="b">
        <f>IFERROR(VLOOKUP(MTPL_Registrations[[#This Row],[player_id]],ONWER_RETAINED_PLAYER!$A$1:$M$25,3,0),FALSE)</f>
        <v>1</v>
      </c>
      <c r="X8" s="15" t="b">
        <f>IFERROR(VLOOKUP(MTPL_Registrations[[#This Row],[player_id]],ONWER_RETAINED_PLAYER!$A$1:$M$25,4,0),FALSE)</f>
        <v>0</v>
      </c>
      <c r="Y8" s="15">
        <v>7</v>
      </c>
      <c r="Z8" s="15">
        <v>36</v>
      </c>
      <c r="AA8" s="18">
        <v>7</v>
      </c>
      <c r="AB8" s="15">
        <f>VLOOKUP(MTPL_Registrations[[#This Row],[player_id]],'MTBC statistics'!$A$1:$AK$1196,13,0)</f>
        <v>4</v>
      </c>
      <c r="AC8" s="15">
        <f>VLOOKUP(MTPL_Registrations[[#This Row],[player_id]],'MTBC statistics'!$A$1:$AK$1196,14,0)</f>
        <v>9</v>
      </c>
      <c r="AD8" s="19"/>
    </row>
    <row r="9" spans="1:30" ht="22" customHeight="1" x14ac:dyDescent="0.2">
      <c r="A9" s="20">
        <v>512916</v>
      </c>
      <c r="B9" s="12" t="s">
        <v>32</v>
      </c>
      <c r="C9" s="12" t="s">
        <v>33</v>
      </c>
      <c r="D9" s="12">
        <v>3376541944</v>
      </c>
      <c r="E9" s="12" t="s">
        <v>29</v>
      </c>
      <c r="F9" s="13">
        <f>VLOOKUP(MTPL_Registrations[[#This Row],[player_id]],'MTBC statistics'!$A$1:$AK$1196,8,0)</f>
        <v>11</v>
      </c>
      <c r="G9" s="13">
        <f>VLOOKUP(MTPL_Registrations[[#This Row],[player_id]],'MTBC statistics'!$A$1:$AK$1196,11,0)</f>
        <v>42</v>
      </c>
      <c r="H9" s="13">
        <f>VLOOKUP(MTPL_Registrations[[#This Row],[player_id]],'MTBC statistics'!$A$1:$AK$1196,12,0)</f>
        <v>58</v>
      </c>
      <c r="I9" s="14">
        <f>VLOOKUP(MTPL_Registrations[[#This Row],[player_id]],'MTBC statistics'!$A$1:$AK$1196,17,0)</f>
        <v>72.413799999999995</v>
      </c>
      <c r="J9" s="15">
        <f>VLOOKUP(MTPL_Registrations[[#This Row],[player_id]],'MTBC statistics'!$A$1:$AK$1196,21,0)</f>
        <v>18</v>
      </c>
      <c r="K9" s="14">
        <f>VLOOKUP(MTPL_Registrations[[#This Row],[player_id]],'MTBC statistics'!$A$1:$AK$1196,23,0)</f>
        <v>4.1538000000000004</v>
      </c>
      <c r="L9" s="15">
        <f>ROUND(VLOOKUP(MTPL_Registrations[[#This Row],[player_id]],'MTBC statistics'!$A$1:$AK$1196,19,0)/6,0)</f>
        <v>39</v>
      </c>
      <c r="M9" s="15">
        <f>VLOOKUP(MTPL_Registrations[[#This Row],[player_id]],'MTBC statistics'!$A$1:$AK$1196,16,0)</f>
        <v>5.25</v>
      </c>
      <c r="N9" s="15">
        <f>VLOOKUP(MTPL_Registrations[[#This Row],[player_id]],'MTBC statistics'!$A$1:$AK$1196,15,0)</f>
        <v>16</v>
      </c>
      <c r="O9" s="16">
        <f>VLOOKUP(MTPL_Registrations[[#This Row],[player_id]],'MTBC statistics'!$A$1:$AK$1196,24,0)</f>
        <v>43547</v>
      </c>
      <c r="P9" s="17">
        <f>VLOOKUP(MTPL_Registrations[[#This Row],[player_id]],'MTBC statistics'!$A$1:$AK$1196,28,0)</f>
        <v>0</v>
      </c>
      <c r="Q9" s="13">
        <f>VLOOKUP(MTPL_Registrations[[#This Row],[player_id]],'MTBC statistics'!$A$1:$AK$1196,29,0)</f>
        <v>12</v>
      </c>
      <c r="R9" s="13">
        <f>VLOOKUP(MTPL_Registrations[[#This Row],[player_id]],'MTBC statistics'!$A$1:$AK$1196,34,0)</f>
        <v>1158</v>
      </c>
      <c r="S9" s="13">
        <f>VLOOKUP(MTPL_Registrations[[#This Row],[player_id]],'MTBC statistics'!$A$1:$AK$1196,35,0)</f>
        <v>58</v>
      </c>
      <c r="T9" s="13">
        <f>VLOOKUP(MTPL_Registrations[[#This Row],[player_id]],'MTBC statistics'!$A$1:$AK$1196,36,0)</f>
        <v>940</v>
      </c>
      <c r="U9" s="13">
        <f>VLOOKUP(MTPL_Registrations[[#This Row],[player_id]],'MTBC statistics'!$A$1:$AK$1196,37,0)</f>
        <v>160</v>
      </c>
      <c r="V9" s="15" t="b">
        <f>IFERROR(VLOOKUP(MTPL_Registrations[[#This Row],[player_id]],Table6[#All],10,0),FALSE)</f>
        <v>1</v>
      </c>
      <c r="W9" s="15" t="b">
        <f>IFERROR(VLOOKUP(MTPL_Registrations[[#This Row],[player_id]],ONWER_RETAINED_PLAYER!$A$1:$M$25,3,0),FALSE)</f>
        <v>0</v>
      </c>
      <c r="X9" s="15" t="b">
        <f>IFERROR(VLOOKUP(MTPL_Registrations[[#This Row],[player_id]],ONWER_RETAINED_PLAYER!$A$1:$M$25,4,0),FALSE)</f>
        <v>0</v>
      </c>
      <c r="Y9" s="15">
        <v>8</v>
      </c>
      <c r="Z9" s="15">
        <v>150</v>
      </c>
      <c r="AA9" s="18">
        <v>2</v>
      </c>
      <c r="AB9" s="15">
        <f>VLOOKUP(MTPL_Registrations[[#This Row],[player_id]],'MTBC statistics'!$A$1:$AK$1196,13,0)</f>
        <v>2</v>
      </c>
      <c r="AC9" s="15">
        <f>VLOOKUP(MTPL_Registrations[[#This Row],[player_id]],'MTBC statistics'!$A$1:$AK$1196,14,0)</f>
        <v>2</v>
      </c>
      <c r="AD9" s="19"/>
    </row>
    <row r="10" spans="1:30" ht="22" customHeight="1" x14ac:dyDescent="0.2">
      <c r="A10" s="20">
        <v>513352</v>
      </c>
      <c r="B10" s="12" t="s">
        <v>4</v>
      </c>
      <c r="C10" s="12" t="s">
        <v>5</v>
      </c>
      <c r="D10" s="12">
        <v>6123238847</v>
      </c>
      <c r="E10" s="12" t="s">
        <v>6</v>
      </c>
      <c r="F10" s="13">
        <f>VLOOKUP(MTPL_Registrations[[#This Row],[player_id]],'MTBC statistics'!$A$1:$AK$1196,8,0)</f>
        <v>11</v>
      </c>
      <c r="G10" s="13">
        <f>VLOOKUP(MTPL_Registrations[[#This Row],[player_id]],'MTBC statistics'!$A$1:$AK$1196,11,0)</f>
        <v>188</v>
      </c>
      <c r="H10" s="13">
        <f>VLOOKUP(MTPL_Registrations[[#This Row],[player_id]],'MTBC statistics'!$A$1:$AK$1196,12,0)</f>
        <v>225</v>
      </c>
      <c r="I10" s="14">
        <f>VLOOKUP(MTPL_Registrations[[#This Row],[player_id]],'MTBC statistics'!$A$1:$AK$1196,17,0)</f>
        <v>83.555599999999998</v>
      </c>
      <c r="J10" s="15">
        <f>VLOOKUP(MTPL_Registrations[[#This Row],[player_id]],'MTBC statistics'!$A$1:$AK$1196,21,0)</f>
        <v>20</v>
      </c>
      <c r="K10" s="14">
        <f>VLOOKUP(MTPL_Registrations[[#This Row],[player_id]],'MTBC statistics'!$A$1:$AK$1196,23,0)</f>
        <v>4.0095000000000001</v>
      </c>
      <c r="L10" s="15">
        <f>ROUND(VLOOKUP(MTPL_Registrations[[#This Row],[player_id]],'MTBC statistics'!$A$1:$AK$1196,19,0)/6,0)</f>
        <v>35</v>
      </c>
      <c r="M10" s="15">
        <f>VLOOKUP(MTPL_Registrations[[#This Row],[player_id]],'MTBC statistics'!$A$1:$AK$1196,16,0)</f>
        <v>20.8889</v>
      </c>
      <c r="N10" s="15">
        <f>VLOOKUP(MTPL_Registrations[[#This Row],[player_id]],'MTBC statistics'!$A$1:$AK$1196,15,0)</f>
        <v>58</v>
      </c>
      <c r="O10" s="16">
        <f>VLOOKUP(MTPL_Registrations[[#This Row],[player_id]],'MTBC statistics'!$A$1:$AK$1196,24,0)</f>
        <v>43547</v>
      </c>
      <c r="P10" s="17">
        <f>VLOOKUP(MTPL_Registrations[[#This Row],[player_id]],'MTBC statistics'!$A$1:$AK$1196,28,0)</f>
        <v>0</v>
      </c>
      <c r="Q10" s="13">
        <f>VLOOKUP(MTPL_Registrations[[#This Row],[player_id]],'MTBC statistics'!$A$1:$AK$1196,29,0)</f>
        <v>8</v>
      </c>
      <c r="R10" s="13">
        <f>VLOOKUP(MTPL_Registrations[[#This Row],[player_id]],'MTBC statistics'!$A$1:$AK$1196,34,0)</f>
        <v>1149</v>
      </c>
      <c r="S10" s="13">
        <f>VLOOKUP(MTPL_Registrations[[#This Row],[player_id]],'MTBC statistics'!$A$1:$AK$1196,35,0)</f>
        <v>419</v>
      </c>
      <c r="T10" s="13">
        <f>VLOOKUP(MTPL_Registrations[[#This Row],[player_id]],'MTBC statistics'!$A$1:$AK$1196,36,0)</f>
        <v>640</v>
      </c>
      <c r="U10" s="13">
        <f>VLOOKUP(MTPL_Registrations[[#This Row],[player_id]],'MTBC statistics'!$A$1:$AK$1196,37,0)</f>
        <v>90</v>
      </c>
      <c r="V10" s="15" t="b">
        <f>IFERROR(VLOOKUP(MTPL_Registrations[[#This Row],[player_id]],Table6[#All],10,0),FALSE)</f>
        <v>0</v>
      </c>
      <c r="W10" s="15" t="b">
        <f>IFERROR(VLOOKUP(MTPL_Registrations[[#This Row],[player_id]],ONWER_RETAINED_PLAYER!$A$1:$M$25,3,0),FALSE)</f>
        <v>1</v>
      </c>
      <c r="X10" s="15" t="b">
        <f>IFERROR(VLOOKUP(MTPL_Registrations[[#This Row],[player_id]],ONWER_RETAINED_PLAYER!$A$1:$M$25,4,0),FALSE)</f>
        <v>0</v>
      </c>
      <c r="Y10" s="15">
        <v>9</v>
      </c>
      <c r="Z10" s="15">
        <v>15</v>
      </c>
      <c r="AA10" s="18">
        <v>25</v>
      </c>
      <c r="AB10" s="15">
        <f>VLOOKUP(MTPL_Registrations[[#This Row],[player_id]],'MTBC statistics'!$A$1:$AK$1196,13,0)</f>
        <v>9</v>
      </c>
      <c r="AC10" s="15">
        <f>VLOOKUP(MTPL_Registrations[[#This Row],[player_id]],'MTBC statistics'!$A$1:$AK$1196,14,0)</f>
        <v>8</v>
      </c>
      <c r="AD10" s="19"/>
    </row>
    <row r="11" spans="1:30" ht="22" customHeight="1" x14ac:dyDescent="0.2">
      <c r="A11" s="20">
        <v>513086</v>
      </c>
      <c r="B11" s="12" t="s">
        <v>215</v>
      </c>
      <c r="C11" s="12" t="s">
        <v>216</v>
      </c>
      <c r="D11" s="12">
        <v>6513150543</v>
      </c>
      <c r="E11" s="12" t="s">
        <v>193</v>
      </c>
      <c r="F11" s="13">
        <f>VLOOKUP(MTPL_Registrations[[#This Row],[player_id]],'MTBC statistics'!$A$1:$AK$1196,8,0)</f>
        <v>11</v>
      </c>
      <c r="G11" s="13">
        <f>VLOOKUP(MTPL_Registrations[[#This Row],[player_id]],'MTBC statistics'!$A$1:$AK$1196,11,0)</f>
        <v>138</v>
      </c>
      <c r="H11" s="13">
        <f>VLOOKUP(MTPL_Registrations[[#This Row],[player_id]],'MTBC statistics'!$A$1:$AK$1196,12,0)</f>
        <v>140</v>
      </c>
      <c r="I11" s="14">
        <f>VLOOKUP(MTPL_Registrations[[#This Row],[player_id]],'MTBC statistics'!$A$1:$AK$1196,17,0)</f>
        <v>98.571399999999997</v>
      </c>
      <c r="J11" s="15">
        <f>VLOOKUP(MTPL_Registrations[[#This Row],[player_id]],'MTBC statistics'!$A$1:$AK$1196,21,0)</f>
        <v>11</v>
      </c>
      <c r="K11" s="14">
        <f>VLOOKUP(MTPL_Registrations[[#This Row],[player_id]],'MTBC statistics'!$A$1:$AK$1196,23,0)</f>
        <v>2.8250000000000002</v>
      </c>
      <c r="L11" s="15">
        <f>ROUND(VLOOKUP(MTPL_Registrations[[#This Row],[player_id]],'MTBC statistics'!$A$1:$AK$1196,19,0)/6,0)</f>
        <v>40</v>
      </c>
      <c r="M11" s="15">
        <f>VLOOKUP(MTPL_Registrations[[#This Row],[player_id]],'MTBC statistics'!$A$1:$AK$1196,16,0)</f>
        <v>12.545500000000001</v>
      </c>
      <c r="N11" s="15">
        <f>VLOOKUP(MTPL_Registrations[[#This Row],[player_id]],'MTBC statistics'!$A$1:$AK$1196,15,0)</f>
        <v>30</v>
      </c>
      <c r="O11" s="16">
        <f>VLOOKUP(MTPL_Registrations[[#This Row],[player_id]],'MTBC statistics'!$A$1:$AK$1196,24,0)</f>
        <v>43531</v>
      </c>
      <c r="P11" s="17">
        <f>VLOOKUP(MTPL_Registrations[[#This Row],[player_id]],'MTBC statistics'!$A$1:$AK$1196,28,0)</f>
        <v>0</v>
      </c>
      <c r="Q11" s="13">
        <f>VLOOKUP(MTPL_Registrations[[#This Row],[player_id]],'MTBC statistics'!$A$1:$AK$1196,29,0)</f>
        <v>2</v>
      </c>
      <c r="R11" s="13">
        <f>VLOOKUP(MTPL_Registrations[[#This Row],[player_id]],'MTBC statistics'!$A$1:$AK$1196,34,0)</f>
        <v>1109</v>
      </c>
      <c r="S11" s="13">
        <f>VLOOKUP(MTPL_Registrations[[#This Row],[player_id]],'MTBC statistics'!$A$1:$AK$1196,35,0)</f>
        <v>319</v>
      </c>
      <c r="T11" s="13">
        <f>VLOOKUP(MTPL_Registrations[[#This Row],[player_id]],'MTBC statistics'!$A$1:$AK$1196,36,0)</f>
        <v>750</v>
      </c>
      <c r="U11" s="13">
        <f>VLOOKUP(MTPL_Registrations[[#This Row],[player_id]],'MTBC statistics'!$A$1:$AK$1196,37,0)</f>
        <v>40</v>
      </c>
      <c r="V11" s="15" t="b">
        <f>IFERROR(VLOOKUP(MTPL_Registrations[[#This Row],[player_id]],Table6[#All],10,0),FALSE)</f>
        <v>0</v>
      </c>
      <c r="W11" s="15" t="b">
        <f>IFERROR(VLOOKUP(MTPL_Registrations[[#This Row],[player_id]],ONWER_RETAINED_PLAYER!$A$1:$M$25,3,0),FALSE)</f>
        <v>1</v>
      </c>
      <c r="X11" s="15" t="b">
        <f>IFERROR(VLOOKUP(MTPL_Registrations[[#This Row],[player_id]],ONWER_RETAINED_PLAYER!$A$1:$M$25,4,0),FALSE)</f>
        <v>0</v>
      </c>
      <c r="Y11" s="15">
        <v>10</v>
      </c>
      <c r="Z11" s="15">
        <v>31</v>
      </c>
      <c r="AA11" s="18">
        <v>9</v>
      </c>
      <c r="AB11" s="15">
        <f>VLOOKUP(MTPL_Registrations[[#This Row],[player_id]],'MTBC statistics'!$A$1:$AK$1196,13,0)</f>
        <v>7</v>
      </c>
      <c r="AC11" s="15">
        <f>VLOOKUP(MTPL_Registrations[[#This Row],[player_id]],'MTBC statistics'!$A$1:$AK$1196,14,0)</f>
        <v>7</v>
      </c>
      <c r="AD11" s="19"/>
    </row>
    <row r="12" spans="1:30" ht="22" customHeight="1" x14ac:dyDescent="0.2">
      <c r="A12" s="20">
        <v>513437</v>
      </c>
      <c r="B12" s="12" t="s">
        <v>352</v>
      </c>
      <c r="C12" s="12" t="s">
        <v>353</v>
      </c>
      <c r="D12" s="12">
        <v>6128029729</v>
      </c>
      <c r="E12" s="12" t="s">
        <v>347</v>
      </c>
      <c r="F12" s="13">
        <f>VLOOKUP(MTPL_Registrations[[#This Row],[player_id]],'MTBC statistics'!$A$1:$AK$1196,8,0)</f>
        <v>10</v>
      </c>
      <c r="G12" s="13">
        <f>VLOOKUP(MTPL_Registrations[[#This Row],[player_id]],'MTBC statistics'!$A$1:$AK$1196,11,0)</f>
        <v>105</v>
      </c>
      <c r="H12" s="13">
        <f>VLOOKUP(MTPL_Registrations[[#This Row],[player_id]],'MTBC statistics'!$A$1:$AK$1196,12,0)</f>
        <v>130</v>
      </c>
      <c r="I12" s="14">
        <f>VLOOKUP(MTPL_Registrations[[#This Row],[player_id]],'MTBC statistics'!$A$1:$AK$1196,17,0)</f>
        <v>80.769199999999998</v>
      </c>
      <c r="J12" s="15">
        <f>VLOOKUP(MTPL_Registrations[[#This Row],[player_id]],'MTBC statistics'!$A$1:$AK$1196,21,0)</f>
        <v>15</v>
      </c>
      <c r="K12" s="14">
        <f>VLOOKUP(MTPL_Registrations[[#This Row],[player_id]],'MTBC statistics'!$A$1:$AK$1196,23,0)</f>
        <v>3.0909</v>
      </c>
      <c r="L12" s="15">
        <f>ROUND(VLOOKUP(MTPL_Registrations[[#This Row],[player_id]],'MTBC statistics'!$A$1:$AK$1196,19,0)/6,0)</f>
        <v>28</v>
      </c>
      <c r="M12" s="15">
        <f>VLOOKUP(MTPL_Registrations[[#This Row],[player_id]],'MTBC statistics'!$A$1:$AK$1196,16,0)</f>
        <v>10.5</v>
      </c>
      <c r="N12" s="15">
        <f>VLOOKUP(MTPL_Registrations[[#This Row],[player_id]],'MTBC statistics'!$A$1:$AK$1196,15,0)</f>
        <v>19</v>
      </c>
      <c r="O12" s="16">
        <f>VLOOKUP(MTPL_Registrations[[#This Row],[player_id]],'MTBC statistics'!$A$1:$AK$1196,24,0)</f>
        <v>43602</v>
      </c>
      <c r="P12" s="17">
        <f>VLOOKUP(MTPL_Registrations[[#This Row],[player_id]],'MTBC statistics'!$A$1:$AK$1196,28,0)</f>
        <v>0</v>
      </c>
      <c r="Q12" s="13">
        <f>VLOOKUP(MTPL_Registrations[[#This Row],[player_id]],'MTBC statistics'!$A$1:$AK$1196,29,0)</f>
        <v>3</v>
      </c>
      <c r="R12" s="13">
        <f>VLOOKUP(MTPL_Registrations[[#This Row],[player_id]],'MTBC statistics'!$A$1:$AK$1196,34,0)</f>
        <v>1102</v>
      </c>
      <c r="S12" s="13">
        <f>VLOOKUP(MTPL_Registrations[[#This Row],[player_id]],'MTBC statistics'!$A$1:$AK$1196,35,0)</f>
        <v>202</v>
      </c>
      <c r="T12" s="13">
        <f>VLOOKUP(MTPL_Registrations[[#This Row],[player_id]],'MTBC statistics'!$A$1:$AK$1196,36,0)</f>
        <v>710</v>
      </c>
      <c r="U12" s="13">
        <f>VLOOKUP(MTPL_Registrations[[#This Row],[player_id]],'MTBC statistics'!$A$1:$AK$1196,37,0)</f>
        <v>190</v>
      </c>
      <c r="V12" s="15" t="b">
        <f>IFERROR(VLOOKUP(MTPL_Registrations[[#This Row],[player_id]],Table6[#All],10,0),FALSE)</f>
        <v>0</v>
      </c>
      <c r="W12" s="15" t="b">
        <f>IFERROR(VLOOKUP(MTPL_Registrations[[#This Row],[player_id]],ONWER_RETAINED_PLAYER!$A$1:$M$25,3,0),FALSE)</f>
        <v>0</v>
      </c>
      <c r="X12" s="15" t="b">
        <f>IFERROR(VLOOKUP(MTPL_Registrations[[#This Row],[player_id]],ONWER_RETAINED_PLAYER!$A$1:$M$25,4,0),FALSE)</f>
        <v>0</v>
      </c>
      <c r="Y12" s="15">
        <v>11</v>
      </c>
      <c r="Z12" s="15">
        <v>63</v>
      </c>
      <c r="AA12" s="18">
        <v>10</v>
      </c>
      <c r="AB12" s="15">
        <f>VLOOKUP(MTPL_Registrations[[#This Row],[player_id]],'MTBC statistics'!$A$1:$AK$1196,13,0)</f>
        <v>3</v>
      </c>
      <c r="AC12" s="15">
        <f>VLOOKUP(MTPL_Registrations[[#This Row],[player_id]],'MTBC statistics'!$A$1:$AK$1196,14,0)</f>
        <v>7</v>
      </c>
      <c r="AD12" s="19"/>
    </row>
    <row r="13" spans="1:30" ht="22" customHeight="1" x14ac:dyDescent="0.2">
      <c r="A13" s="20">
        <v>515515</v>
      </c>
      <c r="B13" s="12" t="s">
        <v>409</v>
      </c>
      <c r="C13" s="12" t="s">
        <v>410</v>
      </c>
      <c r="D13" s="12">
        <v>9134016388</v>
      </c>
      <c r="E13" s="12" t="s">
        <v>411</v>
      </c>
      <c r="F13" s="13">
        <f>VLOOKUP(MTPL_Registrations[[#This Row],[player_id]],'MTBC statistics'!$A$1:$AK$1196,8,0)</f>
        <v>11</v>
      </c>
      <c r="G13" s="13">
        <f>VLOOKUP(MTPL_Registrations[[#This Row],[player_id]],'MTBC statistics'!$A$1:$AK$1196,11,0)</f>
        <v>95</v>
      </c>
      <c r="H13" s="13">
        <f>VLOOKUP(MTPL_Registrations[[#This Row],[player_id]],'MTBC statistics'!$A$1:$AK$1196,12,0)</f>
        <v>115</v>
      </c>
      <c r="I13" s="14">
        <f>VLOOKUP(MTPL_Registrations[[#This Row],[player_id]],'MTBC statistics'!$A$1:$AK$1196,17,0)</f>
        <v>82.608699999999999</v>
      </c>
      <c r="J13" s="15">
        <f>VLOOKUP(MTPL_Registrations[[#This Row],[player_id]],'MTBC statistics'!$A$1:$AK$1196,21,0)</f>
        <v>17</v>
      </c>
      <c r="K13" s="14">
        <f>VLOOKUP(MTPL_Registrations[[#This Row],[player_id]],'MTBC statistics'!$A$1:$AK$1196,23,0)</f>
        <v>3.0508000000000002</v>
      </c>
      <c r="L13" s="15">
        <f>ROUND(VLOOKUP(MTPL_Registrations[[#This Row],[player_id]],'MTBC statistics'!$A$1:$AK$1196,19,0)/6,0)</f>
        <v>39</v>
      </c>
      <c r="M13" s="15">
        <f>VLOOKUP(MTPL_Registrations[[#This Row],[player_id]],'MTBC statistics'!$A$1:$AK$1196,16,0)</f>
        <v>11.875</v>
      </c>
      <c r="N13" s="15">
        <f>VLOOKUP(MTPL_Registrations[[#This Row],[player_id]],'MTBC statistics'!$A$1:$AK$1196,15,0)</f>
        <v>49</v>
      </c>
      <c r="O13" s="16">
        <f>VLOOKUP(MTPL_Registrations[[#This Row],[player_id]],'MTBC statistics'!$A$1:$AK$1196,24,0)</f>
        <v>43542</v>
      </c>
      <c r="P13" s="17">
        <f>VLOOKUP(MTPL_Registrations[[#This Row],[player_id]],'MTBC statistics'!$A$1:$AK$1196,28,0)</f>
        <v>0</v>
      </c>
      <c r="Q13" s="13">
        <f>VLOOKUP(MTPL_Registrations[[#This Row],[player_id]],'MTBC statistics'!$A$1:$AK$1196,29,0)</f>
        <v>6</v>
      </c>
      <c r="R13" s="13">
        <f>VLOOKUP(MTPL_Registrations[[#This Row],[player_id]],'MTBC statistics'!$A$1:$AK$1196,34,0)</f>
        <v>1101</v>
      </c>
      <c r="S13" s="13">
        <f>VLOOKUP(MTPL_Registrations[[#This Row],[player_id]],'MTBC statistics'!$A$1:$AK$1196,35,0)</f>
        <v>191</v>
      </c>
      <c r="T13" s="13">
        <f>VLOOKUP(MTPL_Registrations[[#This Row],[player_id]],'MTBC statistics'!$A$1:$AK$1196,36,0)</f>
        <v>790</v>
      </c>
      <c r="U13" s="13">
        <f>VLOOKUP(MTPL_Registrations[[#This Row],[player_id]],'MTBC statistics'!$A$1:$AK$1196,37,0)</f>
        <v>120</v>
      </c>
      <c r="V13" s="15" t="b">
        <f>IFERROR(VLOOKUP(MTPL_Registrations[[#This Row],[player_id]],Table6[#All],10,0),FALSE)</f>
        <v>0</v>
      </c>
      <c r="W13" s="15" t="b">
        <f>IFERROR(VLOOKUP(MTPL_Registrations[[#This Row],[player_id]],ONWER_RETAINED_PLAYER!$A$1:$M$25,3,0),FALSE)</f>
        <v>0</v>
      </c>
      <c r="X13" s="15" t="b">
        <f>IFERROR(VLOOKUP(MTPL_Registrations[[#This Row],[player_id]],ONWER_RETAINED_PLAYER!$A$1:$M$25,4,0),FALSE)</f>
        <v>0</v>
      </c>
      <c r="Y13" s="15">
        <v>12</v>
      </c>
      <c r="Z13" s="15">
        <v>67</v>
      </c>
      <c r="AA13" s="18">
        <v>6</v>
      </c>
      <c r="AB13" s="15">
        <f>VLOOKUP(MTPL_Registrations[[#This Row],[player_id]],'MTBC statistics'!$A$1:$AK$1196,13,0)</f>
        <v>2</v>
      </c>
      <c r="AC13" s="15">
        <f>VLOOKUP(MTPL_Registrations[[#This Row],[player_id]],'MTBC statistics'!$A$1:$AK$1196,14,0)</f>
        <v>7</v>
      </c>
      <c r="AD13" s="19"/>
    </row>
    <row r="14" spans="1:30" ht="22" customHeight="1" x14ac:dyDescent="0.2">
      <c r="A14" s="20">
        <v>517504</v>
      </c>
      <c r="B14" s="12" t="s">
        <v>426</v>
      </c>
      <c r="C14" s="12" t="s">
        <v>427</v>
      </c>
      <c r="D14" s="12">
        <v>2146068756</v>
      </c>
      <c r="E14" s="12" t="s">
        <v>428</v>
      </c>
      <c r="F14" s="13">
        <f>VLOOKUP(MTPL_Registrations[[#This Row],[player_id]],'MTBC statistics'!$A$1:$AK$1196,8,0)</f>
        <v>11</v>
      </c>
      <c r="G14" s="13">
        <f>VLOOKUP(MTPL_Registrations[[#This Row],[player_id]],'MTBC statistics'!$A$1:$AK$1196,11,0)</f>
        <v>102</v>
      </c>
      <c r="H14" s="13">
        <f>VLOOKUP(MTPL_Registrations[[#This Row],[player_id]],'MTBC statistics'!$A$1:$AK$1196,12,0)</f>
        <v>101</v>
      </c>
      <c r="I14" s="14">
        <f>VLOOKUP(MTPL_Registrations[[#This Row],[player_id]],'MTBC statistics'!$A$1:$AK$1196,17,0)</f>
        <v>100.9901</v>
      </c>
      <c r="J14" s="15">
        <f>VLOOKUP(MTPL_Registrations[[#This Row],[player_id]],'MTBC statistics'!$A$1:$AK$1196,21,0)</f>
        <v>21</v>
      </c>
      <c r="K14" s="14">
        <f>VLOOKUP(MTPL_Registrations[[#This Row],[player_id]],'MTBC statistics'!$A$1:$AK$1196,23,0)</f>
        <v>5.2111999999999998</v>
      </c>
      <c r="L14" s="15">
        <f>ROUND(VLOOKUP(MTPL_Registrations[[#This Row],[player_id]],'MTBC statistics'!$A$1:$AK$1196,19,0)/6,0)</f>
        <v>42</v>
      </c>
      <c r="M14" s="15">
        <f>VLOOKUP(MTPL_Registrations[[#This Row],[player_id]],'MTBC statistics'!$A$1:$AK$1196,16,0)</f>
        <v>11.333299999999999</v>
      </c>
      <c r="N14" s="15">
        <f>VLOOKUP(MTPL_Registrations[[#This Row],[player_id]],'MTBC statistics'!$A$1:$AK$1196,15,0)</f>
        <v>22</v>
      </c>
      <c r="O14" s="16">
        <f>VLOOKUP(MTPL_Registrations[[#This Row],[player_id]],'MTBC statistics'!$A$1:$AK$1196,24,0)</f>
        <v>43570</v>
      </c>
      <c r="P14" s="17">
        <f>VLOOKUP(MTPL_Registrations[[#This Row],[player_id]],'MTBC statistics'!$A$1:$AK$1196,28,0)</f>
        <v>0</v>
      </c>
      <c r="Q14" s="13">
        <f>VLOOKUP(MTPL_Registrations[[#This Row],[player_id]],'MTBC statistics'!$A$1:$AK$1196,29,0)</f>
        <v>3</v>
      </c>
      <c r="R14" s="13">
        <f>VLOOKUP(MTPL_Registrations[[#This Row],[player_id]],'MTBC statistics'!$A$1:$AK$1196,34,0)</f>
        <v>1086</v>
      </c>
      <c r="S14" s="13">
        <f>VLOOKUP(MTPL_Registrations[[#This Row],[player_id]],'MTBC statistics'!$A$1:$AK$1196,35,0)</f>
        <v>286</v>
      </c>
      <c r="T14" s="13">
        <f>VLOOKUP(MTPL_Registrations[[#This Row],[player_id]],'MTBC statistics'!$A$1:$AK$1196,36,0)</f>
        <v>690</v>
      </c>
      <c r="U14" s="13">
        <f>VLOOKUP(MTPL_Registrations[[#This Row],[player_id]],'MTBC statistics'!$A$1:$AK$1196,37,0)</f>
        <v>110</v>
      </c>
      <c r="V14" s="15" t="b">
        <f>IFERROR(VLOOKUP(MTPL_Registrations[[#This Row],[player_id]],Table6[#All],10,0),FALSE)</f>
        <v>0</v>
      </c>
      <c r="W14" s="15" t="b">
        <f>IFERROR(VLOOKUP(MTPL_Registrations[[#This Row],[player_id]],ONWER_RETAINED_PLAYER!$A$1:$M$25,3,0),FALSE)</f>
        <v>0</v>
      </c>
      <c r="X14" s="15" t="b">
        <f>IFERROR(VLOOKUP(MTPL_Registrations[[#This Row],[player_id]],ONWER_RETAINED_PLAYER!$A$1:$M$25,4,0),FALSE)</f>
        <v>0</v>
      </c>
      <c r="Y14" s="15">
        <v>13</v>
      </c>
      <c r="Z14" s="15">
        <v>37</v>
      </c>
      <c r="AA14" s="18">
        <v>13</v>
      </c>
      <c r="AB14" s="15">
        <f>VLOOKUP(MTPL_Registrations[[#This Row],[player_id]],'MTBC statistics'!$A$1:$AK$1196,13,0)</f>
        <v>2</v>
      </c>
      <c r="AC14" s="15">
        <f>VLOOKUP(MTPL_Registrations[[#This Row],[player_id]],'MTBC statistics'!$A$1:$AK$1196,14,0)</f>
        <v>11</v>
      </c>
      <c r="AD14" s="19"/>
    </row>
    <row r="15" spans="1:30" ht="22" customHeight="1" x14ac:dyDescent="0.2">
      <c r="A15" s="20">
        <v>515699</v>
      </c>
      <c r="B15" s="12" t="s">
        <v>354</v>
      </c>
      <c r="C15" s="12" t="s">
        <v>355</v>
      </c>
      <c r="D15" s="12">
        <v>6128451780</v>
      </c>
      <c r="E15" s="12" t="s">
        <v>347</v>
      </c>
      <c r="F15" s="13">
        <f>VLOOKUP(MTPL_Registrations[[#This Row],[player_id]],'MTBC statistics'!$A$1:$AK$1196,8,0)</f>
        <v>11</v>
      </c>
      <c r="G15" s="13">
        <f>VLOOKUP(MTPL_Registrations[[#This Row],[player_id]],'MTBC statistics'!$A$1:$AK$1196,11,0)</f>
        <v>232</v>
      </c>
      <c r="H15" s="13">
        <f>VLOOKUP(MTPL_Registrations[[#This Row],[player_id]],'MTBC statistics'!$A$1:$AK$1196,12,0)</f>
        <v>260</v>
      </c>
      <c r="I15" s="14">
        <f>VLOOKUP(MTPL_Registrations[[#This Row],[player_id]],'MTBC statistics'!$A$1:$AK$1196,17,0)</f>
        <v>89.230800000000002</v>
      </c>
      <c r="J15" s="15">
        <f>VLOOKUP(MTPL_Registrations[[#This Row],[player_id]],'MTBC statistics'!$A$1:$AK$1196,21,0)</f>
        <v>10</v>
      </c>
      <c r="K15" s="14">
        <f>VLOOKUP(MTPL_Registrations[[#This Row],[player_id]],'MTBC statistics'!$A$1:$AK$1196,23,0)</f>
        <v>4.1111000000000004</v>
      </c>
      <c r="L15" s="15">
        <f>ROUND(VLOOKUP(MTPL_Registrations[[#This Row],[player_id]],'MTBC statistics'!$A$1:$AK$1196,19,0)/6,0)</f>
        <v>36</v>
      </c>
      <c r="M15" s="15">
        <f>VLOOKUP(MTPL_Registrations[[#This Row],[player_id]],'MTBC statistics'!$A$1:$AK$1196,16,0)</f>
        <v>21.090900000000001</v>
      </c>
      <c r="N15" s="15">
        <f>VLOOKUP(MTPL_Registrations[[#This Row],[player_id]],'MTBC statistics'!$A$1:$AK$1196,15,0)</f>
        <v>50</v>
      </c>
      <c r="O15" s="16">
        <f>VLOOKUP(MTPL_Registrations[[#This Row],[player_id]],'MTBC statistics'!$A$1:$AK$1196,24,0)</f>
        <v>43509</v>
      </c>
      <c r="P15" s="17">
        <f>VLOOKUP(MTPL_Registrations[[#This Row],[player_id]],'MTBC statistics'!$A$1:$AK$1196,28,0)</f>
        <v>0</v>
      </c>
      <c r="Q15" s="13">
        <f>VLOOKUP(MTPL_Registrations[[#This Row],[player_id]],'MTBC statistics'!$A$1:$AK$1196,29,0)</f>
        <v>5</v>
      </c>
      <c r="R15" s="13">
        <f>VLOOKUP(MTPL_Registrations[[#This Row],[player_id]],'MTBC statistics'!$A$1:$AK$1196,34,0)</f>
        <v>1072</v>
      </c>
      <c r="S15" s="13">
        <f>VLOOKUP(MTPL_Registrations[[#This Row],[player_id]],'MTBC statistics'!$A$1:$AK$1196,35,0)</f>
        <v>532</v>
      </c>
      <c r="T15" s="13">
        <f>VLOOKUP(MTPL_Registrations[[#This Row],[player_id]],'MTBC statistics'!$A$1:$AK$1196,36,0)</f>
        <v>450</v>
      </c>
      <c r="U15" s="13">
        <f>VLOOKUP(MTPL_Registrations[[#This Row],[player_id]],'MTBC statistics'!$A$1:$AK$1196,37,0)</f>
        <v>90</v>
      </c>
      <c r="V15" s="15" t="b">
        <f>IFERROR(VLOOKUP(MTPL_Registrations[[#This Row],[player_id]],Table6[#All],10,0),FALSE)</f>
        <v>0</v>
      </c>
      <c r="W15" s="15" t="b">
        <f>IFERROR(VLOOKUP(MTPL_Registrations[[#This Row],[player_id]],ONWER_RETAINED_PLAYER!$A$1:$M$25,3,0),FALSE)</f>
        <v>0</v>
      </c>
      <c r="X15" s="15" t="b">
        <f>IFERROR(VLOOKUP(MTPL_Registrations[[#This Row],[player_id]],ONWER_RETAINED_PLAYER!$A$1:$M$25,4,0),FALSE)</f>
        <v>0</v>
      </c>
      <c r="Y15" s="15">
        <v>14</v>
      </c>
      <c r="Z15" s="15">
        <v>5</v>
      </c>
      <c r="AA15" s="18">
        <v>70</v>
      </c>
      <c r="AB15" s="15">
        <f>VLOOKUP(MTPL_Registrations[[#This Row],[player_id]],'MTBC statistics'!$A$1:$AK$1196,13,0)</f>
        <v>6</v>
      </c>
      <c r="AC15" s="15">
        <f>VLOOKUP(MTPL_Registrations[[#This Row],[player_id]],'MTBC statistics'!$A$1:$AK$1196,14,0)</f>
        <v>17</v>
      </c>
      <c r="AD15" s="19"/>
    </row>
    <row r="16" spans="1:30" ht="22" customHeight="1" x14ac:dyDescent="0.2">
      <c r="A16" s="20">
        <v>482179</v>
      </c>
      <c r="B16" s="12" t="s">
        <v>7</v>
      </c>
      <c r="C16" s="12" t="s">
        <v>8</v>
      </c>
      <c r="D16" s="12">
        <v>6518005522</v>
      </c>
      <c r="E16" s="12" t="s">
        <v>6</v>
      </c>
      <c r="F16" s="13">
        <f>VLOOKUP(MTPL_Registrations[[#This Row],[player_id]],'MTBC statistics'!$A$1:$AK$1196,8,0)</f>
        <v>9</v>
      </c>
      <c r="G16" s="13">
        <f>VLOOKUP(MTPL_Registrations[[#This Row],[player_id]],'MTBC statistics'!$A$1:$AK$1196,11,0)</f>
        <v>57</v>
      </c>
      <c r="H16" s="13">
        <f>VLOOKUP(MTPL_Registrations[[#This Row],[player_id]],'MTBC statistics'!$A$1:$AK$1196,12,0)</f>
        <v>59</v>
      </c>
      <c r="I16" s="14">
        <f>VLOOKUP(MTPL_Registrations[[#This Row],[player_id]],'MTBC statistics'!$A$1:$AK$1196,17,0)</f>
        <v>96.610200000000006</v>
      </c>
      <c r="J16" s="15">
        <f>VLOOKUP(MTPL_Registrations[[#This Row],[player_id]],'MTBC statistics'!$A$1:$AK$1196,21,0)</f>
        <v>22</v>
      </c>
      <c r="K16" s="14">
        <f>VLOOKUP(MTPL_Registrations[[#This Row],[player_id]],'MTBC statistics'!$A$1:$AK$1196,23,0)</f>
        <v>3.8730000000000002</v>
      </c>
      <c r="L16" s="15">
        <f>ROUND(VLOOKUP(MTPL_Registrations[[#This Row],[player_id]],'MTBC statistics'!$A$1:$AK$1196,19,0)/6,0)</f>
        <v>32</v>
      </c>
      <c r="M16" s="15">
        <f>VLOOKUP(MTPL_Registrations[[#This Row],[player_id]],'MTBC statistics'!$A$1:$AK$1196,16,0)</f>
        <v>9.5</v>
      </c>
      <c r="N16" s="15">
        <f>VLOOKUP(MTPL_Registrations[[#This Row],[player_id]],'MTBC statistics'!$A$1:$AK$1196,15,0)</f>
        <v>24</v>
      </c>
      <c r="O16" s="16">
        <f>VLOOKUP(MTPL_Registrations[[#This Row],[player_id]],'MTBC statistics'!$A$1:$AK$1196,24,0)</f>
        <v>43565</v>
      </c>
      <c r="P16" s="17">
        <f>VLOOKUP(MTPL_Registrations[[#This Row],[player_id]],'MTBC statistics'!$A$1:$AK$1196,28,0)</f>
        <v>0</v>
      </c>
      <c r="Q16" s="13">
        <f>VLOOKUP(MTPL_Registrations[[#This Row],[player_id]],'MTBC statistics'!$A$1:$AK$1196,29,0)</f>
        <v>3</v>
      </c>
      <c r="R16" s="13">
        <f>VLOOKUP(MTPL_Registrations[[#This Row],[player_id]],'MTBC statistics'!$A$1:$AK$1196,34,0)</f>
        <v>993</v>
      </c>
      <c r="S16" s="13">
        <f>VLOOKUP(MTPL_Registrations[[#This Row],[player_id]],'MTBC statistics'!$A$1:$AK$1196,35,0)</f>
        <v>93</v>
      </c>
      <c r="T16" s="13">
        <f>VLOOKUP(MTPL_Registrations[[#This Row],[player_id]],'MTBC statistics'!$A$1:$AK$1196,36,0)</f>
        <v>810</v>
      </c>
      <c r="U16" s="13">
        <f>VLOOKUP(MTPL_Registrations[[#This Row],[player_id]],'MTBC statistics'!$A$1:$AK$1196,37,0)</f>
        <v>90</v>
      </c>
      <c r="V16" s="15" t="b">
        <f>IFERROR(VLOOKUP(MTPL_Registrations[[#This Row],[player_id]],Table6[#All],10,0),FALSE)</f>
        <v>0</v>
      </c>
      <c r="W16" s="15" t="b">
        <f>IFERROR(VLOOKUP(MTPL_Registrations[[#This Row],[player_id]],ONWER_RETAINED_PLAYER!$A$1:$M$25,3,0),FALSE)</f>
        <v>0</v>
      </c>
      <c r="X16" s="15" t="b">
        <f>IFERROR(VLOOKUP(MTPL_Registrations[[#This Row],[player_id]],ONWER_RETAINED_PLAYER!$A$1:$M$25,4,0),FALSE)</f>
        <v>1</v>
      </c>
      <c r="Y16" s="15">
        <v>15</v>
      </c>
      <c r="Z16" s="15">
        <v>114</v>
      </c>
      <c r="AA16" s="18">
        <v>5</v>
      </c>
      <c r="AB16" s="15">
        <f>VLOOKUP(MTPL_Registrations[[#This Row],[player_id]],'MTBC statistics'!$A$1:$AK$1196,13,0)</f>
        <v>2</v>
      </c>
      <c r="AC16" s="15">
        <f>VLOOKUP(MTPL_Registrations[[#This Row],[player_id]],'MTBC statistics'!$A$1:$AK$1196,14,0)</f>
        <v>2</v>
      </c>
      <c r="AD16" s="19"/>
    </row>
    <row r="17" spans="1:30" ht="22" customHeight="1" x14ac:dyDescent="0.2">
      <c r="A17" s="20">
        <v>512831</v>
      </c>
      <c r="B17" s="12" t="s">
        <v>144</v>
      </c>
      <c r="C17" s="12" t="s">
        <v>145</v>
      </c>
      <c r="D17" s="12">
        <v>6125030295</v>
      </c>
      <c r="E17" s="12" t="s">
        <v>143</v>
      </c>
      <c r="F17" s="13">
        <f>VLOOKUP(MTPL_Registrations[[#This Row],[player_id]],'MTBC statistics'!$A$1:$AK$1196,8,0)</f>
        <v>11</v>
      </c>
      <c r="G17" s="13">
        <f>VLOOKUP(MTPL_Registrations[[#This Row],[player_id]],'MTBC statistics'!$A$1:$AK$1196,11,0)</f>
        <v>78</v>
      </c>
      <c r="H17" s="13">
        <f>VLOOKUP(MTPL_Registrations[[#This Row],[player_id]],'MTBC statistics'!$A$1:$AK$1196,12,0)</f>
        <v>75</v>
      </c>
      <c r="I17" s="14">
        <f>VLOOKUP(MTPL_Registrations[[#This Row],[player_id]],'MTBC statistics'!$A$1:$AK$1196,17,0)</f>
        <v>104</v>
      </c>
      <c r="J17" s="15">
        <f>VLOOKUP(MTPL_Registrations[[#This Row],[player_id]],'MTBC statistics'!$A$1:$AK$1196,21,0)</f>
        <v>15</v>
      </c>
      <c r="K17" s="14">
        <f>VLOOKUP(MTPL_Registrations[[#This Row],[player_id]],'MTBC statistics'!$A$1:$AK$1196,23,0)</f>
        <v>3.5882000000000001</v>
      </c>
      <c r="L17" s="15">
        <f>ROUND(VLOOKUP(MTPL_Registrations[[#This Row],[player_id]],'MTBC statistics'!$A$1:$AK$1196,19,0)/6,0)</f>
        <v>34</v>
      </c>
      <c r="M17" s="15">
        <f>VLOOKUP(MTPL_Registrations[[#This Row],[player_id]],'MTBC statistics'!$A$1:$AK$1196,16,0)</f>
        <v>8.6667000000000005</v>
      </c>
      <c r="N17" s="15">
        <f>VLOOKUP(MTPL_Registrations[[#This Row],[player_id]],'MTBC statistics'!$A$1:$AK$1196,15,0)</f>
        <v>26</v>
      </c>
      <c r="O17" s="16">
        <f>VLOOKUP(MTPL_Registrations[[#This Row],[player_id]],'MTBC statistics'!$A$1:$AK$1196,24,0)</f>
        <v>43573</v>
      </c>
      <c r="P17" s="17">
        <f>VLOOKUP(MTPL_Registrations[[#This Row],[player_id]],'MTBC statistics'!$A$1:$AK$1196,28,0)</f>
        <v>0</v>
      </c>
      <c r="Q17" s="13">
        <f>VLOOKUP(MTPL_Registrations[[#This Row],[player_id]],'MTBC statistics'!$A$1:$AK$1196,29,0)</f>
        <v>5</v>
      </c>
      <c r="R17" s="13">
        <f>VLOOKUP(MTPL_Registrations[[#This Row],[player_id]],'MTBC statistics'!$A$1:$AK$1196,34,0)</f>
        <v>971</v>
      </c>
      <c r="S17" s="13">
        <f>VLOOKUP(MTPL_Registrations[[#This Row],[player_id]],'MTBC statistics'!$A$1:$AK$1196,35,0)</f>
        <v>221</v>
      </c>
      <c r="T17" s="13">
        <f>VLOOKUP(MTPL_Registrations[[#This Row],[player_id]],'MTBC statistics'!$A$1:$AK$1196,36,0)</f>
        <v>660</v>
      </c>
      <c r="U17" s="13">
        <f>VLOOKUP(MTPL_Registrations[[#This Row],[player_id]],'MTBC statistics'!$A$1:$AK$1196,37,0)</f>
        <v>90</v>
      </c>
      <c r="V17" s="15" t="b">
        <f>IFERROR(VLOOKUP(MTPL_Registrations[[#This Row],[player_id]],Table6[#All],10,0),FALSE)</f>
        <v>0</v>
      </c>
      <c r="W17" s="15" t="b">
        <f>IFERROR(VLOOKUP(MTPL_Registrations[[#This Row],[player_id]],ONWER_RETAINED_PLAYER!$A$1:$M$25,3,0),FALSE)</f>
        <v>0</v>
      </c>
      <c r="X17" s="15" t="b">
        <f>IFERROR(VLOOKUP(MTPL_Registrations[[#This Row],[player_id]],ONWER_RETAINED_PLAYER!$A$1:$M$25,4,0),FALSE)</f>
        <v>1</v>
      </c>
      <c r="Y17" s="15">
        <v>16</v>
      </c>
      <c r="Z17" s="15">
        <v>54</v>
      </c>
      <c r="AA17" s="18">
        <v>18</v>
      </c>
      <c r="AB17" s="15">
        <f>VLOOKUP(MTPL_Registrations[[#This Row],[player_id]],'MTBC statistics'!$A$1:$AK$1196,13,0)</f>
        <v>3</v>
      </c>
      <c r="AC17" s="15">
        <f>VLOOKUP(MTPL_Registrations[[#This Row],[player_id]],'MTBC statistics'!$A$1:$AK$1196,14,0)</f>
        <v>5</v>
      </c>
      <c r="AD17" s="19"/>
    </row>
    <row r="18" spans="1:30" ht="22" customHeight="1" x14ac:dyDescent="0.2">
      <c r="A18" s="20">
        <v>512810</v>
      </c>
      <c r="B18" s="12" t="s">
        <v>92</v>
      </c>
      <c r="C18" s="12" t="s">
        <v>93</v>
      </c>
      <c r="D18" s="12" t="s">
        <v>94</v>
      </c>
      <c r="E18" s="12" t="s">
        <v>91</v>
      </c>
      <c r="F18" s="13">
        <f>VLOOKUP(MTPL_Registrations[[#This Row],[player_id]],'MTBC statistics'!$A$1:$AK$1196,8,0)</f>
        <v>9</v>
      </c>
      <c r="G18" s="13">
        <f>VLOOKUP(MTPL_Registrations[[#This Row],[player_id]],'MTBC statistics'!$A$1:$AK$1196,11,0)</f>
        <v>57</v>
      </c>
      <c r="H18" s="13">
        <f>VLOOKUP(MTPL_Registrations[[#This Row],[player_id]],'MTBC statistics'!$A$1:$AK$1196,12,0)</f>
        <v>108</v>
      </c>
      <c r="I18" s="14">
        <f>VLOOKUP(MTPL_Registrations[[#This Row],[player_id]],'MTBC statistics'!$A$1:$AK$1196,17,0)</f>
        <v>52.777799999999999</v>
      </c>
      <c r="J18" s="15">
        <f>VLOOKUP(MTPL_Registrations[[#This Row],[player_id]],'MTBC statistics'!$A$1:$AK$1196,21,0)</f>
        <v>15</v>
      </c>
      <c r="K18" s="14">
        <f>VLOOKUP(MTPL_Registrations[[#This Row],[player_id]],'MTBC statistics'!$A$1:$AK$1196,23,0)</f>
        <v>2.4</v>
      </c>
      <c r="L18" s="15">
        <f>ROUND(VLOOKUP(MTPL_Registrations[[#This Row],[player_id]],'MTBC statistics'!$A$1:$AK$1196,19,0)/6,0)</f>
        <v>35</v>
      </c>
      <c r="M18" s="15">
        <f>VLOOKUP(MTPL_Registrations[[#This Row],[player_id]],'MTBC statistics'!$A$1:$AK$1196,16,0)</f>
        <v>6.3333000000000004</v>
      </c>
      <c r="N18" s="15">
        <f>VLOOKUP(MTPL_Registrations[[#This Row],[player_id]],'MTBC statistics'!$A$1:$AK$1196,15,0)</f>
        <v>16</v>
      </c>
      <c r="O18" s="16">
        <f>VLOOKUP(MTPL_Registrations[[#This Row],[player_id]],'MTBC statistics'!$A$1:$AK$1196,24,0)</f>
        <v>43533</v>
      </c>
      <c r="P18" s="17">
        <f>VLOOKUP(MTPL_Registrations[[#This Row],[player_id]],'MTBC statistics'!$A$1:$AK$1196,28,0)</f>
        <v>0</v>
      </c>
      <c r="Q18" s="13">
        <f>VLOOKUP(MTPL_Registrations[[#This Row],[player_id]],'MTBC statistics'!$A$1:$AK$1196,29,0)</f>
        <v>9</v>
      </c>
      <c r="R18" s="13">
        <f>VLOOKUP(MTPL_Registrations[[#This Row],[player_id]],'MTBC statistics'!$A$1:$AK$1196,34,0)</f>
        <v>945</v>
      </c>
      <c r="S18" s="13">
        <f>VLOOKUP(MTPL_Registrations[[#This Row],[player_id]],'MTBC statistics'!$A$1:$AK$1196,35,0)</f>
        <v>55</v>
      </c>
      <c r="T18" s="13">
        <f>VLOOKUP(MTPL_Registrations[[#This Row],[player_id]],'MTBC statistics'!$A$1:$AK$1196,36,0)</f>
        <v>770</v>
      </c>
      <c r="U18" s="13">
        <f>VLOOKUP(MTPL_Registrations[[#This Row],[player_id]],'MTBC statistics'!$A$1:$AK$1196,37,0)</f>
        <v>120</v>
      </c>
      <c r="V18" s="15" t="b">
        <f>IFERROR(VLOOKUP(MTPL_Registrations[[#This Row],[player_id]],Table6[#All],10,0),FALSE)</f>
        <v>0</v>
      </c>
      <c r="W18" s="15" t="b">
        <f>IFERROR(VLOOKUP(MTPL_Registrations[[#This Row],[player_id]],ONWER_RETAINED_PLAYER!$A$1:$M$25,3,0),FALSE)</f>
        <v>0</v>
      </c>
      <c r="X18" s="15" t="b">
        <f>IFERROR(VLOOKUP(MTPL_Registrations[[#This Row],[player_id]],ONWER_RETAINED_PLAYER!$A$1:$M$25,4,0),FALSE)</f>
        <v>0</v>
      </c>
      <c r="Y18" s="15">
        <v>17</v>
      </c>
      <c r="Z18" s="15">
        <v>153</v>
      </c>
      <c r="AA18" s="18">
        <v>8</v>
      </c>
      <c r="AB18" s="15">
        <f>VLOOKUP(MTPL_Registrations[[#This Row],[player_id]],'MTBC statistics'!$A$1:$AK$1196,13,0)</f>
        <v>4</v>
      </c>
      <c r="AC18" s="15">
        <f>VLOOKUP(MTPL_Registrations[[#This Row],[player_id]],'MTBC statistics'!$A$1:$AK$1196,14,0)</f>
        <v>2</v>
      </c>
      <c r="AD18" s="19"/>
    </row>
    <row r="19" spans="1:30" ht="22" customHeight="1" x14ac:dyDescent="0.2">
      <c r="A19" s="20">
        <v>568379</v>
      </c>
      <c r="B19" s="12" t="s">
        <v>115</v>
      </c>
      <c r="C19" s="12" t="s">
        <v>116</v>
      </c>
      <c r="D19" s="12">
        <v>8103412277</v>
      </c>
      <c r="E19" s="12" t="s">
        <v>108</v>
      </c>
      <c r="F19" s="13">
        <f>VLOOKUP(MTPL_Registrations[[#This Row],[player_id]],'MTBC statistics'!$A$1:$AK$1196,8,0)</f>
        <v>11</v>
      </c>
      <c r="G19" s="13">
        <f>VLOOKUP(MTPL_Registrations[[#This Row],[player_id]],'MTBC statistics'!$A$1:$AK$1196,11,0)</f>
        <v>186</v>
      </c>
      <c r="H19" s="13">
        <f>VLOOKUP(MTPL_Registrations[[#This Row],[player_id]],'MTBC statistics'!$A$1:$AK$1196,12,0)</f>
        <v>216</v>
      </c>
      <c r="I19" s="14">
        <f>VLOOKUP(MTPL_Registrations[[#This Row],[player_id]],'MTBC statistics'!$A$1:$AK$1196,17,0)</f>
        <v>86.111099999999993</v>
      </c>
      <c r="J19" s="15">
        <f>VLOOKUP(MTPL_Registrations[[#This Row],[player_id]],'MTBC statistics'!$A$1:$AK$1196,21,0)</f>
        <v>10</v>
      </c>
      <c r="K19" s="14">
        <f>VLOOKUP(MTPL_Registrations[[#This Row],[player_id]],'MTBC statistics'!$A$1:$AK$1196,23,0)</f>
        <v>3.7826</v>
      </c>
      <c r="L19" s="15">
        <f>ROUND(VLOOKUP(MTPL_Registrations[[#This Row],[player_id]],'MTBC statistics'!$A$1:$AK$1196,19,0)/6,0)</f>
        <v>23</v>
      </c>
      <c r="M19" s="15">
        <f>VLOOKUP(MTPL_Registrations[[#This Row],[player_id]],'MTBC statistics'!$A$1:$AK$1196,16,0)</f>
        <v>16.909099999999999</v>
      </c>
      <c r="N19" s="15">
        <f>VLOOKUP(MTPL_Registrations[[#This Row],[player_id]],'MTBC statistics'!$A$1:$AK$1196,15,0)</f>
        <v>53</v>
      </c>
      <c r="O19" s="16">
        <f>VLOOKUP(MTPL_Registrations[[#This Row],[player_id]],'MTBC statistics'!$A$1:$AK$1196,24,0)</f>
        <v>43538</v>
      </c>
      <c r="P19" s="17">
        <f>VLOOKUP(MTPL_Registrations[[#This Row],[player_id]],'MTBC statistics'!$A$1:$AK$1196,28,0)</f>
        <v>0</v>
      </c>
      <c r="Q19" s="13">
        <f>VLOOKUP(MTPL_Registrations[[#This Row],[player_id]],'MTBC statistics'!$A$1:$AK$1196,29,0)</f>
        <v>9</v>
      </c>
      <c r="R19" s="13">
        <f>VLOOKUP(MTPL_Registrations[[#This Row],[player_id]],'MTBC statistics'!$A$1:$AK$1196,34,0)</f>
        <v>941</v>
      </c>
      <c r="S19" s="13">
        <f>VLOOKUP(MTPL_Registrations[[#This Row],[player_id]],'MTBC statistics'!$A$1:$AK$1196,35,0)</f>
        <v>431</v>
      </c>
      <c r="T19" s="13">
        <f>VLOOKUP(MTPL_Registrations[[#This Row],[player_id]],'MTBC statistics'!$A$1:$AK$1196,36,0)</f>
        <v>400</v>
      </c>
      <c r="U19" s="13">
        <f>VLOOKUP(MTPL_Registrations[[#This Row],[player_id]],'MTBC statistics'!$A$1:$AK$1196,37,0)</f>
        <v>110</v>
      </c>
      <c r="V19" s="15" t="b">
        <f>IFERROR(VLOOKUP(MTPL_Registrations[[#This Row],[player_id]],Table6[#All],10,0),FALSE)</f>
        <v>0</v>
      </c>
      <c r="W19" s="15" t="b">
        <f>IFERROR(VLOOKUP(MTPL_Registrations[[#This Row],[player_id]],ONWER_RETAINED_PLAYER!$A$1:$M$25,3,0),FALSE)</f>
        <v>0</v>
      </c>
      <c r="X19" s="15" t="b">
        <f>IFERROR(VLOOKUP(MTPL_Registrations[[#This Row],[player_id]],ONWER_RETAINED_PLAYER!$A$1:$M$25,4,0),FALSE)</f>
        <v>0</v>
      </c>
      <c r="Y19" s="15">
        <v>18</v>
      </c>
      <c r="Z19" s="15">
        <v>14</v>
      </c>
      <c r="AA19" s="18">
        <v>83</v>
      </c>
      <c r="AB19" s="15">
        <f>VLOOKUP(MTPL_Registrations[[#This Row],[player_id]],'MTBC statistics'!$A$1:$AK$1196,13,0)</f>
        <v>13</v>
      </c>
      <c r="AC19" s="15">
        <f>VLOOKUP(MTPL_Registrations[[#This Row],[player_id]],'MTBC statistics'!$A$1:$AK$1196,14,0)</f>
        <v>8</v>
      </c>
      <c r="AD19" s="19"/>
    </row>
    <row r="20" spans="1:30" ht="22" customHeight="1" x14ac:dyDescent="0.2">
      <c r="A20" s="20">
        <v>513260</v>
      </c>
      <c r="B20" s="12" t="s">
        <v>230</v>
      </c>
      <c r="C20" s="12" t="s">
        <v>231</v>
      </c>
      <c r="D20" s="12">
        <v>7035057996</v>
      </c>
      <c r="E20" s="12" t="s">
        <v>229</v>
      </c>
      <c r="F20" s="13">
        <f>VLOOKUP(MTPL_Registrations[[#This Row],[player_id]],'MTBC statistics'!$A$1:$AK$1196,8,0)</f>
        <v>11</v>
      </c>
      <c r="G20" s="13">
        <f>VLOOKUP(MTPL_Registrations[[#This Row],[player_id]],'MTBC statistics'!$A$1:$AK$1196,11,0)</f>
        <v>172</v>
      </c>
      <c r="H20" s="13">
        <f>VLOOKUP(MTPL_Registrations[[#This Row],[player_id]],'MTBC statistics'!$A$1:$AK$1196,12,0)</f>
        <v>202</v>
      </c>
      <c r="I20" s="14">
        <f>VLOOKUP(MTPL_Registrations[[#This Row],[player_id]],'MTBC statistics'!$A$1:$AK$1196,17,0)</f>
        <v>85.148499999999999</v>
      </c>
      <c r="J20" s="15">
        <f>VLOOKUP(MTPL_Registrations[[#This Row],[player_id]],'MTBC statistics'!$A$1:$AK$1196,21,0)</f>
        <v>12</v>
      </c>
      <c r="K20" s="14">
        <f>VLOOKUP(MTPL_Registrations[[#This Row],[player_id]],'MTBC statistics'!$A$1:$AK$1196,23,0)</f>
        <v>3.7595000000000001</v>
      </c>
      <c r="L20" s="15">
        <f>ROUND(VLOOKUP(MTPL_Registrations[[#This Row],[player_id]],'MTBC statistics'!$A$1:$AK$1196,19,0)/6,0)</f>
        <v>26</v>
      </c>
      <c r="M20" s="15">
        <f>VLOOKUP(MTPL_Registrations[[#This Row],[player_id]],'MTBC statistics'!$A$1:$AK$1196,16,0)</f>
        <v>15.6364</v>
      </c>
      <c r="N20" s="15">
        <f>VLOOKUP(MTPL_Registrations[[#This Row],[player_id]],'MTBC statistics'!$A$1:$AK$1196,15,0)</f>
        <v>49</v>
      </c>
      <c r="O20" s="16">
        <f>VLOOKUP(MTPL_Registrations[[#This Row],[player_id]],'MTBC statistics'!$A$1:$AK$1196,24,0)</f>
        <v>11749</v>
      </c>
      <c r="P20" s="17">
        <f>VLOOKUP(MTPL_Registrations[[#This Row],[player_id]],'MTBC statistics'!$A$1:$AK$1196,28,0)</f>
        <v>0</v>
      </c>
      <c r="Q20" s="13">
        <f>VLOOKUP(MTPL_Registrations[[#This Row],[player_id]],'MTBC statistics'!$A$1:$AK$1196,29,0)</f>
        <v>5</v>
      </c>
      <c r="R20" s="13">
        <f>VLOOKUP(MTPL_Registrations[[#This Row],[player_id]],'MTBC statistics'!$A$1:$AK$1196,34,0)</f>
        <v>934</v>
      </c>
      <c r="S20" s="13">
        <f>VLOOKUP(MTPL_Registrations[[#This Row],[player_id]],'MTBC statistics'!$A$1:$AK$1196,35,0)</f>
        <v>354</v>
      </c>
      <c r="T20" s="13">
        <f>VLOOKUP(MTPL_Registrations[[#This Row],[player_id]],'MTBC statistics'!$A$1:$AK$1196,36,0)</f>
        <v>530</v>
      </c>
      <c r="U20" s="13">
        <f>VLOOKUP(MTPL_Registrations[[#This Row],[player_id]],'MTBC statistics'!$A$1:$AK$1196,37,0)</f>
        <v>50</v>
      </c>
      <c r="V20" s="15" t="b">
        <f>IFERROR(VLOOKUP(MTPL_Registrations[[#This Row],[player_id]],Table6[#All],10,0),FALSE)</f>
        <v>0</v>
      </c>
      <c r="W20" s="15" t="b">
        <f>IFERROR(VLOOKUP(MTPL_Registrations[[#This Row],[player_id]],ONWER_RETAINED_PLAYER!$A$1:$M$25,3,0),FALSE)</f>
        <v>0</v>
      </c>
      <c r="X20" s="15" t="b">
        <f>IFERROR(VLOOKUP(MTPL_Registrations[[#This Row],[player_id]],ONWER_RETAINED_PLAYER!$A$1:$M$25,4,0),FALSE)</f>
        <v>0</v>
      </c>
      <c r="Y20" s="15">
        <v>19</v>
      </c>
      <c r="Z20" s="15">
        <v>22</v>
      </c>
      <c r="AA20" s="18">
        <v>44</v>
      </c>
      <c r="AB20" s="15">
        <f>VLOOKUP(MTPL_Registrations[[#This Row],[player_id]],'MTBC statistics'!$A$1:$AK$1196,13,0)</f>
        <v>8</v>
      </c>
      <c r="AC20" s="15">
        <f>VLOOKUP(MTPL_Registrations[[#This Row],[player_id]],'MTBC statistics'!$A$1:$AK$1196,14,0)</f>
        <v>7</v>
      </c>
      <c r="AD20" s="19"/>
    </row>
    <row r="21" spans="1:30" ht="22" customHeight="1" x14ac:dyDescent="0.2">
      <c r="A21" s="20">
        <v>513357</v>
      </c>
      <c r="B21" s="12" t="s">
        <v>9</v>
      </c>
      <c r="C21" s="12" t="s">
        <v>10</v>
      </c>
      <c r="D21" s="12">
        <v>6306770138</v>
      </c>
      <c r="E21" s="12" t="s">
        <v>6</v>
      </c>
      <c r="F21" s="13">
        <f>VLOOKUP(MTPL_Registrations[[#This Row],[player_id]],'MTBC statistics'!$A$1:$AK$1196,8,0)</f>
        <v>11</v>
      </c>
      <c r="G21" s="13">
        <f>VLOOKUP(MTPL_Registrations[[#This Row],[player_id]],'MTBC statistics'!$A$1:$AK$1196,11,0)</f>
        <v>131</v>
      </c>
      <c r="H21" s="13">
        <f>VLOOKUP(MTPL_Registrations[[#This Row],[player_id]],'MTBC statistics'!$A$1:$AK$1196,12,0)</f>
        <v>192</v>
      </c>
      <c r="I21" s="14">
        <f>VLOOKUP(MTPL_Registrations[[#This Row],[player_id]],'MTBC statistics'!$A$1:$AK$1196,17,0)</f>
        <v>68.229200000000006</v>
      </c>
      <c r="J21" s="15">
        <f>VLOOKUP(MTPL_Registrations[[#This Row],[player_id]],'MTBC statistics'!$A$1:$AK$1196,21,0)</f>
        <v>8</v>
      </c>
      <c r="K21" s="14">
        <f>VLOOKUP(MTPL_Registrations[[#This Row],[player_id]],'MTBC statistics'!$A$1:$AK$1196,23,0)</f>
        <v>2.4544999999999999</v>
      </c>
      <c r="L21" s="15">
        <f>ROUND(VLOOKUP(MTPL_Registrations[[#This Row],[player_id]],'MTBC statistics'!$A$1:$AK$1196,19,0)/6,0)</f>
        <v>33</v>
      </c>
      <c r="M21" s="15">
        <f>VLOOKUP(MTPL_Registrations[[#This Row],[player_id]],'MTBC statistics'!$A$1:$AK$1196,16,0)</f>
        <v>13.1</v>
      </c>
      <c r="N21" s="15">
        <f>VLOOKUP(MTPL_Registrations[[#This Row],[player_id]],'MTBC statistics'!$A$1:$AK$1196,15,0)</f>
        <v>27</v>
      </c>
      <c r="O21" s="16">
        <f>VLOOKUP(MTPL_Registrations[[#This Row],[player_id]],'MTBC statistics'!$A$1:$AK$1196,24,0)</f>
        <v>43505</v>
      </c>
      <c r="P21" s="17">
        <f>VLOOKUP(MTPL_Registrations[[#This Row],[player_id]],'MTBC statistics'!$A$1:$AK$1196,28,0)</f>
        <v>0</v>
      </c>
      <c r="Q21" s="13">
        <f>VLOOKUP(MTPL_Registrations[[#This Row],[player_id]],'MTBC statistics'!$A$1:$AK$1196,29,0)</f>
        <v>2</v>
      </c>
      <c r="R21" s="13">
        <f>VLOOKUP(MTPL_Registrations[[#This Row],[player_id]],'MTBC statistics'!$A$1:$AK$1196,34,0)</f>
        <v>926</v>
      </c>
      <c r="S21" s="13">
        <f>VLOOKUP(MTPL_Registrations[[#This Row],[player_id]],'MTBC statistics'!$A$1:$AK$1196,35,0)</f>
        <v>236</v>
      </c>
      <c r="T21" s="13">
        <f>VLOOKUP(MTPL_Registrations[[#This Row],[player_id]],'MTBC statistics'!$A$1:$AK$1196,36,0)</f>
        <v>550</v>
      </c>
      <c r="U21" s="13">
        <f>VLOOKUP(MTPL_Registrations[[#This Row],[player_id]],'MTBC statistics'!$A$1:$AK$1196,37,0)</f>
        <v>140</v>
      </c>
      <c r="V21" s="15" t="b">
        <f>IFERROR(VLOOKUP(MTPL_Registrations[[#This Row],[player_id]],Table6[#All],10,0),FALSE)</f>
        <v>0</v>
      </c>
      <c r="W21" s="15" t="b">
        <f>IFERROR(VLOOKUP(MTPL_Registrations[[#This Row],[player_id]],ONWER_RETAINED_PLAYER!$A$1:$M$25,3,0),FALSE)</f>
        <v>1</v>
      </c>
      <c r="X21" s="15" t="b">
        <f>IFERROR(VLOOKUP(MTPL_Registrations[[#This Row],[player_id]],ONWER_RETAINED_PLAYER!$A$1:$M$25,4,0),FALSE)</f>
        <v>0</v>
      </c>
      <c r="Y21" s="15">
        <v>20</v>
      </c>
      <c r="Z21" s="15">
        <v>48</v>
      </c>
      <c r="AA21" s="18">
        <v>42</v>
      </c>
      <c r="AB21" s="15">
        <f>VLOOKUP(MTPL_Registrations[[#This Row],[player_id]],'MTBC statistics'!$A$1:$AK$1196,13,0)</f>
        <v>7</v>
      </c>
      <c r="AC21" s="15">
        <f>VLOOKUP(MTPL_Registrations[[#This Row],[player_id]],'MTBC statistics'!$A$1:$AK$1196,14,0)</f>
        <v>4</v>
      </c>
      <c r="AD21" s="19"/>
    </row>
    <row r="22" spans="1:30" ht="22" customHeight="1" x14ac:dyDescent="0.2">
      <c r="A22" s="20">
        <v>513184</v>
      </c>
      <c r="B22" s="12" t="s">
        <v>131</v>
      </c>
      <c r="C22" s="12" t="s">
        <v>132</v>
      </c>
      <c r="D22" s="12">
        <v>6192002120</v>
      </c>
      <c r="E22" s="12" t="s">
        <v>126</v>
      </c>
      <c r="F22" s="13">
        <f>VLOOKUP(MTPL_Registrations[[#This Row],[player_id]],'MTBC statistics'!$A$1:$AK$1196,8,0)</f>
        <v>11</v>
      </c>
      <c r="G22" s="13">
        <f>VLOOKUP(MTPL_Registrations[[#This Row],[player_id]],'MTBC statistics'!$A$1:$AK$1196,11,0)</f>
        <v>108</v>
      </c>
      <c r="H22" s="13">
        <f>VLOOKUP(MTPL_Registrations[[#This Row],[player_id]],'MTBC statistics'!$A$1:$AK$1196,12,0)</f>
        <v>150</v>
      </c>
      <c r="I22" s="14">
        <f>VLOOKUP(MTPL_Registrations[[#This Row],[player_id]],'MTBC statistics'!$A$1:$AK$1196,17,0)</f>
        <v>72</v>
      </c>
      <c r="J22" s="15">
        <f>VLOOKUP(MTPL_Registrations[[#This Row],[player_id]],'MTBC statistics'!$A$1:$AK$1196,21,0)</f>
        <v>20</v>
      </c>
      <c r="K22" s="14">
        <f>VLOOKUP(MTPL_Registrations[[#This Row],[player_id]],'MTBC statistics'!$A$1:$AK$1196,23,0)</f>
        <v>4.3226000000000004</v>
      </c>
      <c r="L22" s="15">
        <f>ROUND(VLOOKUP(MTPL_Registrations[[#This Row],[player_id]],'MTBC statistics'!$A$1:$AK$1196,19,0)/6,0)</f>
        <v>31</v>
      </c>
      <c r="M22" s="15">
        <f>VLOOKUP(MTPL_Registrations[[#This Row],[player_id]],'MTBC statistics'!$A$1:$AK$1196,16,0)</f>
        <v>10.8</v>
      </c>
      <c r="N22" s="15">
        <f>VLOOKUP(MTPL_Registrations[[#This Row],[player_id]],'MTBC statistics'!$A$1:$AK$1196,15,0)</f>
        <v>29</v>
      </c>
      <c r="O22" s="16">
        <f>VLOOKUP(MTPL_Registrations[[#This Row],[player_id]],'MTBC statistics'!$A$1:$AK$1196,24,0)</f>
        <v>43560</v>
      </c>
      <c r="P22" s="17">
        <f>VLOOKUP(MTPL_Registrations[[#This Row],[player_id]],'MTBC statistics'!$A$1:$AK$1196,28,0)</f>
        <v>0</v>
      </c>
      <c r="Q22" s="13">
        <f>VLOOKUP(MTPL_Registrations[[#This Row],[player_id]],'MTBC statistics'!$A$1:$AK$1196,29,0)</f>
        <v>5</v>
      </c>
      <c r="R22" s="13">
        <f>VLOOKUP(MTPL_Registrations[[#This Row],[player_id]],'MTBC statistics'!$A$1:$AK$1196,34,0)</f>
        <v>924</v>
      </c>
      <c r="S22" s="13">
        <f>VLOOKUP(MTPL_Registrations[[#This Row],[player_id]],'MTBC statistics'!$A$1:$AK$1196,35,0)</f>
        <v>184</v>
      </c>
      <c r="T22" s="13">
        <f>VLOOKUP(MTPL_Registrations[[#This Row],[player_id]],'MTBC statistics'!$A$1:$AK$1196,36,0)</f>
        <v>660</v>
      </c>
      <c r="U22" s="13">
        <f>VLOOKUP(MTPL_Registrations[[#This Row],[player_id]],'MTBC statistics'!$A$1:$AK$1196,37,0)</f>
        <v>80</v>
      </c>
      <c r="V22" s="15" t="b">
        <f>IFERROR(VLOOKUP(MTPL_Registrations[[#This Row],[player_id]],Table6[#All],10,0),FALSE)</f>
        <v>0</v>
      </c>
      <c r="W22" s="15" t="b">
        <f>IFERROR(VLOOKUP(MTPL_Registrations[[#This Row],[player_id]],ONWER_RETAINED_PLAYER!$A$1:$M$25,3,0),FALSE)</f>
        <v>0</v>
      </c>
      <c r="X22" s="15" t="b">
        <f>IFERROR(VLOOKUP(MTPL_Registrations[[#This Row],[player_id]],ONWER_RETAINED_PLAYER!$A$1:$M$25,4,0),FALSE)</f>
        <v>0</v>
      </c>
      <c r="Y22" s="15">
        <v>21</v>
      </c>
      <c r="Z22" s="15">
        <v>68</v>
      </c>
      <c r="AA22" s="18">
        <v>19</v>
      </c>
      <c r="AB22" s="15">
        <f>VLOOKUP(MTPL_Registrations[[#This Row],[player_id]],'MTBC statistics'!$A$1:$AK$1196,13,0)</f>
        <v>6</v>
      </c>
      <c r="AC22" s="15">
        <f>VLOOKUP(MTPL_Registrations[[#This Row],[player_id]],'MTBC statistics'!$A$1:$AK$1196,14,0)</f>
        <v>5</v>
      </c>
      <c r="AD22" s="19"/>
    </row>
    <row r="23" spans="1:30" ht="22" customHeight="1" x14ac:dyDescent="0.2">
      <c r="A23" s="20">
        <v>265331</v>
      </c>
      <c r="B23" s="12" t="s">
        <v>83</v>
      </c>
      <c r="C23" s="12" t="s">
        <v>84</v>
      </c>
      <c r="D23" s="12">
        <v>4802460434</v>
      </c>
      <c r="E23" s="12" t="s">
        <v>78</v>
      </c>
      <c r="F23" s="13">
        <f>VLOOKUP(MTPL_Registrations[[#This Row],[player_id]],'MTBC statistics'!$A$1:$AK$1196,8,0)</f>
        <v>8</v>
      </c>
      <c r="G23" s="13">
        <f>VLOOKUP(MTPL_Registrations[[#This Row],[player_id]],'MTBC statistics'!$A$1:$AK$1196,11,0)</f>
        <v>96</v>
      </c>
      <c r="H23" s="13">
        <f>VLOOKUP(MTPL_Registrations[[#This Row],[player_id]],'MTBC statistics'!$A$1:$AK$1196,12,0)</f>
        <v>100</v>
      </c>
      <c r="I23" s="14">
        <f>VLOOKUP(MTPL_Registrations[[#This Row],[player_id]],'MTBC statistics'!$A$1:$AK$1196,17,0)</f>
        <v>96</v>
      </c>
      <c r="J23" s="15">
        <f>VLOOKUP(MTPL_Registrations[[#This Row],[player_id]],'MTBC statistics'!$A$1:$AK$1196,21,0)</f>
        <v>15</v>
      </c>
      <c r="K23" s="14">
        <f>VLOOKUP(MTPL_Registrations[[#This Row],[player_id]],'MTBC statistics'!$A$1:$AK$1196,23,0)</f>
        <v>3.4232999999999998</v>
      </c>
      <c r="L23" s="15">
        <f>ROUND(VLOOKUP(MTPL_Registrations[[#This Row],[player_id]],'MTBC statistics'!$A$1:$AK$1196,19,0)/6,0)</f>
        <v>27</v>
      </c>
      <c r="M23" s="15">
        <f>VLOOKUP(MTPL_Registrations[[#This Row],[player_id]],'MTBC statistics'!$A$1:$AK$1196,16,0)</f>
        <v>12</v>
      </c>
      <c r="N23" s="15">
        <f>VLOOKUP(MTPL_Registrations[[#This Row],[player_id]],'MTBC statistics'!$A$1:$AK$1196,15,0)</f>
        <v>40</v>
      </c>
      <c r="O23" s="16">
        <f>VLOOKUP(MTPL_Registrations[[#This Row],[player_id]],'MTBC statistics'!$A$1:$AK$1196,24,0)</f>
        <v>43541</v>
      </c>
      <c r="P23" s="17">
        <f>VLOOKUP(MTPL_Registrations[[#This Row],[player_id]],'MTBC statistics'!$A$1:$AK$1196,28,0)</f>
        <v>0</v>
      </c>
      <c r="Q23" s="13">
        <f>VLOOKUP(MTPL_Registrations[[#This Row],[player_id]],'MTBC statistics'!$A$1:$AK$1196,29,0)</f>
        <v>4</v>
      </c>
      <c r="R23" s="13">
        <f>VLOOKUP(MTPL_Registrations[[#This Row],[player_id]],'MTBC statistics'!$A$1:$AK$1196,34,0)</f>
        <v>921</v>
      </c>
      <c r="S23" s="13">
        <f>VLOOKUP(MTPL_Registrations[[#This Row],[player_id]],'MTBC statistics'!$A$1:$AK$1196,35,0)</f>
        <v>211</v>
      </c>
      <c r="T23" s="13">
        <f>VLOOKUP(MTPL_Registrations[[#This Row],[player_id]],'MTBC statistics'!$A$1:$AK$1196,36,0)</f>
        <v>650</v>
      </c>
      <c r="U23" s="13">
        <f>VLOOKUP(MTPL_Registrations[[#This Row],[player_id]],'MTBC statistics'!$A$1:$AK$1196,37,0)</f>
        <v>60</v>
      </c>
      <c r="V23" s="15" t="b">
        <f>IFERROR(VLOOKUP(MTPL_Registrations[[#This Row],[player_id]],Table6[#All],10,0),FALSE)</f>
        <v>0</v>
      </c>
      <c r="W23" s="15" t="b">
        <f>IFERROR(VLOOKUP(MTPL_Registrations[[#This Row],[player_id]],ONWER_RETAINED_PLAYER!$A$1:$M$25,3,0),FALSE)</f>
        <v>0</v>
      </c>
      <c r="X23" s="15" t="b">
        <f>IFERROR(VLOOKUP(MTPL_Registrations[[#This Row],[player_id]],ONWER_RETAINED_PLAYER!$A$1:$M$25,4,0),FALSE)</f>
        <v>0</v>
      </c>
      <c r="Y23" s="15">
        <v>22</v>
      </c>
      <c r="Z23" s="15">
        <v>59</v>
      </c>
      <c r="AA23" s="18">
        <v>21</v>
      </c>
      <c r="AB23" s="15">
        <f>VLOOKUP(MTPL_Registrations[[#This Row],[player_id]],'MTBC statistics'!$A$1:$AK$1196,13,0)</f>
        <v>3</v>
      </c>
      <c r="AC23" s="15">
        <f>VLOOKUP(MTPL_Registrations[[#This Row],[player_id]],'MTBC statistics'!$A$1:$AK$1196,14,0)</f>
        <v>6</v>
      </c>
      <c r="AD23" s="19"/>
    </row>
    <row r="24" spans="1:30" ht="22" customHeight="1" x14ac:dyDescent="0.2">
      <c r="A24" s="20">
        <v>1246952</v>
      </c>
      <c r="B24" s="12" t="s">
        <v>45</v>
      </c>
      <c r="C24" s="12" t="s">
        <v>46</v>
      </c>
      <c r="D24" s="12">
        <v>4142106774</v>
      </c>
      <c r="E24" s="12" t="s">
        <v>40</v>
      </c>
      <c r="F24" s="13">
        <f>VLOOKUP(MTPL_Registrations[[#This Row],[player_id]],'MTBC statistics'!$A$1:$AK$1196,8,0)</f>
        <v>11</v>
      </c>
      <c r="G24" s="13">
        <f>VLOOKUP(MTPL_Registrations[[#This Row],[player_id]],'MTBC statistics'!$A$1:$AK$1196,11,0)</f>
        <v>183</v>
      </c>
      <c r="H24" s="13">
        <f>VLOOKUP(MTPL_Registrations[[#This Row],[player_id]],'MTBC statistics'!$A$1:$AK$1196,12,0)</f>
        <v>241</v>
      </c>
      <c r="I24" s="14">
        <f>VLOOKUP(MTPL_Registrations[[#This Row],[player_id]],'MTBC statistics'!$A$1:$AK$1196,17,0)</f>
        <v>75.933599999999998</v>
      </c>
      <c r="J24" s="15">
        <f>VLOOKUP(MTPL_Registrations[[#This Row],[player_id]],'MTBC statistics'!$A$1:$AK$1196,21,0)</f>
        <v>13</v>
      </c>
      <c r="K24" s="14">
        <f>VLOOKUP(MTPL_Registrations[[#This Row],[player_id]],'MTBC statistics'!$A$1:$AK$1196,23,0)</f>
        <v>4.1962999999999999</v>
      </c>
      <c r="L24" s="15">
        <f>ROUND(VLOOKUP(MTPL_Registrations[[#This Row],[player_id]],'MTBC statistics'!$A$1:$AK$1196,19,0)/6,0)</f>
        <v>27</v>
      </c>
      <c r="M24" s="15">
        <f>VLOOKUP(MTPL_Registrations[[#This Row],[player_id]],'MTBC statistics'!$A$1:$AK$1196,16,0)</f>
        <v>16.636399999999998</v>
      </c>
      <c r="N24" s="15">
        <f>VLOOKUP(MTPL_Registrations[[#This Row],[player_id]],'MTBC statistics'!$A$1:$AK$1196,15,0)</f>
        <v>48</v>
      </c>
      <c r="O24" s="16">
        <f>VLOOKUP(MTPL_Registrations[[#This Row],[player_id]],'MTBC statistics'!$A$1:$AK$1196,24,0)</f>
        <v>43534</v>
      </c>
      <c r="P24" s="17">
        <f>VLOOKUP(MTPL_Registrations[[#This Row],[player_id]],'MTBC statistics'!$A$1:$AK$1196,28,0)</f>
        <v>0</v>
      </c>
      <c r="Q24" s="13">
        <f>VLOOKUP(MTPL_Registrations[[#This Row],[player_id]],'MTBC statistics'!$A$1:$AK$1196,29,0)</f>
        <v>1</v>
      </c>
      <c r="R24" s="13">
        <f>VLOOKUP(MTPL_Registrations[[#This Row],[player_id]],'MTBC statistics'!$A$1:$AK$1196,34,0)</f>
        <v>914</v>
      </c>
      <c r="S24" s="13">
        <f>VLOOKUP(MTPL_Registrations[[#This Row],[player_id]],'MTBC statistics'!$A$1:$AK$1196,35,0)</f>
        <v>344</v>
      </c>
      <c r="T24" s="13">
        <f>VLOOKUP(MTPL_Registrations[[#This Row],[player_id]],'MTBC statistics'!$A$1:$AK$1196,36,0)</f>
        <v>510</v>
      </c>
      <c r="U24" s="13">
        <f>VLOOKUP(MTPL_Registrations[[#This Row],[player_id]],'MTBC statistics'!$A$1:$AK$1196,37,0)</f>
        <v>60</v>
      </c>
      <c r="V24" s="15" t="b">
        <f>IFERROR(VLOOKUP(MTPL_Registrations[[#This Row],[player_id]],Table6[#All],10,0),FALSE)</f>
        <v>0</v>
      </c>
      <c r="W24" s="15" t="b">
        <f>IFERROR(VLOOKUP(MTPL_Registrations[[#This Row],[player_id]],ONWER_RETAINED_PLAYER!$A$1:$M$25,3,0),FALSE)</f>
        <v>0</v>
      </c>
      <c r="X24" s="15" t="b">
        <f>IFERROR(VLOOKUP(MTPL_Registrations[[#This Row],[player_id]],ONWER_RETAINED_PLAYER!$A$1:$M$25,4,0),FALSE)</f>
        <v>0</v>
      </c>
      <c r="Y24" s="15">
        <v>23</v>
      </c>
      <c r="Z24" s="15">
        <v>26</v>
      </c>
      <c r="AA24" s="18">
        <v>48</v>
      </c>
      <c r="AB24" s="15">
        <f>VLOOKUP(MTPL_Registrations[[#This Row],[player_id]],'MTBC statistics'!$A$1:$AK$1196,13,0)</f>
        <v>13</v>
      </c>
      <c r="AC24" s="15">
        <f>VLOOKUP(MTPL_Registrations[[#This Row],[player_id]],'MTBC statistics'!$A$1:$AK$1196,14,0)</f>
        <v>9</v>
      </c>
      <c r="AD24" s="19"/>
    </row>
    <row r="25" spans="1:30" ht="22" customHeight="1" x14ac:dyDescent="0.2">
      <c r="A25" s="20">
        <v>260104</v>
      </c>
      <c r="B25" s="12" t="s">
        <v>384</v>
      </c>
      <c r="C25" s="12" t="s">
        <v>385</v>
      </c>
      <c r="D25" s="12">
        <v>6122310870</v>
      </c>
      <c r="E25" s="12" t="s">
        <v>386</v>
      </c>
      <c r="F25" s="13">
        <f>VLOOKUP(MTPL_Registrations[[#This Row],[player_id]],'MTBC statistics'!$A$1:$AK$1196,8,0)</f>
        <v>9</v>
      </c>
      <c r="G25" s="13">
        <f>VLOOKUP(MTPL_Registrations[[#This Row],[player_id]],'MTBC statistics'!$A$1:$AK$1196,11,0)</f>
        <v>134</v>
      </c>
      <c r="H25" s="13">
        <f>VLOOKUP(MTPL_Registrations[[#This Row],[player_id]],'MTBC statistics'!$A$1:$AK$1196,12,0)</f>
        <v>170</v>
      </c>
      <c r="I25" s="14">
        <f>VLOOKUP(MTPL_Registrations[[#This Row],[player_id]],'MTBC statistics'!$A$1:$AK$1196,17,0)</f>
        <v>78.823499999999996</v>
      </c>
      <c r="J25" s="15">
        <f>VLOOKUP(MTPL_Registrations[[#This Row],[player_id]],'MTBC statistics'!$A$1:$AK$1196,21,0)</f>
        <v>16</v>
      </c>
      <c r="K25" s="14">
        <f>VLOOKUP(MTPL_Registrations[[#This Row],[player_id]],'MTBC statistics'!$A$1:$AK$1196,23,0)</f>
        <v>3.6</v>
      </c>
      <c r="L25" s="15">
        <f>ROUND(VLOOKUP(MTPL_Registrations[[#This Row],[player_id]],'MTBC statistics'!$A$1:$AK$1196,19,0)/6,0)</f>
        <v>35</v>
      </c>
      <c r="M25" s="15">
        <f>VLOOKUP(MTPL_Registrations[[#This Row],[player_id]],'MTBC statistics'!$A$1:$AK$1196,16,0)</f>
        <v>14.8889</v>
      </c>
      <c r="N25" s="15">
        <f>VLOOKUP(MTPL_Registrations[[#This Row],[player_id]],'MTBC statistics'!$A$1:$AK$1196,15,0)</f>
        <v>44</v>
      </c>
      <c r="O25" s="16">
        <f>VLOOKUP(MTPL_Registrations[[#This Row],[player_id]],'MTBC statistics'!$A$1:$AK$1196,24,0)</f>
        <v>43542</v>
      </c>
      <c r="P25" s="17">
        <f>VLOOKUP(MTPL_Registrations[[#This Row],[player_id]],'MTBC statistics'!$A$1:$AK$1196,28,0)</f>
        <v>0</v>
      </c>
      <c r="Q25" s="13">
        <f>VLOOKUP(MTPL_Registrations[[#This Row],[player_id]],'MTBC statistics'!$A$1:$AK$1196,29,0)</f>
        <v>5</v>
      </c>
      <c r="R25" s="13">
        <f>VLOOKUP(MTPL_Registrations[[#This Row],[player_id]],'MTBC statistics'!$A$1:$AK$1196,34,0)</f>
        <v>906</v>
      </c>
      <c r="S25" s="13">
        <f>VLOOKUP(MTPL_Registrations[[#This Row],[player_id]],'MTBC statistics'!$A$1:$AK$1196,35,0)</f>
        <v>276</v>
      </c>
      <c r="T25" s="13">
        <f>VLOOKUP(MTPL_Registrations[[#This Row],[player_id]],'MTBC statistics'!$A$1:$AK$1196,36,0)</f>
        <v>560</v>
      </c>
      <c r="U25" s="13">
        <f>VLOOKUP(MTPL_Registrations[[#This Row],[player_id]],'MTBC statistics'!$A$1:$AK$1196,37,0)</f>
        <v>70</v>
      </c>
      <c r="V25" s="15" t="b">
        <f>IFERROR(VLOOKUP(MTPL_Registrations[[#This Row],[player_id]],Table6[#All],10,0),FALSE)</f>
        <v>0</v>
      </c>
      <c r="W25" s="15" t="b">
        <f>IFERROR(VLOOKUP(MTPL_Registrations[[#This Row],[player_id]],ONWER_RETAINED_PLAYER!$A$1:$M$25,3,0),FALSE)</f>
        <v>0</v>
      </c>
      <c r="X25" s="15" t="b">
        <f>IFERROR(VLOOKUP(MTPL_Registrations[[#This Row],[player_id]],ONWER_RETAINED_PLAYER!$A$1:$M$25,4,0),FALSE)</f>
        <v>0</v>
      </c>
      <c r="Y25" s="15">
        <v>24</v>
      </c>
      <c r="Z25" s="15">
        <v>39</v>
      </c>
      <c r="AA25" s="18">
        <v>40</v>
      </c>
      <c r="AB25" s="15">
        <f>VLOOKUP(MTPL_Registrations[[#This Row],[player_id]],'MTBC statistics'!$A$1:$AK$1196,13,0)</f>
        <v>4</v>
      </c>
      <c r="AC25" s="15">
        <f>VLOOKUP(MTPL_Registrations[[#This Row],[player_id]],'MTBC statistics'!$A$1:$AK$1196,14,0)</f>
        <v>4</v>
      </c>
      <c r="AD25" s="19"/>
    </row>
    <row r="26" spans="1:30" ht="22" customHeight="1" x14ac:dyDescent="0.2">
      <c r="A26" s="20">
        <v>514485</v>
      </c>
      <c r="B26" s="12" t="s">
        <v>254</v>
      </c>
      <c r="C26" s="12" t="s">
        <v>255</v>
      </c>
      <c r="D26" s="12">
        <v>6125985182</v>
      </c>
      <c r="E26" s="12" t="s">
        <v>253</v>
      </c>
      <c r="F26" s="13">
        <f>VLOOKUP(MTPL_Registrations[[#This Row],[player_id]],'MTBC statistics'!$A$1:$AK$1196,8,0)</f>
        <v>11</v>
      </c>
      <c r="G26" s="13">
        <f>VLOOKUP(MTPL_Registrations[[#This Row],[player_id]],'MTBC statistics'!$A$1:$AK$1196,11,0)</f>
        <v>70</v>
      </c>
      <c r="H26" s="13">
        <f>VLOOKUP(MTPL_Registrations[[#This Row],[player_id]],'MTBC statistics'!$A$1:$AK$1196,12,0)</f>
        <v>125</v>
      </c>
      <c r="I26" s="14">
        <f>VLOOKUP(MTPL_Registrations[[#This Row],[player_id]],'MTBC statistics'!$A$1:$AK$1196,17,0)</f>
        <v>56</v>
      </c>
      <c r="J26" s="15">
        <f>VLOOKUP(MTPL_Registrations[[#This Row],[player_id]],'MTBC statistics'!$A$1:$AK$1196,21,0)</f>
        <v>14</v>
      </c>
      <c r="K26" s="14">
        <f>VLOOKUP(MTPL_Registrations[[#This Row],[player_id]],'MTBC statistics'!$A$1:$AK$1196,23,0)</f>
        <v>3.1943999999999999</v>
      </c>
      <c r="L26" s="15">
        <f>ROUND(VLOOKUP(MTPL_Registrations[[#This Row],[player_id]],'MTBC statistics'!$A$1:$AK$1196,19,0)/6,0)</f>
        <v>36</v>
      </c>
      <c r="M26" s="15">
        <f>VLOOKUP(MTPL_Registrations[[#This Row],[player_id]],'MTBC statistics'!$A$1:$AK$1196,16,0)</f>
        <v>7</v>
      </c>
      <c r="N26" s="15">
        <f>VLOOKUP(MTPL_Registrations[[#This Row],[player_id]],'MTBC statistics'!$A$1:$AK$1196,15,0)</f>
        <v>17</v>
      </c>
      <c r="O26" s="16">
        <f>VLOOKUP(MTPL_Registrations[[#This Row],[player_id]],'MTBC statistics'!$A$1:$AK$1196,24,0)</f>
        <v>43538</v>
      </c>
      <c r="P26" s="17">
        <f>VLOOKUP(MTPL_Registrations[[#This Row],[player_id]],'MTBC statistics'!$A$1:$AK$1196,28,0)</f>
        <v>0</v>
      </c>
      <c r="Q26" s="13">
        <f>VLOOKUP(MTPL_Registrations[[#This Row],[player_id]],'MTBC statistics'!$A$1:$AK$1196,29,0)</f>
        <v>8</v>
      </c>
      <c r="R26" s="13">
        <f>VLOOKUP(MTPL_Registrations[[#This Row],[player_id]],'MTBC statistics'!$A$1:$AK$1196,34,0)</f>
        <v>905</v>
      </c>
      <c r="S26" s="13">
        <f>VLOOKUP(MTPL_Registrations[[#This Row],[player_id]],'MTBC statistics'!$A$1:$AK$1196,35,0)</f>
        <v>95</v>
      </c>
      <c r="T26" s="13">
        <f>VLOOKUP(MTPL_Registrations[[#This Row],[player_id]],'MTBC statistics'!$A$1:$AK$1196,36,0)</f>
        <v>690</v>
      </c>
      <c r="U26" s="13">
        <f>VLOOKUP(MTPL_Registrations[[#This Row],[player_id]],'MTBC statistics'!$A$1:$AK$1196,37,0)</f>
        <v>120</v>
      </c>
      <c r="V26" s="15" t="b">
        <f>IFERROR(VLOOKUP(MTPL_Registrations[[#This Row],[player_id]],Table6[#All],10,0),FALSE)</f>
        <v>0</v>
      </c>
      <c r="W26" s="15" t="b">
        <f>IFERROR(VLOOKUP(MTPL_Registrations[[#This Row],[player_id]],ONWER_RETAINED_PLAYER!$A$1:$M$25,3,0),FALSE)</f>
        <v>0</v>
      </c>
      <c r="X26" s="15" t="b">
        <f>IFERROR(VLOOKUP(MTPL_Registrations[[#This Row],[player_id]],ONWER_RETAINED_PLAYER!$A$1:$M$25,4,0),FALSE)</f>
        <v>0</v>
      </c>
      <c r="Y26" s="15">
        <v>25</v>
      </c>
      <c r="Z26" s="15">
        <v>112</v>
      </c>
      <c r="AA26" s="18">
        <v>15</v>
      </c>
      <c r="AB26" s="15">
        <f>VLOOKUP(MTPL_Registrations[[#This Row],[player_id]],'MTBC statistics'!$A$1:$AK$1196,13,0)</f>
        <v>1</v>
      </c>
      <c r="AC26" s="15">
        <f>VLOOKUP(MTPL_Registrations[[#This Row],[player_id]],'MTBC statistics'!$A$1:$AK$1196,14,0)</f>
        <v>2</v>
      </c>
      <c r="AD26" s="19"/>
    </row>
    <row r="27" spans="1:30" ht="22" customHeight="1" x14ac:dyDescent="0.2">
      <c r="A27" s="20">
        <v>1271033</v>
      </c>
      <c r="B27" s="12" t="s">
        <v>2298</v>
      </c>
      <c r="C27" s="12" t="s">
        <v>2299</v>
      </c>
      <c r="D27" s="12">
        <v>2489906503</v>
      </c>
      <c r="E27" s="12" t="s">
        <v>229</v>
      </c>
      <c r="F27" s="13">
        <f>VLOOKUP(MTPL_Registrations[[#This Row],[player_id]],'MTBC statistics'!$A$1:$AK$1196,8,0)</f>
        <v>11</v>
      </c>
      <c r="G27" s="13">
        <f>VLOOKUP(MTPL_Registrations[[#This Row],[player_id]],'MTBC statistics'!$A$1:$AK$1196,11,0)</f>
        <v>79</v>
      </c>
      <c r="H27" s="13">
        <f>VLOOKUP(MTPL_Registrations[[#This Row],[player_id]],'MTBC statistics'!$A$1:$AK$1196,12,0)</f>
        <v>108</v>
      </c>
      <c r="I27" s="14">
        <f>VLOOKUP(MTPL_Registrations[[#This Row],[player_id]],'MTBC statistics'!$A$1:$AK$1196,17,0)</f>
        <v>73.148099999999999</v>
      </c>
      <c r="J27" s="15">
        <f>VLOOKUP(MTPL_Registrations[[#This Row],[player_id]],'MTBC statistics'!$A$1:$AK$1196,21,0)</f>
        <v>16</v>
      </c>
      <c r="K27" s="14">
        <f>VLOOKUP(MTPL_Registrations[[#This Row],[player_id]],'MTBC statistics'!$A$1:$AK$1196,23,0)</f>
        <v>3.4666999999999999</v>
      </c>
      <c r="L27" s="15">
        <f>ROUND(VLOOKUP(MTPL_Registrations[[#This Row],[player_id]],'MTBC statistics'!$A$1:$AK$1196,19,0)/6,0)</f>
        <v>30</v>
      </c>
      <c r="M27" s="15">
        <f>VLOOKUP(MTPL_Registrations[[#This Row],[player_id]],'MTBC statistics'!$A$1:$AK$1196,16,0)</f>
        <v>7.9</v>
      </c>
      <c r="N27" s="15">
        <f>VLOOKUP(MTPL_Registrations[[#This Row],[player_id]],'MTBC statistics'!$A$1:$AK$1196,15,0)</f>
        <v>40</v>
      </c>
      <c r="O27" s="16">
        <f>VLOOKUP(MTPL_Registrations[[#This Row],[player_id]],'MTBC statistics'!$A$1:$AK$1196,24,0)</f>
        <v>43527</v>
      </c>
      <c r="P27" s="17">
        <f>VLOOKUP(MTPL_Registrations[[#This Row],[player_id]],'MTBC statistics'!$A$1:$AK$1196,28,0)</f>
        <v>0</v>
      </c>
      <c r="Q27" s="13">
        <f>VLOOKUP(MTPL_Registrations[[#This Row],[player_id]],'MTBC statistics'!$A$1:$AK$1196,29,0)</f>
        <v>2</v>
      </c>
      <c r="R27" s="13">
        <f>VLOOKUP(MTPL_Registrations[[#This Row],[player_id]],'MTBC statistics'!$A$1:$AK$1196,34,0)</f>
        <v>890</v>
      </c>
      <c r="S27" s="13">
        <f>VLOOKUP(MTPL_Registrations[[#This Row],[player_id]],'MTBC statistics'!$A$1:$AK$1196,35,0)</f>
        <v>140</v>
      </c>
      <c r="T27" s="13">
        <f>VLOOKUP(MTPL_Registrations[[#This Row],[player_id]],'MTBC statistics'!$A$1:$AK$1196,36,0)</f>
        <v>680</v>
      </c>
      <c r="U27" s="13">
        <f>VLOOKUP(MTPL_Registrations[[#This Row],[player_id]],'MTBC statistics'!$A$1:$AK$1196,37,0)</f>
        <v>70</v>
      </c>
      <c r="V27" s="15" t="b">
        <f>IFERROR(VLOOKUP(MTPL_Registrations[[#This Row],[player_id]],Table6[#All],10,0),FALSE)</f>
        <v>0</v>
      </c>
      <c r="W27" s="15" t="b">
        <f>IFERROR(VLOOKUP(MTPL_Registrations[[#This Row],[player_id]],ONWER_RETAINED_PLAYER!$A$1:$M$25,3,0),FALSE)</f>
        <v>0</v>
      </c>
      <c r="X27" s="15" t="b">
        <f>IFERROR(VLOOKUP(MTPL_Registrations[[#This Row],[player_id]],ONWER_RETAINED_PLAYER!$A$1:$M$25,4,0),FALSE)</f>
        <v>0</v>
      </c>
      <c r="Y27" s="15">
        <v>26</v>
      </c>
      <c r="Z27" s="15">
        <v>91</v>
      </c>
      <c r="AA27" s="18">
        <v>16</v>
      </c>
      <c r="AB27" s="15">
        <f>VLOOKUP(MTPL_Registrations[[#This Row],[player_id]],'MTBC statistics'!$A$1:$AK$1196,13,0)</f>
        <v>1</v>
      </c>
      <c r="AC27" s="15">
        <f>VLOOKUP(MTPL_Registrations[[#This Row],[player_id]],'MTBC statistics'!$A$1:$AK$1196,14,0)</f>
        <v>5</v>
      </c>
      <c r="AD27" s="19"/>
    </row>
    <row r="28" spans="1:30" ht="22" customHeight="1" x14ac:dyDescent="0.2">
      <c r="A28" s="20">
        <v>218565</v>
      </c>
      <c r="B28" s="12" t="s">
        <v>232</v>
      </c>
      <c r="C28" s="12" t="s">
        <v>233</v>
      </c>
      <c r="D28" s="12">
        <v>6123870303</v>
      </c>
      <c r="E28" s="12" t="s">
        <v>229</v>
      </c>
      <c r="F28" s="13">
        <f>VLOOKUP(MTPL_Registrations[[#This Row],[player_id]],'MTBC statistics'!$A$1:$AK$1196,8,0)</f>
        <v>11</v>
      </c>
      <c r="G28" s="13">
        <f>VLOOKUP(MTPL_Registrations[[#This Row],[player_id]],'MTBC statistics'!$A$1:$AK$1196,11,0)</f>
        <v>110</v>
      </c>
      <c r="H28" s="13">
        <f>VLOOKUP(MTPL_Registrations[[#This Row],[player_id]],'MTBC statistics'!$A$1:$AK$1196,12,0)</f>
        <v>165</v>
      </c>
      <c r="I28" s="14">
        <f>VLOOKUP(MTPL_Registrations[[#This Row],[player_id]],'MTBC statistics'!$A$1:$AK$1196,17,0)</f>
        <v>66.666700000000006</v>
      </c>
      <c r="J28" s="15">
        <f>VLOOKUP(MTPL_Registrations[[#This Row],[player_id]],'MTBC statistics'!$A$1:$AK$1196,21,0)</f>
        <v>10</v>
      </c>
      <c r="K28" s="14">
        <f>VLOOKUP(MTPL_Registrations[[#This Row],[player_id]],'MTBC statistics'!$A$1:$AK$1196,23,0)</f>
        <v>2.6905000000000001</v>
      </c>
      <c r="L28" s="15">
        <f>ROUND(VLOOKUP(MTPL_Registrations[[#This Row],[player_id]],'MTBC statistics'!$A$1:$AK$1196,19,0)/6,0)</f>
        <v>42</v>
      </c>
      <c r="M28" s="15">
        <f>VLOOKUP(MTPL_Registrations[[#This Row],[player_id]],'MTBC statistics'!$A$1:$AK$1196,16,0)</f>
        <v>11</v>
      </c>
      <c r="N28" s="15">
        <f>VLOOKUP(MTPL_Registrations[[#This Row],[player_id]],'MTBC statistics'!$A$1:$AK$1196,15,0)</f>
        <v>28</v>
      </c>
      <c r="O28" s="16">
        <f>VLOOKUP(MTPL_Registrations[[#This Row],[player_id]],'MTBC statistics'!$A$1:$AK$1196,24,0)</f>
        <v>43505</v>
      </c>
      <c r="P28" s="17">
        <f>VLOOKUP(MTPL_Registrations[[#This Row],[player_id]],'MTBC statistics'!$A$1:$AK$1196,28,0)</f>
        <v>0</v>
      </c>
      <c r="Q28" s="13">
        <f>VLOOKUP(MTPL_Registrations[[#This Row],[player_id]],'MTBC statistics'!$A$1:$AK$1196,29,0)</f>
        <v>1</v>
      </c>
      <c r="R28" s="13">
        <f>VLOOKUP(MTPL_Registrations[[#This Row],[player_id]],'MTBC statistics'!$A$1:$AK$1196,34,0)</f>
        <v>876</v>
      </c>
      <c r="S28" s="13">
        <f>VLOOKUP(MTPL_Registrations[[#This Row],[player_id]],'MTBC statistics'!$A$1:$AK$1196,35,0)</f>
        <v>176</v>
      </c>
      <c r="T28" s="13">
        <f>VLOOKUP(MTPL_Registrations[[#This Row],[player_id]],'MTBC statistics'!$A$1:$AK$1196,36,0)</f>
        <v>670</v>
      </c>
      <c r="U28" s="13">
        <f>VLOOKUP(MTPL_Registrations[[#This Row],[player_id]],'MTBC statistics'!$A$1:$AK$1196,37,0)</f>
        <v>30</v>
      </c>
      <c r="V28" s="15" t="b">
        <f>IFERROR(VLOOKUP(MTPL_Registrations[[#This Row],[player_id]],Table6[#All],10,0),FALSE)</f>
        <v>0</v>
      </c>
      <c r="W28" s="15" t="b">
        <f>IFERROR(VLOOKUP(MTPL_Registrations[[#This Row],[player_id]],ONWER_RETAINED_PLAYER!$A$1:$M$25,3,0),FALSE)</f>
        <v>1</v>
      </c>
      <c r="X28" s="15" t="b">
        <f>IFERROR(VLOOKUP(MTPL_Registrations[[#This Row],[player_id]],ONWER_RETAINED_PLAYER!$A$1:$M$25,4,0),FALSE)</f>
        <v>0</v>
      </c>
      <c r="Y28" s="15">
        <v>27</v>
      </c>
      <c r="Z28" s="15">
        <v>69</v>
      </c>
      <c r="AA28" s="18">
        <v>17</v>
      </c>
      <c r="AB28" s="15">
        <f>VLOOKUP(MTPL_Registrations[[#This Row],[player_id]],'MTBC statistics'!$A$1:$AK$1196,13,0)</f>
        <v>6</v>
      </c>
      <c r="AC28" s="15">
        <f>VLOOKUP(MTPL_Registrations[[#This Row],[player_id]],'MTBC statistics'!$A$1:$AK$1196,14,0)</f>
        <v>5</v>
      </c>
      <c r="AD28" s="19"/>
    </row>
    <row r="29" spans="1:30" ht="22" customHeight="1" x14ac:dyDescent="0.2">
      <c r="A29" s="20">
        <v>513033</v>
      </c>
      <c r="B29" s="12" t="s">
        <v>119</v>
      </c>
      <c r="C29" s="12" t="s">
        <v>120</v>
      </c>
      <c r="D29" s="12">
        <v>6692540494</v>
      </c>
      <c r="E29" s="12" t="s">
        <v>108</v>
      </c>
      <c r="F29" s="13">
        <f>VLOOKUP(MTPL_Registrations[[#This Row],[player_id]],'MTBC statistics'!$A$1:$AK$1196,8,0)</f>
        <v>9</v>
      </c>
      <c r="G29" s="13">
        <f>VLOOKUP(MTPL_Registrations[[#This Row],[player_id]],'MTBC statistics'!$A$1:$AK$1196,11,0)</f>
        <v>166</v>
      </c>
      <c r="H29" s="13">
        <f>VLOOKUP(MTPL_Registrations[[#This Row],[player_id]],'MTBC statistics'!$A$1:$AK$1196,12,0)</f>
        <v>169</v>
      </c>
      <c r="I29" s="14">
        <f>VLOOKUP(MTPL_Registrations[[#This Row],[player_id]],'MTBC statistics'!$A$1:$AK$1196,17,0)</f>
        <v>98.224900000000005</v>
      </c>
      <c r="J29" s="15">
        <f>VLOOKUP(MTPL_Registrations[[#This Row],[player_id]],'MTBC statistics'!$A$1:$AK$1196,21,0)</f>
        <v>10</v>
      </c>
      <c r="K29" s="14">
        <f>VLOOKUP(MTPL_Registrations[[#This Row],[player_id]],'MTBC statistics'!$A$1:$AK$1196,23,0)</f>
        <v>3.7765</v>
      </c>
      <c r="L29" s="15">
        <f>ROUND(VLOOKUP(MTPL_Registrations[[#This Row],[player_id]],'MTBC statistics'!$A$1:$AK$1196,19,0)/6,0)</f>
        <v>28</v>
      </c>
      <c r="M29" s="15">
        <f>VLOOKUP(MTPL_Registrations[[#This Row],[player_id]],'MTBC statistics'!$A$1:$AK$1196,16,0)</f>
        <v>20.75</v>
      </c>
      <c r="N29" s="15">
        <f>VLOOKUP(MTPL_Registrations[[#This Row],[player_id]],'MTBC statistics'!$A$1:$AK$1196,15,0)</f>
        <v>49</v>
      </c>
      <c r="O29" s="16">
        <f>VLOOKUP(MTPL_Registrations[[#This Row],[player_id]],'MTBC statistics'!$A$1:$AK$1196,24,0)</f>
        <v>43513</v>
      </c>
      <c r="P29" s="17">
        <f>VLOOKUP(MTPL_Registrations[[#This Row],[player_id]],'MTBC statistics'!$A$1:$AK$1196,28,0)</f>
        <v>0</v>
      </c>
      <c r="Q29" s="13">
        <f>VLOOKUP(MTPL_Registrations[[#This Row],[player_id]],'MTBC statistics'!$A$1:$AK$1196,29,0)</f>
        <v>5</v>
      </c>
      <c r="R29" s="13">
        <f>VLOOKUP(MTPL_Registrations[[#This Row],[player_id]],'MTBC statistics'!$A$1:$AK$1196,34,0)</f>
        <v>859</v>
      </c>
      <c r="S29" s="13">
        <f>VLOOKUP(MTPL_Registrations[[#This Row],[player_id]],'MTBC statistics'!$A$1:$AK$1196,35,0)</f>
        <v>389</v>
      </c>
      <c r="T29" s="13">
        <f>VLOOKUP(MTPL_Registrations[[#This Row],[player_id]],'MTBC statistics'!$A$1:$AK$1196,36,0)</f>
        <v>420</v>
      </c>
      <c r="U29" s="13">
        <f>VLOOKUP(MTPL_Registrations[[#This Row],[player_id]],'MTBC statistics'!$A$1:$AK$1196,37,0)</f>
        <v>50</v>
      </c>
      <c r="V29" s="15" t="b">
        <f>IFERROR(VLOOKUP(MTPL_Registrations[[#This Row],[player_id]],Table6[#All],10,0),FALSE)</f>
        <v>0</v>
      </c>
      <c r="W29" s="15" t="b">
        <f>IFERROR(VLOOKUP(MTPL_Registrations[[#This Row],[player_id]],ONWER_RETAINED_PLAYER!$A$1:$M$25,3,0),FALSE)</f>
        <v>0</v>
      </c>
      <c r="X29" s="15" t="b">
        <f>IFERROR(VLOOKUP(MTPL_Registrations[[#This Row],[player_id]],ONWER_RETAINED_PLAYER!$A$1:$M$25,4,0),FALSE)</f>
        <v>0</v>
      </c>
      <c r="Y29" s="15">
        <v>28</v>
      </c>
      <c r="Z29" s="15">
        <v>18</v>
      </c>
      <c r="AA29" s="18">
        <v>76</v>
      </c>
      <c r="AB29" s="15">
        <f>VLOOKUP(MTPL_Registrations[[#This Row],[player_id]],'MTBC statistics'!$A$1:$AK$1196,13,0)</f>
        <v>9</v>
      </c>
      <c r="AC29" s="15">
        <f>VLOOKUP(MTPL_Registrations[[#This Row],[player_id]],'MTBC statistics'!$A$1:$AK$1196,14,0)</f>
        <v>12</v>
      </c>
      <c r="AD29" s="19"/>
    </row>
    <row r="30" spans="1:30" ht="22" customHeight="1" x14ac:dyDescent="0.2">
      <c r="A30" s="20">
        <v>854696</v>
      </c>
      <c r="B30" s="12" t="s">
        <v>414</v>
      </c>
      <c r="C30" s="12" t="s">
        <v>415</v>
      </c>
      <c r="D30" s="12">
        <v>8165854460</v>
      </c>
      <c r="E30" s="12" t="s">
        <v>411</v>
      </c>
      <c r="F30" s="13">
        <f>VLOOKUP(MTPL_Registrations[[#This Row],[player_id]],'MTBC statistics'!$A$1:$AK$1196,8,0)</f>
        <v>11</v>
      </c>
      <c r="G30" s="13">
        <f>VLOOKUP(MTPL_Registrations[[#This Row],[player_id]],'MTBC statistics'!$A$1:$AK$1196,11,0)</f>
        <v>48</v>
      </c>
      <c r="H30" s="13">
        <f>VLOOKUP(MTPL_Registrations[[#This Row],[player_id]],'MTBC statistics'!$A$1:$AK$1196,12,0)</f>
        <v>73</v>
      </c>
      <c r="I30" s="14">
        <f>VLOOKUP(MTPL_Registrations[[#This Row],[player_id]],'MTBC statistics'!$A$1:$AK$1196,17,0)</f>
        <v>65.753399999999999</v>
      </c>
      <c r="J30" s="15">
        <f>VLOOKUP(MTPL_Registrations[[#This Row],[player_id]],'MTBC statistics'!$A$1:$AK$1196,21,0)</f>
        <v>17</v>
      </c>
      <c r="K30" s="14">
        <f>VLOOKUP(MTPL_Registrations[[#This Row],[player_id]],'MTBC statistics'!$A$1:$AK$1196,23,0)</f>
        <v>4.3791000000000002</v>
      </c>
      <c r="L30" s="15">
        <f>ROUND(VLOOKUP(MTPL_Registrations[[#This Row],[player_id]],'MTBC statistics'!$A$1:$AK$1196,19,0)/6,0)</f>
        <v>35</v>
      </c>
      <c r="M30" s="15">
        <f>VLOOKUP(MTPL_Registrations[[#This Row],[player_id]],'MTBC statistics'!$A$1:$AK$1196,16,0)</f>
        <v>6</v>
      </c>
      <c r="N30" s="15">
        <f>VLOOKUP(MTPL_Registrations[[#This Row],[player_id]],'MTBC statistics'!$A$1:$AK$1196,15,0)</f>
        <v>22</v>
      </c>
      <c r="O30" s="16">
        <f>VLOOKUP(MTPL_Registrations[[#This Row],[player_id]],'MTBC statistics'!$A$1:$AK$1196,24,0)</f>
        <v>43540</v>
      </c>
      <c r="P30" s="17">
        <f>VLOOKUP(MTPL_Registrations[[#This Row],[player_id]],'MTBC statistics'!$A$1:$AK$1196,28,0)</f>
        <v>0</v>
      </c>
      <c r="Q30" s="13">
        <f>VLOOKUP(MTPL_Registrations[[#This Row],[player_id]],'MTBC statistics'!$A$1:$AK$1196,29,0)</f>
        <v>8</v>
      </c>
      <c r="R30" s="13">
        <f>VLOOKUP(MTPL_Registrations[[#This Row],[player_id]],'MTBC statistics'!$A$1:$AK$1196,34,0)</f>
        <v>854</v>
      </c>
      <c r="S30" s="13">
        <f>VLOOKUP(MTPL_Registrations[[#This Row],[player_id]],'MTBC statistics'!$A$1:$AK$1196,35,0)</f>
        <v>64</v>
      </c>
      <c r="T30" s="13">
        <f>VLOOKUP(MTPL_Registrations[[#This Row],[player_id]],'MTBC statistics'!$A$1:$AK$1196,36,0)</f>
        <v>650</v>
      </c>
      <c r="U30" s="13">
        <f>VLOOKUP(MTPL_Registrations[[#This Row],[player_id]],'MTBC statistics'!$A$1:$AK$1196,37,0)</f>
        <v>140</v>
      </c>
      <c r="V30" s="15" t="b">
        <f>IFERROR(VLOOKUP(MTPL_Registrations[[#This Row],[player_id]],Table6[#All],10,0),FALSE)</f>
        <v>1</v>
      </c>
      <c r="W30" s="15" t="b">
        <f>IFERROR(VLOOKUP(MTPL_Registrations[[#This Row],[player_id]],ONWER_RETAINED_PLAYER!$A$1:$M$25,3,0),FALSE)</f>
        <v>0</v>
      </c>
      <c r="X30" s="15" t="b">
        <f>IFERROR(VLOOKUP(MTPL_Registrations[[#This Row],[player_id]],ONWER_RETAINED_PLAYER!$A$1:$M$25,4,0),FALSE)</f>
        <v>0</v>
      </c>
      <c r="Y30" s="15">
        <v>29</v>
      </c>
      <c r="Z30" s="15">
        <v>140</v>
      </c>
      <c r="AA30" s="18">
        <v>23</v>
      </c>
      <c r="AB30" s="15">
        <f>VLOOKUP(MTPL_Registrations[[#This Row],[player_id]],'MTBC statistics'!$A$1:$AK$1196,13,0)</f>
        <v>4</v>
      </c>
      <c r="AC30" s="15">
        <f>VLOOKUP(MTPL_Registrations[[#This Row],[player_id]],'MTBC statistics'!$A$1:$AK$1196,14,0)</f>
        <v>1</v>
      </c>
      <c r="AD30" s="19"/>
    </row>
    <row r="31" spans="1:30" ht="22" customHeight="1" x14ac:dyDescent="0.2">
      <c r="A31" s="20">
        <v>515431</v>
      </c>
      <c r="B31" s="12" t="s">
        <v>97</v>
      </c>
      <c r="C31" s="12" t="s">
        <v>98</v>
      </c>
      <c r="D31" s="12">
        <v>5189861085</v>
      </c>
      <c r="E31" s="12" t="s">
        <v>91</v>
      </c>
      <c r="F31" s="13">
        <f>VLOOKUP(MTPL_Registrations[[#This Row],[player_id]],'MTBC statistics'!$A$1:$AK$1196,8,0)</f>
        <v>9</v>
      </c>
      <c r="G31" s="13">
        <f>VLOOKUP(MTPL_Registrations[[#This Row],[player_id]],'MTBC statistics'!$A$1:$AK$1196,11,0)</f>
        <v>146</v>
      </c>
      <c r="H31" s="13">
        <f>VLOOKUP(MTPL_Registrations[[#This Row],[player_id]],'MTBC statistics'!$A$1:$AK$1196,12,0)</f>
        <v>190</v>
      </c>
      <c r="I31" s="14">
        <f>VLOOKUP(MTPL_Registrations[[#This Row],[player_id]],'MTBC statistics'!$A$1:$AK$1196,17,0)</f>
        <v>76.842100000000002</v>
      </c>
      <c r="J31" s="15">
        <f>VLOOKUP(MTPL_Registrations[[#This Row],[player_id]],'MTBC statistics'!$A$1:$AK$1196,21,0)</f>
        <v>7</v>
      </c>
      <c r="K31" s="14">
        <f>VLOOKUP(MTPL_Registrations[[#This Row],[player_id]],'MTBC statistics'!$A$1:$AK$1196,23,0)</f>
        <v>5.5217000000000001</v>
      </c>
      <c r="L31" s="15">
        <f>ROUND(VLOOKUP(MTPL_Registrations[[#This Row],[player_id]],'MTBC statistics'!$A$1:$AK$1196,19,0)/6,0)</f>
        <v>23</v>
      </c>
      <c r="M31" s="15">
        <f>VLOOKUP(MTPL_Registrations[[#This Row],[player_id]],'MTBC statistics'!$A$1:$AK$1196,16,0)</f>
        <v>16.222200000000001</v>
      </c>
      <c r="N31" s="15">
        <f>VLOOKUP(MTPL_Registrations[[#This Row],[player_id]],'MTBC statistics'!$A$1:$AK$1196,15,0)</f>
        <v>58</v>
      </c>
      <c r="O31" s="16">
        <f>VLOOKUP(MTPL_Registrations[[#This Row],[player_id]],'MTBC statistics'!$A$1:$AK$1196,24,0)</f>
        <v>43505</v>
      </c>
      <c r="P31" s="17">
        <f>VLOOKUP(MTPL_Registrations[[#This Row],[player_id]],'MTBC statistics'!$A$1:$AK$1196,28,0)</f>
        <v>0</v>
      </c>
      <c r="Q31" s="13">
        <f>VLOOKUP(MTPL_Registrations[[#This Row],[player_id]],'MTBC statistics'!$A$1:$AK$1196,29,0)</f>
        <v>4</v>
      </c>
      <c r="R31" s="13">
        <f>VLOOKUP(MTPL_Registrations[[#This Row],[player_id]],'MTBC statistics'!$A$1:$AK$1196,34,0)</f>
        <v>839</v>
      </c>
      <c r="S31" s="13">
        <f>VLOOKUP(MTPL_Registrations[[#This Row],[player_id]],'MTBC statistics'!$A$1:$AK$1196,35,0)</f>
        <v>349</v>
      </c>
      <c r="T31" s="13">
        <f>VLOOKUP(MTPL_Registrations[[#This Row],[player_id]],'MTBC statistics'!$A$1:$AK$1196,36,0)</f>
        <v>280</v>
      </c>
      <c r="U31" s="13">
        <f>VLOOKUP(MTPL_Registrations[[#This Row],[player_id]],'MTBC statistics'!$A$1:$AK$1196,37,0)</f>
        <v>210</v>
      </c>
      <c r="V31" s="15" t="b">
        <f>IFERROR(VLOOKUP(MTPL_Registrations[[#This Row],[player_id]],Table6[#All],10,0),FALSE)</f>
        <v>0</v>
      </c>
      <c r="W31" s="15" t="b">
        <f>IFERROR(VLOOKUP(MTPL_Registrations[[#This Row],[player_id]],ONWER_RETAINED_PLAYER!$A$1:$M$25,3,0),FALSE)</f>
        <v>0</v>
      </c>
      <c r="X31" s="15" t="b">
        <f>IFERROR(VLOOKUP(MTPL_Registrations[[#This Row],[player_id]],ONWER_RETAINED_PLAYER!$A$1:$M$25,4,0),FALSE)</f>
        <v>0</v>
      </c>
      <c r="Y31" s="15">
        <v>30</v>
      </c>
      <c r="Z31" s="15">
        <v>24</v>
      </c>
      <c r="AA31" s="18">
        <v>109</v>
      </c>
      <c r="AB31" s="15">
        <f>VLOOKUP(MTPL_Registrations[[#This Row],[player_id]],'MTBC statistics'!$A$1:$AK$1196,13,0)</f>
        <v>3</v>
      </c>
      <c r="AC31" s="15">
        <f>VLOOKUP(MTPL_Registrations[[#This Row],[player_id]],'MTBC statistics'!$A$1:$AK$1196,14,0)</f>
        <v>7</v>
      </c>
      <c r="AD31" s="19"/>
    </row>
    <row r="32" spans="1:30" ht="22" customHeight="1" x14ac:dyDescent="0.2">
      <c r="A32" s="20">
        <v>512829</v>
      </c>
      <c r="B32" s="12" t="s">
        <v>2264</v>
      </c>
      <c r="C32" s="12" t="s">
        <v>2265</v>
      </c>
      <c r="D32" s="12" t="s">
        <v>2266</v>
      </c>
      <c r="E32" s="12" t="s">
        <v>2267</v>
      </c>
      <c r="F32" s="13">
        <f>VLOOKUP(MTPL_Registrations[[#This Row],[player_id]],'MTBC statistics'!$A$1:$AK$1196,8,0)</f>
        <v>10</v>
      </c>
      <c r="G32" s="13">
        <f>VLOOKUP(MTPL_Registrations[[#This Row],[player_id]],'MTBC statistics'!$A$1:$AK$1196,11,0)</f>
        <v>95</v>
      </c>
      <c r="H32" s="13">
        <f>VLOOKUP(MTPL_Registrations[[#This Row],[player_id]],'MTBC statistics'!$A$1:$AK$1196,12,0)</f>
        <v>199</v>
      </c>
      <c r="I32" s="14">
        <f>VLOOKUP(MTPL_Registrations[[#This Row],[player_id]],'MTBC statistics'!$A$1:$AK$1196,17,0)</f>
        <v>47.738700000000001</v>
      </c>
      <c r="J32" s="15">
        <f>VLOOKUP(MTPL_Registrations[[#This Row],[player_id]],'MTBC statistics'!$A$1:$AK$1196,21,0)</f>
        <v>19</v>
      </c>
      <c r="K32" s="14">
        <f>VLOOKUP(MTPL_Registrations[[#This Row],[player_id]],'MTBC statistics'!$A$1:$AK$1196,23,0)</f>
        <v>3.8534000000000002</v>
      </c>
      <c r="L32" s="15">
        <f>ROUND(VLOOKUP(MTPL_Registrations[[#This Row],[player_id]],'MTBC statistics'!$A$1:$AK$1196,19,0)/6,0)</f>
        <v>39</v>
      </c>
      <c r="M32" s="15">
        <f>VLOOKUP(MTPL_Registrations[[#This Row],[player_id]],'MTBC statistics'!$A$1:$AK$1196,16,0)</f>
        <v>9.5</v>
      </c>
      <c r="N32" s="15">
        <f>VLOOKUP(MTPL_Registrations[[#This Row],[player_id]],'MTBC statistics'!$A$1:$AK$1196,15,0)</f>
        <v>19</v>
      </c>
      <c r="O32" s="16">
        <f>VLOOKUP(MTPL_Registrations[[#This Row],[player_id]],'MTBC statistics'!$A$1:$AK$1196,24,0)</f>
        <v>43542</v>
      </c>
      <c r="P32" s="17">
        <f>VLOOKUP(MTPL_Registrations[[#This Row],[player_id]],'MTBC statistics'!$A$1:$AK$1196,28,0)</f>
        <v>0</v>
      </c>
      <c r="Q32" s="13">
        <f>VLOOKUP(MTPL_Registrations[[#This Row],[player_id]],'MTBC statistics'!$A$1:$AK$1196,29,0)</f>
        <v>1</v>
      </c>
      <c r="R32" s="13">
        <f>VLOOKUP(MTPL_Registrations[[#This Row],[player_id]],'MTBC statistics'!$A$1:$AK$1196,34,0)</f>
        <v>824</v>
      </c>
      <c r="S32" s="13">
        <f>VLOOKUP(MTPL_Registrations[[#This Row],[player_id]],'MTBC statistics'!$A$1:$AK$1196,35,0)</f>
        <v>114</v>
      </c>
      <c r="T32" s="13">
        <f>VLOOKUP(MTPL_Registrations[[#This Row],[player_id]],'MTBC statistics'!$A$1:$AK$1196,36,0)</f>
        <v>690</v>
      </c>
      <c r="U32" s="13">
        <f>VLOOKUP(MTPL_Registrations[[#This Row],[player_id]],'MTBC statistics'!$A$1:$AK$1196,37,0)</f>
        <v>20</v>
      </c>
      <c r="V32" s="15" t="b">
        <f>IFERROR(VLOOKUP(MTPL_Registrations[[#This Row],[player_id]],Table6[#All],10,0),FALSE)</f>
        <v>0</v>
      </c>
      <c r="W32" s="15" t="b">
        <f>IFERROR(VLOOKUP(MTPL_Registrations[[#This Row],[player_id]],ONWER_RETAINED_PLAYER!$A$1:$M$25,3,0),FALSE)</f>
        <v>0</v>
      </c>
      <c r="X32" s="15" t="b">
        <f>IFERROR(VLOOKUP(MTPL_Registrations[[#This Row],[player_id]],ONWER_RETAINED_PLAYER!$A$1:$M$25,4,0),FALSE)</f>
        <v>0</v>
      </c>
      <c r="Y32" s="15">
        <v>31</v>
      </c>
      <c r="Z32" s="15">
        <v>97</v>
      </c>
      <c r="AA32" s="18">
        <v>14</v>
      </c>
      <c r="AB32" s="15">
        <f>VLOOKUP(MTPL_Registrations[[#This Row],[player_id]],'MTBC statistics'!$A$1:$AK$1196,13,0)</f>
        <v>5</v>
      </c>
      <c r="AC32" s="15">
        <f>VLOOKUP(MTPL_Registrations[[#This Row],[player_id]],'MTBC statistics'!$A$1:$AK$1196,14,0)</f>
        <v>2</v>
      </c>
      <c r="AD32" s="19"/>
    </row>
    <row r="33" spans="1:30" ht="22" customHeight="1" x14ac:dyDescent="0.2">
      <c r="A33" s="20">
        <v>870161</v>
      </c>
      <c r="B33" s="12" t="s">
        <v>16</v>
      </c>
      <c r="C33" s="12" t="s">
        <v>17</v>
      </c>
      <c r="D33" s="12">
        <v>7633134293</v>
      </c>
      <c r="E33" s="12" t="s">
        <v>13</v>
      </c>
      <c r="F33" s="13">
        <f>VLOOKUP(MTPL_Registrations[[#This Row],[player_id]],'MTBC statistics'!$A$1:$AK$1196,8,0)</f>
        <v>11</v>
      </c>
      <c r="G33" s="13">
        <f>VLOOKUP(MTPL_Registrations[[#This Row],[player_id]],'MTBC statistics'!$A$1:$AK$1196,11,0)</f>
        <v>96</v>
      </c>
      <c r="H33" s="13">
        <f>VLOOKUP(MTPL_Registrations[[#This Row],[player_id]],'MTBC statistics'!$A$1:$AK$1196,12,0)</f>
        <v>158</v>
      </c>
      <c r="I33" s="14">
        <f>VLOOKUP(MTPL_Registrations[[#This Row],[player_id]],'MTBC statistics'!$A$1:$AK$1196,17,0)</f>
        <v>60.759500000000003</v>
      </c>
      <c r="J33" s="15">
        <f>VLOOKUP(MTPL_Registrations[[#This Row],[player_id]],'MTBC statistics'!$A$1:$AK$1196,21,0)</f>
        <v>17</v>
      </c>
      <c r="K33" s="14">
        <f>VLOOKUP(MTPL_Registrations[[#This Row],[player_id]],'MTBC statistics'!$A$1:$AK$1196,23,0)</f>
        <v>4.8788</v>
      </c>
      <c r="L33" s="15">
        <f>ROUND(VLOOKUP(MTPL_Registrations[[#This Row],[player_id]],'MTBC statistics'!$A$1:$AK$1196,19,0)/6,0)</f>
        <v>33</v>
      </c>
      <c r="M33" s="15">
        <f>VLOOKUP(MTPL_Registrations[[#This Row],[player_id]],'MTBC statistics'!$A$1:$AK$1196,16,0)</f>
        <v>8.7272999999999996</v>
      </c>
      <c r="N33" s="15">
        <f>VLOOKUP(MTPL_Registrations[[#This Row],[player_id]],'MTBC statistics'!$A$1:$AK$1196,15,0)</f>
        <v>19</v>
      </c>
      <c r="O33" s="16">
        <f>VLOOKUP(MTPL_Registrations[[#This Row],[player_id]],'MTBC statistics'!$A$1:$AK$1196,24,0)</f>
        <v>43573</v>
      </c>
      <c r="P33" s="17">
        <f>VLOOKUP(MTPL_Registrations[[#This Row],[player_id]],'MTBC statistics'!$A$1:$AK$1196,28,0)</f>
        <v>0</v>
      </c>
      <c r="Q33" s="13">
        <f>VLOOKUP(MTPL_Registrations[[#This Row],[player_id]],'MTBC statistics'!$A$1:$AK$1196,29,0)</f>
        <v>5</v>
      </c>
      <c r="R33" s="13">
        <f>VLOOKUP(MTPL_Registrations[[#This Row],[player_id]],'MTBC statistics'!$A$1:$AK$1196,34,0)</f>
        <v>815</v>
      </c>
      <c r="S33" s="13">
        <f>VLOOKUP(MTPL_Registrations[[#This Row],[player_id]],'MTBC statistics'!$A$1:$AK$1196,35,0)</f>
        <v>135</v>
      </c>
      <c r="T33" s="13">
        <f>VLOOKUP(MTPL_Registrations[[#This Row],[player_id]],'MTBC statistics'!$A$1:$AK$1196,36,0)</f>
        <v>630</v>
      </c>
      <c r="U33" s="13">
        <f>VLOOKUP(MTPL_Registrations[[#This Row],[player_id]],'MTBC statistics'!$A$1:$AK$1196,37,0)</f>
        <v>50</v>
      </c>
      <c r="V33" s="15" t="b">
        <f>IFERROR(VLOOKUP(MTPL_Registrations[[#This Row],[player_id]],Table6[#All],10,0),FALSE)</f>
        <v>0</v>
      </c>
      <c r="W33" s="15" t="b">
        <f>IFERROR(VLOOKUP(MTPL_Registrations[[#This Row],[player_id]],ONWER_RETAINED_PLAYER!$A$1:$M$25,3,0),FALSE)</f>
        <v>0</v>
      </c>
      <c r="X33" s="15" t="b">
        <f>IFERROR(VLOOKUP(MTPL_Registrations[[#This Row],[player_id]],ONWER_RETAINED_PLAYER!$A$1:$M$25,4,0),FALSE)</f>
        <v>0</v>
      </c>
      <c r="Y33" s="15">
        <v>32</v>
      </c>
      <c r="Z33" s="15">
        <v>92</v>
      </c>
      <c r="AA33" s="18">
        <v>27</v>
      </c>
      <c r="AB33" s="15">
        <f>VLOOKUP(MTPL_Registrations[[#This Row],[player_id]],'MTBC statistics'!$A$1:$AK$1196,13,0)</f>
        <v>5</v>
      </c>
      <c r="AC33" s="15">
        <f>VLOOKUP(MTPL_Registrations[[#This Row],[player_id]],'MTBC statistics'!$A$1:$AK$1196,14,0)</f>
        <v>2</v>
      </c>
      <c r="AD33" s="19"/>
    </row>
    <row r="34" spans="1:30" ht="22" customHeight="1" x14ac:dyDescent="0.2">
      <c r="A34" s="20">
        <v>512955</v>
      </c>
      <c r="B34" s="12" t="s">
        <v>25</v>
      </c>
      <c r="C34" s="12" t="s">
        <v>26</v>
      </c>
      <c r="D34" s="12">
        <v>6518881763</v>
      </c>
      <c r="E34" s="12" t="s">
        <v>20</v>
      </c>
      <c r="F34" s="13">
        <f>VLOOKUP(MTPL_Registrations[[#This Row],[player_id]],'MTBC statistics'!$A$1:$AK$1196,8,0)</f>
        <v>8</v>
      </c>
      <c r="G34" s="13">
        <f>VLOOKUP(MTPL_Registrations[[#This Row],[player_id]],'MTBC statistics'!$A$1:$AK$1196,11,0)</f>
        <v>177</v>
      </c>
      <c r="H34" s="13">
        <f>VLOOKUP(MTPL_Registrations[[#This Row],[player_id]],'MTBC statistics'!$A$1:$AK$1196,12,0)</f>
        <v>142</v>
      </c>
      <c r="I34" s="14">
        <f>VLOOKUP(MTPL_Registrations[[#This Row],[player_id]],'MTBC statistics'!$A$1:$AK$1196,17,0)</f>
        <v>124.64790000000001</v>
      </c>
      <c r="J34" s="15">
        <f>VLOOKUP(MTPL_Registrations[[#This Row],[player_id]],'MTBC statistics'!$A$1:$AK$1196,21,0)</f>
        <v>12</v>
      </c>
      <c r="K34" s="14">
        <f>VLOOKUP(MTPL_Registrations[[#This Row],[player_id]],'MTBC statistics'!$A$1:$AK$1196,23,0)</f>
        <v>5.9294000000000002</v>
      </c>
      <c r="L34" s="15">
        <f>ROUND(VLOOKUP(MTPL_Registrations[[#This Row],[player_id]],'MTBC statistics'!$A$1:$AK$1196,19,0)/6,0)</f>
        <v>28</v>
      </c>
      <c r="M34" s="15">
        <f>VLOOKUP(MTPL_Registrations[[#This Row],[player_id]],'MTBC statistics'!$A$1:$AK$1196,16,0)</f>
        <v>22.125</v>
      </c>
      <c r="N34" s="15">
        <f>VLOOKUP(MTPL_Registrations[[#This Row],[player_id]],'MTBC statistics'!$A$1:$AK$1196,15,0)</f>
        <v>47</v>
      </c>
      <c r="O34" s="16">
        <f>VLOOKUP(MTPL_Registrations[[#This Row],[player_id]],'MTBC statistics'!$A$1:$AK$1196,24,0)</f>
        <v>11720</v>
      </c>
      <c r="P34" s="17">
        <f>VLOOKUP(MTPL_Registrations[[#This Row],[player_id]],'MTBC statistics'!$A$1:$AK$1196,28,0)</f>
        <v>0</v>
      </c>
      <c r="Q34" s="13">
        <f>VLOOKUP(MTPL_Registrations[[#This Row],[player_id]],'MTBC statistics'!$A$1:$AK$1196,29,0)</f>
        <v>3</v>
      </c>
      <c r="R34" s="13">
        <f>VLOOKUP(MTPL_Registrations[[#This Row],[player_id]],'MTBC statistics'!$A$1:$AK$1196,34,0)</f>
        <v>809</v>
      </c>
      <c r="S34" s="13">
        <f>VLOOKUP(MTPL_Registrations[[#This Row],[player_id]],'MTBC statistics'!$A$1:$AK$1196,35,0)</f>
        <v>469</v>
      </c>
      <c r="T34" s="13">
        <f>VLOOKUP(MTPL_Registrations[[#This Row],[player_id]],'MTBC statistics'!$A$1:$AK$1196,36,0)</f>
        <v>310</v>
      </c>
      <c r="U34" s="13">
        <f>VLOOKUP(MTPL_Registrations[[#This Row],[player_id]],'MTBC statistics'!$A$1:$AK$1196,37,0)</f>
        <v>30</v>
      </c>
      <c r="V34" s="15" t="b">
        <f>IFERROR(VLOOKUP(MTPL_Registrations[[#This Row],[player_id]],Table6[#All],10,0),FALSE)</f>
        <v>0</v>
      </c>
      <c r="W34" s="15" t="b">
        <f>IFERROR(VLOOKUP(MTPL_Registrations[[#This Row],[player_id]],ONWER_RETAINED_PLAYER!$A$1:$M$25,3,0),FALSE)</f>
        <v>1</v>
      </c>
      <c r="X34" s="15" t="b">
        <f>IFERROR(VLOOKUP(MTPL_Registrations[[#This Row],[player_id]],ONWER_RETAINED_PLAYER!$A$1:$M$25,4,0),FALSE)</f>
        <v>0</v>
      </c>
      <c r="Y34" s="15">
        <v>33</v>
      </c>
      <c r="Z34" s="15">
        <v>11</v>
      </c>
      <c r="AA34" s="18">
        <v>98</v>
      </c>
      <c r="AB34" s="15">
        <f>VLOOKUP(MTPL_Registrations[[#This Row],[player_id]],'MTBC statistics'!$A$1:$AK$1196,13,0)</f>
        <v>6</v>
      </c>
      <c r="AC34" s="15">
        <f>VLOOKUP(MTPL_Registrations[[#This Row],[player_id]],'MTBC statistics'!$A$1:$AK$1196,14,0)</f>
        <v>13</v>
      </c>
      <c r="AD34" s="19"/>
    </row>
    <row r="35" spans="1:30" ht="22" customHeight="1" x14ac:dyDescent="0.2">
      <c r="A35" s="20">
        <v>513508</v>
      </c>
      <c r="B35" s="12" t="s">
        <v>282</v>
      </c>
      <c r="C35" s="12" t="s">
        <v>283</v>
      </c>
      <c r="D35" s="12">
        <v>6124139141</v>
      </c>
      <c r="E35" s="12" t="s">
        <v>284</v>
      </c>
      <c r="F35" s="13">
        <f>VLOOKUP(MTPL_Registrations[[#This Row],[player_id]],'MTBC statistics'!$A$1:$AK$1196,8,0)</f>
        <v>11</v>
      </c>
      <c r="G35" s="13">
        <f>VLOOKUP(MTPL_Registrations[[#This Row],[player_id]],'MTBC statistics'!$A$1:$AK$1196,11,0)</f>
        <v>104</v>
      </c>
      <c r="H35" s="13">
        <f>VLOOKUP(MTPL_Registrations[[#This Row],[player_id]],'MTBC statistics'!$A$1:$AK$1196,12,0)</f>
        <v>143</v>
      </c>
      <c r="I35" s="14">
        <f>VLOOKUP(MTPL_Registrations[[#This Row],[player_id]],'MTBC statistics'!$A$1:$AK$1196,17,0)</f>
        <v>72.7273</v>
      </c>
      <c r="J35" s="15">
        <f>VLOOKUP(MTPL_Registrations[[#This Row],[player_id]],'MTBC statistics'!$A$1:$AK$1196,21,0)</f>
        <v>13</v>
      </c>
      <c r="K35" s="14">
        <f>VLOOKUP(MTPL_Registrations[[#This Row],[player_id]],'MTBC statistics'!$A$1:$AK$1196,23,0)</f>
        <v>4.7313000000000001</v>
      </c>
      <c r="L35" s="15">
        <f>ROUND(VLOOKUP(MTPL_Registrations[[#This Row],[player_id]],'MTBC statistics'!$A$1:$AK$1196,19,0)/6,0)</f>
        <v>38</v>
      </c>
      <c r="M35" s="15">
        <f>VLOOKUP(MTPL_Registrations[[#This Row],[player_id]],'MTBC statistics'!$A$1:$AK$1196,16,0)</f>
        <v>10.4</v>
      </c>
      <c r="N35" s="15">
        <f>VLOOKUP(MTPL_Registrations[[#This Row],[player_id]],'MTBC statistics'!$A$1:$AK$1196,15,0)</f>
        <v>64</v>
      </c>
      <c r="O35" s="16">
        <f>VLOOKUP(MTPL_Registrations[[#This Row],[player_id]],'MTBC statistics'!$A$1:$AK$1196,24,0)</f>
        <v>43572</v>
      </c>
      <c r="P35" s="17">
        <f>VLOOKUP(MTPL_Registrations[[#This Row],[player_id]],'MTBC statistics'!$A$1:$AK$1196,28,0)</f>
        <v>0</v>
      </c>
      <c r="Q35" s="13">
        <f>VLOOKUP(MTPL_Registrations[[#This Row],[player_id]],'MTBC statistics'!$A$1:$AK$1196,29,0)</f>
        <v>1</v>
      </c>
      <c r="R35" s="13">
        <f>VLOOKUP(MTPL_Registrations[[#This Row],[player_id]],'MTBC statistics'!$A$1:$AK$1196,34,0)</f>
        <v>803</v>
      </c>
      <c r="S35" s="13">
        <f>VLOOKUP(MTPL_Registrations[[#This Row],[player_id]],'MTBC statistics'!$A$1:$AK$1196,35,0)</f>
        <v>273</v>
      </c>
      <c r="T35" s="13">
        <f>VLOOKUP(MTPL_Registrations[[#This Row],[player_id]],'MTBC statistics'!$A$1:$AK$1196,36,0)</f>
        <v>500</v>
      </c>
      <c r="U35" s="13">
        <f>VLOOKUP(MTPL_Registrations[[#This Row],[player_id]],'MTBC statistics'!$A$1:$AK$1196,37,0)</f>
        <v>30</v>
      </c>
      <c r="V35" s="15" t="b">
        <f>IFERROR(VLOOKUP(MTPL_Registrations[[#This Row],[player_id]],Table6[#All],10,0),FALSE)</f>
        <v>0</v>
      </c>
      <c r="W35" s="15" t="b">
        <f>IFERROR(VLOOKUP(MTPL_Registrations[[#This Row],[player_id]],ONWER_RETAINED_PLAYER!$A$1:$M$25,3,0),FALSE)</f>
        <v>0</v>
      </c>
      <c r="X35" s="15" t="b">
        <f>IFERROR(VLOOKUP(MTPL_Registrations[[#This Row],[player_id]],ONWER_RETAINED_PLAYER!$A$1:$M$25,4,0),FALSE)</f>
        <v>0</v>
      </c>
      <c r="Y35" s="15">
        <v>34</v>
      </c>
      <c r="Z35" s="15">
        <v>40</v>
      </c>
      <c r="AA35" s="18">
        <v>50</v>
      </c>
      <c r="AB35" s="15">
        <f>VLOOKUP(MTPL_Registrations[[#This Row],[player_id]],'MTBC statistics'!$A$1:$AK$1196,13,0)</f>
        <v>3</v>
      </c>
      <c r="AC35" s="15">
        <f>VLOOKUP(MTPL_Registrations[[#This Row],[player_id]],'MTBC statistics'!$A$1:$AK$1196,14,0)</f>
        <v>9</v>
      </c>
      <c r="AD35" s="19"/>
    </row>
    <row r="36" spans="1:30" ht="22" customHeight="1" x14ac:dyDescent="0.2">
      <c r="A36" s="20">
        <v>567092</v>
      </c>
      <c r="B36" s="12" t="s">
        <v>285</v>
      </c>
      <c r="C36" s="12" t="s">
        <v>286</v>
      </c>
      <c r="D36" s="12">
        <v>2483788010</v>
      </c>
      <c r="E36" s="12" t="s">
        <v>287</v>
      </c>
      <c r="F36" s="13">
        <f>VLOOKUP(MTPL_Registrations[[#This Row],[player_id]],'MTBC statistics'!$A$1:$AK$1196,8,0)</f>
        <v>11</v>
      </c>
      <c r="G36" s="13">
        <f>VLOOKUP(MTPL_Registrations[[#This Row],[player_id]],'MTBC statistics'!$A$1:$AK$1196,11,0)</f>
        <v>143</v>
      </c>
      <c r="H36" s="13">
        <f>VLOOKUP(MTPL_Registrations[[#This Row],[player_id]],'MTBC statistics'!$A$1:$AK$1196,12,0)</f>
        <v>133</v>
      </c>
      <c r="I36" s="14">
        <f>VLOOKUP(MTPL_Registrations[[#This Row],[player_id]],'MTBC statistics'!$A$1:$AK$1196,17,0)</f>
        <v>107.5188</v>
      </c>
      <c r="J36" s="15">
        <f>VLOOKUP(MTPL_Registrations[[#This Row],[player_id]],'MTBC statistics'!$A$1:$AK$1196,21,0)</f>
        <v>9</v>
      </c>
      <c r="K36" s="14">
        <f>VLOOKUP(MTPL_Registrations[[#This Row],[player_id]],'MTBC statistics'!$A$1:$AK$1196,23,0)</f>
        <v>4.3056000000000001</v>
      </c>
      <c r="L36" s="15">
        <f>ROUND(VLOOKUP(MTPL_Registrations[[#This Row],[player_id]],'MTBC statistics'!$A$1:$AK$1196,19,0)/6,0)</f>
        <v>36</v>
      </c>
      <c r="M36" s="15">
        <f>VLOOKUP(MTPL_Registrations[[#This Row],[player_id]],'MTBC statistics'!$A$1:$AK$1196,16,0)</f>
        <v>14.3</v>
      </c>
      <c r="N36" s="15">
        <f>VLOOKUP(MTPL_Registrations[[#This Row],[player_id]],'MTBC statistics'!$A$1:$AK$1196,15,0)</f>
        <v>36</v>
      </c>
      <c r="O36" s="16">
        <f>VLOOKUP(MTPL_Registrations[[#This Row],[player_id]],'MTBC statistics'!$A$1:$AK$1196,24,0)</f>
        <v>43510</v>
      </c>
      <c r="P36" s="17">
        <f>VLOOKUP(MTPL_Registrations[[#This Row],[player_id]],'MTBC statistics'!$A$1:$AK$1196,28,0)</f>
        <v>0</v>
      </c>
      <c r="Q36" s="13">
        <f>VLOOKUP(MTPL_Registrations[[#This Row],[player_id]],'MTBC statistics'!$A$1:$AK$1196,29,0)</f>
        <v>4</v>
      </c>
      <c r="R36" s="13">
        <f>VLOOKUP(MTPL_Registrations[[#This Row],[player_id]],'MTBC statistics'!$A$1:$AK$1196,34,0)</f>
        <v>803</v>
      </c>
      <c r="S36" s="13">
        <f>VLOOKUP(MTPL_Registrations[[#This Row],[player_id]],'MTBC statistics'!$A$1:$AK$1196,35,0)</f>
        <v>343</v>
      </c>
      <c r="T36" s="13">
        <f>VLOOKUP(MTPL_Registrations[[#This Row],[player_id]],'MTBC statistics'!$A$1:$AK$1196,36,0)</f>
        <v>420</v>
      </c>
      <c r="U36" s="13">
        <f>VLOOKUP(MTPL_Registrations[[#This Row],[player_id]],'MTBC statistics'!$A$1:$AK$1196,37,0)</f>
        <v>40</v>
      </c>
      <c r="V36" s="15" t="b">
        <f>IFERROR(VLOOKUP(MTPL_Registrations[[#This Row],[player_id]],Table6[#All],10,0),FALSE)</f>
        <v>0</v>
      </c>
      <c r="W36" s="15" t="b">
        <f>IFERROR(VLOOKUP(MTPL_Registrations[[#This Row],[player_id]],ONWER_RETAINED_PLAYER!$A$1:$M$25,3,0),FALSE)</f>
        <v>0</v>
      </c>
      <c r="X36" s="15" t="b">
        <f>IFERROR(VLOOKUP(MTPL_Registrations[[#This Row],[player_id]],ONWER_RETAINED_PLAYER!$A$1:$M$25,4,0),FALSE)</f>
        <v>0</v>
      </c>
      <c r="Y36" s="15">
        <v>35</v>
      </c>
      <c r="Z36" s="15">
        <v>27</v>
      </c>
      <c r="AA36" s="18">
        <v>77</v>
      </c>
      <c r="AB36" s="15">
        <f>VLOOKUP(MTPL_Registrations[[#This Row],[player_id]],'MTBC statistics'!$A$1:$AK$1196,13,0)</f>
        <v>6</v>
      </c>
      <c r="AC36" s="15">
        <f>VLOOKUP(MTPL_Registrations[[#This Row],[player_id]],'MTBC statistics'!$A$1:$AK$1196,14,0)</f>
        <v>12</v>
      </c>
      <c r="AD36" s="19"/>
    </row>
    <row r="37" spans="1:30" ht="22" customHeight="1" x14ac:dyDescent="0.2">
      <c r="A37" s="20">
        <v>869526</v>
      </c>
      <c r="B37" s="12" t="s">
        <v>2191</v>
      </c>
      <c r="C37" s="12"/>
      <c r="D37" s="12"/>
      <c r="E37" s="12" t="s">
        <v>236</v>
      </c>
      <c r="F37" s="13">
        <f>VLOOKUP(MTPL_Registrations[[#This Row],[player_id]],'MTBC statistics'!$A$1:$AK$1196,8,0)</f>
        <v>8</v>
      </c>
      <c r="G37" s="13">
        <f>VLOOKUP(MTPL_Registrations[[#This Row],[player_id]],'MTBC statistics'!$A$1:$AK$1196,11,0)</f>
        <v>18</v>
      </c>
      <c r="H37" s="13">
        <f>VLOOKUP(MTPL_Registrations[[#This Row],[player_id]],'MTBC statistics'!$A$1:$AK$1196,12,0)</f>
        <v>25</v>
      </c>
      <c r="I37" s="14">
        <f>VLOOKUP(MTPL_Registrations[[#This Row],[player_id]],'MTBC statistics'!$A$1:$AK$1196,17,0)</f>
        <v>72</v>
      </c>
      <c r="J37" s="15">
        <f>VLOOKUP(MTPL_Registrations[[#This Row],[player_id]],'MTBC statistics'!$A$1:$AK$1196,21,0)</f>
        <v>18</v>
      </c>
      <c r="K37" s="14">
        <f>VLOOKUP(MTPL_Registrations[[#This Row],[player_id]],'MTBC statistics'!$A$1:$AK$1196,23,0)</f>
        <v>4.7667000000000002</v>
      </c>
      <c r="L37" s="15">
        <f>ROUND(VLOOKUP(MTPL_Registrations[[#This Row],[player_id]],'MTBC statistics'!$A$1:$AK$1196,19,0)/6,0)</f>
        <v>30</v>
      </c>
      <c r="M37" s="15">
        <f>VLOOKUP(MTPL_Registrations[[#This Row],[player_id]],'MTBC statistics'!$A$1:$AK$1196,16,0)</f>
        <v>3.6</v>
      </c>
      <c r="N37" s="15">
        <f>VLOOKUP(MTPL_Registrations[[#This Row],[player_id]],'MTBC statistics'!$A$1:$AK$1196,15,0)</f>
        <v>16</v>
      </c>
      <c r="O37" s="16">
        <f>VLOOKUP(MTPL_Registrations[[#This Row],[player_id]],'MTBC statistics'!$A$1:$AK$1196,24,0)</f>
        <v>43570</v>
      </c>
      <c r="P37" s="17">
        <f>VLOOKUP(MTPL_Registrations[[#This Row],[player_id]],'MTBC statistics'!$A$1:$AK$1196,28,0)</f>
        <v>0</v>
      </c>
      <c r="Q37" s="13">
        <f>VLOOKUP(MTPL_Registrations[[#This Row],[player_id]],'MTBC statistics'!$A$1:$AK$1196,29,0)</f>
        <v>2</v>
      </c>
      <c r="R37" s="13">
        <f>VLOOKUP(MTPL_Registrations[[#This Row],[player_id]],'MTBC statistics'!$A$1:$AK$1196,34,0)</f>
        <v>792</v>
      </c>
      <c r="S37" s="13">
        <f>VLOOKUP(MTPL_Registrations[[#This Row],[player_id]],'MTBC statistics'!$A$1:$AK$1196,35,0)</f>
        <v>62</v>
      </c>
      <c r="T37" s="13">
        <f>VLOOKUP(MTPL_Registrations[[#This Row],[player_id]],'MTBC statistics'!$A$1:$AK$1196,36,0)</f>
        <v>710</v>
      </c>
      <c r="U37" s="13">
        <f>VLOOKUP(MTPL_Registrations[[#This Row],[player_id]],'MTBC statistics'!$A$1:$AK$1196,37,0)</f>
        <v>20</v>
      </c>
      <c r="V37" s="15" t="b">
        <f>IFERROR(VLOOKUP(MTPL_Registrations[[#This Row],[player_id]],Table6[#All],10,0),FALSE)</f>
        <v>0</v>
      </c>
      <c r="W37" s="15" t="b">
        <f>IFERROR(VLOOKUP(MTPL_Registrations[[#This Row],[player_id]],ONWER_RETAINED_PLAYER!$A$1:$M$25,3,0),FALSE)</f>
        <v>0</v>
      </c>
      <c r="X37" s="15" t="b">
        <f>IFERROR(VLOOKUP(MTPL_Registrations[[#This Row],[player_id]],ONWER_RETAINED_PLAYER!$A$1:$M$25,4,0),FALSE)</f>
        <v>1</v>
      </c>
      <c r="Y37" s="15">
        <v>36</v>
      </c>
      <c r="Z37" s="15">
        <v>143</v>
      </c>
      <c r="AA37" s="18">
        <v>11</v>
      </c>
      <c r="AB37" s="15">
        <f>VLOOKUP(MTPL_Registrations[[#This Row],[player_id]],'MTBC statistics'!$A$1:$AK$1196,13,0)</f>
        <v>2</v>
      </c>
      <c r="AC37" s="15">
        <f>VLOOKUP(MTPL_Registrations[[#This Row],[player_id]],'MTBC statistics'!$A$1:$AK$1196,14,0)</f>
        <v>1</v>
      </c>
      <c r="AD37" s="19"/>
    </row>
    <row r="38" spans="1:30" ht="22" customHeight="1" x14ac:dyDescent="0.2">
      <c r="A38" s="20">
        <v>512676</v>
      </c>
      <c r="B38" s="12" t="s">
        <v>249</v>
      </c>
      <c r="C38" s="12" t="s">
        <v>250</v>
      </c>
      <c r="D38" s="12">
        <v>6126072742</v>
      </c>
      <c r="E38" s="12" t="s">
        <v>236</v>
      </c>
      <c r="F38" s="13">
        <f>VLOOKUP(MTPL_Registrations[[#This Row],[player_id]],'MTBC statistics'!$A$1:$AK$1196,8,0)</f>
        <v>10</v>
      </c>
      <c r="G38" s="13">
        <f>VLOOKUP(MTPL_Registrations[[#This Row],[player_id]],'MTBC statistics'!$A$1:$AK$1196,11,0)</f>
        <v>213</v>
      </c>
      <c r="H38" s="13">
        <f>VLOOKUP(MTPL_Registrations[[#This Row],[player_id]],'MTBC statistics'!$A$1:$AK$1196,12,0)</f>
        <v>245</v>
      </c>
      <c r="I38" s="14">
        <f>VLOOKUP(MTPL_Registrations[[#This Row],[player_id]],'MTBC statistics'!$A$1:$AK$1196,17,0)</f>
        <v>86.938800000000001</v>
      </c>
      <c r="J38" s="15">
        <f>VLOOKUP(MTPL_Registrations[[#This Row],[player_id]],'MTBC statistics'!$A$1:$AK$1196,21,0)</f>
        <v>6</v>
      </c>
      <c r="K38" s="14">
        <f>VLOOKUP(MTPL_Registrations[[#This Row],[player_id]],'MTBC statistics'!$A$1:$AK$1196,23,0)</f>
        <v>6.2812999999999999</v>
      </c>
      <c r="L38" s="15">
        <f>ROUND(VLOOKUP(MTPL_Registrations[[#This Row],[player_id]],'MTBC statistics'!$A$1:$AK$1196,19,0)/6,0)</f>
        <v>11</v>
      </c>
      <c r="M38" s="15">
        <f>VLOOKUP(MTPL_Registrations[[#This Row],[player_id]],'MTBC statistics'!$A$1:$AK$1196,16,0)</f>
        <v>21.3</v>
      </c>
      <c r="N38" s="15">
        <f>VLOOKUP(MTPL_Registrations[[#This Row],[player_id]],'MTBC statistics'!$A$1:$AK$1196,15,0)</f>
        <v>58</v>
      </c>
      <c r="O38" s="16">
        <f>VLOOKUP(MTPL_Registrations[[#This Row],[player_id]],'MTBC statistics'!$A$1:$AK$1196,24,0)</f>
        <v>43528</v>
      </c>
      <c r="P38" s="17">
        <f>VLOOKUP(MTPL_Registrations[[#This Row],[player_id]],'MTBC statistics'!$A$1:$AK$1196,28,0)</f>
        <v>0</v>
      </c>
      <c r="Q38" s="13">
        <f>VLOOKUP(MTPL_Registrations[[#This Row],[player_id]],'MTBC statistics'!$A$1:$AK$1196,29,0)</f>
        <v>6</v>
      </c>
      <c r="R38" s="13">
        <f>VLOOKUP(MTPL_Registrations[[#This Row],[player_id]],'MTBC statistics'!$A$1:$AK$1196,34,0)</f>
        <v>787</v>
      </c>
      <c r="S38" s="13">
        <f>VLOOKUP(MTPL_Registrations[[#This Row],[player_id]],'MTBC statistics'!$A$1:$AK$1196,35,0)</f>
        <v>527</v>
      </c>
      <c r="T38" s="13">
        <f>VLOOKUP(MTPL_Registrations[[#This Row],[player_id]],'MTBC statistics'!$A$1:$AK$1196,36,0)</f>
        <v>190</v>
      </c>
      <c r="U38" s="13">
        <f>VLOOKUP(MTPL_Registrations[[#This Row],[player_id]],'MTBC statistics'!$A$1:$AK$1196,37,0)</f>
        <v>70</v>
      </c>
      <c r="V38" s="15" t="b">
        <f>IFERROR(VLOOKUP(MTPL_Registrations[[#This Row],[player_id]],Table6[#All],10,0),FALSE)</f>
        <v>1</v>
      </c>
      <c r="W38" s="15" t="b">
        <f>IFERROR(VLOOKUP(MTPL_Registrations[[#This Row],[player_id]],ONWER_RETAINED_PLAYER!$A$1:$M$25,3,0),FALSE)</f>
        <v>0</v>
      </c>
      <c r="X38" s="15" t="b">
        <f>IFERROR(VLOOKUP(MTPL_Registrations[[#This Row],[player_id]],ONWER_RETAINED_PLAYER!$A$1:$M$25,4,0),FALSE)</f>
        <v>0</v>
      </c>
      <c r="Y38" s="15">
        <v>37</v>
      </c>
      <c r="Z38" s="15">
        <v>7</v>
      </c>
      <c r="AA38" s="18">
        <v>130</v>
      </c>
      <c r="AB38" s="15">
        <f>VLOOKUP(MTPL_Registrations[[#This Row],[player_id]],'MTBC statistics'!$A$1:$AK$1196,13,0)</f>
        <v>8</v>
      </c>
      <c r="AC38" s="15">
        <f>VLOOKUP(MTPL_Registrations[[#This Row],[player_id]],'MTBC statistics'!$A$1:$AK$1196,14,0)</f>
        <v>9</v>
      </c>
      <c r="AD38" s="19"/>
    </row>
    <row r="39" spans="1:30" ht="22" customHeight="1" x14ac:dyDescent="0.2">
      <c r="A39" s="20">
        <v>820793</v>
      </c>
      <c r="B39" s="12" t="s">
        <v>391</v>
      </c>
      <c r="C39" s="12" t="s">
        <v>392</v>
      </c>
      <c r="D39" s="12">
        <v>9804746813</v>
      </c>
      <c r="E39" s="12" t="s">
        <v>393</v>
      </c>
      <c r="F39" s="13">
        <f>VLOOKUP(MTPL_Registrations[[#This Row],[player_id]],'MTBC statistics'!$A$1:$AK$1196,8,0)</f>
        <v>11</v>
      </c>
      <c r="G39" s="13">
        <f>VLOOKUP(MTPL_Registrations[[#This Row],[player_id]],'MTBC statistics'!$A$1:$AK$1196,11,0)</f>
        <v>99</v>
      </c>
      <c r="H39" s="13">
        <f>VLOOKUP(MTPL_Registrations[[#This Row],[player_id]],'MTBC statistics'!$A$1:$AK$1196,12,0)</f>
        <v>148</v>
      </c>
      <c r="I39" s="14">
        <f>VLOOKUP(MTPL_Registrations[[#This Row],[player_id]],'MTBC statistics'!$A$1:$AK$1196,17,0)</f>
        <v>66.891900000000007</v>
      </c>
      <c r="J39" s="15">
        <f>VLOOKUP(MTPL_Registrations[[#This Row],[player_id]],'MTBC statistics'!$A$1:$AK$1196,21,0)</f>
        <v>14</v>
      </c>
      <c r="K39" s="14">
        <f>VLOOKUP(MTPL_Registrations[[#This Row],[player_id]],'MTBC statistics'!$A$1:$AK$1196,23,0)</f>
        <v>4.0682999999999998</v>
      </c>
      <c r="L39" s="15">
        <f>ROUND(VLOOKUP(MTPL_Registrations[[#This Row],[player_id]],'MTBC statistics'!$A$1:$AK$1196,19,0)/6,0)</f>
        <v>34</v>
      </c>
      <c r="M39" s="15">
        <f>VLOOKUP(MTPL_Registrations[[#This Row],[player_id]],'MTBC statistics'!$A$1:$AK$1196,16,0)</f>
        <v>9.9</v>
      </c>
      <c r="N39" s="15">
        <f>VLOOKUP(MTPL_Registrations[[#This Row],[player_id]],'MTBC statistics'!$A$1:$AK$1196,15,0)</f>
        <v>26</v>
      </c>
      <c r="O39" s="16">
        <f>VLOOKUP(MTPL_Registrations[[#This Row],[player_id]],'MTBC statistics'!$A$1:$AK$1196,24,0)</f>
        <v>43543</v>
      </c>
      <c r="P39" s="17">
        <f>VLOOKUP(MTPL_Registrations[[#This Row],[player_id]],'MTBC statistics'!$A$1:$AK$1196,28,0)</f>
        <v>0</v>
      </c>
      <c r="Q39" s="13">
        <f>VLOOKUP(MTPL_Registrations[[#This Row],[player_id]],'MTBC statistics'!$A$1:$AK$1196,29,0)</f>
        <v>4</v>
      </c>
      <c r="R39" s="13">
        <f>VLOOKUP(MTPL_Registrations[[#This Row],[player_id]],'MTBC statistics'!$A$1:$AK$1196,34,0)</f>
        <v>784</v>
      </c>
      <c r="S39" s="13">
        <f>VLOOKUP(MTPL_Registrations[[#This Row],[player_id]],'MTBC statistics'!$A$1:$AK$1196,35,0)</f>
        <v>144</v>
      </c>
      <c r="T39" s="13">
        <f>VLOOKUP(MTPL_Registrations[[#This Row],[player_id]],'MTBC statistics'!$A$1:$AK$1196,36,0)</f>
        <v>570</v>
      </c>
      <c r="U39" s="13">
        <f>VLOOKUP(MTPL_Registrations[[#This Row],[player_id]],'MTBC statistics'!$A$1:$AK$1196,37,0)</f>
        <v>70</v>
      </c>
      <c r="V39" s="15" t="b">
        <f>IFERROR(VLOOKUP(MTPL_Registrations[[#This Row],[player_id]],Table6[#All],10,0),FALSE)</f>
        <v>0</v>
      </c>
      <c r="W39" s="15" t="b">
        <f>IFERROR(VLOOKUP(MTPL_Registrations[[#This Row],[player_id]],ONWER_RETAINED_PLAYER!$A$1:$M$25,3,0),FALSE)</f>
        <v>0</v>
      </c>
      <c r="X39" s="15" t="b">
        <f>IFERROR(VLOOKUP(MTPL_Registrations[[#This Row],[player_id]],ONWER_RETAINED_PLAYER!$A$1:$M$25,4,0),FALSE)</f>
        <v>0</v>
      </c>
      <c r="Y39" s="15">
        <v>38</v>
      </c>
      <c r="Z39" s="15">
        <v>90</v>
      </c>
      <c r="AA39" s="18">
        <v>38</v>
      </c>
      <c r="AB39" s="15">
        <f>VLOOKUP(MTPL_Registrations[[#This Row],[player_id]],'MTBC statistics'!$A$1:$AK$1196,13,0)</f>
        <v>3</v>
      </c>
      <c r="AC39" s="15">
        <f>VLOOKUP(MTPL_Registrations[[#This Row],[player_id]],'MTBC statistics'!$A$1:$AK$1196,14,0)</f>
        <v>1</v>
      </c>
      <c r="AD39" s="19"/>
    </row>
    <row r="40" spans="1:30" ht="22" customHeight="1" x14ac:dyDescent="0.2">
      <c r="A40" s="20">
        <v>515499</v>
      </c>
      <c r="B40" s="12" t="s">
        <v>462</v>
      </c>
      <c r="C40" s="12" t="s">
        <v>463</v>
      </c>
      <c r="D40" s="12">
        <v>6124134453</v>
      </c>
      <c r="E40" s="12" t="s">
        <v>455</v>
      </c>
      <c r="F40" s="13">
        <f>VLOOKUP(MTPL_Registrations[[#This Row],[player_id]],'MTBC statistics'!$A$1:$AK$1196,8,0)</f>
        <v>11</v>
      </c>
      <c r="G40" s="13">
        <f>VLOOKUP(MTPL_Registrations[[#This Row],[player_id]],'MTBC statistics'!$A$1:$AK$1196,11,0)</f>
        <v>198</v>
      </c>
      <c r="H40" s="13">
        <f>VLOOKUP(MTPL_Registrations[[#This Row],[player_id]],'MTBC statistics'!$A$1:$AK$1196,12,0)</f>
        <v>182</v>
      </c>
      <c r="I40" s="14">
        <f>VLOOKUP(MTPL_Registrations[[#This Row],[player_id]],'MTBC statistics'!$A$1:$AK$1196,17,0)</f>
        <v>108.7912</v>
      </c>
      <c r="J40" s="15">
        <f>VLOOKUP(MTPL_Registrations[[#This Row],[player_id]],'MTBC statistics'!$A$1:$AK$1196,21,0)</f>
        <v>0</v>
      </c>
      <c r="K40" s="14">
        <f>VLOOKUP(MTPL_Registrations[[#This Row],[player_id]],'MTBC statistics'!$A$1:$AK$1196,23,0)</f>
        <v>0</v>
      </c>
      <c r="L40" s="15">
        <f>ROUND(VLOOKUP(MTPL_Registrations[[#This Row],[player_id]],'MTBC statistics'!$A$1:$AK$1196,19,0)/6,0)</f>
        <v>0</v>
      </c>
      <c r="M40" s="15">
        <f>VLOOKUP(MTPL_Registrations[[#This Row],[player_id]],'MTBC statistics'!$A$1:$AK$1196,16,0)</f>
        <v>18</v>
      </c>
      <c r="N40" s="15">
        <f>VLOOKUP(MTPL_Registrations[[#This Row],[player_id]],'MTBC statistics'!$A$1:$AK$1196,15,0)</f>
        <v>69</v>
      </c>
      <c r="O40" s="16">
        <f>VLOOKUP(MTPL_Registrations[[#This Row],[player_id]],'MTBC statistics'!$A$1:$AK$1196,24,0)</f>
        <v>0</v>
      </c>
      <c r="P40" s="17">
        <f>VLOOKUP(MTPL_Registrations[[#This Row],[player_id]],'MTBC statistics'!$A$1:$AK$1196,28,0)</f>
        <v>0</v>
      </c>
      <c r="Q40" s="13">
        <f>VLOOKUP(MTPL_Registrations[[#This Row],[player_id]],'MTBC statistics'!$A$1:$AK$1196,29,0)</f>
        <v>5</v>
      </c>
      <c r="R40" s="13">
        <f>VLOOKUP(MTPL_Registrations[[#This Row],[player_id]],'MTBC statistics'!$A$1:$AK$1196,34,0)</f>
        <v>783</v>
      </c>
      <c r="S40" s="13">
        <f>VLOOKUP(MTPL_Registrations[[#This Row],[player_id]],'MTBC statistics'!$A$1:$AK$1196,35,0)</f>
        <v>543</v>
      </c>
      <c r="T40" s="13">
        <f>VLOOKUP(MTPL_Registrations[[#This Row],[player_id]],'MTBC statistics'!$A$1:$AK$1196,36,0)</f>
        <v>0</v>
      </c>
      <c r="U40" s="13">
        <f>VLOOKUP(MTPL_Registrations[[#This Row],[player_id]],'MTBC statistics'!$A$1:$AK$1196,37,0)</f>
        <v>240</v>
      </c>
      <c r="V40" s="15" t="b">
        <f>IFERROR(VLOOKUP(MTPL_Registrations[[#This Row],[player_id]],Table6[#All],10,0),FALSE)</f>
        <v>0</v>
      </c>
      <c r="W40" s="15" t="b">
        <f>IFERROR(VLOOKUP(MTPL_Registrations[[#This Row],[player_id]],ONWER_RETAINED_PLAYER!$A$1:$M$25,3,0),FALSE)</f>
        <v>0</v>
      </c>
      <c r="X40" s="15" t="b">
        <f>IFERROR(VLOOKUP(MTPL_Registrations[[#This Row],[player_id]],ONWER_RETAINED_PLAYER!$A$1:$M$25,4,0),FALSE)</f>
        <v>0</v>
      </c>
      <c r="Y40" s="15">
        <v>39</v>
      </c>
      <c r="Z40" s="15">
        <v>3</v>
      </c>
      <c r="AA40" s="18">
        <v>184</v>
      </c>
      <c r="AB40" s="15">
        <f>VLOOKUP(MTPL_Registrations[[#This Row],[player_id]],'MTBC statistics'!$A$1:$AK$1196,13,0)</f>
        <v>11</v>
      </c>
      <c r="AC40" s="15">
        <f>VLOOKUP(MTPL_Registrations[[#This Row],[player_id]],'MTBC statistics'!$A$1:$AK$1196,14,0)</f>
        <v>13</v>
      </c>
      <c r="AD40" s="19"/>
    </row>
    <row r="41" spans="1:30" ht="22" customHeight="1" x14ac:dyDescent="0.2">
      <c r="A41" s="20">
        <v>513292</v>
      </c>
      <c r="B41" s="12" t="s">
        <v>2290</v>
      </c>
      <c r="C41" s="12" t="s">
        <v>2291</v>
      </c>
      <c r="D41" s="12">
        <v>6513999062</v>
      </c>
      <c r="E41" s="12" t="s">
        <v>170</v>
      </c>
      <c r="F41" s="13">
        <f>VLOOKUP(MTPL_Registrations[[#This Row],[player_id]],'MTBC statistics'!$A$1:$AK$1196,8,0)</f>
        <v>7</v>
      </c>
      <c r="G41" s="13">
        <f>VLOOKUP(MTPL_Registrations[[#This Row],[player_id]],'MTBC statistics'!$A$1:$AK$1196,11,0)</f>
        <v>47</v>
      </c>
      <c r="H41" s="13">
        <f>VLOOKUP(MTPL_Registrations[[#This Row],[player_id]],'MTBC statistics'!$A$1:$AK$1196,12,0)</f>
        <v>50</v>
      </c>
      <c r="I41" s="14">
        <f>VLOOKUP(MTPL_Registrations[[#This Row],[player_id]],'MTBC statistics'!$A$1:$AK$1196,17,0)</f>
        <v>94</v>
      </c>
      <c r="J41" s="15">
        <f>VLOOKUP(MTPL_Registrations[[#This Row],[player_id]],'MTBC statistics'!$A$1:$AK$1196,21,0)</f>
        <v>14</v>
      </c>
      <c r="K41" s="14">
        <f>VLOOKUP(MTPL_Registrations[[#This Row],[player_id]],'MTBC statistics'!$A$1:$AK$1196,23,0)</f>
        <v>2.9577</v>
      </c>
      <c r="L41" s="15">
        <f>ROUND(VLOOKUP(MTPL_Registrations[[#This Row],[player_id]],'MTBC statistics'!$A$1:$AK$1196,19,0)/6,0)</f>
        <v>24</v>
      </c>
      <c r="M41" s="15">
        <f>VLOOKUP(MTPL_Registrations[[#This Row],[player_id]],'MTBC statistics'!$A$1:$AK$1196,16,0)</f>
        <v>9.4</v>
      </c>
      <c r="N41" s="15">
        <f>VLOOKUP(MTPL_Registrations[[#This Row],[player_id]],'MTBC statistics'!$A$1:$AK$1196,15,0)</f>
        <v>21</v>
      </c>
      <c r="O41" s="16">
        <f>VLOOKUP(MTPL_Registrations[[#This Row],[player_id]],'MTBC statistics'!$A$1:$AK$1196,24,0)</f>
        <v>43548</v>
      </c>
      <c r="P41" s="17">
        <f>VLOOKUP(MTPL_Registrations[[#This Row],[player_id]],'MTBC statistics'!$A$1:$AK$1196,28,0)</f>
        <v>0</v>
      </c>
      <c r="Q41" s="13">
        <f>VLOOKUP(MTPL_Registrations[[#This Row],[player_id]],'MTBC statistics'!$A$1:$AK$1196,29,0)</f>
        <v>3</v>
      </c>
      <c r="R41" s="13">
        <f>VLOOKUP(MTPL_Registrations[[#This Row],[player_id]],'MTBC statistics'!$A$1:$AK$1196,34,0)</f>
        <v>776</v>
      </c>
      <c r="S41" s="13">
        <f>VLOOKUP(MTPL_Registrations[[#This Row],[player_id]],'MTBC statistics'!$A$1:$AK$1196,35,0)</f>
        <v>96</v>
      </c>
      <c r="T41" s="13">
        <f>VLOOKUP(MTPL_Registrations[[#This Row],[player_id]],'MTBC statistics'!$A$1:$AK$1196,36,0)</f>
        <v>650</v>
      </c>
      <c r="U41" s="13">
        <f>VLOOKUP(MTPL_Registrations[[#This Row],[player_id]],'MTBC statistics'!$A$1:$AK$1196,37,0)</f>
        <v>30</v>
      </c>
      <c r="V41" s="15" t="b">
        <f>IFERROR(VLOOKUP(MTPL_Registrations[[#This Row],[player_id]],Table6[#All],10,0),FALSE)</f>
        <v>0</v>
      </c>
      <c r="W41" s="15" t="b">
        <f>IFERROR(VLOOKUP(MTPL_Registrations[[#This Row],[player_id]],ONWER_RETAINED_PLAYER!$A$1:$M$25,3,0),FALSE)</f>
        <v>0</v>
      </c>
      <c r="X41" s="15" t="b">
        <f>IFERROR(VLOOKUP(MTPL_Registrations[[#This Row],[player_id]],ONWER_RETAINED_PLAYER!$A$1:$M$25,4,0),FALSE)</f>
        <v>0</v>
      </c>
      <c r="Y41" s="15">
        <v>40</v>
      </c>
      <c r="Z41" s="15">
        <v>111</v>
      </c>
      <c r="AA41" s="18">
        <v>22</v>
      </c>
      <c r="AB41" s="15">
        <f>VLOOKUP(MTPL_Registrations[[#This Row],[player_id]],'MTBC statistics'!$A$1:$AK$1196,13,0)</f>
        <v>1</v>
      </c>
      <c r="AC41" s="15">
        <f>VLOOKUP(MTPL_Registrations[[#This Row],[player_id]],'MTBC statistics'!$A$1:$AK$1196,14,0)</f>
        <v>4</v>
      </c>
      <c r="AD41" s="19"/>
    </row>
    <row r="42" spans="1:30" ht="22" customHeight="1" x14ac:dyDescent="0.2">
      <c r="A42" s="20">
        <v>513015</v>
      </c>
      <c r="B42" s="12" t="s">
        <v>146</v>
      </c>
      <c r="C42" s="12" t="s">
        <v>147</v>
      </c>
      <c r="D42" s="12">
        <v>9164079550</v>
      </c>
      <c r="E42" s="12" t="s">
        <v>143</v>
      </c>
      <c r="F42" s="13">
        <f>VLOOKUP(MTPL_Registrations[[#This Row],[player_id]],'MTBC statistics'!$A$1:$AK$1196,8,0)</f>
        <v>9</v>
      </c>
      <c r="G42" s="13">
        <f>VLOOKUP(MTPL_Registrations[[#This Row],[player_id]],'MTBC statistics'!$A$1:$AK$1196,11,0)</f>
        <v>149</v>
      </c>
      <c r="H42" s="13">
        <f>VLOOKUP(MTPL_Registrations[[#This Row],[player_id]],'MTBC statistics'!$A$1:$AK$1196,12,0)</f>
        <v>137</v>
      </c>
      <c r="I42" s="14">
        <f>VLOOKUP(MTPL_Registrations[[#This Row],[player_id]],'MTBC statistics'!$A$1:$AK$1196,17,0)</f>
        <v>108.7591</v>
      </c>
      <c r="J42" s="15">
        <f>VLOOKUP(MTPL_Registrations[[#This Row],[player_id]],'MTBC statistics'!$A$1:$AK$1196,21,0)</f>
        <v>7</v>
      </c>
      <c r="K42" s="14">
        <f>VLOOKUP(MTPL_Registrations[[#This Row],[player_id]],'MTBC statistics'!$A$1:$AK$1196,23,0)</f>
        <v>4.4090999999999996</v>
      </c>
      <c r="L42" s="15">
        <f>ROUND(VLOOKUP(MTPL_Registrations[[#This Row],[player_id]],'MTBC statistics'!$A$1:$AK$1196,19,0)/6,0)</f>
        <v>22</v>
      </c>
      <c r="M42" s="15">
        <f>VLOOKUP(MTPL_Registrations[[#This Row],[player_id]],'MTBC statistics'!$A$1:$AK$1196,16,0)</f>
        <v>16.555599999999998</v>
      </c>
      <c r="N42" s="15">
        <f>VLOOKUP(MTPL_Registrations[[#This Row],[player_id]],'MTBC statistics'!$A$1:$AK$1196,15,0)</f>
        <v>50</v>
      </c>
      <c r="O42" s="16">
        <f>VLOOKUP(MTPL_Registrations[[#This Row],[player_id]],'MTBC statistics'!$A$1:$AK$1196,24,0)</f>
        <v>43514</v>
      </c>
      <c r="P42" s="17">
        <f>VLOOKUP(MTPL_Registrations[[#This Row],[player_id]],'MTBC statistics'!$A$1:$AK$1196,28,0)</f>
        <v>0</v>
      </c>
      <c r="Q42" s="13">
        <f>VLOOKUP(MTPL_Registrations[[#This Row],[player_id]],'MTBC statistics'!$A$1:$AK$1196,29,0)</f>
        <v>3</v>
      </c>
      <c r="R42" s="13">
        <f>VLOOKUP(MTPL_Registrations[[#This Row],[player_id]],'MTBC statistics'!$A$1:$AK$1196,34,0)</f>
        <v>769</v>
      </c>
      <c r="S42" s="13">
        <f>VLOOKUP(MTPL_Registrations[[#This Row],[player_id]],'MTBC statistics'!$A$1:$AK$1196,35,0)</f>
        <v>419</v>
      </c>
      <c r="T42" s="13">
        <f>VLOOKUP(MTPL_Registrations[[#This Row],[player_id]],'MTBC statistics'!$A$1:$AK$1196,36,0)</f>
        <v>280</v>
      </c>
      <c r="U42" s="13">
        <f>VLOOKUP(MTPL_Registrations[[#This Row],[player_id]],'MTBC statistics'!$A$1:$AK$1196,37,0)</f>
        <v>70</v>
      </c>
      <c r="V42" s="15" t="b">
        <f>IFERROR(VLOOKUP(MTPL_Registrations[[#This Row],[player_id]],Table6[#All],10,0),FALSE)</f>
        <v>0</v>
      </c>
      <c r="W42" s="15" t="b">
        <f>IFERROR(VLOOKUP(MTPL_Registrations[[#This Row],[player_id]],ONWER_RETAINED_PLAYER!$A$1:$M$25,3,0),FALSE)</f>
        <v>0</v>
      </c>
      <c r="X42" s="15" t="b">
        <f>IFERROR(VLOOKUP(MTPL_Registrations[[#This Row],[player_id]],ONWER_RETAINED_PLAYER!$A$1:$M$25,4,0),FALSE)</f>
        <v>0</v>
      </c>
      <c r="Y42" s="15">
        <v>41</v>
      </c>
      <c r="Z42" s="15">
        <v>16</v>
      </c>
      <c r="AA42" s="18">
        <v>108</v>
      </c>
      <c r="AB42" s="15">
        <f>VLOOKUP(MTPL_Registrations[[#This Row],[player_id]],'MTBC statistics'!$A$1:$AK$1196,13,0)</f>
        <v>4</v>
      </c>
      <c r="AC42" s="15">
        <f>VLOOKUP(MTPL_Registrations[[#This Row],[player_id]],'MTBC statistics'!$A$1:$AK$1196,14,0)</f>
        <v>13</v>
      </c>
      <c r="AD42" s="19"/>
    </row>
    <row r="43" spans="1:30" ht="22" customHeight="1" x14ac:dyDescent="0.2">
      <c r="A43" s="20">
        <v>809622</v>
      </c>
      <c r="B43" s="12" t="s">
        <v>294</v>
      </c>
      <c r="C43" s="12" t="s">
        <v>295</v>
      </c>
      <c r="D43" s="12">
        <v>6822525043</v>
      </c>
      <c r="E43" s="12" t="s">
        <v>296</v>
      </c>
      <c r="F43" s="13">
        <f>VLOOKUP(MTPL_Registrations[[#This Row],[player_id]],'MTBC statistics'!$A$1:$AK$1196,8,0)</f>
        <v>11</v>
      </c>
      <c r="G43" s="13">
        <f>VLOOKUP(MTPL_Registrations[[#This Row],[player_id]],'MTBC statistics'!$A$1:$AK$1196,11,0)</f>
        <v>17</v>
      </c>
      <c r="H43" s="13">
        <f>VLOOKUP(MTPL_Registrations[[#This Row],[player_id]],'MTBC statistics'!$A$1:$AK$1196,12,0)</f>
        <v>38</v>
      </c>
      <c r="I43" s="14">
        <f>VLOOKUP(MTPL_Registrations[[#This Row],[player_id]],'MTBC statistics'!$A$1:$AK$1196,17,0)</f>
        <v>44.736800000000002</v>
      </c>
      <c r="J43" s="15">
        <f>VLOOKUP(MTPL_Registrations[[#This Row],[player_id]],'MTBC statistics'!$A$1:$AK$1196,21,0)</f>
        <v>14</v>
      </c>
      <c r="K43" s="14">
        <f>VLOOKUP(MTPL_Registrations[[#This Row],[player_id]],'MTBC statistics'!$A$1:$AK$1196,23,0)</f>
        <v>3.8462000000000001</v>
      </c>
      <c r="L43" s="15">
        <f>ROUND(VLOOKUP(MTPL_Registrations[[#This Row],[player_id]],'MTBC statistics'!$A$1:$AK$1196,19,0)/6,0)</f>
        <v>39</v>
      </c>
      <c r="M43" s="15">
        <f>VLOOKUP(MTPL_Registrations[[#This Row],[player_id]],'MTBC statistics'!$A$1:$AK$1196,16,0)</f>
        <v>2.4285999999999999</v>
      </c>
      <c r="N43" s="15">
        <f>VLOOKUP(MTPL_Registrations[[#This Row],[player_id]],'MTBC statistics'!$A$1:$AK$1196,15,0)</f>
        <v>8</v>
      </c>
      <c r="O43" s="16">
        <f>VLOOKUP(MTPL_Registrations[[#This Row],[player_id]],'MTBC statistics'!$A$1:$AK$1196,24,0)</f>
        <v>43529</v>
      </c>
      <c r="P43" s="17">
        <f>VLOOKUP(MTPL_Registrations[[#This Row],[player_id]],'MTBC statistics'!$A$1:$AK$1196,28,0)</f>
        <v>0</v>
      </c>
      <c r="Q43" s="13">
        <f>VLOOKUP(MTPL_Registrations[[#This Row],[player_id]],'MTBC statistics'!$A$1:$AK$1196,29,0)</f>
        <v>4</v>
      </c>
      <c r="R43" s="13">
        <f>VLOOKUP(MTPL_Registrations[[#This Row],[player_id]],'MTBC statistics'!$A$1:$AK$1196,34,0)</f>
        <v>767</v>
      </c>
      <c r="S43" s="13">
        <f>VLOOKUP(MTPL_Registrations[[#This Row],[player_id]],'MTBC statistics'!$A$1:$AK$1196,35,0)</f>
        <v>-13</v>
      </c>
      <c r="T43" s="13">
        <f>VLOOKUP(MTPL_Registrations[[#This Row],[player_id]],'MTBC statistics'!$A$1:$AK$1196,36,0)</f>
        <v>590</v>
      </c>
      <c r="U43" s="13">
        <f>VLOOKUP(MTPL_Registrations[[#This Row],[player_id]],'MTBC statistics'!$A$1:$AK$1196,37,0)</f>
        <v>190</v>
      </c>
      <c r="V43" s="15" t="b">
        <f>IFERROR(VLOOKUP(MTPL_Registrations[[#This Row],[player_id]],Table6[#All],10,0),FALSE)</f>
        <v>0</v>
      </c>
      <c r="W43" s="15" t="b">
        <f>IFERROR(VLOOKUP(MTPL_Registrations[[#This Row],[player_id]],ONWER_RETAINED_PLAYER!$A$1:$M$25,3,0),FALSE)</f>
        <v>0</v>
      </c>
      <c r="X43" s="15" t="b">
        <f>IFERROR(VLOOKUP(MTPL_Registrations[[#This Row],[player_id]],ONWER_RETAINED_PLAYER!$A$1:$M$25,4,0),FALSE)</f>
        <v>0</v>
      </c>
      <c r="Y43" s="15">
        <v>42</v>
      </c>
      <c r="Z43" s="15">
        <v>231</v>
      </c>
      <c r="AA43" s="18">
        <v>34</v>
      </c>
      <c r="AB43" s="15">
        <f>VLOOKUP(MTPL_Registrations[[#This Row],[player_id]],'MTBC statistics'!$A$1:$AK$1196,13,0)</f>
        <v>0</v>
      </c>
      <c r="AC43" s="15">
        <f>VLOOKUP(MTPL_Registrations[[#This Row],[player_id]],'MTBC statistics'!$A$1:$AK$1196,14,0)</f>
        <v>0</v>
      </c>
      <c r="AD43" s="19"/>
    </row>
    <row r="44" spans="1:30" ht="22" customHeight="1" x14ac:dyDescent="0.2">
      <c r="A44" s="20">
        <v>517500</v>
      </c>
      <c r="B44" s="12" t="s">
        <v>429</v>
      </c>
      <c r="C44" s="12" t="s">
        <v>430</v>
      </c>
      <c r="D44" s="12">
        <v>4084768855</v>
      </c>
      <c r="E44" s="12" t="s">
        <v>428</v>
      </c>
      <c r="F44" s="13">
        <f>VLOOKUP(MTPL_Registrations[[#This Row],[player_id]],'MTBC statistics'!$A$1:$AK$1196,8,0)</f>
        <v>10</v>
      </c>
      <c r="G44" s="13">
        <f>VLOOKUP(MTPL_Registrations[[#This Row],[player_id]],'MTBC statistics'!$A$1:$AK$1196,11,0)</f>
        <v>78</v>
      </c>
      <c r="H44" s="13">
        <f>VLOOKUP(MTPL_Registrations[[#This Row],[player_id]],'MTBC statistics'!$A$1:$AK$1196,12,0)</f>
        <v>85</v>
      </c>
      <c r="I44" s="14">
        <f>VLOOKUP(MTPL_Registrations[[#This Row],[player_id]],'MTBC statistics'!$A$1:$AK$1196,17,0)</f>
        <v>91.764700000000005</v>
      </c>
      <c r="J44" s="15">
        <f>VLOOKUP(MTPL_Registrations[[#This Row],[player_id]],'MTBC statistics'!$A$1:$AK$1196,21,0)</f>
        <v>15</v>
      </c>
      <c r="K44" s="14">
        <f>VLOOKUP(MTPL_Registrations[[#This Row],[player_id]],'MTBC statistics'!$A$1:$AK$1196,23,0)</f>
        <v>4.6285999999999996</v>
      </c>
      <c r="L44" s="15">
        <f>ROUND(VLOOKUP(MTPL_Registrations[[#This Row],[player_id]],'MTBC statistics'!$A$1:$AK$1196,19,0)/6,0)</f>
        <v>35</v>
      </c>
      <c r="M44" s="15">
        <f>VLOOKUP(MTPL_Registrations[[#This Row],[player_id]],'MTBC statistics'!$A$1:$AK$1196,16,0)</f>
        <v>11.142899999999999</v>
      </c>
      <c r="N44" s="15">
        <f>VLOOKUP(MTPL_Registrations[[#This Row],[player_id]],'MTBC statistics'!$A$1:$AK$1196,15,0)</f>
        <v>22</v>
      </c>
      <c r="O44" s="16">
        <f>VLOOKUP(MTPL_Registrations[[#This Row],[player_id]],'MTBC statistics'!$A$1:$AK$1196,24,0)</f>
        <v>43559</v>
      </c>
      <c r="P44" s="17">
        <f>VLOOKUP(MTPL_Registrations[[#This Row],[player_id]],'MTBC statistics'!$A$1:$AK$1196,28,0)</f>
        <v>0</v>
      </c>
      <c r="Q44" s="13">
        <f>VLOOKUP(MTPL_Registrations[[#This Row],[player_id]],'MTBC statistics'!$A$1:$AK$1196,29,0)</f>
        <v>0</v>
      </c>
      <c r="R44" s="13">
        <f>VLOOKUP(MTPL_Registrations[[#This Row],[player_id]],'MTBC statistics'!$A$1:$AK$1196,34,0)</f>
        <v>753</v>
      </c>
      <c r="S44" s="13">
        <f>VLOOKUP(MTPL_Registrations[[#This Row],[player_id]],'MTBC statistics'!$A$1:$AK$1196,35,0)</f>
        <v>163</v>
      </c>
      <c r="T44" s="13">
        <f>VLOOKUP(MTPL_Registrations[[#This Row],[player_id]],'MTBC statistics'!$A$1:$AK$1196,36,0)</f>
        <v>580</v>
      </c>
      <c r="U44" s="13">
        <f>VLOOKUP(MTPL_Registrations[[#This Row],[player_id]],'MTBC statistics'!$A$1:$AK$1196,37,0)</f>
        <v>10</v>
      </c>
      <c r="V44" s="15" t="b">
        <f>IFERROR(VLOOKUP(MTPL_Registrations[[#This Row],[player_id]],Table6[#All],10,0),FALSE)</f>
        <v>0</v>
      </c>
      <c r="W44" s="15" t="b">
        <f>IFERROR(VLOOKUP(MTPL_Registrations[[#This Row],[player_id]],ONWER_RETAINED_PLAYER!$A$1:$M$25,3,0),FALSE)</f>
        <v>0</v>
      </c>
      <c r="X44" s="15" t="b">
        <f>IFERROR(VLOOKUP(MTPL_Registrations[[#This Row],[player_id]],ONWER_RETAINED_PLAYER!$A$1:$M$25,4,0),FALSE)</f>
        <v>0</v>
      </c>
      <c r="Y44" s="15">
        <v>43</v>
      </c>
      <c r="Z44" s="15">
        <v>77</v>
      </c>
      <c r="AA44" s="18">
        <v>36</v>
      </c>
      <c r="AB44" s="15">
        <f>VLOOKUP(MTPL_Registrations[[#This Row],[player_id]],'MTBC statistics'!$A$1:$AK$1196,13,0)</f>
        <v>3</v>
      </c>
      <c r="AC44" s="15">
        <f>VLOOKUP(MTPL_Registrations[[#This Row],[player_id]],'MTBC statistics'!$A$1:$AK$1196,14,0)</f>
        <v>6</v>
      </c>
      <c r="AD44" s="19"/>
    </row>
    <row r="45" spans="1:30" ht="22" customHeight="1" x14ac:dyDescent="0.2">
      <c r="A45" s="20">
        <v>858443</v>
      </c>
      <c r="B45" s="12" t="s">
        <v>302</v>
      </c>
      <c r="C45" s="12" t="s">
        <v>303</v>
      </c>
      <c r="D45" s="12">
        <v>9193245724</v>
      </c>
      <c r="E45" s="12" t="s">
        <v>304</v>
      </c>
      <c r="F45" s="13">
        <f>VLOOKUP(MTPL_Registrations[[#This Row],[player_id]],'MTBC statistics'!$A$1:$AK$1196,8,0)</f>
        <v>8</v>
      </c>
      <c r="G45" s="13">
        <f>VLOOKUP(MTPL_Registrations[[#This Row],[player_id]],'MTBC statistics'!$A$1:$AK$1196,11,0)</f>
        <v>192</v>
      </c>
      <c r="H45" s="13">
        <f>VLOOKUP(MTPL_Registrations[[#This Row],[player_id]],'MTBC statistics'!$A$1:$AK$1196,12,0)</f>
        <v>131</v>
      </c>
      <c r="I45" s="14">
        <f>VLOOKUP(MTPL_Registrations[[#This Row],[player_id]],'MTBC statistics'!$A$1:$AK$1196,17,0)</f>
        <v>146.56489999999999</v>
      </c>
      <c r="J45" s="15">
        <f>VLOOKUP(MTPL_Registrations[[#This Row],[player_id]],'MTBC statistics'!$A$1:$AK$1196,21,0)</f>
        <v>2</v>
      </c>
      <c r="K45" s="14">
        <f>VLOOKUP(MTPL_Registrations[[#This Row],[player_id]],'MTBC statistics'!$A$1:$AK$1196,23,0)</f>
        <v>10</v>
      </c>
      <c r="L45" s="15">
        <f>ROUND(VLOOKUP(MTPL_Registrations[[#This Row],[player_id]],'MTBC statistics'!$A$1:$AK$1196,19,0)/6,0)</f>
        <v>2</v>
      </c>
      <c r="M45" s="15">
        <f>VLOOKUP(MTPL_Registrations[[#This Row],[player_id]],'MTBC statistics'!$A$1:$AK$1196,16,0)</f>
        <v>27.428599999999999</v>
      </c>
      <c r="N45" s="15">
        <f>VLOOKUP(MTPL_Registrations[[#This Row],[player_id]],'MTBC statistics'!$A$1:$AK$1196,15,0)</f>
        <v>55</v>
      </c>
      <c r="O45" s="16">
        <f>VLOOKUP(MTPL_Registrations[[#This Row],[player_id]],'MTBC statistics'!$A$1:$AK$1196,24,0)</f>
        <v>43516</v>
      </c>
      <c r="P45" s="17">
        <f>VLOOKUP(MTPL_Registrations[[#This Row],[player_id]],'MTBC statistics'!$A$1:$AK$1196,28,0)</f>
        <v>0</v>
      </c>
      <c r="Q45" s="13">
        <f>VLOOKUP(MTPL_Registrations[[#This Row],[player_id]],'MTBC statistics'!$A$1:$AK$1196,29,0)</f>
        <v>4</v>
      </c>
      <c r="R45" s="13">
        <f>VLOOKUP(MTPL_Registrations[[#This Row],[player_id]],'MTBC statistics'!$A$1:$AK$1196,34,0)</f>
        <v>751</v>
      </c>
      <c r="S45" s="13">
        <f>VLOOKUP(MTPL_Registrations[[#This Row],[player_id]],'MTBC statistics'!$A$1:$AK$1196,35,0)</f>
        <v>631</v>
      </c>
      <c r="T45" s="13">
        <f>VLOOKUP(MTPL_Registrations[[#This Row],[player_id]],'MTBC statistics'!$A$1:$AK$1196,36,0)</f>
        <v>30</v>
      </c>
      <c r="U45" s="13">
        <f>VLOOKUP(MTPL_Registrations[[#This Row],[player_id]],'MTBC statistics'!$A$1:$AK$1196,37,0)</f>
        <v>90</v>
      </c>
      <c r="V45" s="15" t="b">
        <f>IFERROR(VLOOKUP(MTPL_Registrations[[#This Row],[player_id]],Table6[#All],10,0),FALSE)</f>
        <v>0</v>
      </c>
      <c r="W45" s="15" t="b">
        <f>IFERROR(VLOOKUP(MTPL_Registrations[[#This Row],[player_id]],ONWER_RETAINED_PLAYER!$A$1:$M$25,3,0),FALSE)</f>
        <v>0</v>
      </c>
      <c r="X45" s="15" t="b">
        <f>IFERROR(VLOOKUP(MTPL_Registrations[[#This Row],[player_id]],ONWER_RETAINED_PLAYER!$A$1:$M$25,4,0),FALSE)</f>
        <v>0</v>
      </c>
      <c r="Y45" s="15">
        <v>44</v>
      </c>
      <c r="Z45" s="15">
        <v>2</v>
      </c>
      <c r="AA45" s="18">
        <v>175</v>
      </c>
      <c r="AB45" s="15">
        <f>VLOOKUP(MTPL_Registrations[[#This Row],[player_id]],'MTBC statistics'!$A$1:$AK$1196,13,0)</f>
        <v>7</v>
      </c>
      <c r="AC45" s="15">
        <f>VLOOKUP(MTPL_Registrations[[#This Row],[player_id]],'MTBC statistics'!$A$1:$AK$1196,14,0)</f>
        <v>18</v>
      </c>
      <c r="AD45" s="19"/>
    </row>
    <row r="46" spans="1:30" ht="22" customHeight="1" x14ac:dyDescent="0.2">
      <c r="A46" s="20">
        <v>513521</v>
      </c>
      <c r="B46" s="12" t="s">
        <v>38</v>
      </c>
      <c r="C46" s="12" t="s">
        <v>39</v>
      </c>
      <c r="D46" s="12">
        <v>2147555325</v>
      </c>
      <c r="E46" s="12" t="s">
        <v>40</v>
      </c>
      <c r="F46" s="13">
        <f>VLOOKUP(MTPL_Registrations[[#This Row],[player_id]],'MTBC statistics'!$A$1:$AK$1196,8,0)</f>
        <v>11</v>
      </c>
      <c r="G46" s="13">
        <f>VLOOKUP(MTPL_Registrations[[#This Row],[player_id]],'MTBC statistics'!$A$1:$AK$1196,11,0)</f>
        <v>80</v>
      </c>
      <c r="H46" s="13">
        <f>VLOOKUP(MTPL_Registrations[[#This Row],[player_id]],'MTBC statistics'!$A$1:$AK$1196,12,0)</f>
        <v>147</v>
      </c>
      <c r="I46" s="14">
        <f>VLOOKUP(MTPL_Registrations[[#This Row],[player_id]],'MTBC statistics'!$A$1:$AK$1196,17,0)</f>
        <v>54.421799999999998</v>
      </c>
      <c r="J46" s="15">
        <f>VLOOKUP(MTPL_Registrations[[#This Row],[player_id]],'MTBC statistics'!$A$1:$AK$1196,21,0)</f>
        <v>13</v>
      </c>
      <c r="K46" s="14">
        <f>VLOOKUP(MTPL_Registrations[[#This Row],[player_id]],'MTBC statistics'!$A$1:$AK$1196,23,0)</f>
        <v>4.0095999999999998</v>
      </c>
      <c r="L46" s="15">
        <f>ROUND(VLOOKUP(MTPL_Registrations[[#This Row],[player_id]],'MTBC statistics'!$A$1:$AK$1196,19,0)/6,0)</f>
        <v>35</v>
      </c>
      <c r="M46" s="15">
        <f>VLOOKUP(MTPL_Registrations[[#This Row],[player_id]],'MTBC statistics'!$A$1:$AK$1196,16,0)</f>
        <v>8</v>
      </c>
      <c r="N46" s="15">
        <f>VLOOKUP(MTPL_Registrations[[#This Row],[player_id]],'MTBC statistics'!$A$1:$AK$1196,15,0)</f>
        <v>25</v>
      </c>
      <c r="O46" s="16">
        <f>VLOOKUP(MTPL_Registrations[[#This Row],[player_id]],'MTBC statistics'!$A$1:$AK$1196,24,0)</f>
        <v>43529</v>
      </c>
      <c r="P46" s="17">
        <f>VLOOKUP(MTPL_Registrations[[#This Row],[player_id]],'MTBC statistics'!$A$1:$AK$1196,28,0)</f>
        <v>0</v>
      </c>
      <c r="Q46" s="13">
        <f>VLOOKUP(MTPL_Registrations[[#This Row],[player_id]],'MTBC statistics'!$A$1:$AK$1196,29,0)</f>
        <v>2</v>
      </c>
      <c r="R46" s="13">
        <f>VLOOKUP(MTPL_Registrations[[#This Row],[player_id]],'MTBC statistics'!$A$1:$AK$1196,34,0)</f>
        <v>747</v>
      </c>
      <c r="S46" s="13">
        <f>VLOOKUP(MTPL_Registrations[[#This Row],[player_id]],'MTBC statistics'!$A$1:$AK$1196,35,0)</f>
        <v>107</v>
      </c>
      <c r="T46" s="13">
        <f>VLOOKUP(MTPL_Registrations[[#This Row],[player_id]],'MTBC statistics'!$A$1:$AK$1196,36,0)</f>
        <v>600</v>
      </c>
      <c r="U46" s="13">
        <f>VLOOKUP(MTPL_Registrations[[#This Row],[player_id]],'MTBC statistics'!$A$1:$AK$1196,37,0)</f>
        <v>40</v>
      </c>
      <c r="V46" s="15" t="b">
        <f>IFERROR(VLOOKUP(MTPL_Registrations[[#This Row],[player_id]],Table6[#All],10,0),FALSE)</f>
        <v>0</v>
      </c>
      <c r="W46" s="15" t="b">
        <f>IFERROR(VLOOKUP(MTPL_Registrations[[#This Row],[player_id]],ONWER_RETAINED_PLAYER!$A$1:$M$25,3,0),FALSE)</f>
        <v>0</v>
      </c>
      <c r="X46" s="15" t="b">
        <f>IFERROR(VLOOKUP(MTPL_Registrations[[#This Row],[player_id]],ONWER_RETAINED_PLAYER!$A$1:$M$25,4,0),FALSE)</f>
        <v>0</v>
      </c>
      <c r="Y46" s="15">
        <v>45</v>
      </c>
      <c r="Z46" s="15">
        <v>101</v>
      </c>
      <c r="AA46" s="18">
        <v>32</v>
      </c>
      <c r="AB46" s="15">
        <f>VLOOKUP(MTPL_Registrations[[#This Row],[player_id]],'MTBC statistics'!$A$1:$AK$1196,13,0)</f>
        <v>5</v>
      </c>
      <c r="AC46" s="15">
        <f>VLOOKUP(MTPL_Registrations[[#This Row],[player_id]],'MTBC statistics'!$A$1:$AK$1196,14,0)</f>
        <v>1</v>
      </c>
      <c r="AD46" s="19"/>
    </row>
    <row r="47" spans="1:30" ht="22" customHeight="1" x14ac:dyDescent="0.2">
      <c r="A47" s="20">
        <v>513175</v>
      </c>
      <c r="B47" s="12" t="s">
        <v>127</v>
      </c>
      <c r="C47" s="12" t="s">
        <v>128</v>
      </c>
      <c r="D47" s="12">
        <v>5104748120</v>
      </c>
      <c r="E47" s="12" t="s">
        <v>126</v>
      </c>
      <c r="F47" s="13">
        <f>VLOOKUP(MTPL_Registrations[[#This Row],[player_id]],'MTBC statistics'!$A$1:$AK$1196,8,0)</f>
        <v>10</v>
      </c>
      <c r="G47" s="13">
        <f>VLOOKUP(MTPL_Registrations[[#This Row],[player_id]],'MTBC statistics'!$A$1:$AK$1196,11,0)</f>
        <v>37</v>
      </c>
      <c r="H47" s="13">
        <f>VLOOKUP(MTPL_Registrations[[#This Row],[player_id]],'MTBC statistics'!$A$1:$AK$1196,12,0)</f>
        <v>36</v>
      </c>
      <c r="I47" s="14">
        <f>VLOOKUP(MTPL_Registrations[[#This Row],[player_id]],'MTBC statistics'!$A$1:$AK$1196,17,0)</f>
        <v>102.7778</v>
      </c>
      <c r="J47" s="15">
        <f>VLOOKUP(MTPL_Registrations[[#This Row],[player_id]],'MTBC statistics'!$A$1:$AK$1196,21,0)</f>
        <v>10</v>
      </c>
      <c r="K47" s="14">
        <f>VLOOKUP(MTPL_Registrations[[#This Row],[player_id]],'MTBC statistics'!$A$1:$AK$1196,23,0)</f>
        <v>3.2703000000000002</v>
      </c>
      <c r="L47" s="15">
        <f>ROUND(VLOOKUP(MTPL_Registrations[[#This Row],[player_id]],'MTBC statistics'!$A$1:$AK$1196,19,0)/6,0)</f>
        <v>37</v>
      </c>
      <c r="M47" s="15">
        <f>VLOOKUP(MTPL_Registrations[[#This Row],[player_id]],'MTBC statistics'!$A$1:$AK$1196,16,0)</f>
        <v>5.2857000000000003</v>
      </c>
      <c r="N47" s="15">
        <f>VLOOKUP(MTPL_Registrations[[#This Row],[player_id]],'MTBC statistics'!$A$1:$AK$1196,15,0)</f>
        <v>12</v>
      </c>
      <c r="O47" s="16">
        <f>VLOOKUP(MTPL_Registrations[[#This Row],[player_id]],'MTBC statistics'!$A$1:$AK$1196,24,0)</f>
        <v>43533</v>
      </c>
      <c r="P47" s="17">
        <f>VLOOKUP(MTPL_Registrations[[#This Row],[player_id]],'MTBC statistics'!$A$1:$AK$1196,28,0)</f>
        <v>0</v>
      </c>
      <c r="Q47" s="13">
        <f>VLOOKUP(MTPL_Registrations[[#This Row],[player_id]],'MTBC statistics'!$A$1:$AK$1196,29,0)</f>
        <v>3</v>
      </c>
      <c r="R47" s="13">
        <f>VLOOKUP(MTPL_Registrations[[#This Row],[player_id]],'MTBC statistics'!$A$1:$AK$1196,34,0)</f>
        <v>741</v>
      </c>
      <c r="S47" s="13">
        <f>VLOOKUP(MTPL_Registrations[[#This Row],[player_id]],'MTBC statistics'!$A$1:$AK$1196,35,0)</f>
        <v>101</v>
      </c>
      <c r="T47" s="13">
        <f>VLOOKUP(MTPL_Registrations[[#This Row],[player_id]],'MTBC statistics'!$A$1:$AK$1196,36,0)</f>
        <v>590</v>
      </c>
      <c r="U47" s="13">
        <f>VLOOKUP(MTPL_Registrations[[#This Row],[player_id]],'MTBC statistics'!$A$1:$AK$1196,37,0)</f>
        <v>50</v>
      </c>
      <c r="V47" s="15" t="b">
        <f>IFERROR(VLOOKUP(MTPL_Registrations[[#This Row],[player_id]],Table6[#All],10,0),FALSE)</f>
        <v>0</v>
      </c>
      <c r="W47" s="15" t="b">
        <f>IFERROR(VLOOKUP(MTPL_Registrations[[#This Row],[player_id]],ONWER_RETAINED_PLAYER!$A$1:$M$25,3,0),FALSE)</f>
        <v>0</v>
      </c>
      <c r="X47" s="15" t="b">
        <f>IFERROR(VLOOKUP(MTPL_Registrations[[#This Row],[player_id]],ONWER_RETAINED_PLAYER!$A$1:$M$25,4,0),FALSE)</f>
        <v>0</v>
      </c>
      <c r="Y47" s="15">
        <v>46</v>
      </c>
      <c r="Z47" s="15">
        <v>107</v>
      </c>
      <c r="AA47" s="18">
        <v>33</v>
      </c>
      <c r="AB47" s="15">
        <f>VLOOKUP(MTPL_Registrations[[#This Row],[player_id]],'MTBC statistics'!$A$1:$AK$1196,13,0)</f>
        <v>2</v>
      </c>
      <c r="AC47" s="15">
        <f>VLOOKUP(MTPL_Registrations[[#This Row],[player_id]],'MTBC statistics'!$A$1:$AK$1196,14,0)</f>
        <v>1</v>
      </c>
      <c r="AD47" s="19"/>
    </row>
    <row r="48" spans="1:30" ht="22" customHeight="1" x14ac:dyDescent="0.2">
      <c r="A48" s="20">
        <v>854565</v>
      </c>
      <c r="B48" s="12" t="s">
        <v>117</v>
      </c>
      <c r="C48" s="12" t="s">
        <v>118</v>
      </c>
      <c r="D48" s="12">
        <v>4255242193</v>
      </c>
      <c r="E48" s="12" t="s">
        <v>108</v>
      </c>
      <c r="F48" s="13">
        <f>VLOOKUP(MTPL_Registrations[[#This Row],[player_id]],'MTBC statistics'!$A$1:$AK$1196,8,0)</f>
        <v>10</v>
      </c>
      <c r="G48" s="13">
        <f>VLOOKUP(MTPL_Registrations[[#This Row],[player_id]],'MTBC statistics'!$A$1:$AK$1196,11,0)</f>
        <v>23</v>
      </c>
      <c r="H48" s="13">
        <f>VLOOKUP(MTPL_Registrations[[#This Row],[player_id]],'MTBC statistics'!$A$1:$AK$1196,12,0)</f>
        <v>29</v>
      </c>
      <c r="I48" s="14">
        <f>VLOOKUP(MTPL_Registrations[[#This Row],[player_id]],'MTBC statistics'!$A$1:$AK$1196,17,0)</f>
        <v>79.310299999999998</v>
      </c>
      <c r="J48" s="15">
        <f>VLOOKUP(MTPL_Registrations[[#This Row],[player_id]],'MTBC statistics'!$A$1:$AK$1196,21,0)</f>
        <v>17</v>
      </c>
      <c r="K48" s="14">
        <f>VLOOKUP(MTPL_Registrations[[#This Row],[player_id]],'MTBC statistics'!$A$1:$AK$1196,23,0)</f>
        <v>4.6628999999999996</v>
      </c>
      <c r="L48" s="15">
        <f>ROUND(VLOOKUP(MTPL_Registrations[[#This Row],[player_id]],'MTBC statistics'!$A$1:$AK$1196,19,0)/6,0)</f>
        <v>29</v>
      </c>
      <c r="M48" s="15">
        <f>VLOOKUP(MTPL_Registrations[[#This Row],[player_id]],'MTBC statistics'!$A$1:$AK$1196,16,0)</f>
        <v>4.5999999999999996</v>
      </c>
      <c r="N48" s="15">
        <f>VLOOKUP(MTPL_Registrations[[#This Row],[player_id]],'MTBC statistics'!$A$1:$AK$1196,15,0)</f>
        <v>13</v>
      </c>
      <c r="O48" s="16">
        <f>VLOOKUP(MTPL_Registrations[[#This Row],[player_id]],'MTBC statistics'!$A$1:$AK$1196,24,0)</f>
        <v>43574</v>
      </c>
      <c r="P48" s="17">
        <f>VLOOKUP(MTPL_Registrations[[#This Row],[player_id]],'MTBC statistics'!$A$1:$AK$1196,28,0)</f>
        <v>0</v>
      </c>
      <c r="Q48" s="13">
        <f>VLOOKUP(MTPL_Registrations[[#This Row],[player_id]],'MTBC statistics'!$A$1:$AK$1196,29,0)</f>
        <v>5</v>
      </c>
      <c r="R48" s="13">
        <f>VLOOKUP(MTPL_Registrations[[#This Row],[player_id]],'MTBC statistics'!$A$1:$AK$1196,34,0)</f>
        <v>739</v>
      </c>
      <c r="S48" s="13">
        <f>VLOOKUP(MTPL_Registrations[[#This Row],[player_id]],'MTBC statistics'!$A$1:$AK$1196,35,0)</f>
        <v>59</v>
      </c>
      <c r="T48" s="13">
        <f>VLOOKUP(MTPL_Registrations[[#This Row],[player_id]],'MTBC statistics'!$A$1:$AK$1196,36,0)</f>
        <v>620</v>
      </c>
      <c r="U48" s="13">
        <f>VLOOKUP(MTPL_Registrations[[#This Row],[player_id]],'MTBC statistics'!$A$1:$AK$1196,37,0)</f>
        <v>60</v>
      </c>
      <c r="V48" s="15" t="b">
        <f>IFERROR(VLOOKUP(MTPL_Registrations[[#This Row],[player_id]],Table6[#All],10,0),FALSE)</f>
        <v>0</v>
      </c>
      <c r="W48" s="15" t="b">
        <f>IFERROR(VLOOKUP(MTPL_Registrations[[#This Row],[player_id]],ONWER_RETAINED_PLAYER!$A$1:$M$25,3,0),FALSE)</f>
        <v>0</v>
      </c>
      <c r="X48" s="15" t="b">
        <f>IFERROR(VLOOKUP(MTPL_Registrations[[#This Row],[player_id]],ONWER_RETAINED_PLAYER!$A$1:$M$25,4,0),FALSE)</f>
        <v>0</v>
      </c>
      <c r="Y48" s="15">
        <v>47</v>
      </c>
      <c r="Z48" s="15">
        <v>148</v>
      </c>
      <c r="AA48" s="18">
        <v>28</v>
      </c>
      <c r="AB48" s="15">
        <f>VLOOKUP(MTPL_Registrations[[#This Row],[player_id]],'MTBC statistics'!$A$1:$AK$1196,13,0)</f>
        <v>0</v>
      </c>
      <c r="AC48" s="15">
        <f>VLOOKUP(MTPL_Registrations[[#This Row],[player_id]],'MTBC statistics'!$A$1:$AK$1196,14,0)</f>
        <v>3</v>
      </c>
      <c r="AD48" s="19"/>
    </row>
    <row r="49" spans="1:30" ht="22" customHeight="1" x14ac:dyDescent="0.2">
      <c r="A49" s="20">
        <v>513264</v>
      </c>
      <c r="B49" s="12" t="s">
        <v>227</v>
      </c>
      <c r="C49" s="12" t="s">
        <v>228</v>
      </c>
      <c r="D49" s="12">
        <v>8174666623</v>
      </c>
      <c r="E49" s="12" t="s">
        <v>229</v>
      </c>
      <c r="F49" s="13">
        <f>VLOOKUP(MTPL_Registrations[[#This Row],[player_id]],'MTBC statistics'!$A$1:$AK$1196,8,0)</f>
        <v>8</v>
      </c>
      <c r="G49" s="13">
        <f>VLOOKUP(MTPL_Registrations[[#This Row],[player_id]],'MTBC statistics'!$A$1:$AK$1196,11,0)</f>
        <v>197</v>
      </c>
      <c r="H49" s="13">
        <f>VLOOKUP(MTPL_Registrations[[#This Row],[player_id]],'MTBC statistics'!$A$1:$AK$1196,12,0)</f>
        <v>194</v>
      </c>
      <c r="I49" s="14">
        <f>VLOOKUP(MTPL_Registrations[[#This Row],[player_id]],'MTBC statistics'!$A$1:$AK$1196,17,0)</f>
        <v>101.54640000000001</v>
      </c>
      <c r="J49" s="15">
        <f>VLOOKUP(MTPL_Registrations[[#This Row],[player_id]],'MTBC statistics'!$A$1:$AK$1196,21,0)</f>
        <v>0</v>
      </c>
      <c r="K49" s="14">
        <f>VLOOKUP(MTPL_Registrations[[#This Row],[player_id]],'MTBC statistics'!$A$1:$AK$1196,23,0)</f>
        <v>0</v>
      </c>
      <c r="L49" s="15">
        <f>ROUND(VLOOKUP(MTPL_Registrations[[#This Row],[player_id]],'MTBC statistics'!$A$1:$AK$1196,19,0)/6,0)</f>
        <v>0</v>
      </c>
      <c r="M49" s="15">
        <f>VLOOKUP(MTPL_Registrations[[#This Row],[player_id]],'MTBC statistics'!$A$1:$AK$1196,16,0)</f>
        <v>24.625</v>
      </c>
      <c r="N49" s="15">
        <f>VLOOKUP(MTPL_Registrations[[#This Row],[player_id]],'MTBC statistics'!$A$1:$AK$1196,15,0)</f>
        <v>57</v>
      </c>
      <c r="O49" s="16">
        <f>VLOOKUP(MTPL_Registrations[[#This Row],[player_id]],'MTBC statistics'!$A$1:$AK$1196,24,0)</f>
        <v>0</v>
      </c>
      <c r="P49" s="17">
        <f>VLOOKUP(MTPL_Registrations[[#This Row],[player_id]],'MTBC statistics'!$A$1:$AK$1196,28,0)</f>
        <v>0</v>
      </c>
      <c r="Q49" s="13">
        <f>VLOOKUP(MTPL_Registrations[[#This Row],[player_id]],'MTBC statistics'!$A$1:$AK$1196,29,0)</f>
        <v>12</v>
      </c>
      <c r="R49" s="13">
        <f>VLOOKUP(MTPL_Registrations[[#This Row],[player_id]],'MTBC statistics'!$A$1:$AK$1196,34,0)</f>
        <v>730</v>
      </c>
      <c r="S49" s="13">
        <f>VLOOKUP(MTPL_Registrations[[#This Row],[player_id]],'MTBC statistics'!$A$1:$AK$1196,35,0)</f>
        <v>500</v>
      </c>
      <c r="T49" s="13">
        <f>VLOOKUP(MTPL_Registrations[[#This Row],[player_id]],'MTBC statistics'!$A$1:$AK$1196,36,0)</f>
        <v>0</v>
      </c>
      <c r="U49" s="13">
        <f>VLOOKUP(MTPL_Registrations[[#This Row],[player_id]],'MTBC statistics'!$A$1:$AK$1196,37,0)</f>
        <v>230</v>
      </c>
      <c r="V49" s="15" t="b">
        <f>IFERROR(VLOOKUP(MTPL_Registrations[[#This Row],[player_id]],Table6[#All],10,0),FALSE)</f>
        <v>0</v>
      </c>
      <c r="W49" s="15" t="b">
        <f>IFERROR(VLOOKUP(MTPL_Registrations[[#This Row],[player_id]],ONWER_RETAINED_PLAYER!$A$1:$M$25,3,0),FALSE)</f>
        <v>1</v>
      </c>
      <c r="X49" s="15" t="b">
        <f>IFERROR(VLOOKUP(MTPL_Registrations[[#This Row],[player_id]],ONWER_RETAINED_PLAYER!$A$1:$M$25,4,0),FALSE)</f>
        <v>0</v>
      </c>
      <c r="Y49" s="15">
        <v>48</v>
      </c>
      <c r="Z49" s="15">
        <v>9</v>
      </c>
      <c r="AA49" s="18">
        <v>185</v>
      </c>
      <c r="AB49" s="15">
        <f>VLOOKUP(MTPL_Registrations[[#This Row],[player_id]],'MTBC statistics'!$A$1:$AK$1196,13,0)</f>
        <v>11</v>
      </c>
      <c r="AC49" s="15">
        <f>VLOOKUP(MTPL_Registrations[[#This Row],[player_id]],'MTBC statistics'!$A$1:$AK$1196,14,0)</f>
        <v>9</v>
      </c>
      <c r="AD49" s="19"/>
    </row>
    <row r="50" spans="1:30" ht="22" customHeight="1" x14ac:dyDescent="0.2">
      <c r="A50" s="20">
        <v>513009</v>
      </c>
      <c r="B50" s="12" t="s">
        <v>148</v>
      </c>
      <c r="C50" s="12" t="s">
        <v>149</v>
      </c>
      <c r="D50" s="12">
        <v>9178565239</v>
      </c>
      <c r="E50" s="12" t="s">
        <v>143</v>
      </c>
      <c r="F50" s="13">
        <f>VLOOKUP(MTPL_Registrations[[#This Row],[player_id]],'MTBC statistics'!$A$1:$AK$1196,8,0)</f>
        <v>9</v>
      </c>
      <c r="G50" s="13">
        <f>VLOOKUP(MTPL_Registrations[[#This Row],[player_id]],'MTBC statistics'!$A$1:$AK$1196,11,0)</f>
        <v>13</v>
      </c>
      <c r="H50" s="13">
        <f>VLOOKUP(MTPL_Registrations[[#This Row],[player_id]],'MTBC statistics'!$A$1:$AK$1196,12,0)</f>
        <v>26</v>
      </c>
      <c r="I50" s="14">
        <f>VLOOKUP(MTPL_Registrations[[#This Row],[player_id]],'MTBC statistics'!$A$1:$AK$1196,17,0)</f>
        <v>50</v>
      </c>
      <c r="J50" s="15">
        <f>VLOOKUP(MTPL_Registrations[[#This Row],[player_id]],'MTBC statistics'!$A$1:$AK$1196,21,0)</f>
        <v>13</v>
      </c>
      <c r="K50" s="14">
        <f>VLOOKUP(MTPL_Registrations[[#This Row],[player_id]],'MTBC statistics'!$A$1:$AK$1196,23,0)</f>
        <v>4.5823999999999998</v>
      </c>
      <c r="L50" s="15">
        <f>ROUND(VLOOKUP(MTPL_Registrations[[#This Row],[player_id]],'MTBC statistics'!$A$1:$AK$1196,19,0)/6,0)</f>
        <v>30</v>
      </c>
      <c r="M50" s="15">
        <f>VLOOKUP(MTPL_Registrations[[#This Row],[player_id]],'MTBC statistics'!$A$1:$AK$1196,16,0)</f>
        <v>3.25</v>
      </c>
      <c r="N50" s="15">
        <f>VLOOKUP(MTPL_Registrations[[#This Row],[player_id]],'MTBC statistics'!$A$1:$AK$1196,15,0)</f>
        <v>6</v>
      </c>
      <c r="O50" s="16">
        <f>VLOOKUP(MTPL_Registrations[[#This Row],[player_id]],'MTBC statistics'!$A$1:$AK$1196,24,0)</f>
        <v>43544</v>
      </c>
      <c r="P50" s="17">
        <f>VLOOKUP(MTPL_Registrations[[#This Row],[player_id]],'MTBC statistics'!$A$1:$AK$1196,28,0)</f>
        <v>0</v>
      </c>
      <c r="Q50" s="13">
        <f>VLOOKUP(MTPL_Registrations[[#This Row],[player_id]],'MTBC statistics'!$A$1:$AK$1196,29,0)</f>
        <v>8</v>
      </c>
      <c r="R50" s="13">
        <f>VLOOKUP(MTPL_Registrations[[#This Row],[player_id]],'MTBC statistics'!$A$1:$AK$1196,34,0)</f>
        <v>725</v>
      </c>
      <c r="S50" s="13">
        <f>VLOOKUP(MTPL_Registrations[[#This Row],[player_id]],'MTBC statistics'!$A$1:$AK$1196,35,0)</f>
        <v>-5</v>
      </c>
      <c r="T50" s="13">
        <f>VLOOKUP(MTPL_Registrations[[#This Row],[player_id]],'MTBC statistics'!$A$1:$AK$1196,36,0)</f>
        <v>610</v>
      </c>
      <c r="U50" s="13">
        <f>VLOOKUP(MTPL_Registrations[[#This Row],[player_id]],'MTBC statistics'!$A$1:$AK$1196,37,0)</f>
        <v>120</v>
      </c>
      <c r="V50" s="15" t="b">
        <f>IFERROR(VLOOKUP(MTPL_Registrations[[#This Row],[player_id]],Table6[#All],10,0),FALSE)</f>
        <v>0</v>
      </c>
      <c r="W50" s="15" t="b">
        <f>IFERROR(VLOOKUP(MTPL_Registrations[[#This Row],[player_id]],ONWER_RETAINED_PLAYER!$A$1:$M$25,3,0),FALSE)</f>
        <v>0</v>
      </c>
      <c r="X50" s="15" t="b">
        <f>IFERROR(VLOOKUP(MTPL_Registrations[[#This Row],[player_id]],ONWER_RETAINED_PLAYER!$A$1:$M$25,4,0),FALSE)</f>
        <v>0</v>
      </c>
      <c r="Y50" s="15">
        <v>49</v>
      </c>
      <c r="Z50" s="15">
        <v>218</v>
      </c>
      <c r="AA50" s="18">
        <v>31</v>
      </c>
      <c r="AB50" s="15">
        <f>VLOOKUP(MTPL_Registrations[[#This Row],[player_id]],'MTBC statistics'!$A$1:$AK$1196,13,0)</f>
        <v>2</v>
      </c>
      <c r="AC50" s="15">
        <f>VLOOKUP(MTPL_Registrations[[#This Row],[player_id]],'MTBC statistics'!$A$1:$AK$1196,14,0)</f>
        <v>0</v>
      </c>
      <c r="AD50" s="19"/>
    </row>
    <row r="51" spans="1:30" ht="22" customHeight="1" x14ac:dyDescent="0.2">
      <c r="A51" s="20">
        <v>1264579</v>
      </c>
      <c r="B51" s="12" t="s">
        <v>367</v>
      </c>
      <c r="C51" s="12" t="s">
        <v>368</v>
      </c>
      <c r="D51" s="12">
        <v>4695366874</v>
      </c>
      <c r="E51" s="12" t="s">
        <v>363</v>
      </c>
      <c r="F51" s="13">
        <f>VLOOKUP(MTPL_Registrations[[#This Row],[player_id]],'MTBC statistics'!$A$1:$AK$1196,8,0)</f>
        <v>11</v>
      </c>
      <c r="G51" s="13">
        <f>VLOOKUP(MTPL_Registrations[[#This Row],[player_id]],'MTBC statistics'!$A$1:$AK$1196,11,0)</f>
        <v>146</v>
      </c>
      <c r="H51" s="13">
        <f>VLOOKUP(MTPL_Registrations[[#This Row],[player_id]],'MTBC statistics'!$A$1:$AK$1196,12,0)</f>
        <v>234</v>
      </c>
      <c r="I51" s="14">
        <f>VLOOKUP(MTPL_Registrations[[#This Row],[player_id]],'MTBC statistics'!$A$1:$AK$1196,17,0)</f>
        <v>62.3932</v>
      </c>
      <c r="J51" s="15">
        <f>VLOOKUP(MTPL_Registrations[[#This Row],[player_id]],'MTBC statistics'!$A$1:$AK$1196,21,0)</f>
        <v>9</v>
      </c>
      <c r="K51" s="14">
        <f>VLOOKUP(MTPL_Registrations[[#This Row],[player_id]],'MTBC statistics'!$A$1:$AK$1196,23,0)</f>
        <v>4.4722</v>
      </c>
      <c r="L51" s="15">
        <f>ROUND(VLOOKUP(MTPL_Registrations[[#This Row],[player_id]],'MTBC statistics'!$A$1:$AK$1196,19,0)/6,0)</f>
        <v>36</v>
      </c>
      <c r="M51" s="15">
        <f>VLOOKUP(MTPL_Registrations[[#This Row],[player_id]],'MTBC statistics'!$A$1:$AK$1196,16,0)</f>
        <v>13.2727</v>
      </c>
      <c r="N51" s="15">
        <f>VLOOKUP(MTPL_Registrations[[#This Row],[player_id]],'MTBC statistics'!$A$1:$AK$1196,15,0)</f>
        <v>36</v>
      </c>
      <c r="O51" s="16">
        <f>VLOOKUP(MTPL_Registrations[[#This Row],[player_id]],'MTBC statistics'!$A$1:$AK$1196,24,0)</f>
        <v>12086</v>
      </c>
      <c r="P51" s="17">
        <f>VLOOKUP(MTPL_Registrations[[#This Row],[player_id]],'MTBC statistics'!$A$1:$AK$1196,28,0)</f>
        <v>0</v>
      </c>
      <c r="Q51" s="13">
        <f>VLOOKUP(MTPL_Registrations[[#This Row],[player_id]],'MTBC statistics'!$A$1:$AK$1196,29,0)</f>
        <v>8</v>
      </c>
      <c r="R51" s="13">
        <f>VLOOKUP(MTPL_Registrations[[#This Row],[player_id]],'MTBC statistics'!$A$1:$AK$1196,34,0)</f>
        <v>717</v>
      </c>
      <c r="S51" s="13">
        <f>VLOOKUP(MTPL_Registrations[[#This Row],[player_id]],'MTBC statistics'!$A$1:$AK$1196,35,0)</f>
        <v>237</v>
      </c>
      <c r="T51" s="13">
        <f>VLOOKUP(MTPL_Registrations[[#This Row],[player_id]],'MTBC statistics'!$A$1:$AK$1196,36,0)</f>
        <v>380</v>
      </c>
      <c r="U51" s="13">
        <f>VLOOKUP(MTPL_Registrations[[#This Row],[player_id]],'MTBC statistics'!$A$1:$AK$1196,37,0)</f>
        <v>100</v>
      </c>
      <c r="V51" s="15" t="b">
        <f>IFERROR(VLOOKUP(MTPL_Registrations[[#This Row],[player_id]],Table6[#All],10,0),FALSE)</f>
        <v>0</v>
      </c>
      <c r="W51" s="15" t="b">
        <f>IFERROR(VLOOKUP(MTPL_Registrations[[#This Row],[player_id]],ONWER_RETAINED_PLAYER!$A$1:$M$25,3,0),FALSE)</f>
        <v>0</v>
      </c>
      <c r="X51" s="15" t="b">
        <f>IFERROR(VLOOKUP(MTPL_Registrations[[#This Row],[player_id]],ONWER_RETAINED_PLAYER!$A$1:$M$25,4,0),FALSE)</f>
        <v>0</v>
      </c>
      <c r="Y51" s="15">
        <v>50</v>
      </c>
      <c r="Z51" s="15">
        <v>47</v>
      </c>
      <c r="AA51" s="18">
        <v>85</v>
      </c>
      <c r="AB51" s="15">
        <f>VLOOKUP(MTPL_Registrations[[#This Row],[player_id]],'MTBC statistics'!$A$1:$AK$1196,13,0)</f>
        <v>9</v>
      </c>
      <c r="AC51" s="15">
        <f>VLOOKUP(MTPL_Registrations[[#This Row],[player_id]],'MTBC statistics'!$A$1:$AK$1196,14,0)</f>
        <v>1</v>
      </c>
      <c r="AD51" s="19"/>
    </row>
    <row r="52" spans="1:30" ht="22" customHeight="1" x14ac:dyDescent="0.2">
      <c r="A52" s="20">
        <v>513153</v>
      </c>
      <c r="B52" s="12" t="s">
        <v>2188</v>
      </c>
      <c r="C52" s="12"/>
      <c r="D52" s="12"/>
      <c r="E52" s="12" t="s">
        <v>229</v>
      </c>
      <c r="F52" s="13">
        <f>VLOOKUP(MTPL_Registrations[[#This Row],[player_id]],'MTBC statistics'!$A$1:$AK$1196,8,0)</f>
        <v>10</v>
      </c>
      <c r="G52" s="13">
        <f>VLOOKUP(MTPL_Registrations[[#This Row],[player_id]],'MTBC statistics'!$A$1:$AK$1196,11,0)</f>
        <v>104</v>
      </c>
      <c r="H52" s="13">
        <f>VLOOKUP(MTPL_Registrations[[#This Row],[player_id]],'MTBC statistics'!$A$1:$AK$1196,12,0)</f>
        <v>82</v>
      </c>
      <c r="I52" s="14">
        <f>VLOOKUP(MTPL_Registrations[[#This Row],[player_id]],'MTBC statistics'!$A$1:$AK$1196,17,0)</f>
        <v>126.8293</v>
      </c>
      <c r="J52" s="15">
        <f>VLOOKUP(MTPL_Registrations[[#This Row],[player_id]],'MTBC statistics'!$A$1:$AK$1196,21,0)</f>
        <v>10</v>
      </c>
      <c r="K52" s="14">
        <f>VLOOKUP(MTPL_Registrations[[#This Row],[player_id]],'MTBC statistics'!$A$1:$AK$1196,23,0)</f>
        <v>4.5999999999999996</v>
      </c>
      <c r="L52" s="15">
        <f>ROUND(VLOOKUP(MTPL_Registrations[[#This Row],[player_id]],'MTBC statistics'!$A$1:$AK$1196,19,0)/6,0)</f>
        <v>15</v>
      </c>
      <c r="M52" s="15">
        <f>VLOOKUP(MTPL_Registrations[[#This Row],[player_id]],'MTBC statistics'!$A$1:$AK$1196,16,0)</f>
        <v>10.4</v>
      </c>
      <c r="N52" s="15">
        <f>VLOOKUP(MTPL_Registrations[[#This Row],[player_id]],'MTBC statistics'!$A$1:$AK$1196,15,0)</f>
        <v>20</v>
      </c>
      <c r="O52" s="16">
        <f>VLOOKUP(MTPL_Registrations[[#This Row],[player_id]],'MTBC statistics'!$A$1:$AK$1196,24,0)</f>
        <v>43567</v>
      </c>
      <c r="P52" s="17">
        <f>VLOOKUP(MTPL_Registrations[[#This Row],[player_id]],'MTBC statistics'!$A$1:$AK$1196,28,0)</f>
        <v>0</v>
      </c>
      <c r="Q52" s="13">
        <f>VLOOKUP(MTPL_Registrations[[#This Row],[player_id]],'MTBC statistics'!$A$1:$AK$1196,29,0)</f>
        <v>7</v>
      </c>
      <c r="R52" s="13">
        <f>VLOOKUP(MTPL_Registrations[[#This Row],[player_id]],'MTBC statistics'!$A$1:$AK$1196,34,0)</f>
        <v>705</v>
      </c>
      <c r="S52" s="13">
        <f>VLOOKUP(MTPL_Registrations[[#This Row],[player_id]],'MTBC statistics'!$A$1:$AK$1196,35,0)</f>
        <v>315</v>
      </c>
      <c r="T52" s="13">
        <f>VLOOKUP(MTPL_Registrations[[#This Row],[player_id]],'MTBC statistics'!$A$1:$AK$1196,36,0)</f>
        <v>300</v>
      </c>
      <c r="U52" s="13">
        <f>VLOOKUP(MTPL_Registrations[[#This Row],[player_id]],'MTBC statistics'!$A$1:$AK$1196,37,0)</f>
        <v>90</v>
      </c>
      <c r="V52" s="15" t="b">
        <f>IFERROR(VLOOKUP(MTPL_Registrations[[#This Row],[player_id]],Table6[#All],10,0),FALSE)</f>
        <v>0</v>
      </c>
      <c r="W52" s="15" t="b">
        <f>IFERROR(VLOOKUP(MTPL_Registrations[[#This Row],[player_id]],ONWER_RETAINED_PLAYER!$A$1:$M$25,3,0),FALSE)</f>
        <v>0</v>
      </c>
      <c r="X52" s="15" t="b">
        <f>IFERROR(VLOOKUP(MTPL_Registrations[[#This Row],[player_id]],ONWER_RETAINED_PLAYER!$A$1:$M$25,4,0),FALSE)</f>
        <v>1</v>
      </c>
      <c r="Y52" s="15">
        <v>51</v>
      </c>
      <c r="Z52" s="15">
        <v>32</v>
      </c>
      <c r="AA52" s="18">
        <v>101</v>
      </c>
      <c r="AB52" s="15">
        <f>VLOOKUP(MTPL_Registrations[[#This Row],[player_id]],'MTBC statistics'!$A$1:$AK$1196,13,0)</f>
        <v>3</v>
      </c>
      <c r="AC52" s="15">
        <f>VLOOKUP(MTPL_Registrations[[#This Row],[player_id]],'MTBC statistics'!$A$1:$AK$1196,14,0)</f>
        <v>9</v>
      </c>
      <c r="AD52" s="19"/>
    </row>
    <row r="53" spans="1:30" ht="22" customHeight="1" x14ac:dyDescent="0.2">
      <c r="A53" s="20">
        <v>824033</v>
      </c>
      <c r="B53" s="12" t="s">
        <v>239</v>
      </c>
      <c r="C53" s="12" t="s">
        <v>240</v>
      </c>
      <c r="D53" s="12">
        <v>4707097070</v>
      </c>
      <c r="E53" s="12" t="s">
        <v>236</v>
      </c>
      <c r="F53" s="13">
        <f>VLOOKUP(MTPL_Registrations[[#This Row],[player_id]],'MTBC statistics'!$A$1:$AK$1196,8,0)</f>
        <v>9</v>
      </c>
      <c r="G53" s="13">
        <f>VLOOKUP(MTPL_Registrations[[#This Row],[player_id]],'MTBC statistics'!$A$1:$AK$1196,11,0)</f>
        <v>98</v>
      </c>
      <c r="H53" s="13">
        <f>VLOOKUP(MTPL_Registrations[[#This Row],[player_id]],'MTBC statistics'!$A$1:$AK$1196,12,0)</f>
        <v>141</v>
      </c>
      <c r="I53" s="14">
        <f>VLOOKUP(MTPL_Registrations[[#This Row],[player_id]],'MTBC statistics'!$A$1:$AK$1196,17,0)</f>
        <v>69.503500000000003</v>
      </c>
      <c r="J53" s="15">
        <f>VLOOKUP(MTPL_Registrations[[#This Row],[player_id]],'MTBC statistics'!$A$1:$AK$1196,21,0)</f>
        <v>13</v>
      </c>
      <c r="K53" s="14">
        <f>VLOOKUP(MTPL_Registrations[[#This Row],[player_id]],'MTBC statistics'!$A$1:$AK$1196,23,0)</f>
        <v>4.9378000000000002</v>
      </c>
      <c r="L53" s="15">
        <f>ROUND(VLOOKUP(MTPL_Registrations[[#This Row],[player_id]],'MTBC statistics'!$A$1:$AK$1196,19,0)/6,0)</f>
        <v>35</v>
      </c>
      <c r="M53" s="15">
        <f>VLOOKUP(MTPL_Registrations[[#This Row],[player_id]],'MTBC statistics'!$A$1:$AK$1196,16,0)</f>
        <v>10.8889</v>
      </c>
      <c r="N53" s="15">
        <f>VLOOKUP(MTPL_Registrations[[#This Row],[player_id]],'MTBC statistics'!$A$1:$AK$1196,15,0)</f>
        <v>32</v>
      </c>
      <c r="O53" s="16">
        <f>VLOOKUP(MTPL_Registrations[[#This Row],[player_id]],'MTBC statistics'!$A$1:$AK$1196,24,0)</f>
        <v>43518</v>
      </c>
      <c r="P53" s="17">
        <f>VLOOKUP(MTPL_Registrations[[#This Row],[player_id]],'MTBC statistics'!$A$1:$AK$1196,28,0)</f>
        <v>0</v>
      </c>
      <c r="Q53" s="13">
        <f>VLOOKUP(MTPL_Registrations[[#This Row],[player_id]],'MTBC statistics'!$A$1:$AK$1196,29,0)</f>
        <v>3</v>
      </c>
      <c r="R53" s="13">
        <f>VLOOKUP(MTPL_Registrations[[#This Row],[player_id]],'MTBC statistics'!$A$1:$AK$1196,34,0)</f>
        <v>703</v>
      </c>
      <c r="S53" s="13">
        <f>VLOOKUP(MTPL_Registrations[[#This Row],[player_id]],'MTBC statistics'!$A$1:$AK$1196,35,0)</f>
        <v>173</v>
      </c>
      <c r="T53" s="13">
        <f>VLOOKUP(MTPL_Registrations[[#This Row],[player_id]],'MTBC statistics'!$A$1:$AK$1196,36,0)</f>
        <v>460</v>
      </c>
      <c r="U53" s="13">
        <f>VLOOKUP(MTPL_Registrations[[#This Row],[player_id]],'MTBC statistics'!$A$1:$AK$1196,37,0)</f>
        <v>70</v>
      </c>
      <c r="V53" s="15" t="b">
        <f>IFERROR(VLOOKUP(MTPL_Registrations[[#This Row],[player_id]],Table6[#All],10,0),FALSE)</f>
        <v>0</v>
      </c>
      <c r="W53" s="15" t="b">
        <f>IFERROR(VLOOKUP(MTPL_Registrations[[#This Row],[player_id]],ONWER_RETAINED_PLAYER!$A$1:$M$25,3,0),FALSE)</f>
        <v>0</v>
      </c>
      <c r="X53" s="15" t="b">
        <f>IFERROR(VLOOKUP(MTPL_Registrations[[#This Row],[player_id]],ONWER_RETAINED_PLAYER!$A$1:$M$25,4,0),FALSE)</f>
        <v>0</v>
      </c>
      <c r="Y53" s="15">
        <v>52</v>
      </c>
      <c r="Z53" s="15">
        <v>72</v>
      </c>
      <c r="AA53" s="18">
        <v>67</v>
      </c>
      <c r="AB53" s="15">
        <f>VLOOKUP(MTPL_Registrations[[#This Row],[player_id]],'MTBC statistics'!$A$1:$AK$1196,13,0)</f>
        <v>3</v>
      </c>
      <c r="AC53" s="15">
        <f>VLOOKUP(MTPL_Registrations[[#This Row],[player_id]],'MTBC statistics'!$A$1:$AK$1196,14,0)</f>
        <v>6</v>
      </c>
      <c r="AD53" s="19"/>
    </row>
    <row r="54" spans="1:30" ht="22" customHeight="1" x14ac:dyDescent="0.2">
      <c r="A54" s="20">
        <v>820349</v>
      </c>
      <c r="B54" s="12" t="s">
        <v>43</v>
      </c>
      <c r="C54" s="12" t="s">
        <v>44</v>
      </c>
      <c r="D54" s="12">
        <v>6125124125</v>
      </c>
      <c r="E54" s="12" t="s">
        <v>40</v>
      </c>
      <c r="F54" s="13">
        <f>VLOOKUP(MTPL_Registrations[[#This Row],[player_id]],'MTBC statistics'!$A$1:$AK$1196,8,0)</f>
        <v>10</v>
      </c>
      <c r="G54" s="13">
        <f>VLOOKUP(MTPL_Registrations[[#This Row],[player_id]],'MTBC statistics'!$A$1:$AK$1196,11,0)</f>
        <v>36</v>
      </c>
      <c r="H54" s="13">
        <f>VLOOKUP(MTPL_Registrations[[#This Row],[player_id]],'MTBC statistics'!$A$1:$AK$1196,12,0)</f>
        <v>47</v>
      </c>
      <c r="I54" s="14">
        <f>VLOOKUP(MTPL_Registrations[[#This Row],[player_id]],'MTBC statistics'!$A$1:$AK$1196,17,0)</f>
        <v>76.595699999999994</v>
      </c>
      <c r="J54" s="15">
        <f>VLOOKUP(MTPL_Registrations[[#This Row],[player_id]],'MTBC statistics'!$A$1:$AK$1196,21,0)</f>
        <v>17</v>
      </c>
      <c r="K54" s="14">
        <f>VLOOKUP(MTPL_Registrations[[#This Row],[player_id]],'MTBC statistics'!$A$1:$AK$1196,23,0)</f>
        <v>4.4831000000000003</v>
      </c>
      <c r="L54" s="15">
        <f>ROUND(VLOOKUP(MTPL_Registrations[[#This Row],[player_id]],'MTBC statistics'!$A$1:$AK$1196,19,0)/6,0)</f>
        <v>30</v>
      </c>
      <c r="M54" s="15">
        <f>VLOOKUP(MTPL_Registrations[[#This Row],[player_id]],'MTBC statistics'!$A$1:$AK$1196,16,0)</f>
        <v>4.5</v>
      </c>
      <c r="N54" s="15">
        <f>VLOOKUP(MTPL_Registrations[[#This Row],[player_id]],'MTBC statistics'!$A$1:$AK$1196,15,0)</f>
        <v>10</v>
      </c>
      <c r="O54" s="16">
        <f>VLOOKUP(MTPL_Registrations[[#This Row],[player_id]],'MTBC statistics'!$A$1:$AK$1196,24,0)</f>
        <v>12479</v>
      </c>
      <c r="P54" s="17">
        <f>VLOOKUP(MTPL_Registrations[[#This Row],[player_id]],'MTBC statistics'!$A$1:$AK$1196,28,0)</f>
        <v>0</v>
      </c>
      <c r="Q54" s="13">
        <f>VLOOKUP(MTPL_Registrations[[#This Row],[player_id]],'MTBC statistics'!$A$1:$AK$1196,29,0)</f>
        <v>3</v>
      </c>
      <c r="R54" s="13">
        <f>VLOOKUP(MTPL_Registrations[[#This Row],[player_id]],'MTBC statistics'!$A$1:$AK$1196,34,0)</f>
        <v>702</v>
      </c>
      <c r="S54" s="13">
        <f>VLOOKUP(MTPL_Registrations[[#This Row],[player_id]],'MTBC statistics'!$A$1:$AK$1196,35,0)</f>
        <v>62</v>
      </c>
      <c r="T54" s="13">
        <f>VLOOKUP(MTPL_Registrations[[#This Row],[player_id]],'MTBC statistics'!$A$1:$AK$1196,36,0)</f>
        <v>610</v>
      </c>
      <c r="U54" s="13">
        <f>VLOOKUP(MTPL_Registrations[[#This Row],[player_id]],'MTBC statistics'!$A$1:$AK$1196,37,0)</f>
        <v>30</v>
      </c>
      <c r="V54" s="15" t="b">
        <f>IFERROR(VLOOKUP(MTPL_Registrations[[#This Row],[player_id]],Table6[#All],10,0),FALSE)</f>
        <v>0</v>
      </c>
      <c r="W54" s="15" t="b">
        <f>IFERROR(VLOOKUP(MTPL_Registrations[[#This Row],[player_id]],ONWER_RETAINED_PLAYER!$A$1:$M$25,3,0),FALSE)</f>
        <v>0</v>
      </c>
      <c r="X54" s="15" t="b">
        <f>IFERROR(VLOOKUP(MTPL_Registrations[[#This Row],[player_id]],ONWER_RETAINED_PLAYER!$A$1:$M$25,4,0),FALSE)</f>
        <v>0</v>
      </c>
      <c r="Y54" s="15">
        <v>53</v>
      </c>
      <c r="Z54" s="15">
        <v>144</v>
      </c>
      <c r="AA54" s="18">
        <v>29</v>
      </c>
      <c r="AB54" s="15">
        <f>VLOOKUP(MTPL_Registrations[[#This Row],[player_id]],'MTBC statistics'!$A$1:$AK$1196,13,0)</f>
        <v>2</v>
      </c>
      <c r="AC54" s="15">
        <f>VLOOKUP(MTPL_Registrations[[#This Row],[player_id]],'MTBC statistics'!$A$1:$AK$1196,14,0)</f>
        <v>2</v>
      </c>
      <c r="AD54" s="19"/>
    </row>
    <row r="55" spans="1:30" ht="22" customHeight="1" x14ac:dyDescent="0.2">
      <c r="A55" s="20">
        <v>515412</v>
      </c>
      <c r="B55" s="12" t="s">
        <v>274</v>
      </c>
      <c r="C55" s="12" t="s">
        <v>275</v>
      </c>
      <c r="D55" s="12">
        <v>6129995321</v>
      </c>
      <c r="E55" s="12" t="s">
        <v>269</v>
      </c>
      <c r="F55" s="13">
        <f>VLOOKUP(MTPL_Registrations[[#This Row],[player_id]],'MTBC statistics'!$A$1:$AK$1196,8,0)</f>
        <v>10</v>
      </c>
      <c r="G55" s="13">
        <f>VLOOKUP(MTPL_Registrations[[#This Row],[player_id]],'MTBC statistics'!$A$1:$AK$1196,11,0)</f>
        <v>11</v>
      </c>
      <c r="H55" s="13">
        <f>VLOOKUP(MTPL_Registrations[[#This Row],[player_id]],'MTBC statistics'!$A$1:$AK$1196,12,0)</f>
        <v>17</v>
      </c>
      <c r="I55" s="14">
        <f>VLOOKUP(MTPL_Registrations[[#This Row],[player_id]],'MTBC statistics'!$A$1:$AK$1196,17,0)</f>
        <v>64.7059</v>
      </c>
      <c r="J55" s="15">
        <f>VLOOKUP(MTPL_Registrations[[#This Row],[player_id]],'MTBC statistics'!$A$1:$AK$1196,21,0)</f>
        <v>15</v>
      </c>
      <c r="K55" s="14">
        <f>VLOOKUP(MTPL_Registrations[[#This Row],[player_id]],'MTBC statistics'!$A$1:$AK$1196,23,0)</f>
        <v>3.6482000000000001</v>
      </c>
      <c r="L55" s="15">
        <f>ROUND(VLOOKUP(MTPL_Registrations[[#This Row],[player_id]],'MTBC statistics'!$A$1:$AK$1196,19,0)/6,0)</f>
        <v>33</v>
      </c>
      <c r="M55" s="15">
        <f>VLOOKUP(MTPL_Registrations[[#This Row],[player_id]],'MTBC statistics'!$A$1:$AK$1196,16,0)</f>
        <v>1.5713999999999999</v>
      </c>
      <c r="N55" s="15">
        <f>VLOOKUP(MTPL_Registrations[[#This Row],[player_id]],'MTBC statistics'!$A$1:$AK$1196,15,0)</f>
        <v>4</v>
      </c>
      <c r="O55" s="16">
        <f>VLOOKUP(MTPL_Registrations[[#This Row],[player_id]],'MTBC statistics'!$A$1:$AK$1196,24,0)</f>
        <v>43596</v>
      </c>
      <c r="P55" s="17">
        <f>VLOOKUP(MTPL_Registrations[[#This Row],[player_id]],'MTBC statistics'!$A$1:$AK$1196,28,0)</f>
        <v>0</v>
      </c>
      <c r="Q55" s="13">
        <f>VLOOKUP(MTPL_Registrations[[#This Row],[player_id]],'MTBC statistics'!$A$1:$AK$1196,29,0)</f>
        <v>3</v>
      </c>
      <c r="R55" s="13">
        <f>VLOOKUP(MTPL_Registrations[[#This Row],[player_id]],'MTBC statistics'!$A$1:$AK$1196,34,0)</f>
        <v>692</v>
      </c>
      <c r="S55" s="13">
        <f>VLOOKUP(MTPL_Registrations[[#This Row],[player_id]],'MTBC statistics'!$A$1:$AK$1196,35,0)</f>
        <v>-8</v>
      </c>
      <c r="T55" s="13">
        <f>VLOOKUP(MTPL_Registrations[[#This Row],[player_id]],'MTBC statistics'!$A$1:$AK$1196,36,0)</f>
        <v>650</v>
      </c>
      <c r="U55" s="13">
        <f>VLOOKUP(MTPL_Registrations[[#This Row],[player_id]],'MTBC statistics'!$A$1:$AK$1196,37,0)</f>
        <v>50</v>
      </c>
      <c r="V55" s="15" t="b">
        <f>IFERROR(VLOOKUP(MTPL_Registrations[[#This Row],[player_id]],Table6[#All],10,0),FALSE)</f>
        <v>0</v>
      </c>
      <c r="W55" s="15" t="b">
        <f>IFERROR(VLOOKUP(MTPL_Registrations[[#This Row],[player_id]],ONWER_RETAINED_PLAYER!$A$1:$M$25,3,0),FALSE)</f>
        <v>0</v>
      </c>
      <c r="X55" s="15" t="b">
        <f>IFERROR(VLOOKUP(MTPL_Registrations[[#This Row],[player_id]],ONWER_RETAINED_PLAYER!$A$1:$M$25,4,0),FALSE)</f>
        <v>0</v>
      </c>
      <c r="Y55" s="15">
        <v>54</v>
      </c>
      <c r="Z55" s="15">
        <v>223</v>
      </c>
      <c r="AA55" s="18">
        <v>24</v>
      </c>
      <c r="AB55" s="15">
        <f>VLOOKUP(MTPL_Registrations[[#This Row],[player_id]],'MTBC statistics'!$A$1:$AK$1196,13,0)</f>
        <v>1</v>
      </c>
      <c r="AC55" s="15">
        <f>VLOOKUP(MTPL_Registrations[[#This Row],[player_id]],'MTBC statistics'!$A$1:$AK$1196,14,0)</f>
        <v>0</v>
      </c>
      <c r="AD55" s="19"/>
    </row>
    <row r="56" spans="1:30" ht="22" customHeight="1" x14ac:dyDescent="0.2">
      <c r="A56" s="20">
        <v>515493</v>
      </c>
      <c r="B56" s="12" t="s">
        <v>2269</v>
      </c>
      <c r="C56" s="12" t="s">
        <v>2270</v>
      </c>
      <c r="D56" s="12">
        <v>7636004888</v>
      </c>
      <c r="E56" s="12" t="s">
        <v>455</v>
      </c>
      <c r="F56" s="13">
        <f>VLOOKUP(MTPL_Registrations[[#This Row],[player_id]],'MTBC statistics'!$A$1:$AK$1196,8,0)</f>
        <v>9</v>
      </c>
      <c r="G56" s="13">
        <f>VLOOKUP(MTPL_Registrations[[#This Row],[player_id]],'MTBC statistics'!$A$1:$AK$1196,11,0)</f>
        <v>19</v>
      </c>
      <c r="H56" s="13">
        <f>VLOOKUP(MTPL_Registrations[[#This Row],[player_id]],'MTBC statistics'!$A$1:$AK$1196,12,0)</f>
        <v>28</v>
      </c>
      <c r="I56" s="14">
        <f>VLOOKUP(MTPL_Registrations[[#This Row],[player_id]],'MTBC statistics'!$A$1:$AK$1196,17,0)</f>
        <v>67.857100000000003</v>
      </c>
      <c r="J56" s="15">
        <f>VLOOKUP(MTPL_Registrations[[#This Row],[player_id]],'MTBC statistics'!$A$1:$AK$1196,21,0)</f>
        <v>14</v>
      </c>
      <c r="K56" s="14">
        <f>VLOOKUP(MTPL_Registrations[[#This Row],[player_id]],'MTBC statistics'!$A$1:$AK$1196,23,0)</f>
        <v>4.1723999999999997</v>
      </c>
      <c r="L56" s="15">
        <f>ROUND(VLOOKUP(MTPL_Registrations[[#This Row],[player_id]],'MTBC statistics'!$A$1:$AK$1196,19,0)/6,0)</f>
        <v>29</v>
      </c>
      <c r="M56" s="15">
        <f>VLOOKUP(MTPL_Registrations[[#This Row],[player_id]],'MTBC statistics'!$A$1:$AK$1196,16,0)</f>
        <v>3.8</v>
      </c>
      <c r="N56" s="15">
        <f>VLOOKUP(MTPL_Registrations[[#This Row],[player_id]],'MTBC statistics'!$A$1:$AK$1196,15,0)</f>
        <v>9</v>
      </c>
      <c r="O56" s="16">
        <f>VLOOKUP(MTPL_Registrations[[#This Row],[player_id]],'MTBC statistics'!$A$1:$AK$1196,24,0)</f>
        <v>43563</v>
      </c>
      <c r="P56" s="17">
        <f>VLOOKUP(MTPL_Registrations[[#This Row],[player_id]],'MTBC statistics'!$A$1:$AK$1196,28,0)</f>
        <v>0</v>
      </c>
      <c r="Q56" s="13">
        <f>VLOOKUP(MTPL_Registrations[[#This Row],[player_id]],'MTBC statistics'!$A$1:$AK$1196,29,0)</f>
        <v>6</v>
      </c>
      <c r="R56" s="13">
        <f>VLOOKUP(MTPL_Registrations[[#This Row],[player_id]],'MTBC statistics'!$A$1:$AK$1196,34,0)</f>
        <v>691</v>
      </c>
      <c r="S56" s="13">
        <f>VLOOKUP(MTPL_Registrations[[#This Row],[player_id]],'MTBC statistics'!$A$1:$AK$1196,35,0)</f>
        <v>1</v>
      </c>
      <c r="T56" s="13">
        <f>VLOOKUP(MTPL_Registrations[[#This Row],[player_id]],'MTBC statistics'!$A$1:$AK$1196,36,0)</f>
        <v>610</v>
      </c>
      <c r="U56" s="13">
        <f>VLOOKUP(MTPL_Registrations[[#This Row],[player_id]],'MTBC statistics'!$A$1:$AK$1196,37,0)</f>
        <v>80</v>
      </c>
      <c r="V56" s="15" t="b">
        <f>IFERROR(VLOOKUP(MTPL_Registrations[[#This Row],[player_id]],Table6[#All],10,0),FALSE)</f>
        <v>0</v>
      </c>
      <c r="W56" s="15" t="b">
        <f>IFERROR(VLOOKUP(MTPL_Registrations[[#This Row],[player_id]],ONWER_RETAINED_PLAYER!$A$1:$M$25,3,0),FALSE)</f>
        <v>0</v>
      </c>
      <c r="X56" s="15" t="b">
        <f>IFERROR(VLOOKUP(MTPL_Registrations[[#This Row],[player_id]],ONWER_RETAINED_PLAYER!$A$1:$M$25,4,0),FALSE)</f>
        <v>0</v>
      </c>
      <c r="Y56" s="15">
        <v>55</v>
      </c>
      <c r="Z56" s="15">
        <v>206</v>
      </c>
      <c r="AA56" s="18">
        <v>30</v>
      </c>
      <c r="AB56" s="15">
        <f>VLOOKUP(MTPL_Registrations[[#This Row],[player_id]],'MTBC statistics'!$A$1:$AK$1196,13,0)</f>
        <v>0</v>
      </c>
      <c r="AC56" s="15">
        <f>VLOOKUP(MTPL_Registrations[[#This Row],[player_id]],'MTBC statistics'!$A$1:$AK$1196,14,0)</f>
        <v>1</v>
      </c>
      <c r="AD56" s="19"/>
    </row>
    <row r="57" spans="1:30" ht="22" customHeight="1" x14ac:dyDescent="0.2">
      <c r="A57" s="20">
        <v>513185</v>
      </c>
      <c r="B57" s="12" t="s">
        <v>2296</v>
      </c>
      <c r="C57" s="12" t="s">
        <v>2297</v>
      </c>
      <c r="D57" s="12">
        <v>2318554700</v>
      </c>
      <c r="E57" s="12" t="s">
        <v>446</v>
      </c>
      <c r="F57" s="13">
        <f>VLOOKUP(MTPL_Registrations[[#This Row],[player_id]],'MTBC statistics'!$A$1:$AK$1196,8,0)</f>
        <v>10</v>
      </c>
      <c r="G57" s="13">
        <f>VLOOKUP(MTPL_Registrations[[#This Row],[player_id]],'MTBC statistics'!$A$1:$AK$1196,11,0)</f>
        <v>8</v>
      </c>
      <c r="H57" s="13">
        <f>VLOOKUP(MTPL_Registrations[[#This Row],[player_id]],'MTBC statistics'!$A$1:$AK$1196,12,0)</f>
        <v>26</v>
      </c>
      <c r="I57" s="14">
        <f>VLOOKUP(MTPL_Registrations[[#This Row],[player_id]],'MTBC statistics'!$A$1:$AK$1196,17,0)</f>
        <v>30.769200000000001</v>
      </c>
      <c r="J57" s="15">
        <f>VLOOKUP(MTPL_Registrations[[#This Row],[player_id]],'MTBC statistics'!$A$1:$AK$1196,21,0)</f>
        <v>9</v>
      </c>
      <c r="K57" s="14">
        <f>VLOOKUP(MTPL_Registrations[[#This Row],[player_id]],'MTBC statistics'!$A$1:$AK$1196,23,0)</f>
        <v>3.4359000000000002</v>
      </c>
      <c r="L57" s="15">
        <f>ROUND(VLOOKUP(MTPL_Registrations[[#This Row],[player_id]],'MTBC statistics'!$A$1:$AK$1196,19,0)/6,0)</f>
        <v>39</v>
      </c>
      <c r="M57" s="15">
        <f>VLOOKUP(MTPL_Registrations[[#This Row],[player_id]],'MTBC statistics'!$A$1:$AK$1196,16,0)</f>
        <v>1.1429</v>
      </c>
      <c r="N57" s="15">
        <f>VLOOKUP(MTPL_Registrations[[#This Row],[player_id]],'MTBC statistics'!$A$1:$AK$1196,15,0)</f>
        <v>5</v>
      </c>
      <c r="O57" s="16">
        <f>VLOOKUP(MTPL_Registrations[[#This Row],[player_id]],'MTBC statistics'!$A$1:$AK$1196,24,0)</f>
        <v>43505</v>
      </c>
      <c r="P57" s="17">
        <f>VLOOKUP(MTPL_Registrations[[#This Row],[player_id]],'MTBC statistics'!$A$1:$AK$1196,28,0)</f>
        <v>0</v>
      </c>
      <c r="Q57" s="13">
        <f>VLOOKUP(MTPL_Registrations[[#This Row],[player_id]],'MTBC statistics'!$A$1:$AK$1196,29,0)</f>
        <v>3</v>
      </c>
      <c r="R57" s="13">
        <f>VLOOKUP(MTPL_Registrations[[#This Row],[player_id]],'MTBC statistics'!$A$1:$AK$1196,34,0)</f>
        <v>688</v>
      </c>
      <c r="S57" s="13">
        <f>VLOOKUP(MTPL_Registrations[[#This Row],[player_id]],'MTBC statistics'!$A$1:$AK$1196,35,0)</f>
        <v>-2</v>
      </c>
      <c r="T57" s="13">
        <f>VLOOKUP(MTPL_Registrations[[#This Row],[player_id]],'MTBC statistics'!$A$1:$AK$1196,36,0)</f>
        <v>640</v>
      </c>
      <c r="U57" s="13">
        <f>VLOOKUP(MTPL_Registrations[[#This Row],[player_id]],'MTBC statistics'!$A$1:$AK$1196,37,0)</f>
        <v>50</v>
      </c>
      <c r="V57" s="15" t="b">
        <f>IFERROR(VLOOKUP(MTPL_Registrations[[#This Row],[player_id]],Table6[#All],10,0),FALSE)</f>
        <v>0</v>
      </c>
      <c r="W57" s="15" t="b">
        <f>IFERROR(VLOOKUP(MTPL_Registrations[[#This Row],[player_id]],ONWER_RETAINED_PLAYER!$A$1:$M$25,3,0),FALSE)</f>
        <v>0</v>
      </c>
      <c r="X57" s="15" t="b">
        <f>IFERROR(VLOOKUP(MTPL_Registrations[[#This Row],[player_id]],ONWER_RETAINED_PLAYER!$A$1:$M$25,4,0),FALSE)</f>
        <v>0</v>
      </c>
      <c r="Y57" s="15">
        <v>56</v>
      </c>
      <c r="Z57" s="15">
        <v>216</v>
      </c>
      <c r="AA57" s="18">
        <v>26</v>
      </c>
      <c r="AB57" s="15">
        <f>VLOOKUP(MTPL_Registrations[[#This Row],[player_id]],'MTBC statistics'!$A$1:$AK$1196,13,0)</f>
        <v>0</v>
      </c>
      <c r="AC57" s="15">
        <f>VLOOKUP(MTPL_Registrations[[#This Row],[player_id]],'MTBC statistics'!$A$1:$AK$1196,14,0)</f>
        <v>0</v>
      </c>
      <c r="AD57" s="19"/>
    </row>
    <row r="58" spans="1:30" ht="22" customHeight="1" x14ac:dyDescent="0.2">
      <c r="A58" s="20">
        <v>820449</v>
      </c>
      <c r="B58" s="12" t="s">
        <v>141</v>
      </c>
      <c r="C58" s="12" t="s">
        <v>142</v>
      </c>
      <c r="D58" s="12">
        <v>2019824579</v>
      </c>
      <c r="E58" s="12" t="s">
        <v>143</v>
      </c>
      <c r="F58" s="13">
        <f>VLOOKUP(MTPL_Registrations[[#This Row],[player_id]],'MTBC statistics'!$A$1:$AK$1196,8,0)</f>
        <v>10</v>
      </c>
      <c r="G58" s="13">
        <f>VLOOKUP(MTPL_Registrations[[#This Row],[player_id]],'MTBC statistics'!$A$1:$AK$1196,11,0)</f>
        <v>29</v>
      </c>
      <c r="H58" s="13">
        <f>VLOOKUP(MTPL_Registrations[[#This Row],[player_id]],'MTBC statistics'!$A$1:$AK$1196,12,0)</f>
        <v>29</v>
      </c>
      <c r="I58" s="14">
        <f>VLOOKUP(MTPL_Registrations[[#This Row],[player_id]],'MTBC statistics'!$A$1:$AK$1196,17,0)</f>
        <v>100</v>
      </c>
      <c r="J58" s="15">
        <f>VLOOKUP(MTPL_Registrations[[#This Row],[player_id]],'MTBC statistics'!$A$1:$AK$1196,21,0)</f>
        <v>12</v>
      </c>
      <c r="K58" s="14">
        <f>VLOOKUP(MTPL_Registrations[[#This Row],[player_id]],'MTBC statistics'!$A$1:$AK$1196,23,0)</f>
        <v>3.2216999999999998</v>
      </c>
      <c r="L58" s="15">
        <f>ROUND(VLOOKUP(MTPL_Registrations[[#This Row],[player_id]],'MTBC statistics'!$A$1:$AK$1196,19,0)/6,0)</f>
        <v>34</v>
      </c>
      <c r="M58" s="15">
        <f>VLOOKUP(MTPL_Registrations[[#This Row],[player_id]],'MTBC statistics'!$A$1:$AK$1196,16,0)</f>
        <v>5.8</v>
      </c>
      <c r="N58" s="15">
        <f>VLOOKUP(MTPL_Registrations[[#This Row],[player_id]],'MTBC statistics'!$A$1:$AK$1196,15,0)</f>
        <v>18</v>
      </c>
      <c r="O58" s="16">
        <f>VLOOKUP(MTPL_Registrations[[#This Row],[player_id]],'MTBC statistics'!$A$1:$AK$1196,24,0)</f>
        <v>43563</v>
      </c>
      <c r="P58" s="17">
        <f>VLOOKUP(MTPL_Registrations[[#This Row],[player_id]],'MTBC statistics'!$A$1:$AK$1196,28,0)</f>
        <v>0</v>
      </c>
      <c r="Q58" s="13">
        <f>VLOOKUP(MTPL_Registrations[[#This Row],[player_id]],'MTBC statistics'!$A$1:$AK$1196,29,0)</f>
        <v>3</v>
      </c>
      <c r="R58" s="13">
        <f>VLOOKUP(MTPL_Registrations[[#This Row],[player_id]],'MTBC statistics'!$A$1:$AK$1196,34,0)</f>
        <v>683</v>
      </c>
      <c r="S58" s="13">
        <f>VLOOKUP(MTPL_Registrations[[#This Row],[player_id]],'MTBC statistics'!$A$1:$AK$1196,35,0)</f>
        <v>43</v>
      </c>
      <c r="T58" s="13">
        <f>VLOOKUP(MTPL_Registrations[[#This Row],[player_id]],'MTBC statistics'!$A$1:$AK$1196,36,0)</f>
        <v>570</v>
      </c>
      <c r="U58" s="13">
        <f>VLOOKUP(MTPL_Registrations[[#This Row],[player_id]],'MTBC statistics'!$A$1:$AK$1196,37,0)</f>
        <v>70</v>
      </c>
      <c r="V58" s="15" t="b">
        <f>IFERROR(VLOOKUP(MTPL_Registrations[[#This Row],[player_id]],Table6[#All],10,0),FALSE)</f>
        <v>0</v>
      </c>
      <c r="W58" s="15" t="b">
        <f>IFERROR(VLOOKUP(MTPL_Registrations[[#This Row],[player_id]],ONWER_RETAINED_PLAYER!$A$1:$M$25,3,0),FALSE)</f>
        <v>0</v>
      </c>
      <c r="X58" s="15" t="b">
        <f>IFERROR(VLOOKUP(MTPL_Registrations[[#This Row],[player_id]],ONWER_RETAINED_PLAYER!$A$1:$M$25,4,0),FALSE)</f>
        <v>0</v>
      </c>
      <c r="Y58" s="15">
        <v>57</v>
      </c>
      <c r="Z58" s="15">
        <v>160</v>
      </c>
      <c r="AA58" s="18">
        <v>39</v>
      </c>
      <c r="AB58" s="15">
        <f>VLOOKUP(MTPL_Registrations[[#This Row],[player_id]],'MTBC statistics'!$A$1:$AK$1196,13,0)</f>
        <v>2</v>
      </c>
      <c r="AC58" s="15">
        <f>VLOOKUP(MTPL_Registrations[[#This Row],[player_id]],'MTBC statistics'!$A$1:$AK$1196,14,0)</f>
        <v>1</v>
      </c>
      <c r="AD58" s="19"/>
    </row>
    <row r="59" spans="1:30" ht="22" customHeight="1" x14ac:dyDescent="0.2">
      <c r="A59" s="20">
        <v>820888</v>
      </c>
      <c r="B59" s="12" t="s">
        <v>292</v>
      </c>
      <c r="C59" s="12" t="s">
        <v>293</v>
      </c>
      <c r="D59" s="12">
        <v>9522286437</v>
      </c>
      <c r="E59" s="12" t="s">
        <v>287</v>
      </c>
      <c r="F59" s="13">
        <f>VLOOKUP(MTPL_Registrations[[#This Row],[player_id]],'MTBC statistics'!$A$1:$AK$1196,8,0)</f>
        <v>11</v>
      </c>
      <c r="G59" s="13">
        <f>VLOOKUP(MTPL_Registrations[[#This Row],[player_id]],'MTBC statistics'!$A$1:$AK$1196,11,0)</f>
        <v>219</v>
      </c>
      <c r="H59" s="13">
        <f>VLOOKUP(MTPL_Registrations[[#This Row],[player_id]],'MTBC statistics'!$A$1:$AK$1196,12,0)</f>
        <v>248</v>
      </c>
      <c r="I59" s="14">
        <f>VLOOKUP(MTPL_Registrations[[#This Row],[player_id]],'MTBC statistics'!$A$1:$AK$1196,17,0)</f>
        <v>88.3065</v>
      </c>
      <c r="J59" s="15">
        <f>VLOOKUP(MTPL_Registrations[[#This Row],[player_id]],'MTBC statistics'!$A$1:$AK$1196,21,0)</f>
        <v>2</v>
      </c>
      <c r="K59" s="14">
        <f>VLOOKUP(MTPL_Registrations[[#This Row],[player_id]],'MTBC statistics'!$A$1:$AK$1196,23,0)</f>
        <v>5.2222</v>
      </c>
      <c r="L59" s="15">
        <f>ROUND(VLOOKUP(MTPL_Registrations[[#This Row],[player_id]],'MTBC statistics'!$A$1:$AK$1196,19,0)/6,0)</f>
        <v>9</v>
      </c>
      <c r="M59" s="15">
        <f>VLOOKUP(MTPL_Registrations[[#This Row],[player_id]],'MTBC statistics'!$A$1:$AK$1196,16,0)</f>
        <v>19.909099999999999</v>
      </c>
      <c r="N59" s="15">
        <f>VLOOKUP(MTPL_Registrations[[#This Row],[player_id]],'MTBC statistics'!$A$1:$AK$1196,15,0)</f>
        <v>67</v>
      </c>
      <c r="O59" s="16">
        <f>VLOOKUP(MTPL_Registrations[[#This Row],[player_id]],'MTBC statistics'!$A$1:$AK$1196,24,0)</f>
        <v>43478</v>
      </c>
      <c r="P59" s="17">
        <f>VLOOKUP(MTPL_Registrations[[#This Row],[player_id]],'MTBC statistics'!$A$1:$AK$1196,28,0)</f>
        <v>0</v>
      </c>
      <c r="Q59" s="13">
        <f>VLOOKUP(MTPL_Registrations[[#This Row],[player_id]],'MTBC statistics'!$A$1:$AK$1196,29,0)</f>
        <v>6</v>
      </c>
      <c r="R59" s="13">
        <f>VLOOKUP(MTPL_Registrations[[#This Row],[player_id]],'MTBC statistics'!$A$1:$AK$1196,34,0)</f>
        <v>671</v>
      </c>
      <c r="S59" s="13">
        <f>VLOOKUP(MTPL_Registrations[[#This Row],[player_id]],'MTBC statistics'!$A$1:$AK$1196,35,0)</f>
        <v>531</v>
      </c>
      <c r="T59" s="13">
        <f>VLOOKUP(MTPL_Registrations[[#This Row],[player_id]],'MTBC statistics'!$A$1:$AK$1196,36,0)</f>
        <v>70</v>
      </c>
      <c r="U59" s="13">
        <f>VLOOKUP(MTPL_Registrations[[#This Row],[player_id]],'MTBC statistics'!$A$1:$AK$1196,37,0)</f>
        <v>70</v>
      </c>
      <c r="V59" s="15" t="b">
        <f>IFERROR(VLOOKUP(MTPL_Registrations[[#This Row],[player_id]],Table6[#All],10,0),FALSE)</f>
        <v>0</v>
      </c>
      <c r="W59" s="15" t="b">
        <f>IFERROR(VLOOKUP(MTPL_Registrations[[#This Row],[player_id]],ONWER_RETAINED_PLAYER!$A$1:$M$25,3,0),FALSE)</f>
        <v>0</v>
      </c>
      <c r="X59" s="15" t="b">
        <f>IFERROR(VLOOKUP(MTPL_Registrations[[#This Row],[player_id]],ONWER_RETAINED_PLAYER!$A$1:$M$25,4,0),FALSE)</f>
        <v>0</v>
      </c>
      <c r="Y59" s="15">
        <v>58</v>
      </c>
      <c r="Z59" s="15">
        <v>6</v>
      </c>
      <c r="AA59" s="18">
        <v>167</v>
      </c>
      <c r="AB59" s="15">
        <f>VLOOKUP(MTPL_Registrations[[#This Row],[player_id]],'MTBC statistics'!$A$1:$AK$1196,13,0)</f>
        <v>10</v>
      </c>
      <c r="AC59" s="15">
        <f>VLOOKUP(MTPL_Registrations[[#This Row],[player_id]],'MTBC statistics'!$A$1:$AK$1196,14,0)</f>
        <v>14</v>
      </c>
      <c r="AD59" s="19"/>
    </row>
    <row r="60" spans="1:30" ht="22" customHeight="1" x14ac:dyDescent="0.2">
      <c r="A60" s="20">
        <v>515421</v>
      </c>
      <c r="B60" s="12" t="s">
        <v>270</v>
      </c>
      <c r="C60" s="12" t="s">
        <v>271</v>
      </c>
      <c r="D60" s="12">
        <v>6303120174</v>
      </c>
      <c r="E60" s="12" t="s">
        <v>269</v>
      </c>
      <c r="F60" s="13">
        <f>VLOOKUP(MTPL_Registrations[[#This Row],[player_id]],'MTBC statistics'!$A$1:$AK$1196,8,0)</f>
        <v>11</v>
      </c>
      <c r="G60" s="13">
        <f>VLOOKUP(MTPL_Registrations[[#This Row],[player_id]],'MTBC statistics'!$A$1:$AK$1196,11,0)</f>
        <v>42</v>
      </c>
      <c r="H60" s="13">
        <f>VLOOKUP(MTPL_Registrations[[#This Row],[player_id]],'MTBC statistics'!$A$1:$AK$1196,12,0)</f>
        <v>50</v>
      </c>
      <c r="I60" s="14">
        <f>VLOOKUP(MTPL_Registrations[[#This Row],[player_id]],'MTBC statistics'!$A$1:$AK$1196,17,0)</f>
        <v>84</v>
      </c>
      <c r="J60" s="15">
        <f>VLOOKUP(MTPL_Registrations[[#This Row],[player_id]],'MTBC statistics'!$A$1:$AK$1196,21,0)</f>
        <v>14</v>
      </c>
      <c r="K60" s="14">
        <f>VLOOKUP(MTPL_Registrations[[#This Row],[player_id]],'MTBC statistics'!$A$1:$AK$1196,23,0)</f>
        <v>4.1475</v>
      </c>
      <c r="L60" s="15">
        <f>ROUND(VLOOKUP(MTPL_Registrations[[#This Row],[player_id]],'MTBC statistics'!$A$1:$AK$1196,19,0)/6,0)</f>
        <v>36</v>
      </c>
      <c r="M60" s="15">
        <f>VLOOKUP(MTPL_Registrations[[#This Row],[player_id]],'MTBC statistics'!$A$1:$AK$1196,16,0)</f>
        <v>4.6666999999999996</v>
      </c>
      <c r="N60" s="15">
        <f>VLOOKUP(MTPL_Registrations[[#This Row],[player_id]],'MTBC statistics'!$A$1:$AK$1196,15,0)</f>
        <v>15</v>
      </c>
      <c r="O60" s="16">
        <f>VLOOKUP(MTPL_Registrations[[#This Row],[player_id]],'MTBC statistics'!$A$1:$AK$1196,24,0)</f>
        <v>43567</v>
      </c>
      <c r="P60" s="17">
        <f>VLOOKUP(MTPL_Registrations[[#This Row],[player_id]],'MTBC statistics'!$A$1:$AK$1196,28,0)</f>
        <v>0</v>
      </c>
      <c r="Q60" s="13">
        <f>VLOOKUP(MTPL_Registrations[[#This Row],[player_id]],'MTBC statistics'!$A$1:$AK$1196,29,0)</f>
        <v>7</v>
      </c>
      <c r="R60" s="13">
        <f>VLOOKUP(MTPL_Registrations[[#This Row],[player_id]],'MTBC statistics'!$A$1:$AK$1196,34,0)</f>
        <v>666</v>
      </c>
      <c r="S60" s="13">
        <f>VLOOKUP(MTPL_Registrations[[#This Row],[player_id]],'MTBC statistics'!$A$1:$AK$1196,35,0)</f>
        <v>76</v>
      </c>
      <c r="T60" s="13">
        <f>VLOOKUP(MTPL_Registrations[[#This Row],[player_id]],'MTBC statistics'!$A$1:$AK$1196,36,0)</f>
        <v>500</v>
      </c>
      <c r="U60" s="13">
        <f>VLOOKUP(MTPL_Registrations[[#This Row],[player_id]],'MTBC statistics'!$A$1:$AK$1196,37,0)</f>
        <v>90</v>
      </c>
      <c r="V60" s="15" t="b">
        <f>IFERROR(VLOOKUP(MTPL_Registrations[[#This Row],[player_id]],Table6[#All],10,0),FALSE)</f>
        <v>0</v>
      </c>
      <c r="W60" s="15" t="b">
        <f>IFERROR(VLOOKUP(MTPL_Registrations[[#This Row],[player_id]],ONWER_RETAINED_PLAYER!$A$1:$M$25,3,0),FALSE)</f>
        <v>0</v>
      </c>
      <c r="X60" s="15" t="b">
        <f>IFERROR(VLOOKUP(MTPL_Registrations[[#This Row],[player_id]],ONWER_RETAINED_PLAYER!$A$1:$M$25,4,0),FALSE)</f>
        <v>0</v>
      </c>
      <c r="Y60" s="15">
        <v>59</v>
      </c>
      <c r="Z60" s="15">
        <v>126</v>
      </c>
      <c r="AA60" s="18">
        <v>51</v>
      </c>
      <c r="AB60" s="15">
        <f>VLOOKUP(MTPL_Registrations[[#This Row],[player_id]],'MTBC statistics'!$A$1:$AK$1196,13,0)</f>
        <v>0</v>
      </c>
      <c r="AC60" s="15">
        <f>VLOOKUP(MTPL_Registrations[[#This Row],[player_id]],'MTBC statistics'!$A$1:$AK$1196,14,0)</f>
        <v>2</v>
      </c>
      <c r="AD60" s="19"/>
    </row>
    <row r="61" spans="1:30" ht="22" customHeight="1" x14ac:dyDescent="0.2">
      <c r="A61" s="20">
        <v>1279065</v>
      </c>
      <c r="B61" s="12" t="s">
        <v>316</v>
      </c>
      <c r="C61" s="12" t="s">
        <v>317</v>
      </c>
      <c r="D61" s="12">
        <v>5855000737</v>
      </c>
      <c r="E61" s="12" t="s">
        <v>311</v>
      </c>
      <c r="F61" s="13">
        <f>VLOOKUP(MTPL_Registrations[[#This Row],[player_id]],'MTBC statistics'!$A$1:$AK$1196,8,0)</f>
        <v>10</v>
      </c>
      <c r="G61" s="13">
        <f>VLOOKUP(MTPL_Registrations[[#This Row],[player_id]],'MTBC statistics'!$A$1:$AK$1196,11,0)</f>
        <v>130</v>
      </c>
      <c r="H61" s="13">
        <f>VLOOKUP(MTPL_Registrations[[#This Row],[player_id]],'MTBC statistics'!$A$1:$AK$1196,12,0)</f>
        <v>190</v>
      </c>
      <c r="I61" s="14">
        <f>VLOOKUP(MTPL_Registrations[[#This Row],[player_id]],'MTBC statistics'!$A$1:$AK$1196,17,0)</f>
        <v>68.421099999999996</v>
      </c>
      <c r="J61" s="15">
        <f>VLOOKUP(MTPL_Registrations[[#This Row],[player_id]],'MTBC statistics'!$A$1:$AK$1196,21,0)</f>
        <v>8</v>
      </c>
      <c r="K61" s="14">
        <f>VLOOKUP(MTPL_Registrations[[#This Row],[player_id]],'MTBC statistics'!$A$1:$AK$1196,23,0)</f>
        <v>4.2234999999999996</v>
      </c>
      <c r="L61" s="15">
        <f>ROUND(VLOOKUP(MTPL_Registrations[[#This Row],[player_id]],'MTBC statistics'!$A$1:$AK$1196,19,0)/6,0)</f>
        <v>30</v>
      </c>
      <c r="M61" s="15">
        <f>VLOOKUP(MTPL_Registrations[[#This Row],[player_id]],'MTBC statistics'!$A$1:$AK$1196,16,0)</f>
        <v>13</v>
      </c>
      <c r="N61" s="15">
        <f>VLOOKUP(MTPL_Registrations[[#This Row],[player_id]],'MTBC statistics'!$A$1:$AK$1196,15,0)</f>
        <v>29</v>
      </c>
      <c r="O61" s="16">
        <f>VLOOKUP(MTPL_Registrations[[#This Row],[player_id]],'MTBC statistics'!$A$1:$AK$1196,24,0)</f>
        <v>43504</v>
      </c>
      <c r="P61" s="17">
        <f>VLOOKUP(MTPL_Registrations[[#This Row],[player_id]],'MTBC statistics'!$A$1:$AK$1196,28,0)</f>
        <v>0</v>
      </c>
      <c r="Q61" s="13">
        <f>VLOOKUP(MTPL_Registrations[[#This Row],[player_id]],'MTBC statistics'!$A$1:$AK$1196,29,0)</f>
        <v>5</v>
      </c>
      <c r="R61" s="13">
        <f>VLOOKUP(MTPL_Registrations[[#This Row],[player_id]],'MTBC statistics'!$A$1:$AK$1196,34,0)</f>
        <v>661</v>
      </c>
      <c r="S61" s="13">
        <f>VLOOKUP(MTPL_Registrations[[#This Row],[player_id]],'MTBC statistics'!$A$1:$AK$1196,35,0)</f>
        <v>251</v>
      </c>
      <c r="T61" s="13">
        <f>VLOOKUP(MTPL_Registrations[[#This Row],[player_id]],'MTBC statistics'!$A$1:$AK$1196,36,0)</f>
        <v>300</v>
      </c>
      <c r="U61" s="13">
        <f>VLOOKUP(MTPL_Registrations[[#This Row],[player_id]],'MTBC statistics'!$A$1:$AK$1196,37,0)</f>
        <v>110</v>
      </c>
      <c r="V61" s="15" t="b">
        <f>IFERROR(VLOOKUP(MTPL_Registrations[[#This Row],[player_id]],Table6[#All],10,0),FALSE)</f>
        <v>0</v>
      </c>
      <c r="W61" s="15" t="b">
        <f>IFERROR(VLOOKUP(MTPL_Registrations[[#This Row],[player_id]],ONWER_RETAINED_PLAYER!$A$1:$M$25,3,0),FALSE)</f>
        <v>0</v>
      </c>
      <c r="X61" s="15" t="b">
        <f>IFERROR(VLOOKUP(MTPL_Registrations[[#This Row],[player_id]],ONWER_RETAINED_PLAYER!$A$1:$M$25,4,0),FALSE)</f>
        <v>0</v>
      </c>
      <c r="Y61" s="15">
        <v>60</v>
      </c>
      <c r="Z61" s="15">
        <v>44</v>
      </c>
      <c r="AA61" s="18">
        <v>102</v>
      </c>
      <c r="AB61" s="15">
        <f>VLOOKUP(MTPL_Registrations[[#This Row],[player_id]],'MTBC statistics'!$A$1:$AK$1196,13,0)</f>
        <v>5</v>
      </c>
      <c r="AC61" s="15">
        <f>VLOOKUP(MTPL_Registrations[[#This Row],[player_id]],'MTBC statistics'!$A$1:$AK$1196,14,0)</f>
        <v>3</v>
      </c>
      <c r="AD61" s="19"/>
    </row>
    <row r="62" spans="1:30" ht="22" customHeight="1" x14ac:dyDescent="0.2">
      <c r="A62" s="20">
        <v>513014</v>
      </c>
      <c r="B62" s="12" t="s">
        <v>152</v>
      </c>
      <c r="C62" s="12" t="s">
        <v>153</v>
      </c>
      <c r="D62" s="12" t="s">
        <v>154</v>
      </c>
      <c r="E62" s="12" t="s">
        <v>143</v>
      </c>
      <c r="F62" s="13">
        <f>VLOOKUP(MTPL_Registrations[[#This Row],[player_id]],'MTBC statistics'!$A$1:$AK$1196,8,0)</f>
        <v>11</v>
      </c>
      <c r="G62" s="13">
        <f>VLOOKUP(MTPL_Registrations[[#This Row],[player_id]],'MTBC statistics'!$A$1:$AK$1196,11,0)</f>
        <v>183</v>
      </c>
      <c r="H62" s="13">
        <f>VLOOKUP(MTPL_Registrations[[#This Row],[player_id]],'MTBC statistics'!$A$1:$AK$1196,12,0)</f>
        <v>166</v>
      </c>
      <c r="I62" s="14">
        <f>VLOOKUP(MTPL_Registrations[[#This Row],[player_id]],'MTBC statistics'!$A$1:$AK$1196,17,0)</f>
        <v>110.241</v>
      </c>
      <c r="J62" s="15">
        <f>VLOOKUP(MTPL_Registrations[[#This Row],[player_id]],'MTBC statistics'!$A$1:$AK$1196,21,0)</f>
        <v>3</v>
      </c>
      <c r="K62" s="14">
        <f>VLOOKUP(MTPL_Registrations[[#This Row],[player_id]],'MTBC statistics'!$A$1:$AK$1196,23,0)</f>
        <v>6.1845999999999997</v>
      </c>
      <c r="L62" s="15">
        <f>ROUND(VLOOKUP(MTPL_Registrations[[#This Row],[player_id]],'MTBC statistics'!$A$1:$AK$1196,19,0)/6,0)</f>
        <v>11</v>
      </c>
      <c r="M62" s="15">
        <f>VLOOKUP(MTPL_Registrations[[#This Row],[player_id]],'MTBC statistics'!$A$1:$AK$1196,16,0)</f>
        <v>16.636399999999998</v>
      </c>
      <c r="N62" s="15">
        <f>VLOOKUP(MTPL_Registrations[[#This Row],[player_id]],'MTBC statistics'!$A$1:$AK$1196,15,0)</f>
        <v>68</v>
      </c>
      <c r="O62" s="16">
        <f>VLOOKUP(MTPL_Registrations[[#This Row],[player_id]],'MTBC statistics'!$A$1:$AK$1196,24,0)</f>
        <v>43490</v>
      </c>
      <c r="P62" s="17">
        <f>VLOOKUP(MTPL_Registrations[[#This Row],[player_id]],'MTBC statistics'!$A$1:$AK$1196,28,0)</f>
        <v>0</v>
      </c>
      <c r="Q62" s="13">
        <f>VLOOKUP(MTPL_Registrations[[#This Row],[player_id]],'MTBC statistics'!$A$1:$AK$1196,29,0)</f>
        <v>4</v>
      </c>
      <c r="R62" s="13">
        <f>VLOOKUP(MTPL_Registrations[[#This Row],[player_id]],'MTBC statistics'!$A$1:$AK$1196,34,0)</f>
        <v>660</v>
      </c>
      <c r="S62" s="13">
        <f>VLOOKUP(MTPL_Registrations[[#This Row],[player_id]],'MTBC statistics'!$A$1:$AK$1196,35,0)</f>
        <v>540</v>
      </c>
      <c r="T62" s="13">
        <f>VLOOKUP(MTPL_Registrations[[#This Row],[player_id]],'MTBC statistics'!$A$1:$AK$1196,36,0)</f>
        <v>80</v>
      </c>
      <c r="U62" s="13">
        <f>VLOOKUP(MTPL_Registrations[[#This Row],[player_id]],'MTBC statistics'!$A$1:$AK$1196,37,0)</f>
        <v>40</v>
      </c>
      <c r="V62" s="15" t="b">
        <f>IFERROR(VLOOKUP(MTPL_Registrations[[#This Row],[player_id]],Table6[#All],10,0),FALSE)</f>
        <v>0</v>
      </c>
      <c r="W62" s="15" t="b">
        <f>IFERROR(VLOOKUP(MTPL_Registrations[[#This Row],[player_id]],ONWER_RETAINED_PLAYER!$A$1:$M$25,3,0),FALSE)</f>
        <v>0</v>
      </c>
      <c r="X62" s="15" t="b">
        <f>IFERROR(VLOOKUP(MTPL_Registrations[[#This Row],[player_id]],ONWER_RETAINED_PLAYER!$A$1:$M$25,4,0),FALSE)</f>
        <v>0</v>
      </c>
      <c r="Y62" s="15">
        <v>61</v>
      </c>
      <c r="Z62" s="15">
        <v>4</v>
      </c>
      <c r="AA62" s="18">
        <v>164</v>
      </c>
      <c r="AB62" s="15">
        <f>VLOOKUP(MTPL_Registrations[[#This Row],[player_id]],'MTBC statistics'!$A$1:$AK$1196,13,0)</f>
        <v>13</v>
      </c>
      <c r="AC62" s="15">
        <f>VLOOKUP(MTPL_Registrations[[#This Row],[player_id]],'MTBC statistics'!$A$1:$AK$1196,14,0)</f>
        <v>12</v>
      </c>
      <c r="AD62" s="19"/>
    </row>
    <row r="63" spans="1:30" ht="22" customHeight="1" x14ac:dyDescent="0.2">
      <c r="A63" s="20">
        <v>513115</v>
      </c>
      <c r="B63" s="12" t="s">
        <v>168</v>
      </c>
      <c r="C63" s="12" t="s">
        <v>169</v>
      </c>
      <c r="D63" s="12">
        <v>9526863042</v>
      </c>
      <c r="E63" s="12" t="s">
        <v>170</v>
      </c>
      <c r="F63" s="13">
        <f>VLOOKUP(MTPL_Registrations[[#This Row],[player_id]],'MTBC statistics'!$A$1:$AK$1196,8,0)</f>
        <v>10</v>
      </c>
      <c r="G63" s="13">
        <f>VLOOKUP(MTPL_Registrations[[#This Row],[player_id]],'MTBC statistics'!$A$1:$AK$1196,11,0)</f>
        <v>164</v>
      </c>
      <c r="H63" s="13">
        <f>VLOOKUP(MTPL_Registrations[[#This Row],[player_id]],'MTBC statistics'!$A$1:$AK$1196,12,0)</f>
        <v>246</v>
      </c>
      <c r="I63" s="14">
        <f>VLOOKUP(MTPL_Registrations[[#This Row],[player_id]],'MTBC statistics'!$A$1:$AK$1196,17,0)</f>
        <v>66.666700000000006</v>
      </c>
      <c r="J63" s="15">
        <f>VLOOKUP(MTPL_Registrations[[#This Row],[player_id]],'MTBC statistics'!$A$1:$AK$1196,21,0)</f>
        <v>0</v>
      </c>
      <c r="K63" s="14">
        <f>VLOOKUP(MTPL_Registrations[[#This Row],[player_id]],'MTBC statistics'!$A$1:$AK$1196,23,0)</f>
        <v>16</v>
      </c>
      <c r="L63" s="15">
        <f>ROUND(VLOOKUP(MTPL_Registrations[[#This Row],[player_id]],'MTBC statistics'!$A$1:$AK$1196,19,0)/6,0)</f>
        <v>1</v>
      </c>
      <c r="M63" s="15">
        <f>VLOOKUP(MTPL_Registrations[[#This Row],[player_id]],'MTBC statistics'!$A$1:$AK$1196,16,0)</f>
        <v>16.399999999999999</v>
      </c>
      <c r="N63" s="15">
        <f>VLOOKUP(MTPL_Registrations[[#This Row],[player_id]],'MTBC statistics'!$A$1:$AK$1196,15,0)</f>
        <v>33</v>
      </c>
      <c r="O63" s="16">
        <f>VLOOKUP(MTPL_Registrations[[#This Row],[player_id]],'MTBC statistics'!$A$1:$AK$1196,24,0)</f>
        <v>0</v>
      </c>
      <c r="P63" s="17">
        <f>VLOOKUP(MTPL_Registrations[[#This Row],[player_id]],'MTBC statistics'!$A$1:$AK$1196,28,0)</f>
        <v>0</v>
      </c>
      <c r="Q63" s="13">
        <f>VLOOKUP(MTPL_Registrations[[#This Row],[player_id]],'MTBC statistics'!$A$1:$AK$1196,29,0)</f>
        <v>12</v>
      </c>
      <c r="R63" s="13">
        <f>VLOOKUP(MTPL_Registrations[[#This Row],[player_id]],'MTBC statistics'!$A$1:$AK$1196,34,0)</f>
        <v>658</v>
      </c>
      <c r="S63" s="13">
        <f>VLOOKUP(MTPL_Registrations[[#This Row],[player_id]],'MTBC statistics'!$A$1:$AK$1196,35,0)</f>
        <v>308</v>
      </c>
      <c r="T63" s="13">
        <f>VLOOKUP(MTPL_Registrations[[#This Row],[player_id]],'MTBC statistics'!$A$1:$AK$1196,36,0)</f>
        <v>0</v>
      </c>
      <c r="U63" s="13">
        <f>VLOOKUP(MTPL_Registrations[[#This Row],[player_id]],'MTBC statistics'!$A$1:$AK$1196,37,0)</f>
        <v>350</v>
      </c>
      <c r="V63" s="15" t="b">
        <f>IFERROR(VLOOKUP(MTPL_Registrations[[#This Row],[player_id]],Table6[#All],10,0),FALSE)</f>
        <v>0</v>
      </c>
      <c r="W63" s="15" t="b">
        <f>IFERROR(VLOOKUP(MTPL_Registrations[[#This Row],[player_id]],ONWER_RETAINED_PLAYER!$A$1:$M$25,3,0),FALSE)</f>
        <v>0</v>
      </c>
      <c r="X63" s="15" t="b">
        <f>IFERROR(VLOOKUP(MTPL_Registrations[[#This Row],[player_id]],ONWER_RETAINED_PLAYER!$A$1:$M$25,4,0),FALSE)</f>
        <v>0</v>
      </c>
      <c r="Y63" s="15">
        <v>62</v>
      </c>
      <c r="Z63" s="15">
        <v>34</v>
      </c>
      <c r="AA63" s="18">
        <v>192</v>
      </c>
      <c r="AB63" s="15">
        <f>VLOOKUP(MTPL_Registrations[[#This Row],[player_id]],'MTBC statistics'!$A$1:$AK$1196,13,0)</f>
        <v>12</v>
      </c>
      <c r="AC63" s="15">
        <f>VLOOKUP(MTPL_Registrations[[#This Row],[player_id]],'MTBC statistics'!$A$1:$AK$1196,14,0)</f>
        <v>1</v>
      </c>
      <c r="AD63" s="19"/>
    </row>
    <row r="64" spans="1:30" ht="22" customHeight="1" x14ac:dyDescent="0.2">
      <c r="A64" s="20">
        <v>513533</v>
      </c>
      <c r="B64" s="12" t="s">
        <v>79</v>
      </c>
      <c r="C64" s="12" t="s">
        <v>80</v>
      </c>
      <c r="D64" s="12">
        <v>6124833905</v>
      </c>
      <c r="E64" s="12" t="s">
        <v>78</v>
      </c>
      <c r="F64" s="13">
        <f>VLOOKUP(MTPL_Registrations[[#This Row],[player_id]],'MTBC statistics'!$A$1:$AK$1196,8,0)</f>
        <v>9</v>
      </c>
      <c r="G64" s="13">
        <f>VLOOKUP(MTPL_Registrations[[#This Row],[player_id]],'MTBC statistics'!$A$1:$AK$1196,11,0)</f>
        <v>23</v>
      </c>
      <c r="H64" s="13">
        <f>VLOOKUP(MTPL_Registrations[[#This Row],[player_id]],'MTBC statistics'!$A$1:$AK$1196,12,0)</f>
        <v>41</v>
      </c>
      <c r="I64" s="14">
        <f>VLOOKUP(MTPL_Registrations[[#This Row],[player_id]],'MTBC statistics'!$A$1:$AK$1196,17,0)</f>
        <v>56.0976</v>
      </c>
      <c r="J64" s="15">
        <f>VLOOKUP(MTPL_Registrations[[#This Row],[player_id]],'MTBC statistics'!$A$1:$AK$1196,21,0)</f>
        <v>11</v>
      </c>
      <c r="K64" s="14">
        <f>VLOOKUP(MTPL_Registrations[[#This Row],[player_id]],'MTBC statistics'!$A$1:$AK$1196,23,0)</f>
        <v>2.7273000000000001</v>
      </c>
      <c r="L64" s="15">
        <f>ROUND(VLOOKUP(MTPL_Registrations[[#This Row],[player_id]],'MTBC statistics'!$A$1:$AK$1196,19,0)/6,0)</f>
        <v>31</v>
      </c>
      <c r="M64" s="15">
        <f>VLOOKUP(MTPL_Registrations[[#This Row],[player_id]],'MTBC statistics'!$A$1:$AK$1196,16,0)</f>
        <v>4.5999999999999996</v>
      </c>
      <c r="N64" s="15">
        <f>VLOOKUP(MTPL_Registrations[[#This Row],[player_id]],'MTBC statistics'!$A$1:$AK$1196,15,0)</f>
        <v>10</v>
      </c>
      <c r="O64" s="16">
        <f>VLOOKUP(MTPL_Registrations[[#This Row],[player_id]],'MTBC statistics'!$A$1:$AK$1196,24,0)</f>
        <v>43527</v>
      </c>
      <c r="P64" s="17">
        <f>VLOOKUP(MTPL_Registrations[[#This Row],[player_id]],'MTBC statistics'!$A$1:$AK$1196,28,0)</f>
        <v>0</v>
      </c>
      <c r="Q64" s="13">
        <f>VLOOKUP(MTPL_Registrations[[#This Row],[player_id]],'MTBC statistics'!$A$1:$AK$1196,29,0)</f>
        <v>2</v>
      </c>
      <c r="R64" s="13">
        <f>VLOOKUP(MTPL_Registrations[[#This Row],[player_id]],'MTBC statistics'!$A$1:$AK$1196,34,0)</f>
        <v>645</v>
      </c>
      <c r="S64" s="13">
        <f>VLOOKUP(MTPL_Registrations[[#This Row],[player_id]],'MTBC statistics'!$A$1:$AK$1196,35,0)</f>
        <v>45</v>
      </c>
      <c r="T64" s="13">
        <f>VLOOKUP(MTPL_Registrations[[#This Row],[player_id]],'MTBC statistics'!$A$1:$AK$1196,36,0)</f>
        <v>550</v>
      </c>
      <c r="U64" s="13">
        <f>VLOOKUP(MTPL_Registrations[[#This Row],[player_id]],'MTBC statistics'!$A$1:$AK$1196,37,0)</f>
        <v>50</v>
      </c>
      <c r="V64" s="15" t="b">
        <f>IFERROR(VLOOKUP(MTPL_Registrations[[#This Row],[player_id]],Table6[#All],10,0),FALSE)</f>
        <v>0</v>
      </c>
      <c r="W64" s="15" t="b">
        <f>IFERROR(VLOOKUP(MTPL_Registrations[[#This Row],[player_id]],ONWER_RETAINED_PLAYER!$A$1:$M$25,3,0),FALSE)</f>
        <v>0</v>
      </c>
      <c r="X64" s="15" t="b">
        <f>IFERROR(VLOOKUP(MTPL_Registrations[[#This Row],[player_id]],ONWER_RETAINED_PLAYER!$A$1:$M$25,4,0),FALSE)</f>
        <v>0</v>
      </c>
      <c r="Y64" s="15">
        <v>63</v>
      </c>
      <c r="Z64" s="15">
        <v>158</v>
      </c>
      <c r="AA64" s="18">
        <v>43</v>
      </c>
      <c r="AB64" s="15">
        <f>VLOOKUP(MTPL_Registrations[[#This Row],[player_id]],'MTBC statistics'!$A$1:$AK$1196,13,0)</f>
        <v>0</v>
      </c>
      <c r="AC64" s="15">
        <f>VLOOKUP(MTPL_Registrations[[#This Row],[player_id]],'MTBC statistics'!$A$1:$AK$1196,14,0)</f>
        <v>1</v>
      </c>
      <c r="AD64" s="19"/>
    </row>
    <row r="65" spans="1:30" ht="22" customHeight="1" x14ac:dyDescent="0.2">
      <c r="A65" s="20">
        <v>369258</v>
      </c>
      <c r="B65" s="12" t="s">
        <v>278</v>
      </c>
      <c r="C65" s="12" t="s">
        <v>279</v>
      </c>
      <c r="D65" s="12">
        <v>2142129284</v>
      </c>
      <c r="E65" s="12" t="s">
        <v>269</v>
      </c>
      <c r="F65" s="13">
        <f>VLOOKUP(MTPL_Registrations[[#This Row],[player_id]],'MTBC statistics'!$A$1:$AK$1196,8,0)</f>
        <v>9</v>
      </c>
      <c r="G65" s="13">
        <f>VLOOKUP(MTPL_Registrations[[#This Row],[player_id]],'MTBC statistics'!$A$1:$AK$1196,11,0)</f>
        <v>38</v>
      </c>
      <c r="H65" s="13">
        <f>VLOOKUP(MTPL_Registrations[[#This Row],[player_id]],'MTBC statistics'!$A$1:$AK$1196,12,0)</f>
        <v>59</v>
      </c>
      <c r="I65" s="14">
        <f>VLOOKUP(MTPL_Registrations[[#This Row],[player_id]],'MTBC statistics'!$A$1:$AK$1196,17,0)</f>
        <v>64.406800000000004</v>
      </c>
      <c r="J65" s="15">
        <f>VLOOKUP(MTPL_Registrations[[#This Row],[player_id]],'MTBC statistics'!$A$1:$AK$1196,21,0)</f>
        <v>14</v>
      </c>
      <c r="K65" s="14">
        <f>VLOOKUP(MTPL_Registrations[[#This Row],[player_id]],'MTBC statistics'!$A$1:$AK$1196,23,0)</f>
        <v>4.3975</v>
      </c>
      <c r="L65" s="15">
        <f>ROUND(VLOOKUP(MTPL_Registrations[[#This Row],[player_id]],'MTBC statistics'!$A$1:$AK$1196,19,0)/6,0)</f>
        <v>27</v>
      </c>
      <c r="M65" s="15">
        <f>VLOOKUP(MTPL_Registrations[[#This Row],[player_id]],'MTBC statistics'!$A$1:$AK$1196,16,0)</f>
        <v>4.75</v>
      </c>
      <c r="N65" s="15">
        <f>VLOOKUP(MTPL_Registrations[[#This Row],[player_id]],'MTBC statistics'!$A$1:$AK$1196,15,0)</f>
        <v>14</v>
      </c>
      <c r="O65" s="16">
        <f>VLOOKUP(MTPL_Registrations[[#This Row],[player_id]],'MTBC statistics'!$A$1:$AK$1196,24,0)</f>
        <v>43560</v>
      </c>
      <c r="P65" s="17">
        <f>VLOOKUP(MTPL_Registrations[[#This Row],[player_id]],'MTBC statistics'!$A$1:$AK$1196,28,0)</f>
        <v>0</v>
      </c>
      <c r="Q65" s="13">
        <f>VLOOKUP(MTPL_Registrations[[#This Row],[player_id]],'MTBC statistics'!$A$1:$AK$1196,29,0)</f>
        <v>1</v>
      </c>
      <c r="R65" s="13">
        <f>VLOOKUP(MTPL_Registrations[[#This Row],[player_id]],'MTBC statistics'!$A$1:$AK$1196,34,0)</f>
        <v>643</v>
      </c>
      <c r="S65" s="13">
        <f>VLOOKUP(MTPL_Registrations[[#This Row],[player_id]],'MTBC statistics'!$A$1:$AK$1196,35,0)</f>
        <v>63</v>
      </c>
      <c r="T65" s="13">
        <f>VLOOKUP(MTPL_Registrations[[#This Row],[player_id]],'MTBC statistics'!$A$1:$AK$1196,36,0)</f>
        <v>560</v>
      </c>
      <c r="U65" s="13">
        <f>VLOOKUP(MTPL_Registrations[[#This Row],[player_id]],'MTBC statistics'!$A$1:$AK$1196,37,0)</f>
        <v>20</v>
      </c>
      <c r="V65" s="15" t="b">
        <f>IFERROR(VLOOKUP(MTPL_Registrations[[#This Row],[player_id]],Table6[#All],10,0),FALSE)</f>
        <v>0</v>
      </c>
      <c r="W65" s="15" t="b">
        <f>IFERROR(VLOOKUP(MTPL_Registrations[[#This Row],[player_id]],ONWER_RETAINED_PLAYER!$A$1:$M$25,3,0),FALSE)</f>
        <v>0</v>
      </c>
      <c r="X65" s="15" t="b">
        <f>IFERROR(VLOOKUP(MTPL_Registrations[[#This Row],[player_id]],ONWER_RETAINED_PLAYER!$A$1:$M$25,4,0),FALSE)</f>
        <v>0</v>
      </c>
      <c r="Y65" s="15">
        <v>64</v>
      </c>
      <c r="Z65" s="15">
        <v>142</v>
      </c>
      <c r="AA65" s="18">
        <v>41</v>
      </c>
      <c r="AB65" s="15">
        <f>VLOOKUP(MTPL_Registrations[[#This Row],[player_id]],'MTBC statistics'!$A$1:$AK$1196,13,0)</f>
        <v>1</v>
      </c>
      <c r="AC65" s="15">
        <f>VLOOKUP(MTPL_Registrations[[#This Row],[player_id]],'MTBC statistics'!$A$1:$AK$1196,14,0)</f>
        <v>2</v>
      </c>
      <c r="AD65" s="19"/>
    </row>
    <row r="66" spans="1:30" ht="22" customHeight="1" x14ac:dyDescent="0.2">
      <c r="A66" s="20">
        <v>514201</v>
      </c>
      <c r="B66" s="12" t="s">
        <v>121</v>
      </c>
      <c r="C66" s="12" t="s">
        <v>122</v>
      </c>
      <c r="D66" s="12">
        <v>6128191140</v>
      </c>
      <c r="E66" s="12" t="s">
        <v>123</v>
      </c>
      <c r="F66" s="13">
        <f>VLOOKUP(MTPL_Registrations[[#This Row],[player_id]],'MTBC statistics'!$A$1:$AK$1196,8,0)</f>
        <v>11</v>
      </c>
      <c r="G66" s="13">
        <f>VLOOKUP(MTPL_Registrations[[#This Row],[player_id]],'MTBC statistics'!$A$1:$AK$1196,11,0)</f>
        <v>78</v>
      </c>
      <c r="H66" s="13">
        <f>VLOOKUP(MTPL_Registrations[[#This Row],[player_id]],'MTBC statistics'!$A$1:$AK$1196,12,0)</f>
        <v>166</v>
      </c>
      <c r="I66" s="14">
        <f>VLOOKUP(MTPL_Registrations[[#This Row],[player_id]],'MTBC statistics'!$A$1:$AK$1196,17,0)</f>
        <v>46.988</v>
      </c>
      <c r="J66" s="15">
        <f>VLOOKUP(MTPL_Registrations[[#This Row],[player_id]],'MTBC statistics'!$A$1:$AK$1196,21,0)</f>
        <v>13</v>
      </c>
      <c r="K66" s="14">
        <f>VLOOKUP(MTPL_Registrations[[#This Row],[player_id]],'MTBC statistics'!$A$1:$AK$1196,23,0)</f>
        <v>4.0654000000000003</v>
      </c>
      <c r="L66" s="15">
        <f>ROUND(VLOOKUP(MTPL_Registrations[[#This Row],[player_id]],'MTBC statistics'!$A$1:$AK$1196,19,0)/6,0)</f>
        <v>36</v>
      </c>
      <c r="M66" s="15">
        <f>VLOOKUP(MTPL_Registrations[[#This Row],[player_id]],'MTBC statistics'!$A$1:$AK$1196,16,0)</f>
        <v>7.0909000000000004</v>
      </c>
      <c r="N66" s="15">
        <f>VLOOKUP(MTPL_Registrations[[#This Row],[player_id]],'MTBC statistics'!$A$1:$AK$1196,15,0)</f>
        <v>17</v>
      </c>
      <c r="O66" s="16">
        <f>VLOOKUP(MTPL_Registrations[[#This Row],[player_id]],'MTBC statistics'!$A$1:$AK$1196,24,0)</f>
        <v>43530</v>
      </c>
      <c r="P66" s="17">
        <f>VLOOKUP(MTPL_Registrations[[#This Row],[player_id]],'MTBC statistics'!$A$1:$AK$1196,28,0)</f>
        <v>0</v>
      </c>
      <c r="Q66" s="13">
        <f>VLOOKUP(MTPL_Registrations[[#This Row],[player_id]],'MTBC statistics'!$A$1:$AK$1196,29,0)</f>
        <v>9</v>
      </c>
      <c r="R66" s="13">
        <f>VLOOKUP(MTPL_Registrations[[#This Row],[player_id]],'MTBC statistics'!$A$1:$AK$1196,34,0)</f>
        <v>642</v>
      </c>
      <c r="S66" s="13">
        <f>VLOOKUP(MTPL_Registrations[[#This Row],[player_id]],'MTBC statistics'!$A$1:$AK$1196,35,0)</f>
        <v>62</v>
      </c>
      <c r="T66" s="13">
        <f>VLOOKUP(MTPL_Registrations[[#This Row],[player_id]],'MTBC statistics'!$A$1:$AK$1196,36,0)</f>
        <v>490</v>
      </c>
      <c r="U66" s="13">
        <f>VLOOKUP(MTPL_Registrations[[#This Row],[player_id]],'MTBC statistics'!$A$1:$AK$1196,37,0)</f>
        <v>90</v>
      </c>
      <c r="V66" s="15" t="b">
        <f>IFERROR(VLOOKUP(MTPL_Registrations[[#This Row],[player_id]],Table6[#All],10,0),FALSE)</f>
        <v>0</v>
      </c>
      <c r="W66" s="15" t="b">
        <f>IFERROR(VLOOKUP(MTPL_Registrations[[#This Row],[player_id]],ONWER_RETAINED_PLAYER!$A$1:$M$25,3,0),FALSE)</f>
        <v>0</v>
      </c>
      <c r="X66" s="15" t="b">
        <f>IFERROR(VLOOKUP(MTPL_Registrations[[#This Row],[player_id]],ONWER_RETAINED_PLAYER!$A$1:$M$25,4,0),FALSE)</f>
        <v>0</v>
      </c>
      <c r="Y66" s="15">
        <v>65</v>
      </c>
      <c r="Z66" s="15">
        <v>145</v>
      </c>
      <c r="AA66" s="18">
        <v>54</v>
      </c>
      <c r="AB66" s="15">
        <f>VLOOKUP(MTPL_Registrations[[#This Row],[player_id]],'MTBC statistics'!$A$1:$AK$1196,13,0)</f>
        <v>0</v>
      </c>
      <c r="AC66" s="15">
        <f>VLOOKUP(MTPL_Registrations[[#This Row],[player_id]],'MTBC statistics'!$A$1:$AK$1196,14,0)</f>
        <v>2</v>
      </c>
      <c r="AD66" s="19"/>
    </row>
    <row r="67" spans="1:30" ht="22" customHeight="1" x14ac:dyDescent="0.2">
      <c r="A67" s="20">
        <v>859248</v>
      </c>
      <c r="B67" s="12" t="s">
        <v>89</v>
      </c>
      <c r="C67" s="12" t="s">
        <v>90</v>
      </c>
      <c r="D67" s="12">
        <v>8045939773</v>
      </c>
      <c r="E67" s="12" t="s">
        <v>91</v>
      </c>
      <c r="F67" s="13">
        <f>VLOOKUP(MTPL_Registrations[[#This Row],[player_id]],'MTBC statistics'!$A$1:$AK$1196,8,0)</f>
        <v>10</v>
      </c>
      <c r="G67" s="13">
        <f>VLOOKUP(MTPL_Registrations[[#This Row],[player_id]],'MTBC statistics'!$A$1:$AK$1196,11,0)</f>
        <v>82</v>
      </c>
      <c r="H67" s="13">
        <f>VLOOKUP(MTPL_Registrations[[#This Row],[player_id]],'MTBC statistics'!$A$1:$AK$1196,12,0)</f>
        <v>143</v>
      </c>
      <c r="I67" s="14">
        <f>VLOOKUP(MTPL_Registrations[[#This Row],[player_id]],'MTBC statistics'!$A$1:$AK$1196,17,0)</f>
        <v>57.342700000000001</v>
      </c>
      <c r="J67" s="15">
        <f>VLOOKUP(MTPL_Registrations[[#This Row],[player_id]],'MTBC statistics'!$A$1:$AK$1196,21,0)</f>
        <v>10</v>
      </c>
      <c r="K67" s="14">
        <f>VLOOKUP(MTPL_Registrations[[#This Row],[player_id]],'MTBC statistics'!$A$1:$AK$1196,23,0)</f>
        <v>4.4000000000000004</v>
      </c>
      <c r="L67" s="15">
        <f>ROUND(VLOOKUP(MTPL_Registrations[[#This Row],[player_id]],'MTBC statistics'!$A$1:$AK$1196,19,0)/6,0)</f>
        <v>30</v>
      </c>
      <c r="M67" s="15">
        <f>VLOOKUP(MTPL_Registrations[[#This Row],[player_id]],'MTBC statistics'!$A$1:$AK$1196,16,0)</f>
        <v>10.25</v>
      </c>
      <c r="N67" s="15">
        <f>VLOOKUP(MTPL_Registrations[[#This Row],[player_id]],'MTBC statistics'!$A$1:$AK$1196,15,0)</f>
        <v>35</v>
      </c>
      <c r="O67" s="16">
        <f>VLOOKUP(MTPL_Registrations[[#This Row],[player_id]],'MTBC statistics'!$A$1:$AK$1196,24,0)</f>
        <v>43539</v>
      </c>
      <c r="P67" s="17">
        <f>VLOOKUP(MTPL_Registrations[[#This Row],[player_id]],'MTBC statistics'!$A$1:$AK$1196,28,0)</f>
        <v>0</v>
      </c>
      <c r="Q67" s="13">
        <f>VLOOKUP(MTPL_Registrations[[#This Row],[player_id]],'MTBC statistics'!$A$1:$AK$1196,29,0)</f>
        <v>7</v>
      </c>
      <c r="R67" s="13">
        <f>VLOOKUP(MTPL_Registrations[[#This Row],[player_id]],'MTBC statistics'!$A$1:$AK$1196,34,0)</f>
        <v>642</v>
      </c>
      <c r="S67" s="13">
        <f>VLOOKUP(MTPL_Registrations[[#This Row],[player_id]],'MTBC statistics'!$A$1:$AK$1196,35,0)</f>
        <v>122</v>
      </c>
      <c r="T67" s="13">
        <f>VLOOKUP(MTPL_Registrations[[#This Row],[player_id]],'MTBC statistics'!$A$1:$AK$1196,36,0)</f>
        <v>420</v>
      </c>
      <c r="U67" s="13">
        <f>VLOOKUP(MTPL_Registrations[[#This Row],[player_id]],'MTBC statistics'!$A$1:$AK$1196,37,0)</f>
        <v>100</v>
      </c>
      <c r="V67" s="15" t="b">
        <f>IFERROR(VLOOKUP(MTPL_Registrations[[#This Row],[player_id]],Table6[#All],10,0),FALSE)</f>
        <v>0</v>
      </c>
      <c r="W67" s="15" t="b">
        <f>IFERROR(VLOOKUP(MTPL_Registrations[[#This Row],[player_id]],ONWER_RETAINED_PLAYER!$A$1:$M$25,3,0),FALSE)</f>
        <v>0</v>
      </c>
      <c r="X67" s="15" t="b">
        <f>IFERROR(VLOOKUP(MTPL_Registrations[[#This Row],[player_id]],ONWER_RETAINED_PLAYER!$A$1:$M$25,4,0),FALSE)</f>
        <v>0</v>
      </c>
      <c r="Y67" s="15">
        <v>66</v>
      </c>
      <c r="Z67" s="15">
        <v>96</v>
      </c>
      <c r="AA67" s="18">
        <v>78</v>
      </c>
      <c r="AB67" s="15">
        <f>VLOOKUP(MTPL_Registrations[[#This Row],[player_id]],'MTBC statistics'!$A$1:$AK$1196,13,0)</f>
        <v>0</v>
      </c>
      <c r="AC67" s="15">
        <f>VLOOKUP(MTPL_Registrations[[#This Row],[player_id]],'MTBC statistics'!$A$1:$AK$1196,14,0)</f>
        <v>0</v>
      </c>
      <c r="AD67" s="19"/>
    </row>
    <row r="68" spans="1:30" ht="22" customHeight="1" x14ac:dyDescent="0.2">
      <c r="A68" s="20">
        <v>1260034</v>
      </c>
      <c r="B68" s="12" t="s">
        <v>81</v>
      </c>
      <c r="C68" s="12" t="s">
        <v>82</v>
      </c>
      <c r="D68" s="12">
        <v>6127037277</v>
      </c>
      <c r="E68" s="12" t="s">
        <v>78</v>
      </c>
      <c r="F68" s="13">
        <f>VLOOKUP(MTPL_Registrations[[#This Row],[player_id]],'MTBC statistics'!$A$1:$AK$1196,8,0)</f>
        <v>7</v>
      </c>
      <c r="G68" s="13">
        <f>VLOOKUP(MTPL_Registrations[[#This Row],[player_id]],'MTBC statistics'!$A$1:$AK$1196,11,0)</f>
        <v>75</v>
      </c>
      <c r="H68" s="13">
        <f>VLOOKUP(MTPL_Registrations[[#This Row],[player_id]],'MTBC statistics'!$A$1:$AK$1196,12,0)</f>
        <v>106</v>
      </c>
      <c r="I68" s="14">
        <f>VLOOKUP(MTPL_Registrations[[#This Row],[player_id]],'MTBC statistics'!$A$1:$AK$1196,17,0)</f>
        <v>70.7547</v>
      </c>
      <c r="J68" s="15">
        <f>VLOOKUP(MTPL_Registrations[[#This Row],[player_id]],'MTBC statistics'!$A$1:$AK$1196,21,0)</f>
        <v>12</v>
      </c>
      <c r="K68" s="14">
        <f>VLOOKUP(MTPL_Registrations[[#This Row],[player_id]],'MTBC statistics'!$A$1:$AK$1196,23,0)</f>
        <v>4.08</v>
      </c>
      <c r="L68" s="15">
        <f>ROUND(VLOOKUP(MTPL_Registrations[[#This Row],[player_id]],'MTBC statistics'!$A$1:$AK$1196,19,0)/6,0)</f>
        <v>25</v>
      </c>
      <c r="M68" s="15">
        <f>VLOOKUP(MTPL_Registrations[[#This Row],[player_id]],'MTBC statistics'!$A$1:$AK$1196,16,0)</f>
        <v>10.7143</v>
      </c>
      <c r="N68" s="15">
        <f>VLOOKUP(MTPL_Registrations[[#This Row],[player_id]],'MTBC statistics'!$A$1:$AK$1196,15,0)</f>
        <v>33</v>
      </c>
      <c r="O68" s="16">
        <f>VLOOKUP(MTPL_Registrations[[#This Row],[player_id]],'MTBC statistics'!$A$1:$AK$1196,24,0)</f>
        <v>43568</v>
      </c>
      <c r="P68" s="17">
        <f>VLOOKUP(MTPL_Registrations[[#This Row],[player_id]],'MTBC statistics'!$A$1:$AK$1196,28,0)</f>
        <v>0</v>
      </c>
      <c r="Q68" s="13">
        <f>VLOOKUP(MTPL_Registrations[[#This Row],[player_id]],'MTBC statistics'!$A$1:$AK$1196,29,0)</f>
        <v>6</v>
      </c>
      <c r="R68" s="13">
        <f>VLOOKUP(MTPL_Registrations[[#This Row],[player_id]],'MTBC statistics'!$A$1:$AK$1196,34,0)</f>
        <v>641</v>
      </c>
      <c r="S68" s="13">
        <f>VLOOKUP(MTPL_Registrations[[#This Row],[player_id]],'MTBC statistics'!$A$1:$AK$1196,35,0)</f>
        <v>101</v>
      </c>
      <c r="T68" s="13">
        <f>VLOOKUP(MTPL_Registrations[[#This Row],[player_id]],'MTBC statistics'!$A$1:$AK$1196,36,0)</f>
        <v>470</v>
      </c>
      <c r="U68" s="13">
        <f>VLOOKUP(MTPL_Registrations[[#This Row],[player_id]],'MTBC statistics'!$A$1:$AK$1196,37,0)</f>
        <v>70</v>
      </c>
      <c r="V68" s="15" t="b">
        <f>IFERROR(VLOOKUP(MTPL_Registrations[[#This Row],[player_id]],Table6[#All],10,0),FALSE)</f>
        <v>0</v>
      </c>
      <c r="W68" s="15" t="b">
        <f>IFERROR(VLOOKUP(MTPL_Registrations[[#This Row],[player_id]],ONWER_RETAINED_PLAYER!$A$1:$M$25,3,0),FALSE)</f>
        <v>0</v>
      </c>
      <c r="X68" s="15" t="b">
        <f>IFERROR(VLOOKUP(MTPL_Registrations[[#This Row],[player_id]],ONWER_RETAINED_PLAYER!$A$1:$M$25,4,0),FALSE)</f>
        <v>0</v>
      </c>
      <c r="Y68" s="15">
        <v>67</v>
      </c>
      <c r="Z68" s="15">
        <v>108</v>
      </c>
      <c r="AA68" s="18">
        <v>62</v>
      </c>
      <c r="AB68" s="15">
        <f>VLOOKUP(MTPL_Registrations[[#This Row],[player_id]],'MTBC statistics'!$A$1:$AK$1196,13,0)</f>
        <v>6</v>
      </c>
      <c r="AC68" s="15">
        <f>VLOOKUP(MTPL_Registrations[[#This Row],[player_id]],'MTBC statistics'!$A$1:$AK$1196,14,0)</f>
        <v>0</v>
      </c>
      <c r="AD68" s="19"/>
    </row>
    <row r="69" spans="1:30" ht="22" customHeight="1" x14ac:dyDescent="0.2">
      <c r="A69" s="20">
        <v>834567</v>
      </c>
      <c r="B69" s="12" t="s">
        <v>205</v>
      </c>
      <c r="C69" s="12" t="s">
        <v>206</v>
      </c>
      <c r="D69" s="12">
        <v>6514427126</v>
      </c>
      <c r="E69" s="12" t="s">
        <v>193</v>
      </c>
      <c r="F69" s="13">
        <f>VLOOKUP(MTPL_Registrations[[#This Row],[player_id]],'MTBC statistics'!$A$1:$AK$1196,8,0)</f>
        <v>8</v>
      </c>
      <c r="G69" s="13">
        <f>VLOOKUP(MTPL_Registrations[[#This Row],[player_id]],'MTBC statistics'!$A$1:$AK$1196,11,0)</f>
        <v>47</v>
      </c>
      <c r="H69" s="13">
        <f>VLOOKUP(MTPL_Registrations[[#This Row],[player_id]],'MTBC statistics'!$A$1:$AK$1196,12,0)</f>
        <v>69</v>
      </c>
      <c r="I69" s="14">
        <f>VLOOKUP(MTPL_Registrations[[#This Row],[player_id]],'MTBC statistics'!$A$1:$AK$1196,17,0)</f>
        <v>68.115899999999996</v>
      </c>
      <c r="J69" s="15">
        <f>VLOOKUP(MTPL_Registrations[[#This Row],[player_id]],'MTBC statistics'!$A$1:$AK$1196,21,0)</f>
        <v>10</v>
      </c>
      <c r="K69" s="14">
        <f>VLOOKUP(MTPL_Registrations[[#This Row],[player_id]],'MTBC statistics'!$A$1:$AK$1196,23,0)</f>
        <v>2.9655</v>
      </c>
      <c r="L69" s="15">
        <f>ROUND(VLOOKUP(MTPL_Registrations[[#This Row],[player_id]],'MTBC statistics'!$A$1:$AK$1196,19,0)/6,0)</f>
        <v>29</v>
      </c>
      <c r="M69" s="15">
        <f>VLOOKUP(MTPL_Registrations[[#This Row],[player_id]],'MTBC statistics'!$A$1:$AK$1196,16,0)</f>
        <v>7.8333000000000004</v>
      </c>
      <c r="N69" s="15">
        <f>VLOOKUP(MTPL_Registrations[[#This Row],[player_id]],'MTBC statistics'!$A$1:$AK$1196,15,0)</f>
        <v>21</v>
      </c>
      <c r="O69" s="16">
        <f>VLOOKUP(MTPL_Registrations[[#This Row],[player_id]],'MTBC statistics'!$A$1:$AK$1196,24,0)</f>
        <v>43552</v>
      </c>
      <c r="P69" s="17">
        <f>VLOOKUP(MTPL_Registrations[[#This Row],[player_id]],'MTBC statistics'!$A$1:$AK$1196,28,0)</f>
        <v>0</v>
      </c>
      <c r="Q69" s="13">
        <f>VLOOKUP(MTPL_Registrations[[#This Row],[player_id]],'MTBC statistics'!$A$1:$AK$1196,29,0)</f>
        <v>4</v>
      </c>
      <c r="R69" s="13">
        <f>VLOOKUP(MTPL_Registrations[[#This Row],[player_id]],'MTBC statistics'!$A$1:$AK$1196,34,0)</f>
        <v>639</v>
      </c>
      <c r="S69" s="13">
        <f>VLOOKUP(MTPL_Registrations[[#This Row],[player_id]],'MTBC statistics'!$A$1:$AK$1196,35,0)</f>
        <v>79</v>
      </c>
      <c r="T69" s="13">
        <f>VLOOKUP(MTPL_Registrations[[#This Row],[player_id]],'MTBC statistics'!$A$1:$AK$1196,36,0)</f>
        <v>520</v>
      </c>
      <c r="U69" s="13">
        <f>VLOOKUP(MTPL_Registrations[[#This Row],[player_id]],'MTBC statistics'!$A$1:$AK$1196,37,0)</f>
        <v>40</v>
      </c>
      <c r="V69" s="15" t="b">
        <f>IFERROR(VLOOKUP(MTPL_Registrations[[#This Row],[player_id]],Table6[#All],10,0),FALSE)</f>
        <v>0</v>
      </c>
      <c r="W69" s="15" t="b">
        <f>IFERROR(VLOOKUP(MTPL_Registrations[[#This Row],[player_id]],ONWER_RETAINED_PLAYER!$A$1:$M$25,3,0),FALSE)</f>
        <v>0</v>
      </c>
      <c r="X69" s="15" t="b">
        <f>IFERROR(VLOOKUP(MTPL_Registrations[[#This Row],[player_id]],ONWER_RETAINED_PLAYER!$A$1:$M$25,4,0),FALSE)</f>
        <v>0</v>
      </c>
      <c r="Y69" s="15">
        <v>68</v>
      </c>
      <c r="Z69" s="15">
        <v>124</v>
      </c>
      <c r="AA69" s="18">
        <v>46</v>
      </c>
      <c r="AB69" s="15">
        <f>VLOOKUP(MTPL_Registrations[[#This Row],[player_id]],'MTBC statistics'!$A$1:$AK$1196,13,0)</f>
        <v>2</v>
      </c>
      <c r="AC69" s="15">
        <f>VLOOKUP(MTPL_Registrations[[#This Row],[player_id]],'MTBC statistics'!$A$1:$AK$1196,14,0)</f>
        <v>0</v>
      </c>
      <c r="AD69" s="19"/>
    </row>
    <row r="70" spans="1:30" ht="22" customHeight="1" x14ac:dyDescent="0.2">
      <c r="A70" s="20">
        <v>513054</v>
      </c>
      <c r="B70" s="12" t="s">
        <v>101</v>
      </c>
      <c r="C70" s="12" t="s">
        <v>102</v>
      </c>
      <c r="D70" s="12">
        <v>6304304638</v>
      </c>
      <c r="E70" s="12" t="s">
        <v>103</v>
      </c>
      <c r="F70" s="13">
        <f>VLOOKUP(MTPL_Registrations[[#This Row],[player_id]],'MTBC statistics'!$A$1:$AK$1196,8,0)</f>
        <v>11</v>
      </c>
      <c r="G70" s="13">
        <f>VLOOKUP(MTPL_Registrations[[#This Row],[player_id]],'MTBC statistics'!$A$1:$AK$1196,11,0)</f>
        <v>62</v>
      </c>
      <c r="H70" s="13">
        <f>VLOOKUP(MTPL_Registrations[[#This Row],[player_id]],'MTBC statistics'!$A$1:$AK$1196,12,0)</f>
        <v>115</v>
      </c>
      <c r="I70" s="14">
        <f>VLOOKUP(MTPL_Registrations[[#This Row],[player_id]],'MTBC statistics'!$A$1:$AK$1196,17,0)</f>
        <v>53.912999999999997</v>
      </c>
      <c r="J70" s="15">
        <f>VLOOKUP(MTPL_Registrations[[#This Row],[player_id]],'MTBC statistics'!$A$1:$AK$1196,21,0)</f>
        <v>17</v>
      </c>
      <c r="K70" s="14">
        <f>VLOOKUP(MTPL_Registrations[[#This Row],[player_id]],'MTBC statistics'!$A$1:$AK$1196,23,0)</f>
        <v>6.3611000000000004</v>
      </c>
      <c r="L70" s="15">
        <f>ROUND(VLOOKUP(MTPL_Registrations[[#This Row],[player_id]],'MTBC statistics'!$A$1:$AK$1196,19,0)/6,0)</f>
        <v>36</v>
      </c>
      <c r="M70" s="15">
        <f>VLOOKUP(MTPL_Registrations[[#This Row],[player_id]],'MTBC statistics'!$A$1:$AK$1196,16,0)</f>
        <v>5.6364000000000001</v>
      </c>
      <c r="N70" s="15">
        <f>VLOOKUP(MTPL_Registrations[[#This Row],[player_id]],'MTBC statistics'!$A$1:$AK$1196,15,0)</f>
        <v>13</v>
      </c>
      <c r="O70" s="16">
        <f>VLOOKUP(MTPL_Registrations[[#This Row],[player_id]],'MTBC statistics'!$A$1:$AK$1196,24,0)</f>
        <v>43552</v>
      </c>
      <c r="P70" s="17">
        <f>VLOOKUP(MTPL_Registrations[[#This Row],[player_id]],'MTBC statistics'!$A$1:$AK$1196,28,0)</f>
        <v>0</v>
      </c>
      <c r="Q70" s="13">
        <f>VLOOKUP(MTPL_Registrations[[#This Row],[player_id]],'MTBC statistics'!$A$1:$AK$1196,29,0)</f>
        <v>4</v>
      </c>
      <c r="R70" s="13">
        <f>VLOOKUP(MTPL_Registrations[[#This Row],[player_id]],'MTBC statistics'!$A$1:$AK$1196,34,0)</f>
        <v>639</v>
      </c>
      <c r="S70" s="13">
        <f>VLOOKUP(MTPL_Registrations[[#This Row],[player_id]],'MTBC statistics'!$A$1:$AK$1196,35,0)</f>
        <v>99</v>
      </c>
      <c r="T70" s="13">
        <f>VLOOKUP(MTPL_Registrations[[#This Row],[player_id]],'MTBC statistics'!$A$1:$AK$1196,36,0)</f>
        <v>440</v>
      </c>
      <c r="U70" s="13">
        <f>VLOOKUP(MTPL_Registrations[[#This Row],[player_id]],'MTBC statistics'!$A$1:$AK$1196,37,0)</f>
        <v>100</v>
      </c>
      <c r="V70" s="15" t="b">
        <f>IFERROR(VLOOKUP(MTPL_Registrations[[#This Row],[player_id]],Table6[#All],10,0),FALSE)</f>
        <v>0</v>
      </c>
      <c r="W70" s="15" t="b">
        <f>IFERROR(VLOOKUP(MTPL_Registrations[[#This Row],[player_id]],ONWER_RETAINED_PLAYER!$A$1:$M$25,3,0),FALSE)</f>
        <v>0</v>
      </c>
      <c r="X70" s="15" t="b">
        <f>IFERROR(VLOOKUP(MTPL_Registrations[[#This Row],[player_id]],ONWER_RETAINED_PLAYER!$A$1:$M$25,4,0),FALSE)</f>
        <v>0</v>
      </c>
      <c r="Y70" s="15">
        <v>69</v>
      </c>
      <c r="Z70" s="15">
        <v>110</v>
      </c>
      <c r="AA70" s="18">
        <v>72</v>
      </c>
      <c r="AB70" s="15">
        <f>VLOOKUP(MTPL_Registrations[[#This Row],[player_id]],'MTBC statistics'!$A$1:$AK$1196,13,0)</f>
        <v>3</v>
      </c>
      <c r="AC70" s="15">
        <f>VLOOKUP(MTPL_Registrations[[#This Row],[player_id]],'MTBC statistics'!$A$1:$AK$1196,14,0)</f>
        <v>2</v>
      </c>
      <c r="AD70" s="19"/>
    </row>
    <row r="71" spans="1:30" ht="22" customHeight="1" x14ac:dyDescent="0.2">
      <c r="A71" s="20">
        <v>515053</v>
      </c>
      <c r="B71" s="12" t="s">
        <v>372</v>
      </c>
      <c r="C71" s="12" t="s">
        <v>373</v>
      </c>
      <c r="D71" s="12">
        <v>6124433793</v>
      </c>
      <c r="E71" s="12" t="s">
        <v>371</v>
      </c>
      <c r="F71" s="13">
        <f>VLOOKUP(MTPL_Registrations[[#This Row],[player_id]],'MTBC statistics'!$A$1:$AK$1196,8,0)</f>
        <v>11</v>
      </c>
      <c r="G71" s="13">
        <f>VLOOKUP(MTPL_Registrations[[#This Row],[player_id]],'MTBC statistics'!$A$1:$AK$1196,11,0)</f>
        <v>41</v>
      </c>
      <c r="H71" s="13">
        <f>VLOOKUP(MTPL_Registrations[[#This Row],[player_id]],'MTBC statistics'!$A$1:$AK$1196,12,0)</f>
        <v>58</v>
      </c>
      <c r="I71" s="14">
        <f>VLOOKUP(MTPL_Registrations[[#This Row],[player_id]],'MTBC statistics'!$A$1:$AK$1196,17,0)</f>
        <v>70.689700000000002</v>
      </c>
      <c r="J71" s="15">
        <f>VLOOKUP(MTPL_Registrations[[#This Row],[player_id]],'MTBC statistics'!$A$1:$AK$1196,21,0)</f>
        <v>13</v>
      </c>
      <c r="K71" s="14">
        <f>VLOOKUP(MTPL_Registrations[[#This Row],[player_id]],'MTBC statistics'!$A$1:$AK$1196,23,0)</f>
        <v>3.3536999999999999</v>
      </c>
      <c r="L71" s="15">
        <f>ROUND(VLOOKUP(MTPL_Registrations[[#This Row],[player_id]],'MTBC statistics'!$A$1:$AK$1196,19,0)/6,0)</f>
        <v>38</v>
      </c>
      <c r="M71" s="15">
        <f>VLOOKUP(MTPL_Registrations[[#This Row],[player_id]],'MTBC statistics'!$A$1:$AK$1196,16,0)</f>
        <v>5.125</v>
      </c>
      <c r="N71" s="15">
        <f>VLOOKUP(MTPL_Registrations[[#This Row],[player_id]],'MTBC statistics'!$A$1:$AK$1196,15,0)</f>
        <v>16</v>
      </c>
      <c r="O71" s="16">
        <f>VLOOKUP(MTPL_Registrations[[#This Row],[player_id]],'MTBC statistics'!$A$1:$AK$1196,24,0)</f>
        <v>43547</v>
      </c>
      <c r="P71" s="17">
        <f>VLOOKUP(MTPL_Registrations[[#This Row],[player_id]],'MTBC statistics'!$A$1:$AK$1196,28,0)</f>
        <v>0</v>
      </c>
      <c r="Q71" s="13">
        <f>VLOOKUP(MTPL_Registrations[[#This Row],[player_id]],'MTBC statistics'!$A$1:$AK$1196,29,0)</f>
        <v>0</v>
      </c>
      <c r="R71" s="13">
        <f>VLOOKUP(MTPL_Registrations[[#This Row],[player_id]],'MTBC statistics'!$A$1:$AK$1196,34,0)</f>
        <v>638</v>
      </c>
      <c r="S71" s="13">
        <f>VLOOKUP(MTPL_Registrations[[#This Row],[player_id]],'MTBC statistics'!$A$1:$AK$1196,35,0)</f>
        <v>38</v>
      </c>
      <c r="T71" s="13">
        <f>VLOOKUP(MTPL_Registrations[[#This Row],[player_id]],'MTBC statistics'!$A$1:$AK$1196,36,0)</f>
        <v>580</v>
      </c>
      <c r="U71" s="13">
        <f>VLOOKUP(MTPL_Registrations[[#This Row],[player_id]],'MTBC statistics'!$A$1:$AK$1196,37,0)</f>
        <v>20</v>
      </c>
      <c r="V71" s="15" t="b">
        <f>IFERROR(VLOOKUP(MTPL_Registrations[[#This Row],[player_id]],Table6[#All],10,0),FALSE)</f>
        <v>0</v>
      </c>
      <c r="W71" s="15" t="b">
        <f>IFERROR(VLOOKUP(MTPL_Registrations[[#This Row],[player_id]],ONWER_RETAINED_PLAYER!$A$1:$M$25,3,0),FALSE)</f>
        <v>0</v>
      </c>
      <c r="X71" s="15" t="b">
        <f>IFERROR(VLOOKUP(MTPL_Registrations[[#This Row],[player_id]],ONWER_RETAINED_PLAYER!$A$1:$M$25,4,0),FALSE)</f>
        <v>0</v>
      </c>
      <c r="Y71" s="15">
        <v>70</v>
      </c>
      <c r="Z71" s="15">
        <v>165</v>
      </c>
      <c r="AA71" s="18">
        <v>37</v>
      </c>
      <c r="AB71" s="15">
        <f>VLOOKUP(MTPL_Registrations[[#This Row],[player_id]],'MTBC statistics'!$A$1:$AK$1196,13,0)</f>
        <v>1</v>
      </c>
      <c r="AC71" s="15">
        <f>VLOOKUP(MTPL_Registrations[[#This Row],[player_id]],'MTBC statistics'!$A$1:$AK$1196,14,0)</f>
        <v>3</v>
      </c>
      <c r="AD71" s="19"/>
    </row>
    <row r="72" spans="1:30" ht="22" customHeight="1" x14ac:dyDescent="0.2">
      <c r="A72" s="20">
        <v>1050936</v>
      </c>
      <c r="B72" s="12" t="s">
        <v>387</v>
      </c>
      <c r="C72" s="12" t="s">
        <v>388</v>
      </c>
      <c r="D72" s="12">
        <v>9526491431</v>
      </c>
      <c r="E72" s="12" t="s">
        <v>386</v>
      </c>
      <c r="F72" s="13">
        <f>VLOOKUP(MTPL_Registrations[[#This Row],[player_id]],'MTBC statistics'!$A$1:$AK$1196,8,0)</f>
        <v>7</v>
      </c>
      <c r="G72" s="13">
        <f>VLOOKUP(MTPL_Registrations[[#This Row],[player_id]],'MTBC statistics'!$A$1:$AK$1196,11,0)</f>
        <v>38</v>
      </c>
      <c r="H72" s="13">
        <f>VLOOKUP(MTPL_Registrations[[#This Row],[player_id]],'MTBC statistics'!$A$1:$AK$1196,12,0)</f>
        <v>38</v>
      </c>
      <c r="I72" s="14">
        <f>VLOOKUP(MTPL_Registrations[[#This Row],[player_id]],'MTBC statistics'!$A$1:$AK$1196,17,0)</f>
        <v>100</v>
      </c>
      <c r="J72" s="15">
        <f>VLOOKUP(MTPL_Registrations[[#This Row],[player_id]],'MTBC statistics'!$A$1:$AK$1196,21,0)</f>
        <v>15</v>
      </c>
      <c r="K72" s="14">
        <f>VLOOKUP(MTPL_Registrations[[#This Row],[player_id]],'MTBC statistics'!$A$1:$AK$1196,23,0)</f>
        <v>3.8868</v>
      </c>
      <c r="L72" s="15">
        <f>ROUND(VLOOKUP(MTPL_Registrations[[#This Row],[player_id]],'MTBC statistics'!$A$1:$AK$1196,19,0)/6,0)</f>
        <v>27</v>
      </c>
      <c r="M72" s="15">
        <f>VLOOKUP(MTPL_Registrations[[#This Row],[player_id]],'MTBC statistics'!$A$1:$AK$1196,16,0)</f>
        <v>6.3333000000000004</v>
      </c>
      <c r="N72" s="15">
        <f>VLOOKUP(MTPL_Registrations[[#This Row],[player_id]],'MTBC statistics'!$A$1:$AK$1196,15,0)</f>
        <v>21</v>
      </c>
      <c r="O72" s="16">
        <f>VLOOKUP(MTPL_Registrations[[#This Row],[player_id]],'MTBC statistics'!$A$1:$AK$1196,24,0)</f>
        <v>43574</v>
      </c>
      <c r="P72" s="17">
        <f>VLOOKUP(MTPL_Registrations[[#This Row],[player_id]],'MTBC statistics'!$A$1:$AK$1196,28,0)</f>
        <v>0</v>
      </c>
      <c r="Q72" s="13">
        <f>VLOOKUP(MTPL_Registrations[[#This Row],[player_id]],'MTBC statistics'!$A$1:$AK$1196,29,0)</f>
        <v>3</v>
      </c>
      <c r="R72" s="13">
        <f>VLOOKUP(MTPL_Registrations[[#This Row],[player_id]],'MTBC statistics'!$A$1:$AK$1196,34,0)</f>
        <v>634</v>
      </c>
      <c r="S72" s="13">
        <f>VLOOKUP(MTPL_Registrations[[#This Row],[player_id]],'MTBC statistics'!$A$1:$AK$1196,35,0)</f>
        <v>64</v>
      </c>
      <c r="T72" s="13">
        <f>VLOOKUP(MTPL_Registrations[[#This Row],[player_id]],'MTBC statistics'!$A$1:$AK$1196,36,0)</f>
        <v>530</v>
      </c>
      <c r="U72" s="13">
        <f>VLOOKUP(MTPL_Registrations[[#This Row],[player_id]],'MTBC statistics'!$A$1:$AK$1196,37,0)</f>
        <v>40</v>
      </c>
      <c r="V72" s="15" t="b">
        <f>IFERROR(VLOOKUP(MTPL_Registrations[[#This Row],[player_id]],Table6[#All],10,0),FALSE)</f>
        <v>0</v>
      </c>
      <c r="W72" s="15" t="b">
        <f>IFERROR(VLOOKUP(MTPL_Registrations[[#This Row],[player_id]],ONWER_RETAINED_PLAYER!$A$1:$M$25,3,0),FALSE)</f>
        <v>0</v>
      </c>
      <c r="X72" s="15" t="b">
        <f>IFERROR(VLOOKUP(MTPL_Registrations[[#This Row],[player_id]],ONWER_RETAINED_PLAYER!$A$1:$M$25,4,0),FALSE)</f>
        <v>0</v>
      </c>
      <c r="Y72" s="15">
        <v>71</v>
      </c>
      <c r="Z72" s="15">
        <v>141</v>
      </c>
      <c r="AA72" s="18">
        <v>45</v>
      </c>
      <c r="AB72" s="15">
        <f>VLOOKUP(MTPL_Registrations[[#This Row],[player_id]],'MTBC statistics'!$A$1:$AK$1196,13,0)</f>
        <v>2</v>
      </c>
      <c r="AC72" s="15">
        <f>VLOOKUP(MTPL_Registrations[[#This Row],[player_id]],'MTBC statistics'!$A$1:$AK$1196,14,0)</f>
        <v>2</v>
      </c>
      <c r="AD72" s="19"/>
    </row>
    <row r="73" spans="1:30" ht="22" customHeight="1" x14ac:dyDescent="0.2">
      <c r="A73" s="20">
        <v>513493</v>
      </c>
      <c r="B73" s="12" t="s">
        <v>407</v>
      </c>
      <c r="C73" s="12" t="s">
        <v>408</v>
      </c>
      <c r="D73" s="12">
        <v>6127072911</v>
      </c>
      <c r="E73" s="12" t="s">
        <v>396</v>
      </c>
      <c r="F73" s="13">
        <f>VLOOKUP(MTPL_Registrations[[#This Row],[player_id]],'MTBC statistics'!$A$1:$AK$1196,8,0)</f>
        <v>5</v>
      </c>
      <c r="G73" s="13">
        <f>VLOOKUP(MTPL_Registrations[[#This Row],[player_id]],'MTBC statistics'!$A$1:$AK$1196,11,0)</f>
        <v>49</v>
      </c>
      <c r="H73" s="13">
        <f>VLOOKUP(MTPL_Registrations[[#This Row],[player_id]],'MTBC statistics'!$A$1:$AK$1196,12,0)</f>
        <v>71</v>
      </c>
      <c r="I73" s="14">
        <f>VLOOKUP(MTPL_Registrations[[#This Row],[player_id]],'MTBC statistics'!$A$1:$AK$1196,17,0)</f>
        <v>69.014099999999999</v>
      </c>
      <c r="J73" s="15">
        <f>VLOOKUP(MTPL_Registrations[[#This Row],[player_id]],'MTBC statistics'!$A$1:$AK$1196,21,0)</f>
        <v>12</v>
      </c>
      <c r="K73" s="14">
        <f>VLOOKUP(MTPL_Registrations[[#This Row],[player_id]],'MTBC statistics'!$A$1:$AK$1196,23,0)</f>
        <v>3.1175999999999999</v>
      </c>
      <c r="L73" s="15">
        <f>ROUND(VLOOKUP(MTPL_Registrations[[#This Row],[player_id]],'MTBC statistics'!$A$1:$AK$1196,19,0)/6,0)</f>
        <v>17</v>
      </c>
      <c r="M73" s="15">
        <f>VLOOKUP(MTPL_Registrations[[#This Row],[player_id]],'MTBC statistics'!$A$1:$AK$1196,16,0)</f>
        <v>9.8000000000000007</v>
      </c>
      <c r="N73" s="15">
        <f>VLOOKUP(MTPL_Registrations[[#This Row],[player_id]],'MTBC statistics'!$A$1:$AK$1196,15,0)</f>
        <v>19</v>
      </c>
      <c r="O73" s="16">
        <f>VLOOKUP(MTPL_Registrations[[#This Row],[player_id]],'MTBC statistics'!$A$1:$AK$1196,24,0)</f>
        <v>43562</v>
      </c>
      <c r="P73" s="17">
        <f>VLOOKUP(MTPL_Registrations[[#This Row],[player_id]],'MTBC statistics'!$A$1:$AK$1196,28,0)</f>
        <v>0</v>
      </c>
      <c r="Q73" s="13">
        <f>VLOOKUP(MTPL_Registrations[[#This Row],[player_id]],'MTBC statistics'!$A$1:$AK$1196,29,0)</f>
        <v>5</v>
      </c>
      <c r="R73" s="13">
        <f>VLOOKUP(MTPL_Registrations[[#This Row],[player_id]],'MTBC statistics'!$A$1:$AK$1196,34,0)</f>
        <v>625</v>
      </c>
      <c r="S73" s="13">
        <f>VLOOKUP(MTPL_Registrations[[#This Row],[player_id]],'MTBC statistics'!$A$1:$AK$1196,35,0)</f>
        <v>75</v>
      </c>
      <c r="T73" s="13">
        <f>VLOOKUP(MTPL_Registrations[[#This Row],[player_id]],'MTBC statistics'!$A$1:$AK$1196,36,0)</f>
        <v>490</v>
      </c>
      <c r="U73" s="13">
        <f>VLOOKUP(MTPL_Registrations[[#This Row],[player_id]],'MTBC statistics'!$A$1:$AK$1196,37,0)</f>
        <v>60</v>
      </c>
      <c r="V73" s="15" t="b">
        <f>IFERROR(VLOOKUP(MTPL_Registrations[[#This Row],[player_id]],Table6[#All],10,0),FALSE)</f>
        <v>0</v>
      </c>
      <c r="W73" s="15" t="b">
        <f>IFERROR(VLOOKUP(MTPL_Registrations[[#This Row],[player_id]],ONWER_RETAINED_PLAYER!$A$1:$M$25,3,0),FALSE)</f>
        <v>0</v>
      </c>
      <c r="X73" s="15" t="b">
        <f>IFERROR(VLOOKUP(MTPL_Registrations[[#This Row],[player_id]],ONWER_RETAINED_PLAYER!$A$1:$M$25,4,0),FALSE)</f>
        <v>0</v>
      </c>
      <c r="Y73" s="15">
        <v>72</v>
      </c>
      <c r="Z73" s="15">
        <v>128</v>
      </c>
      <c r="AA73" s="18">
        <v>53</v>
      </c>
      <c r="AB73" s="15">
        <f>VLOOKUP(MTPL_Registrations[[#This Row],[player_id]],'MTBC statistics'!$A$1:$AK$1196,13,0)</f>
        <v>4</v>
      </c>
      <c r="AC73" s="15">
        <f>VLOOKUP(MTPL_Registrations[[#This Row],[player_id]],'MTBC statistics'!$A$1:$AK$1196,14,0)</f>
        <v>1</v>
      </c>
      <c r="AD73" s="19"/>
    </row>
    <row r="74" spans="1:30" ht="22" customHeight="1" x14ac:dyDescent="0.2">
      <c r="A74" s="20">
        <v>513362</v>
      </c>
      <c r="B74" s="12" t="s">
        <v>330</v>
      </c>
      <c r="C74" s="12" t="s">
        <v>331</v>
      </c>
      <c r="D74" s="12">
        <v>6128014501</v>
      </c>
      <c r="E74" s="12" t="s">
        <v>332</v>
      </c>
      <c r="F74" s="13">
        <f>VLOOKUP(MTPL_Registrations[[#This Row],[player_id]],'MTBC statistics'!$A$1:$AK$1196,8,0)</f>
        <v>10</v>
      </c>
      <c r="G74" s="13">
        <f>VLOOKUP(MTPL_Registrations[[#This Row],[player_id]],'MTBC statistics'!$A$1:$AK$1196,11,0)</f>
        <v>73</v>
      </c>
      <c r="H74" s="13">
        <f>VLOOKUP(MTPL_Registrations[[#This Row],[player_id]],'MTBC statistics'!$A$1:$AK$1196,12,0)</f>
        <v>77</v>
      </c>
      <c r="I74" s="14">
        <f>VLOOKUP(MTPL_Registrations[[#This Row],[player_id]],'MTBC statistics'!$A$1:$AK$1196,17,0)</f>
        <v>94.805199999999999</v>
      </c>
      <c r="J74" s="15">
        <f>VLOOKUP(MTPL_Registrations[[#This Row],[player_id]],'MTBC statistics'!$A$1:$AK$1196,21,0)</f>
        <v>13</v>
      </c>
      <c r="K74" s="14">
        <f>VLOOKUP(MTPL_Registrations[[#This Row],[player_id]],'MTBC statistics'!$A$1:$AK$1196,23,0)</f>
        <v>4.9036</v>
      </c>
      <c r="L74" s="15">
        <f>ROUND(VLOOKUP(MTPL_Registrations[[#This Row],[player_id]],'MTBC statistics'!$A$1:$AK$1196,19,0)/6,0)</f>
        <v>33</v>
      </c>
      <c r="M74" s="15">
        <f>VLOOKUP(MTPL_Registrations[[#This Row],[player_id]],'MTBC statistics'!$A$1:$AK$1196,16,0)</f>
        <v>8.1111000000000004</v>
      </c>
      <c r="N74" s="15">
        <f>VLOOKUP(MTPL_Registrations[[#This Row],[player_id]],'MTBC statistics'!$A$1:$AK$1196,15,0)</f>
        <v>41</v>
      </c>
      <c r="O74" s="16">
        <f>VLOOKUP(MTPL_Registrations[[#This Row],[player_id]],'MTBC statistics'!$A$1:$AK$1196,24,0)</f>
        <v>43570</v>
      </c>
      <c r="P74" s="17">
        <f>VLOOKUP(MTPL_Registrations[[#This Row],[player_id]],'MTBC statistics'!$A$1:$AK$1196,28,0)</f>
        <v>0</v>
      </c>
      <c r="Q74" s="13">
        <f>VLOOKUP(MTPL_Registrations[[#This Row],[player_id]],'MTBC statistics'!$A$1:$AK$1196,29,0)</f>
        <v>0</v>
      </c>
      <c r="R74" s="13">
        <f>VLOOKUP(MTPL_Registrations[[#This Row],[player_id]],'MTBC statistics'!$A$1:$AK$1196,34,0)</f>
        <v>623</v>
      </c>
      <c r="S74" s="13">
        <f>VLOOKUP(MTPL_Registrations[[#This Row],[player_id]],'MTBC statistics'!$A$1:$AK$1196,35,0)</f>
        <v>133</v>
      </c>
      <c r="T74" s="13">
        <f>VLOOKUP(MTPL_Registrations[[#This Row],[player_id]],'MTBC statistics'!$A$1:$AK$1196,36,0)</f>
        <v>480</v>
      </c>
      <c r="U74" s="13">
        <f>VLOOKUP(MTPL_Registrations[[#This Row],[player_id]],'MTBC statistics'!$A$1:$AK$1196,37,0)</f>
        <v>10</v>
      </c>
      <c r="V74" s="15" t="b">
        <f>IFERROR(VLOOKUP(MTPL_Registrations[[#This Row],[player_id]],Table6[#All],10,0),FALSE)</f>
        <v>0</v>
      </c>
      <c r="W74" s="15" t="b">
        <f>IFERROR(VLOOKUP(MTPL_Registrations[[#This Row],[player_id]],ONWER_RETAINED_PLAYER!$A$1:$M$25,3,0),FALSE)</f>
        <v>0</v>
      </c>
      <c r="X74" s="15" t="b">
        <f>IFERROR(VLOOKUP(MTPL_Registrations[[#This Row],[player_id]],ONWER_RETAINED_PLAYER!$A$1:$M$25,4,0),FALSE)</f>
        <v>0</v>
      </c>
      <c r="Y74" s="15">
        <v>73</v>
      </c>
      <c r="Z74" s="15">
        <v>95</v>
      </c>
      <c r="AA74" s="18">
        <v>58</v>
      </c>
      <c r="AB74" s="15">
        <f>VLOOKUP(MTPL_Registrations[[#This Row],[player_id]],'MTBC statistics'!$A$1:$AK$1196,13,0)</f>
        <v>2</v>
      </c>
      <c r="AC74" s="15">
        <f>VLOOKUP(MTPL_Registrations[[#This Row],[player_id]],'MTBC statistics'!$A$1:$AK$1196,14,0)</f>
        <v>4</v>
      </c>
      <c r="AD74" s="19"/>
    </row>
    <row r="75" spans="1:30" ht="22" customHeight="1" x14ac:dyDescent="0.2">
      <c r="A75" s="20">
        <v>1274158</v>
      </c>
      <c r="B75" s="12" t="s">
        <v>188</v>
      </c>
      <c r="C75" s="12" t="s">
        <v>189</v>
      </c>
      <c r="D75" s="12">
        <v>6513544420</v>
      </c>
      <c r="E75" s="12" t="s">
        <v>190</v>
      </c>
      <c r="F75" s="13">
        <f>VLOOKUP(MTPL_Registrations[[#This Row],[player_id]],'MTBC statistics'!$A$1:$AK$1196,8,0)</f>
        <v>10</v>
      </c>
      <c r="G75" s="13">
        <f>VLOOKUP(MTPL_Registrations[[#This Row],[player_id]],'MTBC statistics'!$A$1:$AK$1196,11,0)</f>
        <v>119</v>
      </c>
      <c r="H75" s="13">
        <f>VLOOKUP(MTPL_Registrations[[#This Row],[player_id]],'MTBC statistics'!$A$1:$AK$1196,12,0)</f>
        <v>153</v>
      </c>
      <c r="I75" s="14">
        <f>VLOOKUP(MTPL_Registrations[[#This Row],[player_id]],'MTBC statistics'!$A$1:$AK$1196,17,0)</f>
        <v>77.777799999999999</v>
      </c>
      <c r="J75" s="15">
        <f>VLOOKUP(MTPL_Registrations[[#This Row],[player_id]],'MTBC statistics'!$A$1:$AK$1196,21,0)</f>
        <v>10</v>
      </c>
      <c r="K75" s="14">
        <f>VLOOKUP(MTPL_Registrations[[#This Row],[player_id]],'MTBC statistics'!$A$1:$AK$1196,23,0)</f>
        <v>5.8742999999999999</v>
      </c>
      <c r="L75" s="15">
        <f>ROUND(VLOOKUP(MTPL_Registrations[[#This Row],[player_id]],'MTBC statistics'!$A$1:$AK$1196,19,0)/6,0)</f>
        <v>32</v>
      </c>
      <c r="M75" s="15">
        <f>VLOOKUP(MTPL_Registrations[[#This Row],[player_id]],'MTBC statistics'!$A$1:$AK$1196,16,0)</f>
        <v>13.222200000000001</v>
      </c>
      <c r="N75" s="15">
        <f>VLOOKUP(MTPL_Registrations[[#This Row],[player_id]],'MTBC statistics'!$A$1:$AK$1196,15,0)</f>
        <v>32</v>
      </c>
      <c r="O75" s="16">
        <f>VLOOKUP(MTPL_Registrations[[#This Row],[player_id]],'MTBC statistics'!$A$1:$AK$1196,24,0)</f>
        <v>43549</v>
      </c>
      <c r="P75" s="17">
        <f>VLOOKUP(MTPL_Registrations[[#This Row],[player_id]],'MTBC statistics'!$A$1:$AK$1196,28,0)</f>
        <v>0</v>
      </c>
      <c r="Q75" s="13">
        <f>VLOOKUP(MTPL_Registrations[[#This Row],[player_id]],'MTBC statistics'!$A$1:$AK$1196,29,0)</f>
        <v>7</v>
      </c>
      <c r="R75" s="13">
        <f>VLOOKUP(MTPL_Registrations[[#This Row],[player_id]],'MTBC statistics'!$A$1:$AK$1196,34,0)</f>
        <v>620</v>
      </c>
      <c r="S75" s="13">
        <f>VLOOKUP(MTPL_Registrations[[#This Row],[player_id]],'MTBC statistics'!$A$1:$AK$1196,35,0)</f>
        <v>260</v>
      </c>
      <c r="T75" s="13">
        <f>VLOOKUP(MTPL_Registrations[[#This Row],[player_id]],'MTBC statistics'!$A$1:$AK$1196,36,0)</f>
        <v>260</v>
      </c>
      <c r="U75" s="13">
        <f>VLOOKUP(MTPL_Registrations[[#This Row],[player_id]],'MTBC statistics'!$A$1:$AK$1196,37,0)</f>
        <v>100</v>
      </c>
      <c r="V75" s="15" t="b">
        <f>IFERROR(VLOOKUP(MTPL_Registrations[[#This Row],[player_id]],Table6[#All],10,0),FALSE)</f>
        <v>0</v>
      </c>
      <c r="W75" s="15" t="b">
        <f>IFERROR(VLOOKUP(MTPL_Registrations[[#This Row],[player_id]],ONWER_RETAINED_PLAYER!$A$1:$M$25,3,0),FALSE)</f>
        <v>0</v>
      </c>
      <c r="X75" s="15" t="b">
        <f>IFERROR(VLOOKUP(MTPL_Registrations[[#This Row],[player_id]],ONWER_RETAINED_PLAYER!$A$1:$M$25,4,0),FALSE)</f>
        <v>0</v>
      </c>
      <c r="Y75" s="15">
        <v>74</v>
      </c>
      <c r="Z75" s="15">
        <v>41</v>
      </c>
      <c r="AA75" s="18">
        <v>117</v>
      </c>
      <c r="AB75" s="15">
        <f>VLOOKUP(MTPL_Registrations[[#This Row],[player_id]],'MTBC statistics'!$A$1:$AK$1196,13,0)</f>
        <v>5</v>
      </c>
      <c r="AC75" s="15">
        <f>VLOOKUP(MTPL_Registrations[[#This Row],[player_id]],'MTBC statistics'!$A$1:$AK$1196,14,0)</f>
        <v>8</v>
      </c>
      <c r="AD75" s="19"/>
    </row>
    <row r="76" spans="1:30" ht="22" customHeight="1" x14ac:dyDescent="0.2">
      <c r="A76" s="20">
        <v>529178</v>
      </c>
      <c r="B76" s="12" t="s">
        <v>265</v>
      </c>
      <c r="C76" s="12" t="s">
        <v>266</v>
      </c>
      <c r="D76" s="12">
        <v>9523348476</v>
      </c>
      <c r="E76" s="12" t="s">
        <v>253</v>
      </c>
      <c r="F76" s="13">
        <f>VLOOKUP(MTPL_Registrations[[#This Row],[player_id]],'MTBC statistics'!$A$1:$AK$1196,8,0)</f>
        <v>10</v>
      </c>
      <c r="G76" s="13">
        <f>VLOOKUP(MTPL_Registrations[[#This Row],[player_id]],'MTBC statistics'!$A$1:$AK$1196,11,0)</f>
        <v>68</v>
      </c>
      <c r="H76" s="13">
        <f>VLOOKUP(MTPL_Registrations[[#This Row],[player_id]],'MTBC statistics'!$A$1:$AK$1196,12,0)</f>
        <v>107</v>
      </c>
      <c r="I76" s="14">
        <f>VLOOKUP(MTPL_Registrations[[#This Row],[player_id]],'MTBC statistics'!$A$1:$AK$1196,17,0)</f>
        <v>63.551400000000001</v>
      </c>
      <c r="J76" s="15">
        <f>VLOOKUP(MTPL_Registrations[[#This Row],[player_id]],'MTBC statistics'!$A$1:$AK$1196,21,0)</f>
        <v>10</v>
      </c>
      <c r="K76" s="14">
        <f>VLOOKUP(MTPL_Registrations[[#This Row],[player_id]],'MTBC statistics'!$A$1:$AK$1196,23,0)</f>
        <v>4.3810000000000002</v>
      </c>
      <c r="L76" s="15">
        <f>ROUND(VLOOKUP(MTPL_Registrations[[#This Row],[player_id]],'MTBC statistics'!$A$1:$AK$1196,19,0)/6,0)</f>
        <v>32</v>
      </c>
      <c r="M76" s="15">
        <f>VLOOKUP(MTPL_Registrations[[#This Row],[player_id]],'MTBC statistics'!$A$1:$AK$1196,16,0)</f>
        <v>6.8</v>
      </c>
      <c r="N76" s="15">
        <f>VLOOKUP(MTPL_Registrations[[#This Row],[player_id]],'MTBC statistics'!$A$1:$AK$1196,15,0)</f>
        <v>16</v>
      </c>
      <c r="O76" s="16">
        <f>VLOOKUP(MTPL_Registrations[[#This Row],[player_id]],'MTBC statistics'!$A$1:$AK$1196,24,0)</f>
        <v>43508</v>
      </c>
      <c r="P76" s="17">
        <f>VLOOKUP(MTPL_Registrations[[#This Row],[player_id]],'MTBC statistics'!$A$1:$AK$1196,28,0)</f>
        <v>0</v>
      </c>
      <c r="Q76" s="13">
        <f>VLOOKUP(MTPL_Registrations[[#This Row],[player_id]],'MTBC statistics'!$A$1:$AK$1196,29,0)</f>
        <v>2</v>
      </c>
      <c r="R76" s="13">
        <f>VLOOKUP(MTPL_Registrations[[#This Row],[player_id]],'MTBC statistics'!$A$1:$AK$1196,34,0)</f>
        <v>603</v>
      </c>
      <c r="S76" s="13">
        <f>VLOOKUP(MTPL_Registrations[[#This Row],[player_id]],'MTBC statistics'!$A$1:$AK$1196,35,0)</f>
        <v>103</v>
      </c>
      <c r="T76" s="13">
        <f>VLOOKUP(MTPL_Registrations[[#This Row],[player_id]],'MTBC statistics'!$A$1:$AK$1196,36,0)</f>
        <v>480</v>
      </c>
      <c r="U76" s="13">
        <f>VLOOKUP(MTPL_Registrations[[#This Row],[player_id]],'MTBC statistics'!$A$1:$AK$1196,37,0)</f>
        <v>20</v>
      </c>
      <c r="V76" s="15" t="b">
        <f>IFERROR(VLOOKUP(MTPL_Registrations[[#This Row],[player_id]],Table6[#All],10,0),FALSE)</f>
        <v>0</v>
      </c>
      <c r="W76" s="15" t="b">
        <f>IFERROR(VLOOKUP(MTPL_Registrations[[#This Row],[player_id]],ONWER_RETAINED_PLAYER!$A$1:$M$25,3,0),FALSE)</f>
        <v>1</v>
      </c>
      <c r="X76" s="15" t="b">
        <f>IFERROR(VLOOKUP(MTPL_Registrations[[#This Row],[player_id]],ONWER_RETAINED_PLAYER!$A$1:$M$25,4,0),FALSE)</f>
        <v>0</v>
      </c>
      <c r="Y76" s="15">
        <v>75</v>
      </c>
      <c r="Z76" s="15">
        <v>106</v>
      </c>
      <c r="AA76" s="18">
        <v>59</v>
      </c>
      <c r="AB76" s="15">
        <f>VLOOKUP(MTPL_Registrations[[#This Row],[player_id]],'MTBC statistics'!$A$1:$AK$1196,13,0)</f>
        <v>1</v>
      </c>
      <c r="AC76" s="15">
        <f>VLOOKUP(MTPL_Registrations[[#This Row],[player_id]],'MTBC statistics'!$A$1:$AK$1196,14,0)</f>
        <v>2</v>
      </c>
      <c r="AD76" s="19"/>
    </row>
    <row r="77" spans="1:30" ht="22" customHeight="1" x14ac:dyDescent="0.2">
      <c r="A77" s="20">
        <v>515415</v>
      </c>
      <c r="B77" s="12" t="s">
        <v>267</v>
      </c>
      <c r="C77" s="12" t="s">
        <v>268</v>
      </c>
      <c r="D77" s="12">
        <v>6123005599</v>
      </c>
      <c r="E77" s="12" t="s">
        <v>269</v>
      </c>
      <c r="F77" s="13">
        <f>VLOOKUP(MTPL_Registrations[[#This Row],[player_id]],'MTBC statistics'!$A$1:$AK$1196,8,0)</f>
        <v>8</v>
      </c>
      <c r="G77" s="13">
        <f>VLOOKUP(MTPL_Registrations[[#This Row],[player_id]],'MTBC statistics'!$A$1:$AK$1196,11,0)</f>
        <v>79</v>
      </c>
      <c r="H77" s="13">
        <f>VLOOKUP(MTPL_Registrations[[#This Row],[player_id]],'MTBC statistics'!$A$1:$AK$1196,12,0)</f>
        <v>101</v>
      </c>
      <c r="I77" s="14">
        <f>VLOOKUP(MTPL_Registrations[[#This Row],[player_id]],'MTBC statistics'!$A$1:$AK$1196,17,0)</f>
        <v>78.217799999999997</v>
      </c>
      <c r="J77" s="15">
        <f>VLOOKUP(MTPL_Registrations[[#This Row],[player_id]],'MTBC statistics'!$A$1:$AK$1196,21,0)</f>
        <v>8</v>
      </c>
      <c r="K77" s="14">
        <f>VLOOKUP(MTPL_Registrations[[#This Row],[player_id]],'MTBC statistics'!$A$1:$AK$1196,23,0)</f>
        <v>4.7407000000000004</v>
      </c>
      <c r="L77" s="15">
        <f>ROUND(VLOOKUP(MTPL_Registrations[[#This Row],[player_id]],'MTBC statistics'!$A$1:$AK$1196,19,0)/6,0)</f>
        <v>27</v>
      </c>
      <c r="M77" s="15">
        <f>VLOOKUP(MTPL_Registrations[[#This Row],[player_id]],'MTBC statistics'!$A$1:$AK$1196,16,0)</f>
        <v>9.875</v>
      </c>
      <c r="N77" s="15">
        <f>VLOOKUP(MTPL_Registrations[[#This Row],[player_id]],'MTBC statistics'!$A$1:$AK$1196,15,0)</f>
        <v>27</v>
      </c>
      <c r="O77" s="16">
        <f>VLOOKUP(MTPL_Registrations[[#This Row],[player_id]],'MTBC statistics'!$A$1:$AK$1196,24,0)</f>
        <v>43512</v>
      </c>
      <c r="P77" s="17">
        <f>VLOOKUP(MTPL_Registrations[[#This Row],[player_id]],'MTBC statistics'!$A$1:$AK$1196,28,0)</f>
        <v>0</v>
      </c>
      <c r="Q77" s="13">
        <f>VLOOKUP(MTPL_Registrations[[#This Row],[player_id]],'MTBC statistics'!$A$1:$AK$1196,29,0)</f>
        <v>7</v>
      </c>
      <c r="R77" s="13">
        <f>VLOOKUP(MTPL_Registrations[[#This Row],[player_id]],'MTBC statistics'!$A$1:$AK$1196,34,0)</f>
        <v>603</v>
      </c>
      <c r="S77" s="13">
        <f>VLOOKUP(MTPL_Registrations[[#This Row],[player_id]],'MTBC statistics'!$A$1:$AK$1196,35,0)</f>
        <v>153</v>
      </c>
      <c r="T77" s="13">
        <f>VLOOKUP(MTPL_Registrations[[#This Row],[player_id]],'MTBC statistics'!$A$1:$AK$1196,36,0)</f>
        <v>370</v>
      </c>
      <c r="U77" s="13">
        <f>VLOOKUP(MTPL_Registrations[[#This Row],[player_id]],'MTBC statistics'!$A$1:$AK$1196,37,0)</f>
        <v>80</v>
      </c>
      <c r="V77" s="15" t="b">
        <f>IFERROR(VLOOKUP(MTPL_Registrations[[#This Row],[player_id]],Table6[#All],10,0),FALSE)</f>
        <v>0</v>
      </c>
      <c r="W77" s="15" t="b">
        <f>IFERROR(VLOOKUP(MTPL_Registrations[[#This Row],[player_id]],ONWER_RETAINED_PLAYER!$A$1:$M$25,3,0),FALSE)</f>
        <v>0</v>
      </c>
      <c r="X77" s="15" t="b">
        <f>IFERROR(VLOOKUP(MTPL_Registrations[[#This Row],[player_id]],ONWER_RETAINED_PLAYER!$A$1:$M$25,4,0),FALSE)</f>
        <v>0</v>
      </c>
      <c r="Y77" s="15">
        <v>76</v>
      </c>
      <c r="Z77" s="15">
        <v>85</v>
      </c>
      <c r="AA77" s="18">
        <v>87</v>
      </c>
      <c r="AB77" s="15">
        <f>VLOOKUP(MTPL_Registrations[[#This Row],[player_id]],'MTBC statistics'!$A$1:$AK$1196,13,0)</f>
        <v>8</v>
      </c>
      <c r="AC77" s="15">
        <f>VLOOKUP(MTPL_Registrations[[#This Row],[player_id]],'MTBC statistics'!$A$1:$AK$1196,14,0)</f>
        <v>3</v>
      </c>
      <c r="AD77" s="19"/>
    </row>
    <row r="78" spans="1:30" ht="22" customHeight="1" x14ac:dyDescent="0.2">
      <c r="A78" s="20">
        <v>502856</v>
      </c>
      <c r="B78" s="12" t="s">
        <v>340</v>
      </c>
      <c r="C78" s="12" t="s">
        <v>341</v>
      </c>
      <c r="D78" s="12">
        <v>5104096463</v>
      </c>
      <c r="E78" s="12" t="s">
        <v>342</v>
      </c>
      <c r="F78" s="13">
        <f>VLOOKUP(MTPL_Registrations[[#This Row],[player_id]],'MTBC statistics'!$A$1:$AK$1196,8,0)</f>
        <v>10</v>
      </c>
      <c r="G78" s="13">
        <f>VLOOKUP(MTPL_Registrations[[#This Row],[player_id]],'MTBC statistics'!$A$1:$AK$1196,11,0)</f>
        <v>62</v>
      </c>
      <c r="H78" s="13">
        <f>VLOOKUP(MTPL_Registrations[[#This Row],[player_id]],'MTBC statistics'!$A$1:$AK$1196,12,0)</f>
        <v>98</v>
      </c>
      <c r="I78" s="14">
        <f>VLOOKUP(MTPL_Registrations[[#This Row],[player_id]],'MTBC statistics'!$A$1:$AK$1196,17,0)</f>
        <v>63.265300000000003</v>
      </c>
      <c r="J78" s="15">
        <f>VLOOKUP(MTPL_Registrations[[#This Row],[player_id]],'MTBC statistics'!$A$1:$AK$1196,21,0)</f>
        <v>14</v>
      </c>
      <c r="K78" s="14">
        <f>VLOOKUP(MTPL_Registrations[[#This Row],[player_id]],'MTBC statistics'!$A$1:$AK$1196,23,0)</f>
        <v>4.9676999999999998</v>
      </c>
      <c r="L78" s="15">
        <f>ROUND(VLOOKUP(MTPL_Registrations[[#This Row],[player_id]],'MTBC statistics'!$A$1:$AK$1196,19,0)/6,0)</f>
        <v>31</v>
      </c>
      <c r="M78" s="15">
        <f>VLOOKUP(MTPL_Registrations[[#This Row],[player_id]],'MTBC statistics'!$A$1:$AK$1196,16,0)</f>
        <v>6.2</v>
      </c>
      <c r="N78" s="15">
        <f>VLOOKUP(MTPL_Registrations[[#This Row],[player_id]],'MTBC statistics'!$A$1:$AK$1196,15,0)</f>
        <v>41</v>
      </c>
      <c r="O78" s="16">
        <f>VLOOKUP(MTPL_Registrations[[#This Row],[player_id]],'MTBC statistics'!$A$1:$AK$1196,24,0)</f>
        <v>43542</v>
      </c>
      <c r="P78" s="17">
        <f>VLOOKUP(MTPL_Registrations[[#This Row],[player_id]],'MTBC statistics'!$A$1:$AK$1196,28,0)</f>
        <v>0</v>
      </c>
      <c r="Q78" s="13">
        <f>VLOOKUP(MTPL_Registrations[[#This Row],[player_id]],'MTBC statistics'!$A$1:$AK$1196,29,0)</f>
        <v>4</v>
      </c>
      <c r="R78" s="13">
        <f>VLOOKUP(MTPL_Registrations[[#This Row],[player_id]],'MTBC statistics'!$A$1:$AK$1196,34,0)</f>
        <v>602</v>
      </c>
      <c r="S78" s="13">
        <f>VLOOKUP(MTPL_Registrations[[#This Row],[player_id]],'MTBC statistics'!$A$1:$AK$1196,35,0)</f>
        <v>92</v>
      </c>
      <c r="T78" s="13">
        <f>VLOOKUP(MTPL_Registrations[[#This Row],[player_id]],'MTBC statistics'!$A$1:$AK$1196,36,0)</f>
        <v>470</v>
      </c>
      <c r="U78" s="13">
        <f>VLOOKUP(MTPL_Registrations[[#This Row],[player_id]],'MTBC statistics'!$A$1:$AK$1196,37,0)</f>
        <v>40</v>
      </c>
      <c r="V78" s="15" t="b">
        <f>IFERROR(VLOOKUP(MTPL_Registrations[[#This Row],[player_id]],Table6[#All],10,0),FALSE)</f>
        <v>0</v>
      </c>
      <c r="W78" s="15" t="b">
        <f>IFERROR(VLOOKUP(MTPL_Registrations[[#This Row],[player_id]],ONWER_RETAINED_PLAYER!$A$1:$M$25,3,0),FALSE)</f>
        <v>0</v>
      </c>
      <c r="X78" s="15" t="b">
        <f>IFERROR(VLOOKUP(MTPL_Registrations[[#This Row],[player_id]],ONWER_RETAINED_PLAYER!$A$1:$M$25,4,0),FALSE)</f>
        <v>0</v>
      </c>
      <c r="Y78" s="15">
        <v>77</v>
      </c>
      <c r="Z78" s="15">
        <v>115</v>
      </c>
      <c r="AA78" s="18">
        <v>63</v>
      </c>
      <c r="AB78" s="15">
        <f>VLOOKUP(MTPL_Registrations[[#This Row],[player_id]],'MTBC statistics'!$A$1:$AK$1196,13,0)</f>
        <v>2</v>
      </c>
      <c r="AC78" s="15">
        <f>VLOOKUP(MTPL_Registrations[[#This Row],[player_id]],'MTBC statistics'!$A$1:$AK$1196,14,0)</f>
        <v>4</v>
      </c>
      <c r="AD78" s="19"/>
    </row>
    <row r="79" spans="1:30" ht="22" customHeight="1" x14ac:dyDescent="0.2">
      <c r="A79" s="20">
        <v>514484</v>
      </c>
      <c r="B79" s="12" t="s">
        <v>2190</v>
      </c>
      <c r="C79" s="12"/>
      <c r="D79" s="12"/>
      <c r="E79" s="12" t="s">
        <v>253</v>
      </c>
      <c r="F79" s="13">
        <f>VLOOKUP(MTPL_Registrations[[#This Row],[player_id]],'MTBC statistics'!$A$1:$AK$1196,8,0)</f>
        <v>7</v>
      </c>
      <c r="G79" s="13">
        <f>VLOOKUP(MTPL_Registrations[[#This Row],[player_id]],'MTBC statistics'!$A$1:$AK$1196,11,0)</f>
        <v>103</v>
      </c>
      <c r="H79" s="13">
        <f>VLOOKUP(MTPL_Registrations[[#This Row],[player_id]],'MTBC statistics'!$A$1:$AK$1196,12,0)</f>
        <v>93</v>
      </c>
      <c r="I79" s="14">
        <f>VLOOKUP(MTPL_Registrations[[#This Row],[player_id]],'MTBC statistics'!$A$1:$AK$1196,17,0)</f>
        <v>110.7527</v>
      </c>
      <c r="J79" s="15">
        <f>VLOOKUP(MTPL_Registrations[[#This Row],[player_id]],'MTBC statistics'!$A$1:$AK$1196,21,0)</f>
        <v>7</v>
      </c>
      <c r="K79" s="14">
        <f>VLOOKUP(MTPL_Registrations[[#This Row],[player_id]],'MTBC statistics'!$A$1:$AK$1196,23,0)</f>
        <v>3.9544999999999999</v>
      </c>
      <c r="L79" s="15">
        <f>ROUND(VLOOKUP(MTPL_Registrations[[#This Row],[player_id]],'MTBC statistics'!$A$1:$AK$1196,19,0)/6,0)</f>
        <v>22</v>
      </c>
      <c r="M79" s="15">
        <f>VLOOKUP(MTPL_Registrations[[#This Row],[player_id]],'MTBC statistics'!$A$1:$AK$1196,16,0)</f>
        <v>14.7143</v>
      </c>
      <c r="N79" s="15">
        <f>VLOOKUP(MTPL_Registrations[[#This Row],[player_id]],'MTBC statistics'!$A$1:$AK$1196,15,0)</f>
        <v>79</v>
      </c>
      <c r="O79" s="16">
        <f>VLOOKUP(MTPL_Registrations[[#This Row],[player_id]],'MTBC statistics'!$A$1:$AK$1196,24,0)</f>
        <v>43508</v>
      </c>
      <c r="P79" s="17">
        <f>VLOOKUP(MTPL_Registrations[[#This Row],[player_id]],'MTBC statistics'!$A$1:$AK$1196,28,0)</f>
        <v>0</v>
      </c>
      <c r="Q79" s="13">
        <f>VLOOKUP(MTPL_Registrations[[#This Row],[player_id]],'MTBC statistics'!$A$1:$AK$1196,29,0)</f>
        <v>3</v>
      </c>
      <c r="R79" s="13">
        <f>VLOOKUP(MTPL_Registrations[[#This Row],[player_id]],'MTBC statistics'!$A$1:$AK$1196,34,0)</f>
        <v>600</v>
      </c>
      <c r="S79" s="13">
        <f>VLOOKUP(MTPL_Registrations[[#This Row],[player_id]],'MTBC statistics'!$A$1:$AK$1196,35,0)</f>
        <v>290</v>
      </c>
      <c r="T79" s="13">
        <f>VLOOKUP(MTPL_Registrations[[#This Row],[player_id]],'MTBC statistics'!$A$1:$AK$1196,36,0)</f>
        <v>280</v>
      </c>
      <c r="U79" s="13">
        <f>VLOOKUP(MTPL_Registrations[[#This Row],[player_id]],'MTBC statistics'!$A$1:$AK$1196,37,0)</f>
        <v>30</v>
      </c>
      <c r="V79" s="15" t="b">
        <f>IFERROR(VLOOKUP(MTPL_Registrations[[#This Row],[player_id]],Table6[#All],10,0),FALSE)</f>
        <v>0</v>
      </c>
      <c r="W79" s="15" t="b">
        <f>IFERROR(VLOOKUP(MTPL_Registrations[[#This Row],[player_id]],ONWER_RETAINED_PLAYER!$A$1:$M$25,3,0),FALSE)</f>
        <v>0</v>
      </c>
      <c r="X79" s="15" t="b">
        <f>IFERROR(VLOOKUP(MTPL_Registrations[[#This Row],[player_id]],ONWER_RETAINED_PLAYER!$A$1:$M$25,4,0),FALSE)</f>
        <v>1</v>
      </c>
      <c r="Y79" s="15">
        <v>78</v>
      </c>
      <c r="Z79" s="15">
        <v>35</v>
      </c>
      <c r="AA79" s="18">
        <v>110</v>
      </c>
      <c r="AB79" s="15">
        <f>VLOOKUP(MTPL_Registrations[[#This Row],[player_id]],'MTBC statistics'!$A$1:$AK$1196,13,0)</f>
        <v>3</v>
      </c>
      <c r="AC79" s="15">
        <f>VLOOKUP(MTPL_Registrations[[#This Row],[player_id]],'MTBC statistics'!$A$1:$AK$1196,14,0)</f>
        <v>8</v>
      </c>
      <c r="AD79" s="19"/>
    </row>
    <row r="80" spans="1:30" ht="22" customHeight="1" x14ac:dyDescent="0.2">
      <c r="A80" s="20">
        <v>513227</v>
      </c>
      <c r="B80" s="12" t="s">
        <v>137</v>
      </c>
      <c r="C80" s="12" t="s">
        <v>138</v>
      </c>
      <c r="D80" s="12">
        <v>6129914203</v>
      </c>
      <c r="E80" s="12" t="s">
        <v>126</v>
      </c>
      <c r="F80" s="13">
        <f>VLOOKUP(MTPL_Registrations[[#This Row],[player_id]],'MTBC statistics'!$A$1:$AK$1196,8,0)</f>
        <v>8</v>
      </c>
      <c r="G80" s="13">
        <f>VLOOKUP(MTPL_Registrations[[#This Row],[player_id]],'MTBC statistics'!$A$1:$AK$1196,11,0)</f>
        <v>122</v>
      </c>
      <c r="H80" s="13">
        <f>VLOOKUP(MTPL_Registrations[[#This Row],[player_id]],'MTBC statistics'!$A$1:$AK$1196,12,0)</f>
        <v>137</v>
      </c>
      <c r="I80" s="14">
        <f>VLOOKUP(MTPL_Registrations[[#This Row],[player_id]],'MTBC statistics'!$A$1:$AK$1196,17,0)</f>
        <v>89.051100000000005</v>
      </c>
      <c r="J80" s="15">
        <f>VLOOKUP(MTPL_Registrations[[#This Row],[player_id]],'MTBC statistics'!$A$1:$AK$1196,21,0)</f>
        <v>7</v>
      </c>
      <c r="K80" s="14">
        <f>VLOOKUP(MTPL_Registrations[[#This Row],[player_id]],'MTBC statistics'!$A$1:$AK$1196,23,0)</f>
        <v>4</v>
      </c>
      <c r="L80" s="15">
        <f>ROUND(VLOOKUP(MTPL_Registrations[[#This Row],[player_id]],'MTBC statistics'!$A$1:$AK$1196,19,0)/6,0)</f>
        <v>14</v>
      </c>
      <c r="M80" s="15">
        <f>VLOOKUP(MTPL_Registrations[[#This Row],[player_id]],'MTBC statistics'!$A$1:$AK$1196,16,0)</f>
        <v>15.25</v>
      </c>
      <c r="N80" s="15">
        <f>VLOOKUP(MTPL_Registrations[[#This Row],[player_id]],'MTBC statistics'!$A$1:$AK$1196,15,0)</f>
        <v>33</v>
      </c>
      <c r="O80" s="16">
        <f>VLOOKUP(MTPL_Registrations[[#This Row],[player_id]],'MTBC statistics'!$A$1:$AK$1196,24,0)</f>
        <v>43573</v>
      </c>
      <c r="P80" s="17">
        <f>VLOOKUP(MTPL_Registrations[[#This Row],[player_id]],'MTBC statistics'!$A$1:$AK$1196,28,0)</f>
        <v>0</v>
      </c>
      <c r="Q80" s="13">
        <f>VLOOKUP(MTPL_Registrations[[#This Row],[player_id]],'MTBC statistics'!$A$1:$AK$1196,29,0)</f>
        <v>5</v>
      </c>
      <c r="R80" s="13">
        <f>VLOOKUP(MTPL_Registrations[[#This Row],[player_id]],'MTBC statistics'!$A$1:$AK$1196,34,0)</f>
        <v>596</v>
      </c>
      <c r="S80" s="13">
        <f>VLOOKUP(MTPL_Registrations[[#This Row],[player_id]],'MTBC statistics'!$A$1:$AK$1196,35,0)</f>
        <v>256</v>
      </c>
      <c r="T80" s="13">
        <f>VLOOKUP(MTPL_Registrations[[#This Row],[player_id]],'MTBC statistics'!$A$1:$AK$1196,36,0)</f>
        <v>270</v>
      </c>
      <c r="U80" s="13">
        <f>VLOOKUP(MTPL_Registrations[[#This Row],[player_id]],'MTBC statistics'!$A$1:$AK$1196,37,0)</f>
        <v>70</v>
      </c>
      <c r="V80" s="15" t="b">
        <f>IFERROR(VLOOKUP(MTPL_Registrations[[#This Row],[player_id]],Table6[#All],10,0),FALSE)</f>
        <v>0</v>
      </c>
      <c r="W80" s="15" t="b">
        <f>IFERROR(VLOOKUP(MTPL_Registrations[[#This Row],[player_id]],ONWER_RETAINED_PLAYER!$A$1:$M$25,3,0),FALSE)</f>
        <v>0</v>
      </c>
      <c r="X80" s="15" t="b">
        <f>IFERROR(VLOOKUP(MTPL_Registrations[[#This Row],[player_id]],ONWER_RETAINED_PLAYER!$A$1:$M$25,4,0),FALSE)</f>
        <v>0</v>
      </c>
      <c r="Y80" s="15">
        <v>79</v>
      </c>
      <c r="Z80" s="15">
        <v>42</v>
      </c>
      <c r="AA80" s="18">
        <v>112</v>
      </c>
      <c r="AB80" s="15">
        <f>VLOOKUP(MTPL_Registrations[[#This Row],[player_id]],'MTBC statistics'!$A$1:$AK$1196,13,0)</f>
        <v>6</v>
      </c>
      <c r="AC80" s="15">
        <f>VLOOKUP(MTPL_Registrations[[#This Row],[player_id]],'MTBC statistics'!$A$1:$AK$1196,14,0)</f>
        <v>4</v>
      </c>
      <c r="AD80" s="19"/>
    </row>
    <row r="81" spans="1:30" ht="22" customHeight="1" x14ac:dyDescent="0.2">
      <c r="A81" s="20">
        <v>513816</v>
      </c>
      <c r="B81" s="12" t="s">
        <v>328</v>
      </c>
      <c r="C81" s="12" t="s">
        <v>329</v>
      </c>
      <c r="D81" s="12">
        <v>6128001300</v>
      </c>
      <c r="E81" s="12" t="s">
        <v>325</v>
      </c>
      <c r="F81" s="13">
        <f>VLOOKUP(MTPL_Registrations[[#This Row],[player_id]],'MTBC statistics'!$A$1:$AK$1196,8,0)</f>
        <v>8</v>
      </c>
      <c r="G81" s="13">
        <f>VLOOKUP(MTPL_Registrations[[#This Row],[player_id]],'MTBC statistics'!$A$1:$AK$1196,11,0)</f>
        <v>31</v>
      </c>
      <c r="H81" s="13">
        <f>VLOOKUP(MTPL_Registrations[[#This Row],[player_id]],'MTBC statistics'!$A$1:$AK$1196,12,0)</f>
        <v>51</v>
      </c>
      <c r="I81" s="14">
        <f>VLOOKUP(MTPL_Registrations[[#This Row],[player_id]],'MTBC statistics'!$A$1:$AK$1196,17,0)</f>
        <v>60.784300000000002</v>
      </c>
      <c r="J81" s="15">
        <f>VLOOKUP(MTPL_Registrations[[#This Row],[player_id]],'MTBC statistics'!$A$1:$AK$1196,21,0)</f>
        <v>14</v>
      </c>
      <c r="K81" s="14">
        <f>VLOOKUP(MTPL_Registrations[[#This Row],[player_id]],'MTBC statistics'!$A$1:$AK$1196,23,0)</f>
        <v>4.6429</v>
      </c>
      <c r="L81" s="15">
        <f>ROUND(VLOOKUP(MTPL_Registrations[[#This Row],[player_id]],'MTBC statistics'!$A$1:$AK$1196,19,0)/6,0)</f>
        <v>28</v>
      </c>
      <c r="M81" s="15">
        <f>VLOOKUP(MTPL_Registrations[[#This Row],[player_id]],'MTBC statistics'!$A$1:$AK$1196,16,0)</f>
        <v>6.2</v>
      </c>
      <c r="N81" s="15">
        <f>VLOOKUP(MTPL_Registrations[[#This Row],[player_id]],'MTBC statistics'!$A$1:$AK$1196,15,0)</f>
        <v>11</v>
      </c>
      <c r="O81" s="16">
        <f>VLOOKUP(MTPL_Registrations[[#This Row],[player_id]],'MTBC statistics'!$A$1:$AK$1196,24,0)</f>
        <v>43565</v>
      </c>
      <c r="P81" s="17">
        <f>VLOOKUP(MTPL_Registrations[[#This Row],[player_id]],'MTBC statistics'!$A$1:$AK$1196,28,0)</f>
        <v>0</v>
      </c>
      <c r="Q81" s="13">
        <f>VLOOKUP(MTPL_Registrations[[#This Row],[player_id]],'MTBC statistics'!$A$1:$AK$1196,29,0)</f>
        <v>3</v>
      </c>
      <c r="R81" s="13">
        <f>VLOOKUP(MTPL_Registrations[[#This Row],[player_id]],'MTBC statistics'!$A$1:$AK$1196,34,0)</f>
        <v>584</v>
      </c>
      <c r="S81" s="13">
        <f>VLOOKUP(MTPL_Registrations[[#This Row],[player_id]],'MTBC statistics'!$A$1:$AK$1196,35,0)</f>
        <v>74</v>
      </c>
      <c r="T81" s="13">
        <f>VLOOKUP(MTPL_Registrations[[#This Row],[player_id]],'MTBC statistics'!$A$1:$AK$1196,36,0)</f>
        <v>470</v>
      </c>
      <c r="U81" s="13">
        <f>VLOOKUP(MTPL_Registrations[[#This Row],[player_id]],'MTBC statistics'!$A$1:$AK$1196,37,0)</f>
        <v>40</v>
      </c>
      <c r="V81" s="15" t="b">
        <f>IFERROR(VLOOKUP(MTPL_Registrations[[#This Row],[player_id]],Table6[#All],10,0),FALSE)</f>
        <v>0</v>
      </c>
      <c r="W81" s="15" t="b">
        <f>IFERROR(VLOOKUP(MTPL_Registrations[[#This Row],[player_id]],ONWER_RETAINED_PLAYER!$A$1:$M$25,3,0),FALSE)</f>
        <v>0</v>
      </c>
      <c r="X81" s="15" t="b">
        <f>IFERROR(VLOOKUP(MTPL_Registrations[[#This Row],[player_id]],ONWER_RETAINED_PLAYER!$A$1:$M$25,4,0),FALSE)</f>
        <v>0</v>
      </c>
      <c r="Y81" s="15">
        <v>80</v>
      </c>
      <c r="Z81" s="15">
        <v>130</v>
      </c>
      <c r="AA81" s="18">
        <v>64</v>
      </c>
      <c r="AB81" s="15">
        <f>VLOOKUP(MTPL_Registrations[[#This Row],[player_id]],'MTBC statistics'!$A$1:$AK$1196,13,0)</f>
        <v>1</v>
      </c>
      <c r="AC81" s="15">
        <f>VLOOKUP(MTPL_Registrations[[#This Row],[player_id]],'MTBC statistics'!$A$1:$AK$1196,14,0)</f>
        <v>1</v>
      </c>
      <c r="AD81" s="19"/>
    </row>
    <row r="82" spans="1:30" ht="22" customHeight="1" x14ac:dyDescent="0.2">
      <c r="A82" s="20">
        <v>833023</v>
      </c>
      <c r="B82" s="12" t="s">
        <v>2276</v>
      </c>
      <c r="C82" s="12" t="s">
        <v>2277</v>
      </c>
      <c r="D82" s="12">
        <v>6183195339</v>
      </c>
      <c r="E82" s="12" t="s">
        <v>229</v>
      </c>
      <c r="F82" s="13">
        <f>VLOOKUP(MTPL_Registrations[[#This Row],[player_id]],'MTBC statistics'!$A$1:$AK$1196,8,0)</f>
        <v>9</v>
      </c>
      <c r="G82" s="13">
        <f>VLOOKUP(MTPL_Registrations[[#This Row],[player_id]],'MTBC statistics'!$A$1:$AK$1196,11,0)</f>
        <v>44</v>
      </c>
      <c r="H82" s="13">
        <f>VLOOKUP(MTPL_Registrations[[#This Row],[player_id]],'MTBC statistics'!$A$1:$AK$1196,12,0)</f>
        <v>58</v>
      </c>
      <c r="I82" s="14">
        <f>VLOOKUP(MTPL_Registrations[[#This Row],[player_id]],'MTBC statistics'!$A$1:$AK$1196,17,0)</f>
        <v>75.862099999999998</v>
      </c>
      <c r="J82" s="15">
        <f>VLOOKUP(MTPL_Registrations[[#This Row],[player_id]],'MTBC statistics'!$A$1:$AK$1196,21,0)</f>
        <v>10</v>
      </c>
      <c r="K82" s="14">
        <f>VLOOKUP(MTPL_Registrations[[#This Row],[player_id]],'MTBC statistics'!$A$1:$AK$1196,23,0)</f>
        <v>3.4643000000000002</v>
      </c>
      <c r="L82" s="15">
        <f>ROUND(VLOOKUP(MTPL_Registrations[[#This Row],[player_id]],'MTBC statistics'!$A$1:$AK$1196,19,0)/6,0)</f>
        <v>28</v>
      </c>
      <c r="M82" s="15">
        <f>VLOOKUP(MTPL_Registrations[[#This Row],[player_id]],'MTBC statistics'!$A$1:$AK$1196,16,0)</f>
        <v>4.8888999999999996</v>
      </c>
      <c r="N82" s="15">
        <f>VLOOKUP(MTPL_Registrations[[#This Row],[player_id]],'MTBC statistics'!$A$1:$AK$1196,15,0)</f>
        <v>35</v>
      </c>
      <c r="O82" s="16">
        <f>VLOOKUP(MTPL_Registrations[[#This Row],[player_id]],'MTBC statistics'!$A$1:$AK$1196,24,0)</f>
        <v>43522</v>
      </c>
      <c r="P82" s="17">
        <f>VLOOKUP(MTPL_Registrations[[#This Row],[player_id]],'MTBC statistics'!$A$1:$AK$1196,28,0)</f>
        <v>0</v>
      </c>
      <c r="Q82" s="13">
        <f>VLOOKUP(MTPL_Registrations[[#This Row],[player_id]],'MTBC statistics'!$A$1:$AK$1196,29,0)</f>
        <v>7</v>
      </c>
      <c r="R82" s="13">
        <f>VLOOKUP(MTPL_Registrations[[#This Row],[player_id]],'MTBC statistics'!$A$1:$AK$1196,34,0)</f>
        <v>582</v>
      </c>
      <c r="S82" s="13">
        <f>VLOOKUP(MTPL_Registrations[[#This Row],[player_id]],'MTBC statistics'!$A$1:$AK$1196,35,0)</f>
        <v>52</v>
      </c>
      <c r="T82" s="13">
        <f>VLOOKUP(MTPL_Registrations[[#This Row],[player_id]],'MTBC statistics'!$A$1:$AK$1196,36,0)</f>
        <v>420</v>
      </c>
      <c r="U82" s="13">
        <f>VLOOKUP(MTPL_Registrations[[#This Row],[player_id]],'MTBC statistics'!$A$1:$AK$1196,37,0)</f>
        <v>110</v>
      </c>
      <c r="V82" s="15" t="b">
        <f>IFERROR(VLOOKUP(MTPL_Registrations[[#This Row],[player_id]],Table6[#All],10,0),FALSE)</f>
        <v>0</v>
      </c>
      <c r="W82" s="15" t="b">
        <f>IFERROR(VLOOKUP(MTPL_Registrations[[#This Row],[player_id]],ONWER_RETAINED_PLAYER!$A$1:$M$25,3,0),FALSE)</f>
        <v>0</v>
      </c>
      <c r="X82" s="15" t="b">
        <f>IFERROR(VLOOKUP(MTPL_Registrations[[#This Row],[player_id]],ONWER_RETAINED_PLAYER!$A$1:$M$25,4,0),FALSE)</f>
        <v>0</v>
      </c>
      <c r="Y82" s="15">
        <v>81</v>
      </c>
      <c r="Z82" s="15">
        <v>154</v>
      </c>
      <c r="AA82" s="18">
        <v>80</v>
      </c>
      <c r="AB82" s="15">
        <f>VLOOKUP(MTPL_Registrations[[#This Row],[player_id]],'MTBC statistics'!$A$1:$AK$1196,13,0)</f>
        <v>0</v>
      </c>
      <c r="AC82" s="15">
        <f>VLOOKUP(MTPL_Registrations[[#This Row],[player_id]],'MTBC statistics'!$A$1:$AK$1196,14,0)</f>
        <v>4</v>
      </c>
      <c r="AD82" s="19"/>
    </row>
    <row r="83" spans="1:30" ht="22" customHeight="1" x14ac:dyDescent="0.2">
      <c r="A83" s="20">
        <v>513370</v>
      </c>
      <c r="B83" s="12" t="s">
        <v>56</v>
      </c>
      <c r="C83" s="12" t="s">
        <v>57</v>
      </c>
      <c r="D83" s="12">
        <v>6122061054</v>
      </c>
      <c r="E83" s="12" t="s">
        <v>51</v>
      </c>
      <c r="F83" s="13">
        <f>VLOOKUP(MTPL_Registrations[[#This Row],[player_id]],'MTBC statistics'!$A$1:$AK$1196,8,0)</f>
        <v>10</v>
      </c>
      <c r="G83" s="13">
        <f>VLOOKUP(MTPL_Registrations[[#This Row],[player_id]],'MTBC statistics'!$A$1:$AK$1196,11,0)</f>
        <v>63</v>
      </c>
      <c r="H83" s="13">
        <f>VLOOKUP(MTPL_Registrations[[#This Row],[player_id]],'MTBC statistics'!$A$1:$AK$1196,12,0)</f>
        <v>105</v>
      </c>
      <c r="I83" s="14">
        <f>VLOOKUP(MTPL_Registrations[[#This Row],[player_id]],'MTBC statistics'!$A$1:$AK$1196,17,0)</f>
        <v>60</v>
      </c>
      <c r="J83" s="15">
        <f>VLOOKUP(MTPL_Registrations[[#This Row],[player_id]],'MTBC statistics'!$A$1:$AK$1196,21,0)</f>
        <v>11</v>
      </c>
      <c r="K83" s="14">
        <f>VLOOKUP(MTPL_Registrations[[#This Row],[player_id]],'MTBC statistics'!$A$1:$AK$1196,23,0)</f>
        <v>5.2857000000000003</v>
      </c>
      <c r="L83" s="15">
        <f>ROUND(VLOOKUP(MTPL_Registrations[[#This Row],[player_id]],'MTBC statistics'!$A$1:$AK$1196,19,0)/6,0)</f>
        <v>35</v>
      </c>
      <c r="M83" s="15">
        <f>VLOOKUP(MTPL_Registrations[[#This Row],[player_id]],'MTBC statistics'!$A$1:$AK$1196,16,0)</f>
        <v>6.3</v>
      </c>
      <c r="N83" s="15">
        <f>VLOOKUP(MTPL_Registrations[[#This Row],[player_id]],'MTBC statistics'!$A$1:$AK$1196,15,0)</f>
        <v>21</v>
      </c>
      <c r="O83" s="16">
        <f>VLOOKUP(MTPL_Registrations[[#This Row],[player_id]],'MTBC statistics'!$A$1:$AK$1196,24,0)</f>
        <v>43511</v>
      </c>
      <c r="P83" s="17">
        <f>VLOOKUP(MTPL_Registrations[[#This Row],[player_id]],'MTBC statistics'!$A$1:$AK$1196,28,0)</f>
        <v>0</v>
      </c>
      <c r="Q83" s="13">
        <f>VLOOKUP(MTPL_Registrations[[#This Row],[player_id]],'MTBC statistics'!$A$1:$AK$1196,29,0)</f>
        <v>2</v>
      </c>
      <c r="R83" s="13">
        <f>VLOOKUP(MTPL_Registrations[[#This Row],[player_id]],'MTBC statistics'!$A$1:$AK$1196,34,0)</f>
        <v>579</v>
      </c>
      <c r="S83" s="13">
        <f>VLOOKUP(MTPL_Registrations[[#This Row],[player_id]],'MTBC statistics'!$A$1:$AK$1196,35,0)</f>
        <v>79</v>
      </c>
      <c r="T83" s="13">
        <f>VLOOKUP(MTPL_Registrations[[#This Row],[player_id]],'MTBC statistics'!$A$1:$AK$1196,36,0)</f>
        <v>480</v>
      </c>
      <c r="U83" s="13">
        <f>VLOOKUP(MTPL_Registrations[[#This Row],[player_id]],'MTBC statistics'!$A$1:$AK$1196,37,0)</f>
        <v>20</v>
      </c>
      <c r="V83" s="15" t="b">
        <f>IFERROR(VLOOKUP(MTPL_Registrations[[#This Row],[player_id]],Table6[#All],10,0),FALSE)</f>
        <v>0</v>
      </c>
      <c r="W83" s="15" t="b">
        <f>IFERROR(VLOOKUP(MTPL_Registrations[[#This Row],[player_id]],ONWER_RETAINED_PLAYER!$A$1:$M$25,3,0),FALSE)</f>
        <v>0</v>
      </c>
      <c r="X83" s="15" t="b">
        <f>IFERROR(VLOOKUP(MTPL_Registrations[[#This Row],[player_id]],ONWER_RETAINED_PLAYER!$A$1:$M$25,4,0),FALSE)</f>
        <v>0</v>
      </c>
      <c r="Y83" s="15">
        <v>82</v>
      </c>
      <c r="Z83" s="15">
        <v>125</v>
      </c>
      <c r="AA83" s="18">
        <v>60</v>
      </c>
      <c r="AB83" s="15">
        <f>VLOOKUP(MTPL_Registrations[[#This Row],[player_id]],'MTBC statistics'!$A$1:$AK$1196,13,0)</f>
        <v>2</v>
      </c>
      <c r="AC83" s="15">
        <f>VLOOKUP(MTPL_Registrations[[#This Row],[player_id]],'MTBC statistics'!$A$1:$AK$1196,14,0)</f>
        <v>2</v>
      </c>
      <c r="AD83" s="19"/>
    </row>
    <row r="84" spans="1:30" ht="22" customHeight="1" x14ac:dyDescent="0.2">
      <c r="A84" s="20">
        <v>513306</v>
      </c>
      <c r="B84" s="12" t="s">
        <v>135</v>
      </c>
      <c r="C84" s="12" t="s">
        <v>136</v>
      </c>
      <c r="D84" s="12">
        <v>6366754823</v>
      </c>
      <c r="E84" s="12" t="s">
        <v>126</v>
      </c>
      <c r="F84" s="13">
        <f>VLOOKUP(MTPL_Registrations[[#This Row],[player_id]],'MTBC statistics'!$A$1:$AK$1196,8,0)</f>
        <v>9</v>
      </c>
      <c r="G84" s="13">
        <f>VLOOKUP(MTPL_Registrations[[#This Row],[player_id]],'MTBC statistics'!$A$1:$AK$1196,11,0)</f>
        <v>100</v>
      </c>
      <c r="H84" s="13">
        <f>VLOOKUP(MTPL_Registrations[[#This Row],[player_id]],'MTBC statistics'!$A$1:$AK$1196,12,0)</f>
        <v>162</v>
      </c>
      <c r="I84" s="14">
        <f>VLOOKUP(MTPL_Registrations[[#This Row],[player_id]],'MTBC statistics'!$A$1:$AK$1196,17,0)</f>
        <v>61.728400000000001</v>
      </c>
      <c r="J84" s="15">
        <f>VLOOKUP(MTPL_Registrations[[#This Row],[player_id]],'MTBC statistics'!$A$1:$AK$1196,21,0)</f>
        <v>10</v>
      </c>
      <c r="K84" s="14">
        <f>VLOOKUP(MTPL_Registrations[[#This Row],[player_id]],'MTBC statistics'!$A$1:$AK$1196,23,0)</f>
        <v>4.1429</v>
      </c>
      <c r="L84" s="15">
        <f>ROUND(VLOOKUP(MTPL_Registrations[[#This Row],[player_id]],'MTBC statistics'!$A$1:$AK$1196,19,0)/6,0)</f>
        <v>28</v>
      </c>
      <c r="M84" s="15">
        <f>VLOOKUP(MTPL_Registrations[[#This Row],[player_id]],'MTBC statistics'!$A$1:$AK$1196,16,0)</f>
        <v>11.1111</v>
      </c>
      <c r="N84" s="15">
        <f>VLOOKUP(MTPL_Registrations[[#This Row],[player_id]],'MTBC statistics'!$A$1:$AK$1196,15,0)</f>
        <v>34</v>
      </c>
      <c r="O84" s="16">
        <f>VLOOKUP(MTPL_Registrations[[#This Row],[player_id]],'MTBC statistics'!$A$1:$AK$1196,24,0)</f>
        <v>43530</v>
      </c>
      <c r="P84" s="17">
        <f>VLOOKUP(MTPL_Registrations[[#This Row],[player_id]],'MTBC statistics'!$A$1:$AK$1196,28,0)</f>
        <v>0</v>
      </c>
      <c r="Q84" s="13">
        <f>VLOOKUP(MTPL_Registrations[[#This Row],[player_id]],'MTBC statistics'!$A$1:$AK$1196,29,0)</f>
        <v>1</v>
      </c>
      <c r="R84" s="13">
        <f>VLOOKUP(MTPL_Registrations[[#This Row],[player_id]],'MTBC statistics'!$A$1:$AK$1196,34,0)</f>
        <v>578</v>
      </c>
      <c r="S84" s="13">
        <f>VLOOKUP(MTPL_Registrations[[#This Row],[player_id]],'MTBC statistics'!$A$1:$AK$1196,35,0)</f>
        <v>148</v>
      </c>
      <c r="T84" s="13">
        <f>VLOOKUP(MTPL_Registrations[[#This Row],[player_id]],'MTBC statistics'!$A$1:$AK$1196,36,0)</f>
        <v>400</v>
      </c>
      <c r="U84" s="13">
        <f>VLOOKUP(MTPL_Registrations[[#This Row],[player_id]],'MTBC statistics'!$A$1:$AK$1196,37,0)</f>
        <v>30</v>
      </c>
      <c r="V84" s="15" t="b">
        <f>IFERROR(VLOOKUP(MTPL_Registrations[[#This Row],[player_id]],Table6[#All],10,0),FALSE)</f>
        <v>0</v>
      </c>
      <c r="W84" s="15" t="b">
        <f>IFERROR(VLOOKUP(MTPL_Registrations[[#This Row],[player_id]],ONWER_RETAINED_PLAYER!$A$1:$M$25,3,0),FALSE)</f>
        <v>0</v>
      </c>
      <c r="X84" s="15" t="b">
        <f>IFERROR(VLOOKUP(MTPL_Registrations[[#This Row],[player_id]],ONWER_RETAINED_PLAYER!$A$1:$M$25,4,0),FALSE)</f>
        <v>0</v>
      </c>
      <c r="Y84" s="15">
        <v>83</v>
      </c>
      <c r="Z84" s="15">
        <v>88</v>
      </c>
      <c r="AA84" s="18">
        <v>84</v>
      </c>
      <c r="AB84" s="15">
        <f>VLOOKUP(MTPL_Registrations[[#This Row],[player_id]],'MTBC statistics'!$A$1:$AK$1196,13,0)</f>
        <v>4</v>
      </c>
      <c r="AC84" s="15">
        <f>VLOOKUP(MTPL_Registrations[[#This Row],[player_id]],'MTBC statistics'!$A$1:$AK$1196,14,0)</f>
        <v>2</v>
      </c>
      <c r="AD84" s="19"/>
    </row>
    <row r="85" spans="1:30" ht="22" customHeight="1" x14ac:dyDescent="0.2">
      <c r="A85" s="20">
        <v>829108</v>
      </c>
      <c r="B85" s="12" t="s">
        <v>318</v>
      </c>
      <c r="C85" s="12" t="s">
        <v>319</v>
      </c>
      <c r="D85" s="12">
        <v>4086270988</v>
      </c>
      <c r="E85" s="12" t="s">
        <v>311</v>
      </c>
      <c r="F85" s="13">
        <f>VLOOKUP(MTPL_Registrations[[#This Row],[player_id]],'MTBC statistics'!$A$1:$AK$1196,8,0)</f>
        <v>10</v>
      </c>
      <c r="G85" s="13">
        <f>VLOOKUP(MTPL_Registrations[[#This Row],[player_id]],'MTBC statistics'!$A$1:$AK$1196,11,0)</f>
        <v>105</v>
      </c>
      <c r="H85" s="13">
        <f>VLOOKUP(MTPL_Registrations[[#This Row],[player_id]],'MTBC statistics'!$A$1:$AK$1196,12,0)</f>
        <v>133</v>
      </c>
      <c r="I85" s="14">
        <f>VLOOKUP(MTPL_Registrations[[#This Row],[player_id]],'MTBC statistics'!$A$1:$AK$1196,17,0)</f>
        <v>78.947400000000002</v>
      </c>
      <c r="J85" s="15">
        <f>VLOOKUP(MTPL_Registrations[[#This Row],[player_id]],'MTBC statistics'!$A$1:$AK$1196,21,0)</f>
        <v>7</v>
      </c>
      <c r="K85" s="14">
        <f>VLOOKUP(MTPL_Registrations[[#This Row],[player_id]],'MTBC statistics'!$A$1:$AK$1196,23,0)</f>
        <v>4.7691999999999997</v>
      </c>
      <c r="L85" s="15">
        <f>ROUND(VLOOKUP(MTPL_Registrations[[#This Row],[player_id]],'MTBC statistics'!$A$1:$AK$1196,19,0)/6,0)</f>
        <v>26</v>
      </c>
      <c r="M85" s="15">
        <f>VLOOKUP(MTPL_Registrations[[#This Row],[player_id]],'MTBC statistics'!$A$1:$AK$1196,16,0)</f>
        <v>10.5</v>
      </c>
      <c r="N85" s="15">
        <f>VLOOKUP(MTPL_Registrations[[#This Row],[player_id]],'MTBC statistics'!$A$1:$AK$1196,15,0)</f>
        <v>29</v>
      </c>
      <c r="O85" s="16">
        <f>VLOOKUP(MTPL_Registrations[[#This Row],[player_id]],'MTBC statistics'!$A$1:$AK$1196,24,0)</f>
        <v>43546</v>
      </c>
      <c r="P85" s="17">
        <f>VLOOKUP(MTPL_Registrations[[#This Row],[player_id]],'MTBC statistics'!$A$1:$AK$1196,28,0)</f>
        <v>0</v>
      </c>
      <c r="Q85" s="13">
        <f>VLOOKUP(MTPL_Registrations[[#This Row],[player_id]],'MTBC statistics'!$A$1:$AK$1196,29,0)</f>
        <v>4</v>
      </c>
      <c r="R85" s="13">
        <f>VLOOKUP(MTPL_Registrations[[#This Row],[player_id]],'MTBC statistics'!$A$1:$AK$1196,34,0)</f>
        <v>574</v>
      </c>
      <c r="S85" s="13">
        <f>VLOOKUP(MTPL_Registrations[[#This Row],[player_id]],'MTBC statistics'!$A$1:$AK$1196,35,0)</f>
        <v>254</v>
      </c>
      <c r="T85" s="13">
        <f>VLOOKUP(MTPL_Registrations[[#This Row],[player_id]],'MTBC statistics'!$A$1:$AK$1196,36,0)</f>
        <v>270</v>
      </c>
      <c r="U85" s="13">
        <f>VLOOKUP(MTPL_Registrations[[#This Row],[player_id]],'MTBC statistics'!$A$1:$AK$1196,37,0)</f>
        <v>50</v>
      </c>
      <c r="V85" s="15" t="b">
        <f>IFERROR(VLOOKUP(MTPL_Registrations[[#This Row],[player_id]],Table6[#All],10,0),FALSE)</f>
        <v>0</v>
      </c>
      <c r="W85" s="15" t="b">
        <f>IFERROR(VLOOKUP(MTPL_Registrations[[#This Row],[player_id]],ONWER_RETAINED_PLAYER!$A$1:$M$25,3,0),FALSE)</f>
        <v>0</v>
      </c>
      <c r="X85" s="15" t="b">
        <f>IFERROR(VLOOKUP(MTPL_Registrations[[#This Row],[player_id]],ONWER_RETAINED_PLAYER!$A$1:$M$25,4,0),FALSE)</f>
        <v>0</v>
      </c>
      <c r="Y85" s="15">
        <v>84</v>
      </c>
      <c r="Z85" s="15">
        <v>43</v>
      </c>
      <c r="AA85" s="18">
        <v>113</v>
      </c>
      <c r="AB85" s="15">
        <f>VLOOKUP(MTPL_Registrations[[#This Row],[player_id]],'MTBC statistics'!$A$1:$AK$1196,13,0)</f>
        <v>7</v>
      </c>
      <c r="AC85" s="15">
        <f>VLOOKUP(MTPL_Registrations[[#This Row],[player_id]],'MTBC statistics'!$A$1:$AK$1196,14,0)</f>
        <v>6</v>
      </c>
      <c r="AD85" s="19"/>
    </row>
    <row r="86" spans="1:30" ht="22" customHeight="1" x14ac:dyDescent="0.2">
      <c r="A86" s="20">
        <v>512690</v>
      </c>
      <c r="B86" s="12" t="s">
        <v>436</v>
      </c>
      <c r="C86" s="12" t="s">
        <v>437</v>
      </c>
      <c r="D86" s="12">
        <v>6516005008</v>
      </c>
      <c r="E86" s="12" t="s">
        <v>435</v>
      </c>
      <c r="F86" s="13">
        <f>VLOOKUP(MTPL_Registrations[[#This Row],[player_id]],'MTBC statistics'!$A$1:$AK$1196,8,0)</f>
        <v>9</v>
      </c>
      <c r="G86" s="13">
        <f>VLOOKUP(MTPL_Registrations[[#This Row],[player_id]],'MTBC statistics'!$A$1:$AK$1196,11,0)</f>
        <v>25</v>
      </c>
      <c r="H86" s="13">
        <f>VLOOKUP(MTPL_Registrations[[#This Row],[player_id]],'MTBC statistics'!$A$1:$AK$1196,12,0)</f>
        <v>57</v>
      </c>
      <c r="I86" s="14">
        <f>VLOOKUP(MTPL_Registrations[[#This Row],[player_id]],'MTBC statistics'!$A$1:$AK$1196,17,0)</f>
        <v>43.8596</v>
      </c>
      <c r="J86" s="15">
        <f>VLOOKUP(MTPL_Registrations[[#This Row],[player_id]],'MTBC statistics'!$A$1:$AK$1196,21,0)</f>
        <v>10</v>
      </c>
      <c r="K86" s="14">
        <f>VLOOKUP(MTPL_Registrations[[#This Row],[player_id]],'MTBC statistics'!$A$1:$AK$1196,23,0)</f>
        <v>4.5926</v>
      </c>
      <c r="L86" s="15">
        <f>ROUND(VLOOKUP(MTPL_Registrations[[#This Row],[player_id]],'MTBC statistics'!$A$1:$AK$1196,19,0)/6,0)</f>
        <v>27</v>
      </c>
      <c r="M86" s="15">
        <f>VLOOKUP(MTPL_Registrations[[#This Row],[player_id]],'MTBC statistics'!$A$1:$AK$1196,16,0)</f>
        <v>8.3332999999999995</v>
      </c>
      <c r="N86" s="15">
        <f>VLOOKUP(MTPL_Registrations[[#This Row],[player_id]],'MTBC statistics'!$A$1:$AK$1196,15,0)</f>
        <v>18</v>
      </c>
      <c r="O86" s="16">
        <f>VLOOKUP(MTPL_Registrations[[#This Row],[player_id]],'MTBC statistics'!$A$1:$AK$1196,24,0)</f>
        <v>43553</v>
      </c>
      <c r="P86" s="17">
        <f>VLOOKUP(MTPL_Registrations[[#This Row],[player_id]],'MTBC statistics'!$A$1:$AK$1196,28,0)</f>
        <v>0</v>
      </c>
      <c r="Q86" s="13">
        <f>VLOOKUP(MTPL_Registrations[[#This Row],[player_id]],'MTBC statistics'!$A$1:$AK$1196,29,0)</f>
        <v>8</v>
      </c>
      <c r="R86" s="13">
        <f>VLOOKUP(MTPL_Registrations[[#This Row],[player_id]],'MTBC statistics'!$A$1:$AK$1196,34,0)</f>
        <v>565</v>
      </c>
      <c r="S86" s="13">
        <f>VLOOKUP(MTPL_Registrations[[#This Row],[player_id]],'MTBC statistics'!$A$1:$AK$1196,35,0)</f>
        <v>15</v>
      </c>
      <c r="T86" s="13">
        <f>VLOOKUP(MTPL_Registrations[[#This Row],[player_id]],'MTBC statistics'!$A$1:$AK$1196,36,0)</f>
        <v>460</v>
      </c>
      <c r="U86" s="13">
        <f>VLOOKUP(MTPL_Registrations[[#This Row],[player_id]],'MTBC statistics'!$A$1:$AK$1196,37,0)</f>
        <v>90</v>
      </c>
      <c r="V86" s="15" t="b">
        <f>IFERROR(VLOOKUP(MTPL_Registrations[[#This Row],[player_id]],Table6[#All],10,0),FALSE)</f>
        <v>0</v>
      </c>
      <c r="W86" s="15" t="b">
        <f>IFERROR(VLOOKUP(MTPL_Registrations[[#This Row],[player_id]],ONWER_RETAINED_PLAYER!$A$1:$M$25,3,0),FALSE)</f>
        <v>1</v>
      </c>
      <c r="X86" s="15" t="b">
        <f>IFERROR(VLOOKUP(MTPL_Registrations[[#This Row],[player_id]],ONWER_RETAINED_PLAYER!$A$1:$M$25,4,0),FALSE)</f>
        <v>0</v>
      </c>
      <c r="Y86" s="15">
        <v>85</v>
      </c>
      <c r="Z86" s="15">
        <v>181</v>
      </c>
      <c r="AA86" s="18">
        <v>69</v>
      </c>
      <c r="AB86" s="15">
        <f>VLOOKUP(MTPL_Registrations[[#This Row],[player_id]],'MTBC statistics'!$A$1:$AK$1196,13,0)</f>
        <v>0</v>
      </c>
      <c r="AC86" s="15">
        <f>VLOOKUP(MTPL_Registrations[[#This Row],[player_id]],'MTBC statistics'!$A$1:$AK$1196,14,0)</f>
        <v>0</v>
      </c>
      <c r="AD86" s="19"/>
    </row>
    <row r="87" spans="1:30" ht="22" customHeight="1" x14ac:dyDescent="0.2">
      <c r="A87" s="20">
        <v>297624</v>
      </c>
      <c r="B87" s="12" t="s">
        <v>2278</v>
      </c>
      <c r="C87" s="12" t="s">
        <v>2279</v>
      </c>
      <c r="D87" s="12">
        <v>4126920737</v>
      </c>
      <c r="E87" s="12" t="s">
        <v>435</v>
      </c>
      <c r="F87" s="13">
        <f>VLOOKUP(MTPL_Registrations[[#This Row],[player_id]],'MTBC statistics'!$A$1:$AK$1196,8,0)</f>
        <v>8</v>
      </c>
      <c r="G87" s="13">
        <f>VLOOKUP(MTPL_Registrations[[#This Row],[player_id]],'MTBC statistics'!$A$1:$AK$1196,11,0)</f>
        <v>11</v>
      </c>
      <c r="H87" s="13">
        <f>VLOOKUP(MTPL_Registrations[[#This Row],[player_id]],'MTBC statistics'!$A$1:$AK$1196,12,0)</f>
        <v>12</v>
      </c>
      <c r="I87" s="14">
        <f>VLOOKUP(MTPL_Registrations[[#This Row],[player_id]],'MTBC statistics'!$A$1:$AK$1196,17,0)</f>
        <v>91.666700000000006</v>
      </c>
      <c r="J87" s="15">
        <f>VLOOKUP(MTPL_Registrations[[#This Row],[player_id]],'MTBC statistics'!$A$1:$AK$1196,21,0)</f>
        <v>11</v>
      </c>
      <c r="K87" s="14">
        <f>VLOOKUP(MTPL_Registrations[[#This Row],[player_id]],'MTBC statistics'!$A$1:$AK$1196,23,0)</f>
        <v>4.0119999999999996</v>
      </c>
      <c r="L87" s="15">
        <f>ROUND(VLOOKUP(MTPL_Registrations[[#This Row],[player_id]],'MTBC statistics'!$A$1:$AK$1196,19,0)/6,0)</f>
        <v>28</v>
      </c>
      <c r="M87" s="15">
        <f>VLOOKUP(MTPL_Registrations[[#This Row],[player_id]],'MTBC statistics'!$A$1:$AK$1196,16,0)</f>
        <v>5.5</v>
      </c>
      <c r="N87" s="15">
        <f>VLOOKUP(MTPL_Registrations[[#This Row],[player_id]],'MTBC statistics'!$A$1:$AK$1196,15,0)</f>
        <v>9</v>
      </c>
      <c r="O87" s="16">
        <f>VLOOKUP(MTPL_Registrations[[#This Row],[player_id]],'MTBC statistics'!$A$1:$AK$1196,24,0)</f>
        <v>43547</v>
      </c>
      <c r="P87" s="17">
        <f>VLOOKUP(MTPL_Registrations[[#This Row],[player_id]],'MTBC statistics'!$A$1:$AK$1196,28,0)</f>
        <v>0</v>
      </c>
      <c r="Q87" s="13">
        <f>VLOOKUP(MTPL_Registrations[[#This Row],[player_id]],'MTBC statistics'!$A$1:$AK$1196,29,0)</f>
        <v>4</v>
      </c>
      <c r="R87" s="13">
        <f>VLOOKUP(MTPL_Registrations[[#This Row],[player_id]],'MTBC statistics'!$A$1:$AK$1196,34,0)</f>
        <v>562</v>
      </c>
      <c r="S87" s="13">
        <f>VLOOKUP(MTPL_Registrations[[#This Row],[player_id]],'MTBC statistics'!$A$1:$AK$1196,35,0)</f>
        <v>12</v>
      </c>
      <c r="T87" s="13">
        <f>VLOOKUP(MTPL_Registrations[[#This Row],[player_id]],'MTBC statistics'!$A$1:$AK$1196,36,0)</f>
        <v>510</v>
      </c>
      <c r="U87" s="13">
        <f>VLOOKUP(MTPL_Registrations[[#This Row],[player_id]],'MTBC statistics'!$A$1:$AK$1196,37,0)</f>
        <v>40</v>
      </c>
      <c r="V87" s="15" t="b">
        <f>IFERROR(VLOOKUP(MTPL_Registrations[[#This Row],[player_id]],Table6[#All],10,0),FALSE)</f>
        <v>0</v>
      </c>
      <c r="W87" s="15" t="b">
        <f>IFERROR(VLOOKUP(MTPL_Registrations[[#This Row],[player_id]],ONWER_RETAINED_PLAYER!$A$1:$M$25,3,0),FALSE)</f>
        <v>0</v>
      </c>
      <c r="X87" s="15" t="b">
        <f>IFERROR(VLOOKUP(MTPL_Registrations[[#This Row],[player_id]],ONWER_RETAINED_PLAYER!$A$1:$M$25,4,0),FALSE)</f>
        <v>0</v>
      </c>
      <c r="Y87" s="15">
        <v>86</v>
      </c>
      <c r="Z87" s="15">
        <v>186</v>
      </c>
      <c r="AA87" s="18">
        <v>49</v>
      </c>
      <c r="AB87" s="15">
        <f>VLOOKUP(MTPL_Registrations[[#This Row],[player_id]],'MTBC statistics'!$A$1:$AK$1196,13,0)</f>
        <v>1</v>
      </c>
      <c r="AC87" s="15">
        <f>VLOOKUP(MTPL_Registrations[[#This Row],[player_id]],'MTBC statistics'!$A$1:$AK$1196,14,0)</f>
        <v>0</v>
      </c>
      <c r="AD87" s="19"/>
    </row>
    <row r="88" spans="1:30" ht="22" customHeight="1" x14ac:dyDescent="0.2">
      <c r="A88" s="20">
        <v>566891</v>
      </c>
      <c r="B88" s="12" t="s">
        <v>95</v>
      </c>
      <c r="C88" s="12" t="s">
        <v>96</v>
      </c>
      <c r="D88" s="12">
        <v>7657758412</v>
      </c>
      <c r="E88" s="12" t="s">
        <v>91</v>
      </c>
      <c r="F88" s="13">
        <f>VLOOKUP(MTPL_Registrations[[#This Row],[player_id]],'MTBC statistics'!$A$1:$AK$1196,8,0)</f>
        <v>9</v>
      </c>
      <c r="G88" s="13">
        <f>VLOOKUP(MTPL_Registrations[[#This Row],[player_id]],'MTBC statistics'!$A$1:$AK$1196,11,0)</f>
        <v>12</v>
      </c>
      <c r="H88" s="13">
        <f>VLOOKUP(MTPL_Registrations[[#This Row],[player_id]],'MTBC statistics'!$A$1:$AK$1196,12,0)</f>
        <v>21</v>
      </c>
      <c r="I88" s="14">
        <f>VLOOKUP(MTPL_Registrations[[#This Row],[player_id]],'MTBC statistics'!$A$1:$AK$1196,17,0)</f>
        <v>57.142899999999997</v>
      </c>
      <c r="J88" s="15">
        <f>VLOOKUP(MTPL_Registrations[[#This Row],[player_id]],'MTBC statistics'!$A$1:$AK$1196,21,0)</f>
        <v>13</v>
      </c>
      <c r="K88" s="14">
        <f>VLOOKUP(MTPL_Registrations[[#This Row],[player_id]],'MTBC statistics'!$A$1:$AK$1196,23,0)</f>
        <v>3.9661</v>
      </c>
      <c r="L88" s="15">
        <f>ROUND(VLOOKUP(MTPL_Registrations[[#This Row],[player_id]],'MTBC statistics'!$A$1:$AK$1196,19,0)/6,0)</f>
        <v>30</v>
      </c>
      <c r="M88" s="15">
        <f>VLOOKUP(MTPL_Registrations[[#This Row],[player_id]],'MTBC statistics'!$A$1:$AK$1196,16,0)</f>
        <v>2</v>
      </c>
      <c r="N88" s="15">
        <f>VLOOKUP(MTPL_Registrations[[#This Row],[player_id]],'MTBC statistics'!$A$1:$AK$1196,15,0)</f>
        <v>4</v>
      </c>
      <c r="O88" s="16">
        <f>VLOOKUP(MTPL_Registrations[[#This Row],[player_id]],'MTBC statistics'!$A$1:$AK$1196,24,0)</f>
        <v>43589</v>
      </c>
      <c r="P88" s="17">
        <f>VLOOKUP(MTPL_Registrations[[#This Row],[player_id]],'MTBC statistics'!$A$1:$AK$1196,28,0)</f>
        <v>0</v>
      </c>
      <c r="Q88" s="13">
        <f>VLOOKUP(MTPL_Registrations[[#This Row],[player_id]],'MTBC statistics'!$A$1:$AK$1196,29,0)</f>
        <v>3</v>
      </c>
      <c r="R88" s="13">
        <f>VLOOKUP(MTPL_Registrations[[#This Row],[player_id]],'MTBC statistics'!$A$1:$AK$1196,34,0)</f>
        <v>562</v>
      </c>
      <c r="S88" s="13">
        <f>VLOOKUP(MTPL_Registrations[[#This Row],[player_id]],'MTBC statistics'!$A$1:$AK$1196,35,0)</f>
        <v>12</v>
      </c>
      <c r="T88" s="13">
        <f>VLOOKUP(MTPL_Registrations[[#This Row],[player_id]],'MTBC statistics'!$A$1:$AK$1196,36,0)</f>
        <v>500</v>
      </c>
      <c r="U88" s="13">
        <f>VLOOKUP(MTPL_Registrations[[#This Row],[player_id]],'MTBC statistics'!$A$1:$AK$1196,37,0)</f>
        <v>50</v>
      </c>
      <c r="V88" s="15" t="b">
        <f>IFERROR(VLOOKUP(MTPL_Registrations[[#This Row],[player_id]],Table6[#All],10,0),FALSE)</f>
        <v>0</v>
      </c>
      <c r="W88" s="15" t="b">
        <f>IFERROR(VLOOKUP(MTPL_Registrations[[#This Row],[player_id]],ONWER_RETAINED_PLAYER!$A$1:$M$25,3,0),FALSE)</f>
        <v>0</v>
      </c>
      <c r="X88" s="15" t="b">
        <f>IFERROR(VLOOKUP(MTPL_Registrations[[#This Row],[player_id]],ONWER_RETAINED_PLAYER!$A$1:$M$25,4,0),FALSE)</f>
        <v>0</v>
      </c>
      <c r="Y88" s="15">
        <v>87</v>
      </c>
      <c r="Z88" s="15">
        <v>187</v>
      </c>
      <c r="AA88" s="18">
        <v>52</v>
      </c>
      <c r="AB88" s="15">
        <f>VLOOKUP(MTPL_Registrations[[#This Row],[player_id]],'MTBC statistics'!$A$1:$AK$1196,13,0)</f>
        <v>0</v>
      </c>
      <c r="AC88" s="15">
        <f>VLOOKUP(MTPL_Registrations[[#This Row],[player_id]],'MTBC statistics'!$A$1:$AK$1196,14,0)</f>
        <v>0</v>
      </c>
      <c r="AD88" s="19"/>
    </row>
    <row r="89" spans="1:30" ht="22" customHeight="1" x14ac:dyDescent="0.2">
      <c r="A89" s="20">
        <v>514076</v>
      </c>
      <c r="B89" s="12" t="s">
        <v>139</v>
      </c>
      <c r="C89" s="12" t="s">
        <v>140</v>
      </c>
      <c r="D89" s="12">
        <v>5077791415</v>
      </c>
      <c r="E89" s="12" t="s">
        <v>126</v>
      </c>
      <c r="F89" s="13">
        <f>VLOOKUP(MTPL_Registrations[[#This Row],[player_id]],'MTBC statistics'!$A$1:$AK$1196,8,0)</f>
        <v>9</v>
      </c>
      <c r="G89" s="13">
        <f>VLOOKUP(MTPL_Registrations[[#This Row],[player_id]],'MTBC statistics'!$A$1:$AK$1196,11,0)</f>
        <v>117</v>
      </c>
      <c r="H89" s="13">
        <f>VLOOKUP(MTPL_Registrations[[#This Row],[player_id]],'MTBC statistics'!$A$1:$AK$1196,12,0)</f>
        <v>144</v>
      </c>
      <c r="I89" s="14">
        <f>VLOOKUP(MTPL_Registrations[[#This Row],[player_id]],'MTBC statistics'!$A$1:$AK$1196,17,0)</f>
        <v>81.25</v>
      </c>
      <c r="J89" s="15">
        <f>VLOOKUP(MTPL_Registrations[[#This Row],[player_id]],'MTBC statistics'!$A$1:$AK$1196,21,0)</f>
        <v>7</v>
      </c>
      <c r="K89" s="14">
        <f>VLOOKUP(MTPL_Registrations[[#This Row],[player_id]],'MTBC statistics'!$A$1:$AK$1196,23,0)</f>
        <v>4.4824000000000002</v>
      </c>
      <c r="L89" s="15">
        <f>ROUND(VLOOKUP(MTPL_Registrations[[#This Row],[player_id]],'MTBC statistics'!$A$1:$AK$1196,19,0)/6,0)</f>
        <v>28</v>
      </c>
      <c r="M89" s="15">
        <f>VLOOKUP(MTPL_Registrations[[#This Row],[player_id]],'MTBC statistics'!$A$1:$AK$1196,16,0)</f>
        <v>13</v>
      </c>
      <c r="N89" s="15">
        <f>VLOOKUP(MTPL_Registrations[[#This Row],[player_id]],'MTBC statistics'!$A$1:$AK$1196,15,0)</f>
        <v>27</v>
      </c>
      <c r="O89" s="16">
        <f>VLOOKUP(MTPL_Registrations[[#This Row],[player_id]],'MTBC statistics'!$A$1:$AK$1196,24,0)</f>
        <v>43518</v>
      </c>
      <c r="P89" s="17">
        <f>VLOOKUP(MTPL_Registrations[[#This Row],[player_id]],'MTBC statistics'!$A$1:$AK$1196,28,0)</f>
        <v>0</v>
      </c>
      <c r="Q89" s="13">
        <f>VLOOKUP(MTPL_Registrations[[#This Row],[player_id]],'MTBC statistics'!$A$1:$AK$1196,29,0)</f>
        <v>7</v>
      </c>
      <c r="R89" s="13">
        <f>VLOOKUP(MTPL_Registrations[[#This Row],[player_id]],'MTBC statistics'!$A$1:$AK$1196,34,0)</f>
        <v>561</v>
      </c>
      <c r="S89" s="13">
        <f>VLOOKUP(MTPL_Registrations[[#This Row],[player_id]],'MTBC statistics'!$A$1:$AK$1196,35,0)</f>
        <v>221</v>
      </c>
      <c r="T89" s="13">
        <f>VLOOKUP(MTPL_Registrations[[#This Row],[player_id]],'MTBC statistics'!$A$1:$AK$1196,36,0)</f>
        <v>260</v>
      </c>
      <c r="U89" s="13">
        <f>VLOOKUP(MTPL_Registrations[[#This Row],[player_id]],'MTBC statistics'!$A$1:$AK$1196,37,0)</f>
        <v>80</v>
      </c>
      <c r="V89" s="15" t="b">
        <f>IFERROR(VLOOKUP(MTPL_Registrations[[#This Row],[player_id]],Table6[#All],10,0),FALSE)</f>
        <v>0</v>
      </c>
      <c r="W89" s="15" t="b">
        <f>IFERROR(VLOOKUP(MTPL_Registrations[[#This Row],[player_id]],ONWER_RETAINED_PLAYER!$A$1:$M$25,3,0),FALSE)</f>
        <v>0</v>
      </c>
      <c r="X89" s="15" t="b">
        <f>IFERROR(VLOOKUP(MTPL_Registrations[[#This Row],[player_id]],ONWER_RETAINED_PLAYER!$A$1:$M$25,4,0),FALSE)</f>
        <v>0</v>
      </c>
      <c r="Y89" s="15">
        <v>88</v>
      </c>
      <c r="Z89" s="15">
        <v>55</v>
      </c>
      <c r="AA89" s="18">
        <v>118</v>
      </c>
      <c r="AB89" s="15">
        <f>VLOOKUP(MTPL_Registrations[[#This Row],[player_id]],'MTBC statistics'!$A$1:$AK$1196,13,0)</f>
        <v>6</v>
      </c>
      <c r="AC89" s="15">
        <f>VLOOKUP(MTPL_Registrations[[#This Row],[player_id]],'MTBC statistics'!$A$1:$AK$1196,14,0)</f>
        <v>9</v>
      </c>
      <c r="AD89" s="19"/>
    </row>
    <row r="90" spans="1:30" ht="22" customHeight="1" x14ac:dyDescent="0.2">
      <c r="A90" s="20">
        <v>514514</v>
      </c>
      <c r="B90" s="12" t="s">
        <v>418</v>
      </c>
      <c r="C90" s="12" t="s">
        <v>419</v>
      </c>
      <c r="D90" s="12">
        <v>16123096383</v>
      </c>
      <c r="E90" s="12" t="s">
        <v>411</v>
      </c>
      <c r="F90" s="13">
        <f>VLOOKUP(MTPL_Registrations[[#This Row],[player_id]],'MTBC statistics'!$A$1:$AK$1196,8,0)</f>
        <v>11</v>
      </c>
      <c r="G90" s="13">
        <f>VLOOKUP(MTPL_Registrations[[#This Row],[player_id]],'MTBC statistics'!$A$1:$AK$1196,11,0)</f>
        <v>113</v>
      </c>
      <c r="H90" s="13">
        <f>VLOOKUP(MTPL_Registrations[[#This Row],[player_id]],'MTBC statistics'!$A$1:$AK$1196,12,0)</f>
        <v>159</v>
      </c>
      <c r="I90" s="14">
        <f>VLOOKUP(MTPL_Registrations[[#This Row],[player_id]],'MTBC statistics'!$A$1:$AK$1196,17,0)</f>
        <v>71.069199999999995</v>
      </c>
      <c r="J90" s="15">
        <f>VLOOKUP(MTPL_Registrations[[#This Row],[player_id]],'MTBC statistics'!$A$1:$AK$1196,21,0)</f>
        <v>7</v>
      </c>
      <c r="K90" s="14">
        <f>VLOOKUP(MTPL_Registrations[[#This Row],[player_id]],'MTBC statistics'!$A$1:$AK$1196,23,0)</f>
        <v>4.96</v>
      </c>
      <c r="L90" s="15">
        <f>ROUND(VLOOKUP(MTPL_Registrations[[#This Row],[player_id]],'MTBC statistics'!$A$1:$AK$1196,19,0)/6,0)</f>
        <v>25</v>
      </c>
      <c r="M90" s="15">
        <f>VLOOKUP(MTPL_Registrations[[#This Row],[player_id]],'MTBC statistics'!$A$1:$AK$1196,16,0)</f>
        <v>11.3</v>
      </c>
      <c r="N90" s="15">
        <f>VLOOKUP(MTPL_Registrations[[#This Row],[player_id]],'MTBC statistics'!$A$1:$AK$1196,15,0)</f>
        <v>21</v>
      </c>
      <c r="O90" s="16">
        <f>VLOOKUP(MTPL_Registrations[[#This Row],[player_id]],'MTBC statistics'!$A$1:$AK$1196,24,0)</f>
        <v>43515</v>
      </c>
      <c r="P90" s="17">
        <f>VLOOKUP(MTPL_Registrations[[#This Row],[player_id]],'MTBC statistics'!$A$1:$AK$1196,28,0)</f>
        <v>0</v>
      </c>
      <c r="Q90" s="13">
        <f>VLOOKUP(MTPL_Registrations[[#This Row],[player_id]],'MTBC statistics'!$A$1:$AK$1196,29,0)</f>
        <v>5</v>
      </c>
      <c r="R90" s="13">
        <f>VLOOKUP(MTPL_Registrations[[#This Row],[player_id]],'MTBC statistics'!$A$1:$AK$1196,34,0)</f>
        <v>557</v>
      </c>
      <c r="S90" s="13">
        <f>VLOOKUP(MTPL_Registrations[[#This Row],[player_id]],'MTBC statistics'!$A$1:$AK$1196,35,0)</f>
        <v>197</v>
      </c>
      <c r="T90" s="13">
        <f>VLOOKUP(MTPL_Registrations[[#This Row],[player_id]],'MTBC statistics'!$A$1:$AK$1196,36,0)</f>
        <v>300</v>
      </c>
      <c r="U90" s="13">
        <f>VLOOKUP(MTPL_Registrations[[#This Row],[player_id]],'MTBC statistics'!$A$1:$AK$1196,37,0)</f>
        <v>60</v>
      </c>
      <c r="V90" s="15" t="b">
        <f>IFERROR(VLOOKUP(MTPL_Registrations[[#This Row],[player_id]],Table6[#All],10,0),FALSE)</f>
        <v>0</v>
      </c>
      <c r="W90" s="15" t="b">
        <f>IFERROR(VLOOKUP(MTPL_Registrations[[#This Row],[player_id]],ONWER_RETAINED_PLAYER!$A$1:$M$25,3,0),FALSE)</f>
        <v>0</v>
      </c>
      <c r="X90" s="15" t="b">
        <f>IFERROR(VLOOKUP(MTPL_Registrations[[#This Row],[player_id]],ONWER_RETAINED_PLAYER!$A$1:$M$25,4,0),FALSE)</f>
        <v>0</v>
      </c>
      <c r="Y90" s="15">
        <v>89</v>
      </c>
      <c r="Z90" s="15">
        <v>65</v>
      </c>
      <c r="AA90" s="18">
        <v>103</v>
      </c>
      <c r="AB90" s="15">
        <f>VLOOKUP(MTPL_Registrations[[#This Row],[player_id]],'MTBC statistics'!$A$1:$AK$1196,13,0)</f>
        <v>4</v>
      </c>
      <c r="AC90" s="15">
        <f>VLOOKUP(MTPL_Registrations[[#This Row],[player_id]],'MTBC statistics'!$A$1:$AK$1196,14,0)</f>
        <v>5</v>
      </c>
      <c r="AD90" s="19"/>
    </row>
    <row r="91" spans="1:30" ht="22" customHeight="1" x14ac:dyDescent="0.2">
      <c r="A91" s="20">
        <v>347905</v>
      </c>
      <c r="B91" s="12" t="s">
        <v>442</v>
      </c>
      <c r="C91" s="12" t="s">
        <v>443</v>
      </c>
      <c r="D91" s="12">
        <v>5139082188</v>
      </c>
      <c r="E91" s="12" t="s">
        <v>435</v>
      </c>
      <c r="F91" s="13">
        <f>VLOOKUP(MTPL_Registrations[[#This Row],[player_id]],'MTBC statistics'!$A$1:$AK$1196,8,0)</f>
        <v>8</v>
      </c>
      <c r="G91" s="13">
        <f>VLOOKUP(MTPL_Registrations[[#This Row],[player_id]],'MTBC statistics'!$A$1:$AK$1196,11,0)</f>
        <v>49</v>
      </c>
      <c r="H91" s="13">
        <f>VLOOKUP(MTPL_Registrations[[#This Row],[player_id]],'MTBC statistics'!$A$1:$AK$1196,12,0)</f>
        <v>53</v>
      </c>
      <c r="I91" s="14">
        <f>VLOOKUP(MTPL_Registrations[[#This Row],[player_id]],'MTBC statistics'!$A$1:$AK$1196,17,0)</f>
        <v>92.452799999999996</v>
      </c>
      <c r="J91" s="15">
        <f>VLOOKUP(MTPL_Registrations[[#This Row],[player_id]],'MTBC statistics'!$A$1:$AK$1196,21,0)</f>
        <v>12</v>
      </c>
      <c r="K91" s="14">
        <f>VLOOKUP(MTPL_Registrations[[#This Row],[player_id]],'MTBC statistics'!$A$1:$AK$1196,23,0)</f>
        <v>4.12</v>
      </c>
      <c r="L91" s="15">
        <f>ROUND(VLOOKUP(MTPL_Registrations[[#This Row],[player_id]],'MTBC statistics'!$A$1:$AK$1196,19,0)/6,0)</f>
        <v>25</v>
      </c>
      <c r="M91" s="15">
        <f>VLOOKUP(MTPL_Registrations[[#This Row],[player_id]],'MTBC statistics'!$A$1:$AK$1196,16,0)</f>
        <v>16.333300000000001</v>
      </c>
      <c r="N91" s="15">
        <f>VLOOKUP(MTPL_Registrations[[#This Row],[player_id]],'MTBC statistics'!$A$1:$AK$1196,15,0)</f>
        <v>31</v>
      </c>
      <c r="O91" s="16">
        <f>VLOOKUP(MTPL_Registrations[[#This Row],[player_id]],'MTBC statistics'!$A$1:$AK$1196,24,0)</f>
        <v>43533</v>
      </c>
      <c r="P91" s="17">
        <f>VLOOKUP(MTPL_Registrations[[#This Row],[player_id]],'MTBC statistics'!$A$1:$AK$1196,28,0)</f>
        <v>0</v>
      </c>
      <c r="Q91" s="13">
        <f>VLOOKUP(MTPL_Registrations[[#This Row],[player_id]],'MTBC statistics'!$A$1:$AK$1196,29,0)</f>
        <v>2</v>
      </c>
      <c r="R91" s="13">
        <f>VLOOKUP(MTPL_Registrations[[#This Row],[player_id]],'MTBC statistics'!$A$1:$AK$1196,34,0)</f>
        <v>556</v>
      </c>
      <c r="S91" s="13">
        <f>VLOOKUP(MTPL_Registrations[[#This Row],[player_id]],'MTBC statistics'!$A$1:$AK$1196,35,0)</f>
        <v>106</v>
      </c>
      <c r="T91" s="13">
        <f>VLOOKUP(MTPL_Registrations[[#This Row],[player_id]],'MTBC statistics'!$A$1:$AK$1196,36,0)</f>
        <v>420</v>
      </c>
      <c r="U91" s="13">
        <f>VLOOKUP(MTPL_Registrations[[#This Row],[player_id]],'MTBC statistics'!$A$1:$AK$1196,37,0)</f>
        <v>30</v>
      </c>
      <c r="V91" s="15" t="b">
        <f>IFERROR(VLOOKUP(MTPL_Registrations[[#This Row],[player_id]],Table6[#All],10,0),FALSE)</f>
        <v>0</v>
      </c>
      <c r="W91" s="15" t="b">
        <f>IFERROR(VLOOKUP(MTPL_Registrations[[#This Row],[player_id]],ONWER_RETAINED_PLAYER!$A$1:$M$25,3,0),FALSE)</f>
        <v>0</v>
      </c>
      <c r="X91" s="15" t="b">
        <f>IFERROR(VLOOKUP(MTPL_Registrations[[#This Row],[player_id]],ONWER_RETAINED_PLAYER!$A$1:$M$25,4,0),FALSE)</f>
        <v>0</v>
      </c>
      <c r="Y91" s="15">
        <v>90</v>
      </c>
      <c r="Z91" s="15">
        <v>103</v>
      </c>
      <c r="AA91" s="18">
        <v>79</v>
      </c>
      <c r="AB91" s="15">
        <f>VLOOKUP(MTPL_Registrations[[#This Row],[player_id]],'MTBC statistics'!$A$1:$AK$1196,13,0)</f>
        <v>5</v>
      </c>
      <c r="AC91" s="15">
        <f>VLOOKUP(MTPL_Registrations[[#This Row],[player_id]],'MTBC statistics'!$A$1:$AK$1196,14,0)</f>
        <v>1</v>
      </c>
      <c r="AD91" s="19"/>
    </row>
    <row r="92" spans="1:30" ht="22" customHeight="1" x14ac:dyDescent="0.2">
      <c r="A92" s="20">
        <v>937789</v>
      </c>
      <c r="B92" s="12" t="s">
        <v>307</v>
      </c>
      <c r="C92" s="12" t="s">
        <v>308</v>
      </c>
      <c r="D92" s="12">
        <v>8046250395</v>
      </c>
      <c r="E92" s="12" t="s">
        <v>304</v>
      </c>
      <c r="F92" s="13">
        <f>VLOOKUP(MTPL_Registrations[[#This Row],[player_id]],'MTBC statistics'!$A$1:$AK$1196,8,0)</f>
        <v>9</v>
      </c>
      <c r="G92" s="13">
        <f>VLOOKUP(MTPL_Registrations[[#This Row],[player_id]],'MTBC statistics'!$A$1:$AK$1196,11,0)</f>
        <v>44</v>
      </c>
      <c r="H92" s="13">
        <f>VLOOKUP(MTPL_Registrations[[#This Row],[player_id]],'MTBC statistics'!$A$1:$AK$1196,12,0)</f>
        <v>30</v>
      </c>
      <c r="I92" s="14">
        <f>VLOOKUP(MTPL_Registrations[[#This Row],[player_id]],'MTBC statistics'!$A$1:$AK$1196,17,0)</f>
        <v>146.66669999999999</v>
      </c>
      <c r="J92" s="15">
        <f>VLOOKUP(MTPL_Registrations[[#This Row],[player_id]],'MTBC statistics'!$A$1:$AK$1196,21,0)</f>
        <v>8</v>
      </c>
      <c r="K92" s="14">
        <f>VLOOKUP(MTPL_Registrations[[#This Row],[player_id]],'MTBC statistics'!$A$1:$AK$1196,23,0)</f>
        <v>4.1538000000000004</v>
      </c>
      <c r="L92" s="15">
        <f>ROUND(VLOOKUP(MTPL_Registrations[[#This Row],[player_id]],'MTBC statistics'!$A$1:$AK$1196,19,0)/6,0)</f>
        <v>26</v>
      </c>
      <c r="M92" s="15">
        <f>VLOOKUP(MTPL_Registrations[[#This Row],[player_id]],'MTBC statistics'!$A$1:$AK$1196,16,0)</f>
        <v>8.8000000000000007</v>
      </c>
      <c r="N92" s="15">
        <f>VLOOKUP(MTPL_Registrations[[#This Row],[player_id]],'MTBC statistics'!$A$1:$AK$1196,15,0)</f>
        <v>30</v>
      </c>
      <c r="O92" s="16">
        <f>VLOOKUP(MTPL_Registrations[[#This Row],[player_id]],'MTBC statistics'!$A$1:$AK$1196,24,0)</f>
        <v>43538</v>
      </c>
      <c r="P92" s="17">
        <f>VLOOKUP(MTPL_Registrations[[#This Row],[player_id]],'MTBC statistics'!$A$1:$AK$1196,28,0)</f>
        <v>0</v>
      </c>
      <c r="Q92" s="13">
        <f>VLOOKUP(MTPL_Registrations[[#This Row],[player_id]],'MTBC statistics'!$A$1:$AK$1196,29,0)</f>
        <v>5</v>
      </c>
      <c r="R92" s="13">
        <f>VLOOKUP(MTPL_Registrations[[#This Row],[player_id]],'MTBC statistics'!$A$1:$AK$1196,34,0)</f>
        <v>555</v>
      </c>
      <c r="S92" s="13">
        <f>VLOOKUP(MTPL_Registrations[[#This Row],[player_id]],'MTBC statistics'!$A$1:$AK$1196,35,0)</f>
        <v>135</v>
      </c>
      <c r="T92" s="13">
        <f>VLOOKUP(MTPL_Registrations[[#This Row],[player_id]],'MTBC statistics'!$A$1:$AK$1196,36,0)</f>
        <v>350</v>
      </c>
      <c r="U92" s="13">
        <f>VLOOKUP(MTPL_Registrations[[#This Row],[player_id]],'MTBC statistics'!$A$1:$AK$1196,37,0)</f>
        <v>70</v>
      </c>
      <c r="V92" s="15" t="b">
        <f>IFERROR(VLOOKUP(MTPL_Registrations[[#This Row],[player_id]],Table6[#All],10,0),FALSE)</f>
        <v>0</v>
      </c>
      <c r="W92" s="15" t="b">
        <f>IFERROR(VLOOKUP(MTPL_Registrations[[#This Row],[player_id]],ONWER_RETAINED_PLAYER!$A$1:$M$25,3,0),FALSE)</f>
        <v>0</v>
      </c>
      <c r="X92" s="15" t="b">
        <f>IFERROR(VLOOKUP(MTPL_Registrations[[#This Row],[player_id]],ONWER_RETAINED_PLAYER!$A$1:$M$25,4,0),FALSE)</f>
        <v>0</v>
      </c>
      <c r="Y92" s="15">
        <v>91</v>
      </c>
      <c r="Z92" s="15">
        <v>93</v>
      </c>
      <c r="AA92" s="18">
        <v>90</v>
      </c>
      <c r="AB92" s="15">
        <f>VLOOKUP(MTPL_Registrations[[#This Row],[player_id]],'MTBC statistics'!$A$1:$AK$1196,13,0)</f>
        <v>3</v>
      </c>
      <c r="AC92" s="15">
        <f>VLOOKUP(MTPL_Registrations[[#This Row],[player_id]],'MTBC statistics'!$A$1:$AK$1196,14,0)</f>
        <v>4</v>
      </c>
      <c r="AD92" s="19"/>
    </row>
    <row r="93" spans="1:30" ht="22" customHeight="1" x14ac:dyDescent="0.2">
      <c r="A93" s="20">
        <v>820966</v>
      </c>
      <c r="B93" s="12" t="s">
        <v>220</v>
      </c>
      <c r="C93" s="12" t="s">
        <v>221</v>
      </c>
      <c r="D93" s="12">
        <v>16124836576</v>
      </c>
      <c r="E93" s="12" t="s">
        <v>222</v>
      </c>
      <c r="F93" s="13">
        <f>VLOOKUP(MTPL_Registrations[[#This Row],[player_id]],'MTBC statistics'!$A$1:$AK$1196,8,0)</f>
        <v>11</v>
      </c>
      <c r="G93" s="13">
        <f>VLOOKUP(MTPL_Registrations[[#This Row],[player_id]],'MTBC statistics'!$A$1:$AK$1196,11,0)</f>
        <v>194</v>
      </c>
      <c r="H93" s="13">
        <f>VLOOKUP(MTPL_Registrations[[#This Row],[player_id]],'MTBC statistics'!$A$1:$AK$1196,12,0)</f>
        <v>213</v>
      </c>
      <c r="I93" s="14">
        <f>VLOOKUP(MTPL_Registrations[[#This Row],[player_id]],'MTBC statistics'!$A$1:$AK$1196,17,0)</f>
        <v>91.079800000000006</v>
      </c>
      <c r="J93" s="15">
        <f>VLOOKUP(MTPL_Registrations[[#This Row],[player_id]],'MTBC statistics'!$A$1:$AK$1196,21,0)</f>
        <v>0</v>
      </c>
      <c r="K93" s="14">
        <f>VLOOKUP(MTPL_Registrations[[#This Row],[player_id]],'MTBC statistics'!$A$1:$AK$1196,23,0)</f>
        <v>0</v>
      </c>
      <c r="L93" s="15">
        <f>ROUND(VLOOKUP(MTPL_Registrations[[#This Row],[player_id]],'MTBC statistics'!$A$1:$AK$1196,19,0)/6,0)</f>
        <v>0</v>
      </c>
      <c r="M93" s="15">
        <f>VLOOKUP(MTPL_Registrations[[#This Row],[player_id]],'MTBC statistics'!$A$1:$AK$1196,16,0)</f>
        <v>17.636399999999998</v>
      </c>
      <c r="N93" s="15">
        <f>VLOOKUP(MTPL_Registrations[[#This Row],[player_id]],'MTBC statistics'!$A$1:$AK$1196,15,0)</f>
        <v>54</v>
      </c>
      <c r="O93" s="16">
        <f>VLOOKUP(MTPL_Registrations[[#This Row],[player_id]],'MTBC statistics'!$A$1:$AK$1196,24,0)</f>
        <v>0</v>
      </c>
      <c r="P93" s="17">
        <f>VLOOKUP(MTPL_Registrations[[#This Row],[player_id]],'MTBC statistics'!$A$1:$AK$1196,28,0)</f>
        <v>0</v>
      </c>
      <c r="Q93" s="13">
        <f>VLOOKUP(MTPL_Registrations[[#This Row],[player_id]],'MTBC statistics'!$A$1:$AK$1196,29,0)</f>
        <v>7</v>
      </c>
      <c r="R93" s="13">
        <f>VLOOKUP(MTPL_Registrations[[#This Row],[player_id]],'MTBC statistics'!$A$1:$AK$1196,34,0)</f>
        <v>553</v>
      </c>
      <c r="S93" s="13">
        <f>VLOOKUP(MTPL_Registrations[[#This Row],[player_id]],'MTBC statistics'!$A$1:$AK$1196,35,0)</f>
        <v>483</v>
      </c>
      <c r="T93" s="13">
        <f>VLOOKUP(MTPL_Registrations[[#This Row],[player_id]],'MTBC statistics'!$A$1:$AK$1196,36,0)</f>
        <v>0</v>
      </c>
      <c r="U93" s="13">
        <f>VLOOKUP(MTPL_Registrations[[#This Row],[player_id]],'MTBC statistics'!$A$1:$AK$1196,37,0)</f>
        <v>70</v>
      </c>
      <c r="V93" s="15" t="b">
        <f>IFERROR(VLOOKUP(MTPL_Registrations[[#This Row],[player_id]],Table6[#All],10,0),FALSE)</f>
        <v>0</v>
      </c>
      <c r="W93" s="15" t="b">
        <f>IFERROR(VLOOKUP(MTPL_Registrations[[#This Row],[player_id]],ONWER_RETAINED_PLAYER!$A$1:$M$25,3,0),FALSE)</f>
        <v>0</v>
      </c>
      <c r="X93" s="15" t="b">
        <f>IFERROR(VLOOKUP(MTPL_Registrations[[#This Row],[player_id]],ONWER_RETAINED_PLAYER!$A$1:$M$25,4,0),FALSE)</f>
        <v>0</v>
      </c>
      <c r="Y93" s="15">
        <v>92</v>
      </c>
      <c r="Z93" s="15">
        <v>10</v>
      </c>
      <c r="AA93" s="18">
        <v>186</v>
      </c>
      <c r="AB93" s="15">
        <f>VLOOKUP(MTPL_Registrations[[#This Row],[player_id]],'MTBC statistics'!$A$1:$AK$1196,13,0)</f>
        <v>17</v>
      </c>
      <c r="AC93" s="15">
        <f>VLOOKUP(MTPL_Registrations[[#This Row],[player_id]],'MTBC statistics'!$A$1:$AK$1196,14,0)</f>
        <v>7</v>
      </c>
      <c r="AD93" s="19"/>
    </row>
    <row r="94" spans="1:30" ht="22" customHeight="1" x14ac:dyDescent="0.2">
      <c r="A94" s="20">
        <v>768767</v>
      </c>
      <c r="B94" s="12" t="s">
        <v>380</v>
      </c>
      <c r="C94" s="12" t="s">
        <v>381</v>
      </c>
      <c r="D94" s="12">
        <v>2489713506</v>
      </c>
      <c r="E94" s="12" t="s">
        <v>371</v>
      </c>
      <c r="F94" s="13">
        <f>VLOOKUP(MTPL_Registrations[[#This Row],[player_id]],'MTBC statistics'!$A$1:$AK$1196,8,0)</f>
        <v>8</v>
      </c>
      <c r="G94" s="13">
        <f>VLOOKUP(MTPL_Registrations[[#This Row],[player_id]],'MTBC statistics'!$A$1:$AK$1196,11,0)</f>
        <v>34</v>
      </c>
      <c r="H94" s="13">
        <f>VLOOKUP(MTPL_Registrations[[#This Row],[player_id]],'MTBC statistics'!$A$1:$AK$1196,12,0)</f>
        <v>52</v>
      </c>
      <c r="I94" s="14">
        <f>VLOOKUP(MTPL_Registrations[[#This Row],[player_id]],'MTBC statistics'!$A$1:$AK$1196,17,0)</f>
        <v>65.384600000000006</v>
      </c>
      <c r="J94" s="15">
        <f>VLOOKUP(MTPL_Registrations[[#This Row],[player_id]],'MTBC statistics'!$A$1:$AK$1196,21,0)</f>
        <v>9</v>
      </c>
      <c r="K94" s="14">
        <f>VLOOKUP(MTPL_Registrations[[#This Row],[player_id]],'MTBC statistics'!$A$1:$AK$1196,23,0)</f>
        <v>3.3332999999999999</v>
      </c>
      <c r="L94" s="15">
        <f>ROUND(VLOOKUP(MTPL_Registrations[[#This Row],[player_id]],'MTBC statistics'!$A$1:$AK$1196,19,0)/6,0)</f>
        <v>27</v>
      </c>
      <c r="M94" s="15">
        <f>VLOOKUP(MTPL_Registrations[[#This Row],[player_id]],'MTBC statistics'!$A$1:$AK$1196,16,0)</f>
        <v>6.8</v>
      </c>
      <c r="N94" s="15">
        <f>VLOOKUP(MTPL_Registrations[[#This Row],[player_id]],'MTBC statistics'!$A$1:$AK$1196,15,0)</f>
        <v>23</v>
      </c>
      <c r="O94" s="16">
        <f>VLOOKUP(MTPL_Registrations[[#This Row],[player_id]],'MTBC statistics'!$A$1:$AK$1196,24,0)</f>
        <v>43541</v>
      </c>
      <c r="P94" s="17">
        <f>VLOOKUP(MTPL_Registrations[[#This Row],[player_id]],'MTBC statistics'!$A$1:$AK$1196,28,0)</f>
        <v>0</v>
      </c>
      <c r="Q94" s="13">
        <f>VLOOKUP(MTPL_Registrations[[#This Row],[player_id]],'MTBC statistics'!$A$1:$AK$1196,29,0)</f>
        <v>6</v>
      </c>
      <c r="R94" s="13">
        <f>VLOOKUP(MTPL_Registrations[[#This Row],[player_id]],'MTBC statistics'!$A$1:$AK$1196,34,0)</f>
        <v>549</v>
      </c>
      <c r="S94" s="13">
        <f>VLOOKUP(MTPL_Registrations[[#This Row],[player_id]],'MTBC statistics'!$A$1:$AK$1196,35,0)</f>
        <v>29</v>
      </c>
      <c r="T94" s="13">
        <f>VLOOKUP(MTPL_Registrations[[#This Row],[player_id]],'MTBC statistics'!$A$1:$AK$1196,36,0)</f>
        <v>460</v>
      </c>
      <c r="U94" s="13">
        <f>VLOOKUP(MTPL_Registrations[[#This Row],[player_id]],'MTBC statistics'!$A$1:$AK$1196,37,0)</f>
        <v>60</v>
      </c>
      <c r="V94" s="15" t="b">
        <f>IFERROR(VLOOKUP(MTPL_Registrations[[#This Row],[player_id]],Table6[#All],10,0),FALSE)</f>
        <v>0</v>
      </c>
      <c r="W94" s="15" t="b">
        <f>IFERROR(VLOOKUP(MTPL_Registrations[[#This Row],[player_id]],ONWER_RETAINED_PLAYER!$A$1:$M$25,3,0),FALSE)</f>
        <v>0</v>
      </c>
      <c r="X94" s="15" t="b">
        <f>IFERROR(VLOOKUP(MTPL_Registrations[[#This Row],[player_id]],ONWER_RETAINED_PLAYER!$A$1:$M$25,4,0),FALSE)</f>
        <v>0</v>
      </c>
      <c r="Y94" s="15">
        <v>93</v>
      </c>
      <c r="Z94" s="15">
        <v>171</v>
      </c>
      <c r="AA94" s="18">
        <v>68</v>
      </c>
      <c r="AB94" s="15">
        <f>VLOOKUP(MTPL_Registrations[[#This Row],[player_id]],'MTBC statistics'!$A$1:$AK$1196,13,0)</f>
        <v>3</v>
      </c>
      <c r="AC94" s="15">
        <f>VLOOKUP(MTPL_Registrations[[#This Row],[player_id]],'MTBC statistics'!$A$1:$AK$1196,14,0)</f>
        <v>1</v>
      </c>
      <c r="AD94" s="19"/>
    </row>
    <row r="95" spans="1:30" ht="22" customHeight="1" x14ac:dyDescent="0.2">
      <c r="A95" s="20">
        <v>874857</v>
      </c>
      <c r="B95" s="12" t="s">
        <v>27</v>
      </c>
      <c r="C95" s="12" t="s">
        <v>28</v>
      </c>
      <c r="D95" s="12">
        <v>2193163064</v>
      </c>
      <c r="E95" s="12" t="s">
        <v>29</v>
      </c>
      <c r="F95" s="13">
        <f>VLOOKUP(MTPL_Registrations[[#This Row],[player_id]],'MTBC statistics'!$A$1:$AK$1196,8,0)</f>
        <v>10</v>
      </c>
      <c r="G95" s="13">
        <f>VLOOKUP(MTPL_Registrations[[#This Row],[player_id]],'MTBC statistics'!$A$1:$AK$1196,11,0)</f>
        <v>44</v>
      </c>
      <c r="H95" s="13">
        <f>VLOOKUP(MTPL_Registrations[[#This Row],[player_id]],'MTBC statistics'!$A$1:$AK$1196,12,0)</f>
        <v>70</v>
      </c>
      <c r="I95" s="14">
        <f>VLOOKUP(MTPL_Registrations[[#This Row],[player_id]],'MTBC statistics'!$A$1:$AK$1196,17,0)</f>
        <v>62.857100000000003</v>
      </c>
      <c r="J95" s="15">
        <f>VLOOKUP(MTPL_Registrations[[#This Row],[player_id]],'MTBC statistics'!$A$1:$AK$1196,21,0)</f>
        <v>12</v>
      </c>
      <c r="K95" s="14">
        <f>VLOOKUP(MTPL_Registrations[[#This Row],[player_id]],'MTBC statistics'!$A$1:$AK$1196,23,0)</f>
        <v>3.6735000000000002</v>
      </c>
      <c r="L95" s="15">
        <f>ROUND(VLOOKUP(MTPL_Registrations[[#This Row],[player_id]],'MTBC statistics'!$A$1:$AK$1196,19,0)/6,0)</f>
        <v>33</v>
      </c>
      <c r="M95" s="15">
        <f>VLOOKUP(MTPL_Registrations[[#This Row],[player_id]],'MTBC statistics'!$A$1:$AK$1196,16,0)</f>
        <v>4.8888999999999996</v>
      </c>
      <c r="N95" s="15">
        <f>VLOOKUP(MTPL_Registrations[[#This Row],[player_id]],'MTBC statistics'!$A$1:$AK$1196,15,0)</f>
        <v>19</v>
      </c>
      <c r="O95" s="16">
        <f>VLOOKUP(MTPL_Registrations[[#This Row],[player_id]],'MTBC statistics'!$A$1:$AK$1196,24,0)</f>
        <v>43539</v>
      </c>
      <c r="P95" s="17">
        <f>VLOOKUP(MTPL_Registrations[[#This Row],[player_id]],'MTBC statistics'!$A$1:$AK$1196,28,0)</f>
        <v>0</v>
      </c>
      <c r="Q95" s="13">
        <f>VLOOKUP(MTPL_Registrations[[#This Row],[player_id]],'MTBC statistics'!$A$1:$AK$1196,29,0)</f>
        <v>2</v>
      </c>
      <c r="R95" s="13">
        <f>VLOOKUP(MTPL_Registrations[[#This Row],[player_id]],'MTBC statistics'!$A$1:$AK$1196,34,0)</f>
        <v>546</v>
      </c>
      <c r="S95" s="13">
        <f>VLOOKUP(MTPL_Registrations[[#This Row],[player_id]],'MTBC statistics'!$A$1:$AK$1196,35,0)</f>
        <v>76</v>
      </c>
      <c r="T95" s="13">
        <f>VLOOKUP(MTPL_Registrations[[#This Row],[player_id]],'MTBC statistics'!$A$1:$AK$1196,36,0)</f>
        <v>440</v>
      </c>
      <c r="U95" s="13">
        <f>VLOOKUP(MTPL_Registrations[[#This Row],[player_id]],'MTBC statistics'!$A$1:$AK$1196,37,0)</f>
        <v>30</v>
      </c>
      <c r="V95" s="15" t="b">
        <f>IFERROR(VLOOKUP(MTPL_Registrations[[#This Row],[player_id]],Table6[#All],10,0),FALSE)</f>
        <v>0</v>
      </c>
      <c r="W95" s="15" t="b">
        <f>IFERROR(VLOOKUP(MTPL_Registrations[[#This Row],[player_id]],ONWER_RETAINED_PLAYER!$A$1:$M$25,3,0),FALSE)</f>
        <v>0</v>
      </c>
      <c r="X95" s="15" t="b">
        <f>IFERROR(VLOOKUP(MTPL_Registrations[[#This Row],[player_id]],ONWER_RETAINED_PLAYER!$A$1:$M$25,4,0),FALSE)</f>
        <v>0</v>
      </c>
      <c r="Y95" s="15">
        <v>94</v>
      </c>
      <c r="Z95" s="15">
        <v>127</v>
      </c>
      <c r="AA95" s="18">
        <v>73</v>
      </c>
      <c r="AB95" s="15">
        <f>VLOOKUP(MTPL_Registrations[[#This Row],[player_id]],'MTBC statistics'!$A$1:$AK$1196,13,0)</f>
        <v>2</v>
      </c>
      <c r="AC95" s="15">
        <f>VLOOKUP(MTPL_Registrations[[#This Row],[player_id]],'MTBC statistics'!$A$1:$AK$1196,14,0)</f>
        <v>0</v>
      </c>
      <c r="AD95" s="19"/>
    </row>
    <row r="96" spans="1:30" ht="22" customHeight="1" x14ac:dyDescent="0.2">
      <c r="A96" s="20">
        <v>844378</v>
      </c>
      <c r="B96" s="12" t="s">
        <v>314</v>
      </c>
      <c r="C96" s="12" t="s">
        <v>315</v>
      </c>
      <c r="D96" s="12">
        <v>4045193762</v>
      </c>
      <c r="E96" s="12" t="s">
        <v>311</v>
      </c>
      <c r="F96" s="13">
        <f>VLOOKUP(MTPL_Registrations[[#This Row],[player_id]],'MTBC statistics'!$A$1:$AK$1196,8,0)</f>
        <v>9</v>
      </c>
      <c r="G96" s="13">
        <f>VLOOKUP(MTPL_Registrations[[#This Row],[player_id]],'MTBC statistics'!$A$1:$AK$1196,11,0)</f>
        <v>3</v>
      </c>
      <c r="H96" s="13">
        <f>VLOOKUP(MTPL_Registrations[[#This Row],[player_id]],'MTBC statistics'!$A$1:$AK$1196,12,0)</f>
        <v>21</v>
      </c>
      <c r="I96" s="14">
        <f>VLOOKUP(MTPL_Registrations[[#This Row],[player_id]],'MTBC statistics'!$A$1:$AK$1196,17,0)</f>
        <v>14.2857</v>
      </c>
      <c r="J96" s="15">
        <f>VLOOKUP(MTPL_Registrations[[#This Row],[player_id]],'MTBC statistics'!$A$1:$AK$1196,21,0)</f>
        <v>13</v>
      </c>
      <c r="K96" s="14">
        <f>VLOOKUP(MTPL_Registrations[[#This Row],[player_id]],'MTBC statistics'!$A$1:$AK$1196,23,0)</f>
        <v>4.0568</v>
      </c>
      <c r="L96" s="15">
        <f>ROUND(VLOOKUP(MTPL_Registrations[[#This Row],[player_id]],'MTBC statistics'!$A$1:$AK$1196,19,0)/6,0)</f>
        <v>29</v>
      </c>
      <c r="M96" s="15">
        <f>VLOOKUP(MTPL_Registrations[[#This Row],[player_id]],'MTBC statistics'!$A$1:$AK$1196,16,0)</f>
        <v>0.5</v>
      </c>
      <c r="N96" s="15">
        <f>VLOOKUP(MTPL_Registrations[[#This Row],[player_id]],'MTBC statistics'!$A$1:$AK$1196,15,0)</f>
        <v>2</v>
      </c>
      <c r="O96" s="16">
        <f>VLOOKUP(MTPL_Registrations[[#This Row],[player_id]],'MTBC statistics'!$A$1:$AK$1196,24,0)</f>
        <v>43534</v>
      </c>
      <c r="P96" s="17">
        <f>VLOOKUP(MTPL_Registrations[[#This Row],[player_id]],'MTBC statistics'!$A$1:$AK$1196,28,0)</f>
        <v>0</v>
      </c>
      <c r="Q96" s="13">
        <f>VLOOKUP(MTPL_Registrations[[#This Row],[player_id]],'MTBC statistics'!$A$1:$AK$1196,29,0)</f>
        <v>5</v>
      </c>
      <c r="R96" s="13">
        <f>VLOOKUP(MTPL_Registrations[[#This Row],[player_id]],'MTBC statistics'!$A$1:$AK$1196,34,0)</f>
        <v>543</v>
      </c>
      <c r="S96" s="13">
        <f>VLOOKUP(MTPL_Registrations[[#This Row],[player_id]],'MTBC statistics'!$A$1:$AK$1196,35,0)</f>
        <v>-17</v>
      </c>
      <c r="T96" s="13">
        <f>VLOOKUP(MTPL_Registrations[[#This Row],[player_id]],'MTBC statistics'!$A$1:$AK$1196,36,0)</f>
        <v>490</v>
      </c>
      <c r="U96" s="13">
        <f>VLOOKUP(MTPL_Registrations[[#This Row],[player_id]],'MTBC statistics'!$A$1:$AK$1196,37,0)</f>
        <v>70</v>
      </c>
      <c r="V96" s="15" t="b">
        <f>IFERROR(VLOOKUP(MTPL_Registrations[[#This Row],[player_id]],Table6[#All],10,0),FALSE)</f>
        <v>0</v>
      </c>
      <c r="W96" s="15" t="b">
        <f>IFERROR(VLOOKUP(MTPL_Registrations[[#This Row],[player_id]],ONWER_RETAINED_PLAYER!$A$1:$M$25,3,0),FALSE)</f>
        <v>0</v>
      </c>
      <c r="X96" s="15" t="b">
        <f>IFERROR(VLOOKUP(MTPL_Registrations[[#This Row],[player_id]],ONWER_RETAINED_PLAYER!$A$1:$M$25,4,0),FALSE)</f>
        <v>0</v>
      </c>
      <c r="Y96" s="15">
        <v>95</v>
      </c>
      <c r="Z96" s="15">
        <v>234</v>
      </c>
      <c r="AA96" s="18">
        <v>57</v>
      </c>
      <c r="AB96" s="15">
        <f>VLOOKUP(MTPL_Registrations[[#This Row],[player_id]],'MTBC statistics'!$A$1:$AK$1196,13,0)</f>
        <v>0</v>
      </c>
      <c r="AC96" s="15">
        <f>VLOOKUP(MTPL_Registrations[[#This Row],[player_id]],'MTBC statistics'!$A$1:$AK$1196,14,0)</f>
        <v>0</v>
      </c>
      <c r="AD96" s="19"/>
    </row>
    <row r="97" spans="1:30" ht="22" customHeight="1" x14ac:dyDescent="0.2">
      <c r="A97" s="20">
        <v>513186</v>
      </c>
      <c r="B97" s="12" t="s">
        <v>451</v>
      </c>
      <c r="C97" s="12" t="s">
        <v>452</v>
      </c>
      <c r="D97" s="12">
        <v>5712654831</v>
      </c>
      <c r="E97" s="12" t="s">
        <v>446</v>
      </c>
      <c r="F97" s="13">
        <f>VLOOKUP(MTPL_Registrations[[#This Row],[player_id]],'MTBC statistics'!$A$1:$AK$1196,8,0)</f>
        <v>9</v>
      </c>
      <c r="G97" s="13">
        <f>VLOOKUP(MTPL_Registrations[[#This Row],[player_id]],'MTBC statistics'!$A$1:$AK$1196,11,0)</f>
        <v>31</v>
      </c>
      <c r="H97" s="13">
        <f>VLOOKUP(MTPL_Registrations[[#This Row],[player_id]],'MTBC statistics'!$A$1:$AK$1196,12,0)</f>
        <v>68</v>
      </c>
      <c r="I97" s="14">
        <f>VLOOKUP(MTPL_Registrations[[#This Row],[player_id]],'MTBC statistics'!$A$1:$AK$1196,17,0)</f>
        <v>45.588200000000001</v>
      </c>
      <c r="J97" s="15">
        <f>VLOOKUP(MTPL_Registrations[[#This Row],[player_id]],'MTBC statistics'!$A$1:$AK$1196,21,0)</f>
        <v>12</v>
      </c>
      <c r="K97" s="14">
        <f>VLOOKUP(MTPL_Registrations[[#This Row],[player_id]],'MTBC statistics'!$A$1:$AK$1196,23,0)</f>
        <v>4.3429000000000002</v>
      </c>
      <c r="L97" s="15">
        <f>ROUND(VLOOKUP(MTPL_Registrations[[#This Row],[player_id]],'MTBC statistics'!$A$1:$AK$1196,19,0)/6,0)</f>
        <v>35</v>
      </c>
      <c r="M97" s="15">
        <f>VLOOKUP(MTPL_Registrations[[#This Row],[player_id]],'MTBC statistics'!$A$1:$AK$1196,16,0)</f>
        <v>4.4286000000000003</v>
      </c>
      <c r="N97" s="15">
        <f>VLOOKUP(MTPL_Registrations[[#This Row],[player_id]],'MTBC statistics'!$A$1:$AK$1196,15,0)</f>
        <v>10</v>
      </c>
      <c r="O97" s="16">
        <f>VLOOKUP(MTPL_Registrations[[#This Row],[player_id]],'MTBC statistics'!$A$1:$AK$1196,24,0)</f>
        <v>43571</v>
      </c>
      <c r="P97" s="17">
        <f>VLOOKUP(MTPL_Registrations[[#This Row],[player_id]],'MTBC statistics'!$A$1:$AK$1196,28,0)</f>
        <v>0</v>
      </c>
      <c r="Q97" s="13">
        <f>VLOOKUP(MTPL_Registrations[[#This Row],[player_id]],'MTBC statistics'!$A$1:$AK$1196,29,0)</f>
        <v>2</v>
      </c>
      <c r="R97" s="13">
        <f>VLOOKUP(MTPL_Registrations[[#This Row],[player_id]],'MTBC statistics'!$A$1:$AK$1196,34,0)</f>
        <v>532</v>
      </c>
      <c r="S97" s="13">
        <f>VLOOKUP(MTPL_Registrations[[#This Row],[player_id]],'MTBC statistics'!$A$1:$AK$1196,35,0)</f>
        <v>22</v>
      </c>
      <c r="T97" s="13">
        <f>VLOOKUP(MTPL_Registrations[[#This Row],[player_id]],'MTBC statistics'!$A$1:$AK$1196,36,0)</f>
        <v>490</v>
      </c>
      <c r="U97" s="13">
        <f>VLOOKUP(MTPL_Registrations[[#This Row],[player_id]],'MTBC statistics'!$A$1:$AK$1196,37,0)</f>
        <v>20</v>
      </c>
      <c r="V97" s="15" t="b">
        <f>IFERROR(VLOOKUP(MTPL_Registrations[[#This Row],[player_id]],Table6[#All],10,0),FALSE)</f>
        <v>0</v>
      </c>
      <c r="W97" s="15" t="b">
        <f>IFERROR(VLOOKUP(MTPL_Registrations[[#This Row],[player_id]],ONWER_RETAINED_PLAYER!$A$1:$M$25,3,0),FALSE)</f>
        <v>0</v>
      </c>
      <c r="X97" s="15" t="b">
        <f>IFERROR(VLOOKUP(MTPL_Registrations[[#This Row],[player_id]],ONWER_RETAINED_PLAYER!$A$1:$M$25,4,0),FALSE)</f>
        <v>0</v>
      </c>
      <c r="Y97" s="15">
        <v>96</v>
      </c>
      <c r="Z97" s="15">
        <v>174</v>
      </c>
      <c r="AA97" s="18">
        <v>55</v>
      </c>
      <c r="AB97" s="15">
        <f>VLOOKUP(MTPL_Registrations[[#This Row],[player_id]],'MTBC statistics'!$A$1:$AK$1196,13,0)</f>
        <v>1</v>
      </c>
      <c r="AC97" s="15">
        <f>VLOOKUP(MTPL_Registrations[[#This Row],[player_id]],'MTBC statistics'!$A$1:$AK$1196,14,0)</f>
        <v>0</v>
      </c>
      <c r="AD97" s="19"/>
    </row>
    <row r="98" spans="1:30" ht="22" customHeight="1" x14ac:dyDescent="0.2">
      <c r="A98" s="20">
        <v>837547</v>
      </c>
      <c r="B98" s="12" t="s">
        <v>177</v>
      </c>
      <c r="C98" s="12" t="s">
        <v>178</v>
      </c>
      <c r="D98" s="12">
        <v>6124906113</v>
      </c>
      <c r="E98" s="12" t="s">
        <v>174</v>
      </c>
      <c r="F98" s="13">
        <f>VLOOKUP(MTPL_Registrations[[#This Row],[player_id]],'MTBC statistics'!$A$1:$AK$1196,8,0)</f>
        <v>8</v>
      </c>
      <c r="G98" s="13">
        <f>VLOOKUP(MTPL_Registrations[[#This Row],[player_id]],'MTBC statistics'!$A$1:$AK$1196,11,0)</f>
        <v>6</v>
      </c>
      <c r="H98" s="13">
        <f>VLOOKUP(MTPL_Registrations[[#This Row],[player_id]],'MTBC statistics'!$A$1:$AK$1196,12,0)</f>
        <v>27</v>
      </c>
      <c r="I98" s="14">
        <f>VLOOKUP(MTPL_Registrations[[#This Row],[player_id]],'MTBC statistics'!$A$1:$AK$1196,17,0)</f>
        <v>22.222200000000001</v>
      </c>
      <c r="J98" s="15">
        <f>VLOOKUP(MTPL_Registrations[[#This Row],[player_id]],'MTBC statistics'!$A$1:$AK$1196,21,0)</f>
        <v>12</v>
      </c>
      <c r="K98" s="14">
        <f>VLOOKUP(MTPL_Registrations[[#This Row],[player_id]],'MTBC statistics'!$A$1:$AK$1196,23,0)</f>
        <v>4.5357000000000003</v>
      </c>
      <c r="L98" s="15">
        <f>ROUND(VLOOKUP(MTPL_Registrations[[#This Row],[player_id]],'MTBC statistics'!$A$1:$AK$1196,19,0)/6,0)</f>
        <v>28</v>
      </c>
      <c r="M98" s="15">
        <f>VLOOKUP(MTPL_Registrations[[#This Row],[player_id]],'MTBC statistics'!$A$1:$AK$1196,16,0)</f>
        <v>1.2</v>
      </c>
      <c r="N98" s="15">
        <f>VLOOKUP(MTPL_Registrations[[#This Row],[player_id]],'MTBC statistics'!$A$1:$AK$1196,15,0)</f>
        <v>3</v>
      </c>
      <c r="O98" s="16">
        <f>VLOOKUP(MTPL_Registrations[[#This Row],[player_id]],'MTBC statistics'!$A$1:$AK$1196,24,0)</f>
        <v>43565</v>
      </c>
      <c r="P98" s="17">
        <f>VLOOKUP(MTPL_Registrations[[#This Row],[player_id]],'MTBC statistics'!$A$1:$AK$1196,28,0)</f>
        <v>0</v>
      </c>
      <c r="Q98" s="13">
        <f>VLOOKUP(MTPL_Registrations[[#This Row],[player_id]],'MTBC statistics'!$A$1:$AK$1196,29,0)</f>
        <v>1</v>
      </c>
      <c r="R98" s="13">
        <f>VLOOKUP(MTPL_Registrations[[#This Row],[player_id]],'MTBC statistics'!$A$1:$AK$1196,34,0)</f>
        <v>526</v>
      </c>
      <c r="S98" s="13">
        <f>VLOOKUP(MTPL_Registrations[[#This Row],[player_id]],'MTBC statistics'!$A$1:$AK$1196,35,0)</f>
        <v>-14</v>
      </c>
      <c r="T98" s="13">
        <f>VLOOKUP(MTPL_Registrations[[#This Row],[player_id]],'MTBC statistics'!$A$1:$AK$1196,36,0)</f>
        <v>520</v>
      </c>
      <c r="U98" s="13">
        <f>VLOOKUP(MTPL_Registrations[[#This Row],[player_id]],'MTBC statistics'!$A$1:$AK$1196,37,0)</f>
        <v>20</v>
      </c>
      <c r="V98" s="15" t="b">
        <f>IFERROR(VLOOKUP(MTPL_Registrations[[#This Row],[player_id]],Table6[#All],10,0),FALSE)</f>
        <v>0</v>
      </c>
      <c r="W98" s="15" t="b">
        <f>IFERROR(VLOOKUP(MTPL_Registrations[[#This Row],[player_id]],ONWER_RETAINED_PLAYER!$A$1:$M$25,3,0),FALSE)</f>
        <v>0</v>
      </c>
      <c r="X98" s="15" t="b">
        <f>IFERROR(VLOOKUP(MTPL_Registrations[[#This Row],[player_id]],ONWER_RETAINED_PLAYER!$A$1:$M$25,4,0),FALSE)</f>
        <v>0</v>
      </c>
      <c r="Y98" s="15">
        <v>97</v>
      </c>
      <c r="Z98" s="15">
        <v>233</v>
      </c>
      <c r="AA98" s="18">
        <v>47</v>
      </c>
      <c r="AB98" s="15">
        <f>VLOOKUP(MTPL_Registrations[[#This Row],[player_id]],'MTBC statistics'!$A$1:$AK$1196,13,0)</f>
        <v>0</v>
      </c>
      <c r="AC98" s="15">
        <f>VLOOKUP(MTPL_Registrations[[#This Row],[player_id]],'MTBC statistics'!$A$1:$AK$1196,14,0)</f>
        <v>0</v>
      </c>
      <c r="AD98" s="19"/>
    </row>
    <row r="99" spans="1:30" ht="22" customHeight="1" x14ac:dyDescent="0.2">
      <c r="A99" s="20">
        <v>366131</v>
      </c>
      <c r="B99" s="12" t="s">
        <v>2230</v>
      </c>
      <c r="C99" s="12" t="s">
        <v>2268</v>
      </c>
      <c r="D99" s="12">
        <v>6128107451</v>
      </c>
      <c r="E99" s="12" t="s">
        <v>371</v>
      </c>
      <c r="F99" s="13">
        <f>VLOOKUP(MTPL_Registrations[[#This Row],[player_id]],'MTBC statistics'!$A$1:$AK$1196,8,0)</f>
        <v>10</v>
      </c>
      <c r="G99" s="13">
        <f>VLOOKUP(MTPL_Registrations[[#This Row],[player_id]],'MTBC statistics'!$A$1:$AK$1196,11,0)</f>
        <v>23</v>
      </c>
      <c r="H99" s="13">
        <f>VLOOKUP(MTPL_Registrations[[#This Row],[player_id]],'MTBC statistics'!$A$1:$AK$1196,12,0)</f>
        <v>44</v>
      </c>
      <c r="I99" s="14">
        <f>VLOOKUP(MTPL_Registrations[[#This Row],[player_id]],'MTBC statistics'!$A$1:$AK$1196,17,0)</f>
        <v>52.2727</v>
      </c>
      <c r="J99" s="15">
        <f>VLOOKUP(MTPL_Registrations[[#This Row],[player_id]],'MTBC statistics'!$A$1:$AK$1196,21,0)</f>
        <v>13</v>
      </c>
      <c r="K99" s="14">
        <f>VLOOKUP(MTPL_Registrations[[#This Row],[player_id]],'MTBC statistics'!$A$1:$AK$1196,23,0)</f>
        <v>5.0303000000000004</v>
      </c>
      <c r="L99" s="15">
        <f>ROUND(VLOOKUP(MTPL_Registrations[[#This Row],[player_id]],'MTBC statistics'!$A$1:$AK$1196,19,0)/6,0)</f>
        <v>33</v>
      </c>
      <c r="M99" s="15">
        <f>VLOOKUP(MTPL_Registrations[[#This Row],[player_id]],'MTBC statistics'!$A$1:$AK$1196,16,0)</f>
        <v>5.75</v>
      </c>
      <c r="N99" s="15">
        <f>VLOOKUP(MTPL_Registrations[[#This Row],[player_id]],'MTBC statistics'!$A$1:$AK$1196,15,0)</f>
        <v>20</v>
      </c>
      <c r="O99" s="16">
        <f>VLOOKUP(MTPL_Registrations[[#This Row],[player_id]],'MTBC statistics'!$A$1:$AK$1196,24,0)</f>
        <v>43532</v>
      </c>
      <c r="P99" s="17">
        <f>VLOOKUP(MTPL_Registrations[[#This Row],[player_id]],'MTBC statistics'!$A$1:$AK$1196,28,0)</f>
        <v>0</v>
      </c>
      <c r="Q99" s="13">
        <f>VLOOKUP(MTPL_Registrations[[#This Row],[player_id]],'MTBC statistics'!$A$1:$AK$1196,29,0)</f>
        <v>2</v>
      </c>
      <c r="R99" s="13">
        <f>VLOOKUP(MTPL_Registrations[[#This Row],[player_id]],'MTBC statistics'!$A$1:$AK$1196,34,0)</f>
        <v>526</v>
      </c>
      <c r="S99" s="13">
        <f>VLOOKUP(MTPL_Registrations[[#This Row],[player_id]],'MTBC statistics'!$A$1:$AK$1196,35,0)</f>
        <v>26</v>
      </c>
      <c r="T99" s="13">
        <f>VLOOKUP(MTPL_Registrations[[#This Row],[player_id]],'MTBC statistics'!$A$1:$AK$1196,36,0)</f>
        <v>470</v>
      </c>
      <c r="U99" s="13">
        <f>VLOOKUP(MTPL_Registrations[[#This Row],[player_id]],'MTBC statistics'!$A$1:$AK$1196,37,0)</f>
        <v>30</v>
      </c>
      <c r="V99" s="15" t="b">
        <f>IFERROR(VLOOKUP(MTPL_Registrations[[#This Row],[player_id]],Table6[#All],10,0),FALSE)</f>
        <v>0</v>
      </c>
      <c r="W99" s="15" t="b">
        <f>IFERROR(VLOOKUP(MTPL_Registrations[[#This Row],[player_id]],ONWER_RETAINED_PLAYER!$A$1:$M$25,3,0),FALSE)</f>
        <v>0</v>
      </c>
      <c r="X99" s="15" t="b">
        <f>IFERROR(VLOOKUP(MTPL_Registrations[[#This Row],[player_id]],ONWER_RETAINED_PLAYER!$A$1:$M$25,4,0),FALSE)</f>
        <v>0</v>
      </c>
      <c r="Y99" s="15">
        <v>98</v>
      </c>
      <c r="Z99" s="15">
        <v>173</v>
      </c>
      <c r="AA99" s="18">
        <v>65</v>
      </c>
      <c r="AB99" s="15">
        <f>VLOOKUP(MTPL_Registrations[[#This Row],[player_id]],'MTBC statistics'!$A$1:$AK$1196,13,0)</f>
        <v>3</v>
      </c>
      <c r="AC99" s="15">
        <f>VLOOKUP(MTPL_Registrations[[#This Row],[player_id]],'MTBC statistics'!$A$1:$AK$1196,14,0)</f>
        <v>0</v>
      </c>
      <c r="AD99" s="19"/>
    </row>
    <row r="100" spans="1:30" ht="22" customHeight="1" x14ac:dyDescent="0.2">
      <c r="A100" s="20">
        <v>513442</v>
      </c>
      <c r="B100" s="12" t="s">
        <v>124</v>
      </c>
      <c r="C100" s="12" t="s">
        <v>125</v>
      </c>
      <c r="D100" s="12">
        <v>3024804886</v>
      </c>
      <c r="E100" s="12" t="s">
        <v>126</v>
      </c>
      <c r="F100" s="13">
        <f>VLOOKUP(MTPL_Registrations[[#This Row],[player_id]],'MTBC statistics'!$A$1:$AK$1196,8,0)</f>
        <v>11</v>
      </c>
      <c r="G100" s="13">
        <f>VLOOKUP(MTPL_Registrations[[#This Row],[player_id]],'MTBC statistics'!$A$1:$AK$1196,11,0)</f>
        <v>189</v>
      </c>
      <c r="H100" s="13">
        <f>VLOOKUP(MTPL_Registrations[[#This Row],[player_id]],'MTBC statistics'!$A$1:$AK$1196,12,0)</f>
        <v>213</v>
      </c>
      <c r="I100" s="14">
        <f>VLOOKUP(MTPL_Registrations[[#This Row],[player_id]],'MTBC statistics'!$A$1:$AK$1196,17,0)</f>
        <v>88.732399999999998</v>
      </c>
      <c r="J100" s="15">
        <f>VLOOKUP(MTPL_Registrations[[#This Row],[player_id]],'MTBC statistics'!$A$1:$AK$1196,21,0)</f>
        <v>2</v>
      </c>
      <c r="K100" s="14">
        <f>VLOOKUP(MTPL_Registrations[[#This Row],[player_id]],'MTBC statistics'!$A$1:$AK$1196,23,0)</f>
        <v>5.3333000000000004</v>
      </c>
      <c r="L100" s="15">
        <f>ROUND(VLOOKUP(MTPL_Registrations[[#This Row],[player_id]],'MTBC statistics'!$A$1:$AK$1196,19,0)/6,0)</f>
        <v>3</v>
      </c>
      <c r="M100" s="15">
        <f>VLOOKUP(MTPL_Registrations[[#This Row],[player_id]],'MTBC statistics'!$A$1:$AK$1196,16,0)</f>
        <v>17.181799999999999</v>
      </c>
      <c r="N100" s="15">
        <f>VLOOKUP(MTPL_Registrations[[#This Row],[player_id]],'MTBC statistics'!$A$1:$AK$1196,15,0)</f>
        <v>47</v>
      </c>
      <c r="O100" s="16">
        <f>VLOOKUP(MTPL_Registrations[[#This Row],[player_id]],'MTBC statistics'!$A$1:$AK$1196,24,0)</f>
        <v>43474</v>
      </c>
      <c r="P100" s="17">
        <f>VLOOKUP(MTPL_Registrations[[#This Row],[player_id]],'MTBC statistics'!$A$1:$AK$1196,28,0)</f>
        <v>0</v>
      </c>
      <c r="Q100" s="13">
        <f>VLOOKUP(MTPL_Registrations[[#This Row],[player_id]],'MTBC statistics'!$A$1:$AK$1196,29,0)</f>
        <v>8</v>
      </c>
      <c r="R100" s="13">
        <f>VLOOKUP(MTPL_Registrations[[#This Row],[player_id]],'MTBC statistics'!$A$1:$AK$1196,34,0)</f>
        <v>523</v>
      </c>
      <c r="S100" s="13">
        <f>VLOOKUP(MTPL_Registrations[[#This Row],[player_id]],'MTBC statistics'!$A$1:$AK$1196,35,0)</f>
        <v>373</v>
      </c>
      <c r="T100" s="13">
        <f>VLOOKUP(MTPL_Registrations[[#This Row],[player_id]],'MTBC statistics'!$A$1:$AK$1196,36,0)</f>
        <v>40</v>
      </c>
      <c r="U100" s="13">
        <f>VLOOKUP(MTPL_Registrations[[#This Row],[player_id]],'MTBC statistics'!$A$1:$AK$1196,37,0)</f>
        <v>110</v>
      </c>
      <c r="V100" s="15" t="b">
        <f>IFERROR(VLOOKUP(MTPL_Registrations[[#This Row],[player_id]],Table6[#All],10,0),FALSE)</f>
        <v>0</v>
      </c>
      <c r="W100" s="15" t="b">
        <f>IFERROR(VLOOKUP(MTPL_Registrations[[#This Row],[player_id]],ONWER_RETAINED_PLAYER!$A$1:$M$25,3,0),FALSE)</f>
        <v>0</v>
      </c>
      <c r="X100" s="15" t="b">
        <f>IFERROR(VLOOKUP(MTPL_Registrations[[#This Row],[player_id]],ONWER_RETAINED_PLAYER!$A$1:$M$25,4,0),FALSE)</f>
        <v>0</v>
      </c>
      <c r="Y100" s="15">
        <v>99</v>
      </c>
      <c r="Z100" s="15">
        <v>21</v>
      </c>
      <c r="AA100" s="18">
        <v>173</v>
      </c>
      <c r="AB100" s="15">
        <f>VLOOKUP(MTPL_Registrations[[#This Row],[player_id]],'MTBC statistics'!$A$1:$AK$1196,13,0)</f>
        <v>12</v>
      </c>
      <c r="AC100" s="15">
        <f>VLOOKUP(MTPL_Registrations[[#This Row],[player_id]],'MTBC statistics'!$A$1:$AK$1196,14,0)</f>
        <v>6</v>
      </c>
      <c r="AD100" s="19"/>
    </row>
    <row r="101" spans="1:30" ht="22" customHeight="1" x14ac:dyDescent="0.2">
      <c r="A101" s="20">
        <v>512808</v>
      </c>
      <c r="B101" s="12" t="s">
        <v>211</v>
      </c>
      <c r="C101" s="12" t="s">
        <v>212</v>
      </c>
      <c r="D101" s="12">
        <v>9522008982</v>
      </c>
      <c r="E101" s="12" t="s">
        <v>193</v>
      </c>
      <c r="F101" s="13">
        <f>VLOOKUP(MTPL_Registrations[[#This Row],[player_id]],'MTBC statistics'!$A$1:$AK$1196,8,0)</f>
        <v>6</v>
      </c>
      <c r="G101" s="13">
        <f>VLOOKUP(MTPL_Registrations[[#This Row],[player_id]],'MTBC statistics'!$A$1:$AK$1196,11,0)</f>
        <v>29</v>
      </c>
      <c r="H101" s="13">
        <f>VLOOKUP(MTPL_Registrations[[#This Row],[player_id]],'MTBC statistics'!$A$1:$AK$1196,12,0)</f>
        <v>36</v>
      </c>
      <c r="I101" s="14">
        <f>VLOOKUP(MTPL_Registrations[[#This Row],[player_id]],'MTBC statistics'!$A$1:$AK$1196,17,0)</f>
        <v>80.555599999999998</v>
      </c>
      <c r="J101" s="15">
        <f>VLOOKUP(MTPL_Registrations[[#This Row],[player_id]],'MTBC statistics'!$A$1:$AK$1196,21,0)</f>
        <v>11</v>
      </c>
      <c r="K101" s="14">
        <f>VLOOKUP(MTPL_Registrations[[#This Row],[player_id]],'MTBC statistics'!$A$1:$AK$1196,23,0)</f>
        <v>3.4285999999999999</v>
      </c>
      <c r="L101" s="15">
        <f>ROUND(VLOOKUP(MTPL_Registrations[[#This Row],[player_id]],'MTBC statistics'!$A$1:$AK$1196,19,0)/6,0)</f>
        <v>21</v>
      </c>
      <c r="M101" s="15">
        <f>VLOOKUP(MTPL_Registrations[[#This Row],[player_id]],'MTBC statistics'!$A$1:$AK$1196,16,0)</f>
        <v>7.25</v>
      </c>
      <c r="N101" s="15">
        <f>VLOOKUP(MTPL_Registrations[[#This Row],[player_id]],'MTBC statistics'!$A$1:$AK$1196,15,0)</f>
        <v>11</v>
      </c>
      <c r="O101" s="16">
        <f>VLOOKUP(MTPL_Registrations[[#This Row],[player_id]],'MTBC statistics'!$A$1:$AK$1196,24,0)</f>
        <v>43541</v>
      </c>
      <c r="P101" s="17">
        <f>VLOOKUP(MTPL_Registrations[[#This Row],[player_id]],'MTBC statistics'!$A$1:$AK$1196,28,0)</f>
        <v>0</v>
      </c>
      <c r="Q101" s="13">
        <f>VLOOKUP(MTPL_Registrations[[#This Row],[player_id]],'MTBC statistics'!$A$1:$AK$1196,29,0)</f>
        <v>1</v>
      </c>
      <c r="R101" s="13">
        <f>VLOOKUP(MTPL_Registrations[[#This Row],[player_id]],'MTBC statistics'!$A$1:$AK$1196,34,0)</f>
        <v>521</v>
      </c>
      <c r="S101" s="13">
        <f>VLOOKUP(MTPL_Registrations[[#This Row],[player_id]],'MTBC statistics'!$A$1:$AK$1196,35,0)</f>
        <v>51</v>
      </c>
      <c r="T101" s="13">
        <f>VLOOKUP(MTPL_Registrations[[#This Row],[player_id]],'MTBC statistics'!$A$1:$AK$1196,36,0)</f>
        <v>450</v>
      </c>
      <c r="U101" s="13">
        <f>VLOOKUP(MTPL_Registrations[[#This Row],[player_id]],'MTBC statistics'!$A$1:$AK$1196,37,0)</f>
        <v>20</v>
      </c>
      <c r="V101" s="15" t="b">
        <f>IFERROR(VLOOKUP(MTPL_Registrations[[#This Row],[player_id]],Table6[#All],10,0),FALSE)</f>
        <v>1</v>
      </c>
      <c r="W101" s="15" t="b">
        <f>IFERROR(VLOOKUP(MTPL_Registrations[[#This Row],[player_id]],ONWER_RETAINED_PLAYER!$A$1:$M$25,3,0),FALSE)</f>
        <v>0</v>
      </c>
      <c r="X101" s="15" t="b">
        <f>IFERROR(VLOOKUP(MTPL_Registrations[[#This Row],[player_id]],ONWER_RETAINED_PLAYER!$A$1:$M$25,4,0),FALSE)</f>
        <v>0</v>
      </c>
      <c r="Y101" s="15">
        <v>100</v>
      </c>
      <c r="Z101" s="15">
        <v>155</v>
      </c>
      <c r="AA101" s="18">
        <v>71</v>
      </c>
      <c r="AB101" s="15">
        <f>VLOOKUP(MTPL_Registrations[[#This Row],[player_id]],'MTBC statistics'!$A$1:$AK$1196,13,0)</f>
        <v>0</v>
      </c>
      <c r="AC101" s="15">
        <f>VLOOKUP(MTPL_Registrations[[#This Row],[player_id]],'MTBC statistics'!$A$1:$AK$1196,14,0)</f>
        <v>1</v>
      </c>
      <c r="AD101" s="19"/>
    </row>
    <row r="102" spans="1:30" ht="22" customHeight="1" x14ac:dyDescent="0.2">
      <c r="A102" s="20">
        <v>1215137</v>
      </c>
      <c r="B102" s="12" t="s">
        <v>99</v>
      </c>
      <c r="C102" s="12" t="s">
        <v>100</v>
      </c>
      <c r="D102" s="12">
        <v>15075731206</v>
      </c>
      <c r="E102" s="12" t="s">
        <v>91</v>
      </c>
      <c r="F102" s="13">
        <f>VLOOKUP(MTPL_Registrations[[#This Row],[player_id]],'MTBC statistics'!$A$1:$AK$1196,8,0)</f>
        <v>6</v>
      </c>
      <c r="G102" s="13">
        <f>VLOOKUP(MTPL_Registrations[[#This Row],[player_id]],'MTBC statistics'!$A$1:$AK$1196,11,0)</f>
        <v>18</v>
      </c>
      <c r="H102" s="13">
        <f>VLOOKUP(MTPL_Registrations[[#This Row],[player_id]],'MTBC statistics'!$A$1:$AK$1196,12,0)</f>
        <v>30</v>
      </c>
      <c r="I102" s="14">
        <f>VLOOKUP(MTPL_Registrations[[#This Row],[player_id]],'MTBC statistics'!$A$1:$AK$1196,17,0)</f>
        <v>60</v>
      </c>
      <c r="J102" s="15">
        <f>VLOOKUP(MTPL_Registrations[[#This Row],[player_id]],'MTBC statistics'!$A$1:$AK$1196,21,0)</f>
        <v>10</v>
      </c>
      <c r="K102" s="14">
        <f>VLOOKUP(MTPL_Registrations[[#This Row],[player_id]],'MTBC statistics'!$A$1:$AK$1196,23,0)</f>
        <v>3.1905000000000001</v>
      </c>
      <c r="L102" s="15">
        <f>ROUND(VLOOKUP(MTPL_Registrations[[#This Row],[player_id]],'MTBC statistics'!$A$1:$AK$1196,19,0)/6,0)</f>
        <v>21</v>
      </c>
      <c r="M102" s="15">
        <f>VLOOKUP(MTPL_Registrations[[#This Row],[player_id]],'MTBC statistics'!$A$1:$AK$1196,16,0)</f>
        <v>3.6</v>
      </c>
      <c r="N102" s="15">
        <f>VLOOKUP(MTPL_Registrations[[#This Row],[player_id]],'MTBC statistics'!$A$1:$AK$1196,15,0)</f>
        <v>8</v>
      </c>
      <c r="O102" s="16">
        <f>VLOOKUP(MTPL_Registrations[[#This Row],[player_id]],'MTBC statistics'!$A$1:$AK$1196,24,0)</f>
        <v>43537</v>
      </c>
      <c r="P102" s="17">
        <f>VLOOKUP(MTPL_Registrations[[#This Row],[player_id]],'MTBC statistics'!$A$1:$AK$1196,28,0)</f>
        <v>0</v>
      </c>
      <c r="Q102" s="13">
        <f>VLOOKUP(MTPL_Registrations[[#This Row],[player_id]],'MTBC statistics'!$A$1:$AK$1196,29,0)</f>
        <v>2</v>
      </c>
      <c r="R102" s="13">
        <f>VLOOKUP(MTPL_Registrations[[#This Row],[player_id]],'MTBC statistics'!$A$1:$AK$1196,34,0)</f>
        <v>518</v>
      </c>
      <c r="S102" s="13">
        <f>VLOOKUP(MTPL_Registrations[[#This Row],[player_id]],'MTBC statistics'!$A$1:$AK$1196,35,0)</f>
        <v>8</v>
      </c>
      <c r="T102" s="13">
        <f>VLOOKUP(MTPL_Registrations[[#This Row],[player_id]],'MTBC statistics'!$A$1:$AK$1196,36,0)</f>
        <v>480</v>
      </c>
      <c r="U102" s="13">
        <f>VLOOKUP(MTPL_Registrations[[#This Row],[player_id]],'MTBC statistics'!$A$1:$AK$1196,37,0)</f>
        <v>30</v>
      </c>
      <c r="V102" s="15" t="b">
        <f>IFERROR(VLOOKUP(MTPL_Registrations[[#This Row],[player_id]],Table6[#All],10,0),FALSE)</f>
        <v>0</v>
      </c>
      <c r="W102" s="15" t="b">
        <f>IFERROR(VLOOKUP(MTPL_Registrations[[#This Row],[player_id]],ONWER_RETAINED_PLAYER!$A$1:$M$25,3,0),FALSE)</f>
        <v>0</v>
      </c>
      <c r="X102" s="15" t="b">
        <f>IFERROR(VLOOKUP(MTPL_Registrations[[#This Row],[player_id]],ONWER_RETAINED_PLAYER!$A$1:$M$25,4,0),FALSE)</f>
        <v>0</v>
      </c>
      <c r="Y102" s="15">
        <v>101</v>
      </c>
      <c r="Z102" s="15">
        <v>191</v>
      </c>
      <c r="AA102" s="18">
        <v>61</v>
      </c>
      <c r="AB102" s="15">
        <f>VLOOKUP(MTPL_Registrations[[#This Row],[player_id]],'MTBC statistics'!$A$1:$AK$1196,13,0)</f>
        <v>0</v>
      </c>
      <c r="AC102" s="15">
        <f>VLOOKUP(MTPL_Registrations[[#This Row],[player_id]],'MTBC statistics'!$A$1:$AK$1196,14,0)</f>
        <v>0</v>
      </c>
      <c r="AD102" s="19"/>
    </row>
    <row r="103" spans="1:30" ht="22" customHeight="1" x14ac:dyDescent="0.2">
      <c r="A103" s="20">
        <v>517075</v>
      </c>
      <c r="B103" s="12" t="s">
        <v>2282</v>
      </c>
      <c r="C103" s="12" t="s">
        <v>2283</v>
      </c>
      <c r="D103" s="12">
        <v>8328464950</v>
      </c>
      <c r="E103" s="12" t="s">
        <v>347</v>
      </c>
      <c r="F103" s="13">
        <f>VLOOKUP(MTPL_Registrations[[#This Row],[player_id]],'MTBC statistics'!$A$1:$AK$1196,8,0)</f>
        <v>4</v>
      </c>
      <c r="G103" s="13">
        <f>VLOOKUP(MTPL_Registrations[[#This Row],[player_id]],'MTBC statistics'!$A$1:$AK$1196,11,0)</f>
        <v>49</v>
      </c>
      <c r="H103" s="13">
        <f>VLOOKUP(MTPL_Registrations[[#This Row],[player_id]],'MTBC statistics'!$A$1:$AK$1196,12,0)</f>
        <v>42</v>
      </c>
      <c r="I103" s="14">
        <f>VLOOKUP(MTPL_Registrations[[#This Row],[player_id]],'MTBC statistics'!$A$1:$AK$1196,17,0)</f>
        <v>116.66670000000001</v>
      </c>
      <c r="J103" s="15">
        <f>VLOOKUP(MTPL_Registrations[[#This Row],[player_id]],'MTBC statistics'!$A$1:$AK$1196,21,0)</f>
        <v>6</v>
      </c>
      <c r="K103" s="14">
        <f>VLOOKUP(MTPL_Registrations[[#This Row],[player_id]],'MTBC statistics'!$A$1:$AK$1196,23,0)</f>
        <v>3.3332999999999999</v>
      </c>
      <c r="L103" s="15">
        <f>ROUND(VLOOKUP(MTPL_Registrations[[#This Row],[player_id]],'MTBC statistics'!$A$1:$AK$1196,19,0)/6,0)</f>
        <v>15</v>
      </c>
      <c r="M103" s="15">
        <f>VLOOKUP(MTPL_Registrations[[#This Row],[player_id]],'MTBC statistics'!$A$1:$AK$1196,16,0)</f>
        <v>12.25</v>
      </c>
      <c r="N103" s="15">
        <f>VLOOKUP(MTPL_Registrations[[#This Row],[player_id]],'MTBC statistics'!$A$1:$AK$1196,15,0)</f>
        <v>35</v>
      </c>
      <c r="O103" s="16">
        <f>VLOOKUP(MTPL_Registrations[[#This Row],[player_id]],'MTBC statistics'!$A$1:$AK$1196,24,0)</f>
        <v>43562</v>
      </c>
      <c r="P103" s="17">
        <f>VLOOKUP(MTPL_Registrations[[#This Row],[player_id]],'MTBC statistics'!$A$1:$AK$1196,28,0)</f>
        <v>0</v>
      </c>
      <c r="Q103" s="13">
        <f>VLOOKUP(MTPL_Registrations[[#This Row],[player_id]],'MTBC statistics'!$A$1:$AK$1196,29,0)</f>
        <v>1</v>
      </c>
      <c r="R103" s="13">
        <f>VLOOKUP(MTPL_Registrations[[#This Row],[player_id]],'MTBC statistics'!$A$1:$AK$1196,34,0)</f>
        <v>508</v>
      </c>
      <c r="S103" s="13">
        <f>VLOOKUP(MTPL_Registrations[[#This Row],[player_id]],'MTBC statistics'!$A$1:$AK$1196,35,0)</f>
        <v>158</v>
      </c>
      <c r="T103" s="13">
        <f>VLOOKUP(MTPL_Registrations[[#This Row],[player_id]],'MTBC statistics'!$A$1:$AK$1196,36,0)</f>
        <v>310</v>
      </c>
      <c r="U103" s="13">
        <f>VLOOKUP(MTPL_Registrations[[#This Row],[player_id]],'MTBC statistics'!$A$1:$AK$1196,37,0)</f>
        <v>40</v>
      </c>
      <c r="V103" s="15" t="b">
        <f>IFERROR(VLOOKUP(MTPL_Registrations[[#This Row],[player_id]],Table6[#All],10,0),FALSE)</f>
        <v>0</v>
      </c>
      <c r="W103" s="15" t="b">
        <f>IFERROR(VLOOKUP(MTPL_Registrations[[#This Row],[player_id]],ONWER_RETAINED_PLAYER!$A$1:$M$25,3,0),FALSE)</f>
        <v>0</v>
      </c>
      <c r="X103" s="15" t="b">
        <f>IFERROR(VLOOKUP(MTPL_Registrations[[#This Row],[player_id]],ONWER_RETAINED_PLAYER!$A$1:$M$25,4,0),FALSE)</f>
        <v>0</v>
      </c>
      <c r="Y103" s="15">
        <v>102</v>
      </c>
      <c r="Z103" s="15">
        <v>83</v>
      </c>
      <c r="AA103" s="18">
        <v>99</v>
      </c>
      <c r="AB103" s="15">
        <f>VLOOKUP(MTPL_Registrations[[#This Row],[player_id]],'MTBC statistics'!$A$1:$AK$1196,13,0)</f>
        <v>5</v>
      </c>
      <c r="AC103" s="15">
        <f>VLOOKUP(MTPL_Registrations[[#This Row],[player_id]],'MTBC statistics'!$A$1:$AK$1196,14,0)</f>
        <v>2</v>
      </c>
      <c r="AD103" s="19"/>
    </row>
    <row r="104" spans="1:30" ht="22" customHeight="1" x14ac:dyDescent="0.2">
      <c r="A104" s="20">
        <v>937251</v>
      </c>
      <c r="B104" s="12" t="s">
        <v>260</v>
      </c>
      <c r="C104" s="12" t="s">
        <v>261</v>
      </c>
      <c r="D104" s="12">
        <v>2707909676</v>
      </c>
      <c r="E104" s="12" t="s">
        <v>253</v>
      </c>
      <c r="F104" s="13">
        <f>VLOOKUP(MTPL_Registrations[[#This Row],[player_id]],'MTBC statistics'!$A$1:$AK$1196,8,0)</f>
        <v>11</v>
      </c>
      <c r="G104" s="13">
        <f>VLOOKUP(MTPL_Registrations[[#This Row],[player_id]],'MTBC statistics'!$A$1:$AK$1196,11,0)</f>
        <v>165</v>
      </c>
      <c r="H104" s="13">
        <f>VLOOKUP(MTPL_Registrations[[#This Row],[player_id]],'MTBC statistics'!$A$1:$AK$1196,12,0)</f>
        <v>172</v>
      </c>
      <c r="I104" s="14">
        <f>VLOOKUP(MTPL_Registrations[[#This Row],[player_id]],'MTBC statistics'!$A$1:$AK$1196,17,0)</f>
        <v>95.930199999999999</v>
      </c>
      <c r="J104" s="15">
        <f>VLOOKUP(MTPL_Registrations[[#This Row],[player_id]],'MTBC statistics'!$A$1:$AK$1196,21,0)</f>
        <v>0</v>
      </c>
      <c r="K104" s="14">
        <f>VLOOKUP(MTPL_Registrations[[#This Row],[player_id]],'MTBC statistics'!$A$1:$AK$1196,23,0)</f>
        <v>0</v>
      </c>
      <c r="L104" s="15">
        <f>ROUND(VLOOKUP(MTPL_Registrations[[#This Row],[player_id]],'MTBC statistics'!$A$1:$AK$1196,19,0)/6,0)</f>
        <v>0</v>
      </c>
      <c r="M104" s="15">
        <f>VLOOKUP(MTPL_Registrations[[#This Row],[player_id]],'MTBC statistics'!$A$1:$AK$1196,16,0)</f>
        <v>16.5</v>
      </c>
      <c r="N104" s="15">
        <f>VLOOKUP(MTPL_Registrations[[#This Row],[player_id]],'MTBC statistics'!$A$1:$AK$1196,15,0)</f>
        <v>51</v>
      </c>
      <c r="O104" s="16">
        <f>VLOOKUP(MTPL_Registrations[[#This Row],[player_id]],'MTBC statistics'!$A$1:$AK$1196,24,0)</f>
        <v>0</v>
      </c>
      <c r="P104" s="17">
        <f>VLOOKUP(MTPL_Registrations[[#This Row],[player_id]],'MTBC statistics'!$A$1:$AK$1196,28,0)</f>
        <v>0</v>
      </c>
      <c r="Q104" s="13">
        <f>VLOOKUP(MTPL_Registrations[[#This Row],[player_id]],'MTBC statistics'!$A$1:$AK$1196,29,0)</f>
        <v>4</v>
      </c>
      <c r="R104" s="13">
        <f>VLOOKUP(MTPL_Registrations[[#This Row],[player_id]],'MTBC statistics'!$A$1:$AK$1196,34,0)</f>
        <v>508</v>
      </c>
      <c r="S104" s="13">
        <f>VLOOKUP(MTPL_Registrations[[#This Row],[player_id]],'MTBC statistics'!$A$1:$AK$1196,35,0)</f>
        <v>388</v>
      </c>
      <c r="T104" s="13">
        <f>VLOOKUP(MTPL_Registrations[[#This Row],[player_id]],'MTBC statistics'!$A$1:$AK$1196,36,0)</f>
        <v>0</v>
      </c>
      <c r="U104" s="13">
        <f>VLOOKUP(MTPL_Registrations[[#This Row],[player_id]],'MTBC statistics'!$A$1:$AK$1196,37,0)</f>
        <v>120</v>
      </c>
      <c r="V104" s="15" t="b">
        <f>IFERROR(VLOOKUP(MTPL_Registrations[[#This Row],[player_id]],Table6[#All],10,0),FALSE)</f>
        <v>0</v>
      </c>
      <c r="W104" s="15" t="b">
        <f>IFERROR(VLOOKUP(MTPL_Registrations[[#This Row],[player_id]],ONWER_RETAINED_PLAYER!$A$1:$M$25,3,0),FALSE)</f>
        <v>0</v>
      </c>
      <c r="X104" s="15" t="b">
        <f>IFERROR(VLOOKUP(MTPL_Registrations[[#This Row],[player_id]],ONWER_RETAINED_PLAYER!$A$1:$M$25,4,0),FALSE)</f>
        <v>0</v>
      </c>
      <c r="Y104" s="15">
        <v>103</v>
      </c>
      <c r="Z104" s="15">
        <v>19</v>
      </c>
      <c r="AA104" s="18">
        <v>187</v>
      </c>
      <c r="AB104" s="15">
        <f>VLOOKUP(MTPL_Registrations[[#This Row],[player_id]],'MTBC statistics'!$A$1:$AK$1196,13,0)</f>
        <v>9</v>
      </c>
      <c r="AC104" s="15">
        <f>VLOOKUP(MTPL_Registrations[[#This Row],[player_id]],'MTBC statistics'!$A$1:$AK$1196,14,0)</f>
        <v>6</v>
      </c>
      <c r="AD104" s="19"/>
    </row>
    <row r="105" spans="1:30" ht="22" customHeight="1" x14ac:dyDescent="0.2">
      <c r="A105" s="20">
        <v>514446</v>
      </c>
      <c r="B105" s="12" t="s">
        <v>440</v>
      </c>
      <c r="C105" s="12" t="s">
        <v>441</v>
      </c>
      <c r="D105" s="12">
        <v>6518085235</v>
      </c>
      <c r="E105" s="12" t="s">
        <v>435</v>
      </c>
      <c r="F105" s="13">
        <f>VLOOKUP(MTPL_Registrations[[#This Row],[player_id]],'MTBC statistics'!$A$1:$AK$1196,8,0)</f>
        <v>10</v>
      </c>
      <c r="G105" s="13">
        <f>VLOOKUP(MTPL_Registrations[[#This Row],[player_id]],'MTBC statistics'!$A$1:$AK$1196,11,0)</f>
        <v>76</v>
      </c>
      <c r="H105" s="13">
        <f>VLOOKUP(MTPL_Registrations[[#This Row],[player_id]],'MTBC statistics'!$A$1:$AK$1196,12,0)</f>
        <v>74</v>
      </c>
      <c r="I105" s="14">
        <f>VLOOKUP(MTPL_Registrations[[#This Row],[player_id]],'MTBC statistics'!$A$1:$AK$1196,17,0)</f>
        <v>102.70269999999999</v>
      </c>
      <c r="J105" s="15">
        <f>VLOOKUP(MTPL_Registrations[[#This Row],[player_id]],'MTBC statistics'!$A$1:$AK$1196,21,0)</f>
        <v>8</v>
      </c>
      <c r="K105" s="14">
        <f>VLOOKUP(MTPL_Registrations[[#This Row],[player_id]],'MTBC statistics'!$A$1:$AK$1196,23,0)</f>
        <v>5.0833000000000004</v>
      </c>
      <c r="L105" s="15">
        <f>ROUND(VLOOKUP(MTPL_Registrations[[#This Row],[player_id]],'MTBC statistics'!$A$1:$AK$1196,19,0)/6,0)</f>
        <v>24</v>
      </c>
      <c r="M105" s="15">
        <f>VLOOKUP(MTPL_Registrations[[#This Row],[player_id]],'MTBC statistics'!$A$1:$AK$1196,16,0)</f>
        <v>10.857100000000001</v>
      </c>
      <c r="N105" s="15">
        <f>VLOOKUP(MTPL_Registrations[[#This Row],[player_id]],'MTBC statistics'!$A$1:$AK$1196,15,0)</f>
        <v>53</v>
      </c>
      <c r="O105" s="16">
        <f>VLOOKUP(MTPL_Registrations[[#This Row],[player_id]],'MTBC statistics'!$A$1:$AK$1196,24,0)</f>
        <v>43511</v>
      </c>
      <c r="P105" s="17">
        <f>VLOOKUP(MTPL_Registrations[[#This Row],[player_id]],'MTBC statistics'!$A$1:$AK$1196,28,0)</f>
        <v>0</v>
      </c>
      <c r="Q105" s="13">
        <f>VLOOKUP(MTPL_Registrations[[#This Row],[player_id]],'MTBC statistics'!$A$1:$AK$1196,29,0)</f>
        <v>1</v>
      </c>
      <c r="R105" s="13">
        <f>VLOOKUP(MTPL_Registrations[[#This Row],[player_id]],'MTBC statistics'!$A$1:$AK$1196,34,0)</f>
        <v>503</v>
      </c>
      <c r="S105" s="13">
        <f>VLOOKUP(MTPL_Registrations[[#This Row],[player_id]],'MTBC statistics'!$A$1:$AK$1196,35,0)</f>
        <v>213</v>
      </c>
      <c r="T105" s="13">
        <f>VLOOKUP(MTPL_Registrations[[#This Row],[player_id]],'MTBC statistics'!$A$1:$AK$1196,36,0)</f>
        <v>280</v>
      </c>
      <c r="U105" s="13">
        <f>VLOOKUP(MTPL_Registrations[[#This Row],[player_id]],'MTBC statistics'!$A$1:$AK$1196,37,0)</f>
        <v>10</v>
      </c>
      <c r="V105" s="15" t="b">
        <f>IFERROR(VLOOKUP(MTPL_Registrations[[#This Row],[player_id]],Table6[#All],10,0),FALSE)</f>
        <v>0</v>
      </c>
      <c r="W105" s="15" t="b">
        <f>IFERROR(VLOOKUP(MTPL_Registrations[[#This Row],[player_id]],ONWER_RETAINED_PLAYER!$A$1:$M$25,3,0),FALSE)</f>
        <v>0</v>
      </c>
      <c r="X105" s="15" t="b">
        <f>IFERROR(VLOOKUP(MTPL_Registrations[[#This Row],[player_id]],ONWER_RETAINED_PLAYER!$A$1:$M$25,4,0),FALSE)</f>
        <v>0</v>
      </c>
      <c r="Y105" s="15">
        <v>104</v>
      </c>
      <c r="Z105" s="15">
        <v>57</v>
      </c>
      <c r="AA105" s="18">
        <v>111</v>
      </c>
      <c r="AB105" s="15">
        <f>VLOOKUP(MTPL_Registrations[[#This Row],[player_id]],'MTBC statistics'!$A$1:$AK$1196,13,0)</f>
        <v>1</v>
      </c>
      <c r="AC105" s="15">
        <f>VLOOKUP(MTPL_Registrations[[#This Row],[player_id]],'MTBC statistics'!$A$1:$AK$1196,14,0)</f>
        <v>5</v>
      </c>
      <c r="AD105" s="19"/>
    </row>
    <row r="106" spans="1:30" ht="22" customHeight="1" x14ac:dyDescent="0.2">
      <c r="A106" s="20">
        <v>858970</v>
      </c>
      <c r="B106" s="12" t="s">
        <v>2241</v>
      </c>
      <c r="C106" s="12"/>
      <c r="D106" s="12">
        <v>8149793897</v>
      </c>
      <c r="E106" s="12" t="s">
        <v>347</v>
      </c>
      <c r="F106" s="13">
        <f>VLOOKUP(MTPL_Registrations[[#This Row],[player_id]],'MTBC statistics'!$A$1:$AK$1196,8,0)</f>
        <v>10</v>
      </c>
      <c r="G106" s="13">
        <f>VLOOKUP(MTPL_Registrations[[#This Row],[player_id]],'MTBC statistics'!$A$1:$AK$1196,11,0)</f>
        <v>172</v>
      </c>
      <c r="H106" s="13">
        <f>VLOOKUP(MTPL_Registrations[[#This Row],[player_id]],'MTBC statistics'!$A$1:$AK$1196,12,0)</f>
        <v>160</v>
      </c>
      <c r="I106" s="14">
        <f>VLOOKUP(MTPL_Registrations[[#This Row],[player_id]],'MTBC statistics'!$A$1:$AK$1196,17,0)</f>
        <v>107.5</v>
      </c>
      <c r="J106" s="15">
        <f>VLOOKUP(MTPL_Registrations[[#This Row],[player_id]],'MTBC statistics'!$A$1:$AK$1196,21,0)</f>
        <v>2</v>
      </c>
      <c r="K106" s="14">
        <f>VLOOKUP(MTPL_Registrations[[#This Row],[player_id]],'MTBC statistics'!$A$1:$AK$1196,23,0)</f>
        <v>5.55</v>
      </c>
      <c r="L106" s="15">
        <f>ROUND(VLOOKUP(MTPL_Registrations[[#This Row],[player_id]],'MTBC statistics'!$A$1:$AK$1196,19,0)/6,0)</f>
        <v>7</v>
      </c>
      <c r="M106" s="15">
        <f>VLOOKUP(MTPL_Registrations[[#This Row],[player_id]],'MTBC statistics'!$A$1:$AK$1196,16,0)</f>
        <v>17.2</v>
      </c>
      <c r="N106" s="15">
        <f>VLOOKUP(MTPL_Registrations[[#This Row],[player_id]],'MTBC statistics'!$A$1:$AK$1196,15,0)</f>
        <v>40</v>
      </c>
      <c r="O106" s="16">
        <f>VLOOKUP(MTPL_Registrations[[#This Row],[player_id]],'MTBC statistics'!$A$1:$AK$1196,24,0)</f>
        <v>43477</v>
      </c>
      <c r="P106" s="17">
        <f>VLOOKUP(MTPL_Registrations[[#This Row],[player_id]],'MTBC statistics'!$A$1:$AK$1196,28,0)</f>
        <v>0</v>
      </c>
      <c r="Q106" s="13">
        <f>VLOOKUP(MTPL_Registrations[[#This Row],[player_id]],'MTBC statistics'!$A$1:$AK$1196,29,0)</f>
        <v>4</v>
      </c>
      <c r="R106" s="13">
        <f>VLOOKUP(MTPL_Registrations[[#This Row],[player_id]],'MTBC statistics'!$A$1:$AK$1196,34,0)</f>
        <v>502</v>
      </c>
      <c r="S106" s="13">
        <f>VLOOKUP(MTPL_Registrations[[#This Row],[player_id]],'MTBC statistics'!$A$1:$AK$1196,35,0)</f>
        <v>392</v>
      </c>
      <c r="T106" s="13">
        <f>VLOOKUP(MTPL_Registrations[[#This Row],[player_id]],'MTBC statistics'!$A$1:$AK$1196,36,0)</f>
        <v>50</v>
      </c>
      <c r="U106" s="13">
        <f>VLOOKUP(MTPL_Registrations[[#This Row],[player_id]],'MTBC statistics'!$A$1:$AK$1196,37,0)</f>
        <v>60</v>
      </c>
      <c r="V106" s="15" t="b">
        <f>IFERROR(VLOOKUP(MTPL_Registrations[[#This Row],[player_id]],Table6[#All],10,0),FALSE)</f>
        <v>0</v>
      </c>
      <c r="W106" s="15" t="b">
        <f>IFERROR(VLOOKUP(MTPL_Registrations[[#This Row],[player_id]],ONWER_RETAINED_PLAYER!$A$1:$M$25,3,0),FALSE)</f>
        <v>0</v>
      </c>
      <c r="X106" s="15" t="b">
        <f>IFERROR(VLOOKUP(MTPL_Registrations[[#This Row],[player_id]],ONWER_RETAINED_PLAYER!$A$1:$M$25,4,0),FALSE)</f>
        <v>0</v>
      </c>
      <c r="Y106" s="15">
        <v>105</v>
      </c>
      <c r="Z106" s="15">
        <v>17</v>
      </c>
      <c r="AA106" s="18">
        <v>171</v>
      </c>
      <c r="AB106" s="15">
        <f>VLOOKUP(MTPL_Registrations[[#This Row],[player_id]],'MTBC statistics'!$A$1:$AK$1196,13,0)</f>
        <v>16</v>
      </c>
      <c r="AC106" s="15">
        <f>VLOOKUP(MTPL_Registrations[[#This Row],[player_id]],'MTBC statistics'!$A$1:$AK$1196,14,0)</f>
        <v>7</v>
      </c>
      <c r="AD106" s="19"/>
    </row>
    <row r="107" spans="1:30" ht="22" customHeight="1" x14ac:dyDescent="0.2">
      <c r="A107" s="20">
        <v>1272263</v>
      </c>
      <c r="B107" s="12" t="s">
        <v>164</v>
      </c>
      <c r="C107" s="12" t="s">
        <v>165</v>
      </c>
      <c r="D107" s="12">
        <v>9497748846</v>
      </c>
      <c r="E107" s="12" t="s">
        <v>157</v>
      </c>
      <c r="F107" s="13">
        <f>VLOOKUP(MTPL_Registrations[[#This Row],[player_id]],'MTBC statistics'!$A$1:$AK$1196,8,0)</f>
        <v>10</v>
      </c>
      <c r="G107" s="13">
        <f>VLOOKUP(MTPL_Registrations[[#This Row],[player_id]],'MTBC statistics'!$A$1:$AK$1196,11,0)</f>
        <v>92</v>
      </c>
      <c r="H107" s="13">
        <f>VLOOKUP(MTPL_Registrations[[#This Row],[player_id]],'MTBC statistics'!$A$1:$AK$1196,12,0)</f>
        <v>122</v>
      </c>
      <c r="I107" s="14">
        <f>VLOOKUP(MTPL_Registrations[[#This Row],[player_id]],'MTBC statistics'!$A$1:$AK$1196,17,0)</f>
        <v>75.409800000000004</v>
      </c>
      <c r="J107" s="15">
        <f>VLOOKUP(MTPL_Registrations[[#This Row],[player_id]],'MTBC statistics'!$A$1:$AK$1196,21,0)</f>
        <v>9</v>
      </c>
      <c r="K107" s="14">
        <f>VLOOKUP(MTPL_Registrations[[#This Row],[player_id]],'MTBC statistics'!$A$1:$AK$1196,23,0)</f>
        <v>4.4211</v>
      </c>
      <c r="L107" s="15">
        <f>ROUND(VLOOKUP(MTPL_Registrations[[#This Row],[player_id]],'MTBC statistics'!$A$1:$AK$1196,19,0)/6,0)</f>
        <v>19</v>
      </c>
      <c r="M107" s="15">
        <f>VLOOKUP(MTPL_Registrations[[#This Row],[player_id]],'MTBC statistics'!$A$1:$AK$1196,16,0)</f>
        <v>9.1999999999999993</v>
      </c>
      <c r="N107" s="15">
        <f>VLOOKUP(MTPL_Registrations[[#This Row],[player_id]],'MTBC statistics'!$A$1:$AK$1196,15,0)</f>
        <v>29</v>
      </c>
      <c r="O107" s="16">
        <f>VLOOKUP(MTPL_Registrations[[#This Row],[player_id]],'MTBC statistics'!$A$1:$AK$1196,24,0)</f>
        <v>43512</v>
      </c>
      <c r="P107" s="17">
        <f>VLOOKUP(MTPL_Registrations[[#This Row],[player_id]],'MTBC statistics'!$A$1:$AK$1196,28,0)</f>
        <v>0</v>
      </c>
      <c r="Q107" s="13">
        <f>VLOOKUP(MTPL_Registrations[[#This Row],[player_id]],'MTBC statistics'!$A$1:$AK$1196,29,0)</f>
        <v>7</v>
      </c>
      <c r="R107" s="13">
        <f>VLOOKUP(MTPL_Registrations[[#This Row],[player_id]],'MTBC statistics'!$A$1:$AK$1196,34,0)</f>
        <v>500</v>
      </c>
      <c r="S107" s="13">
        <f>VLOOKUP(MTPL_Registrations[[#This Row],[player_id]],'MTBC statistics'!$A$1:$AK$1196,35,0)</f>
        <v>160</v>
      </c>
      <c r="T107" s="13">
        <f>VLOOKUP(MTPL_Registrations[[#This Row],[player_id]],'MTBC statistics'!$A$1:$AK$1196,36,0)</f>
        <v>260</v>
      </c>
      <c r="U107" s="13">
        <f>VLOOKUP(MTPL_Registrations[[#This Row],[player_id]],'MTBC statistics'!$A$1:$AK$1196,37,0)</f>
        <v>80</v>
      </c>
      <c r="V107" s="15" t="b">
        <f>IFERROR(VLOOKUP(MTPL_Registrations[[#This Row],[player_id]],Table6[#All],10,0),FALSE)</f>
        <v>0</v>
      </c>
      <c r="W107" s="15" t="b">
        <f>IFERROR(VLOOKUP(MTPL_Registrations[[#This Row],[player_id]],ONWER_RETAINED_PLAYER!$A$1:$M$25,3,0),FALSE)</f>
        <v>0</v>
      </c>
      <c r="X107" s="15" t="b">
        <f>IFERROR(VLOOKUP(MTPL_Registrations[[#This Row],[player_id]],ONWER_RETAINED_PLAYER!$A$1:$M$25,4,0),FALSE)</f>
        <v>0</v>
      </c>
      <c r="Y107" s="15">
        <v>106</v>
      </c>
      <c r="Z107" s="15">
        <v>81</v>
      </c>
      <c r="AA107" s="18">
        <v>119</v>
      </c>
      <c r="AB107" s="15">
        <f>VLOOKUP(MTPL_Registrations[[#This Row],[player_id]],'MTBC statistics'!$A$1:$AK$1196,13,0)</f>
        <v>4</v>
      </c>
      <c r="AC107" s="15">
        <f>VLOOKUP(MTPL_Registrations[[#This Row],[player_id]],'MTBC statistics'!$A$1:$AK$1196,14,0)</f>
        <v>2</v>
      </c>
      <c r="AD107" s="19"/>
    </row>
    <row r="108" spans="1:30" ht="22" customHeight="1" x14ac:dyDescent="0.2">
      <c r="A108" s="20">
        <v>828914</v>
      </c>
      <c r="B108" s="12" t="s">
        <v>309</v>
      </c>
      <c r="C108" s="12" t="s">
        <v>310</v>
      </c>
      <c r="D108" s="12">
        <v>7636567935</v>
      </c>
      <c r="E108" s="12" t="s">
        <v>311</v>
      </c>
      <c r="F108" s="13">
        <f>VLOOKUP(MTPL_Registrations[[#This Row],[player_id]],'MTBC statistics'!$A$1:$AK$1196,8,0)</f>
        <v>11</v>
      </c>
      <c r="G108" s="13">
        <f>VLOOKUP(MTPL_Registrations[[#This Row],[player_id]],'MTBC statistics'!$A$1:$AK$1196,11,0)</f>
        <v>1</v>
      </c>
      <c r="H108" s="13">
        <f>VLOOKUP(MTPL_Registrations[[#This Row],[player_id]],'MTBC statistics'!$A$1:$AK$1196,12,0)</f>
        <v>5</v>
      </c>
      <c r="I108" s="14">
        <f>VLOOKUP(MTPL_Registrations[[#This Row],[player_id]],'MTBC statistics'!$A$1:$AK$1196,17,0)</f>
        <v>20</v>
      </c>
      <c r="J108" s="15">
        <f>VLOOKUP(MTPL_Registrations[[#This Row],[player_id]],'MTBC statistics'!$A$1:$AK$1196,21,0)</f>
        <v>15</v>
      </c>
      <c r="K108" s="14">
        <f>VLOOKUP(MTPL_Registrations[[#This Row],[player_id]],'MTBC statistics'!$A$1:$AK$1196,23,0)</f>
        <v>4.3910999999999998</v>
      </c>
      <c r="L108" s="15">
        <f>ROUND(VLOOKUP(MTPL_Registrations[[#This Row],[player_id]],'MTBC statistics'!$A$1:$AK$1196,19,0)/6,0)</f>
        <v>30</v>
      </c>
      <c r="M108" s="15">
        <f>VLOOKUP(MTPL_Registrations[[#This Row],[player_id]],'MTBC statistics'!$A$1:$AK$1196,16,0)</f>
        <v>0.33329999999999999</v>
      </c>
      <c r="N108" s="15">
        <f>VLOOKUP(MTPL_Registrations[[#This Row],[player_id]],'MTBC statistics'!$A$1:$AK$1196,15,0)</f>
        <v>1</v>
      </c>
      <c r="O108" s="16">
        <f>VLOOKUP(MTPL_Registrations[[#This Row],[player_id]],'MTBC statistics'!$A$1:$AK$1196,24,0)</f>
        <v>43537</v>
      </c>
      <c r="P108" s="17">
        <f>VLOOKUP(MTPL_Registrations[[#This Row],[player_id]],'MTBC statistics'!$A$1:$AK$1196,28,0)</f>
        <v>0</v>
      </c>
      <c r="Q108" s="13">
        <f>VLOOKUP(MTPL_Registrations[[#This Row],[player_id]],'MTBC statistics'!$A$1:$AK$1196,29,0)</f>
        <v>0</v>
      </c>
      <c r="R108" s="13">
        <f>VLOOKUP(MTPL_Registrations[[#This Row],[player_id]],'MTBC statistics'!$A$1:$AK$1196,34,0)</f>
        <v>491</v>
      </c>
      <c r="S108" s="13">
        <f>VLOOKUP(MTPL_Registrations[[#This Row],[player_id]],'MTBC statistics'!$A$1:$AK$1196,35,0)</f>
        <v>-9</v>
      </c>
      <c r="T108" s="13">
        <f>VLOOKUP(MTPL_Registrations[[#This Row],[player_id]],'MTBC statistics'!$A$1:$AK$1196,36,0)</f>
        <v>490</v>
      </c>
      <c r="U108" s="13">
        <f>VLOOKUP(MTPL_Registrations[[#This Row],[player_id]],'MTBC statistics'!$A$1:$AK$1196,37,0)</f>
        <v>10</v>
      </c>
      <c r="V108" s="15" t="b">
        <f>IFERROR(VLOOKUP(MTPL_Registrations[[#This Row],[player_id]],Table6[#All],10,0),FALSE)</f>
        <v>0</v>
      </c>
      <c r="W108" s="15" t="b">
        <f>IFERROR(VLOOKUP(MTPL_Registrations[[#This Row],[player_id]],ONWER_RETAINED_PLAYER!$A$1:$M$25,3,0),FALSE)</f>
        <v>0</v>
      </c>
      <c r="X108" s="15" t="b">
        <f>IFERROR(VLOOKUP(MTPL_Registrations[[#This Row],[player_id]],ONWER_RETAINED_PLAYER!$A$1:$M$25,4,0),FALSE)</f>
        <v>0</v>
      </c>
      <c r="Y108" s="15">
        <v>107</v>
      </c>
      <c r="Z108" s="15">
        <v>224</v>
      </c>
      <c r="AA108" s="18">
        <v>56</v>
      </c>
      <c r="AB108" s="15">
        <f>VLOOKUP(MTPL_Registrations[[#This Row],[player_id]],'MTBC statistics'!$A$1:$AK$1196,13,0)</f>
        <v>0</v>
      </c>
      <c r="AC108" s="15">
        <f>VLOOKUP(MTPL_Registrations[[#This Row],[player_id]],'MTBC statistics'!$A$1:$AK$1196,14,0)</f>
        <v>0</v>
      </c>
      <c r="AD108" s="19"/>
    </row>
    <row r="109" spans="1:30" ht="22" customHeight="1" x14ac:dyDescent="0.2">
      <c r="A109" s="20">
        <v>822348</v>
      </c>
      <c r="B109" s="12" t="s">
        <v>2262</v>
      </c>
      <c r="C109" s="12" t="s">
        <v>2263</v>
      </c>
      <c r="D109" s="12">
        <v>8045647643</v>
      </c>
      <c r="E109" s="12" t="s">
        <v>304</v>
      </c>
      <c r="F109" s="13">
        <f>VLOOKUP(MTPL_Registrations[[#This Row],[player_id]],'MTBC statistics'!$A$1:$AK$1196,8,0)</f>
        <v>8</v>
      </c>
      <c r="G109" s="13">
        <f>VLOOKUP(MTPL_Registrations[[#This Row],[player_id]],'MTBC statistics'!$A$1:$AK$1196,11,0)</f>
        <v>14</v>
      </c>
      <c r="H109" s="13">
        <f>VLOOKUP(MTPL_Registrations[[#This Row],[player_id]],'MTBC statistics'!$A$1:$AK$1196,12,0)</f>
        <v>31</v>
      </c>
      <c r="I109" s="14">
        <f>VLOOKUP(MTPL_Registrations[[#This Row],[player_id]],'MTBC statistics'!$A$1:$AK$1196,17,0)</f>
        <v>45.161299999999997</v>
      </c>
      <c r="J109" s="15">
        <f>VLOOKUP(MTPL_Registrations[[#This Row],[player_id]],'MTBC statistics'!$A$1:$AK$1196,21,0)</f>
        <v>9</v>
      </c>
      <c r="K109" s="14">
        <f>VLOOKUP(MTPL_Registrations[[#This Row],[player_id]],'MTBC statistics'!$A$1:$AK$1196,23,0)</f>
        <v>2.7692000000000001</v>
      </c>
      <c r="L109" s="15">
        <f>ROUND(VLOOKUP(MTPL_Registrations[[#This Row],[player_id]],'MTBC statistics'!$A$1:$AK$1196,19,0)/6,0)</f>
        <v>26</v>
      </c>
      <c r="M109" s="15">
        <f>VLOOKUP(MTPL_Registrations[[#This Row],[player_id]],'MTBC statistics'!$A$1:$AK$1196,16,0)</f>
        <v>4.6666999999999996</v>
      </c>
      <c r="N109" s="15">
        <f>VLOOKUP(MTPL_Registrations[[#This Row],[player_id]],'MTBC statistics'!$A$1:$AK$1196,15,0)</f>
        <v>10</v>
      </c>
      <c r="O109" s="16">
        <f>VLOOKUP(MTPL_Registrations[[#This Row],[player_id]],'MTBC statistics'!$A$1:$AK$1196,24,0)</f>
        <v>43506</v>
      </c>
      <c r="P109" s="17">
        <f>VLOOKUP(MTPL_Registrations[[#This Row],[player_id]],'MTBC statistics'!$A$1:$AK$1196,28,0)</f>
        <v>0</v>
      </c>
      <c r="Q109" s="13">
        <f>VLOOKUP(MTPL_Registrations[[#This Row],[player_id]],'MTBC statistics'!$A$1:$AK$1196,29,0)</f>
        <v>0</v>
      </c>
      <c r="R109" s="13">
        <f>VLOOKUP(MTPL_Registrations[[#This Row],[player_id]],'MTBC statistics'!$A$1:$AK$1196,34,0)</f>
        <v>485</v>
      </c>
      <c r="S109" s="13">
        <f>VLOOKUP(MTPL_Registrations[[#This Row],[player_id]],'MTBC statistics'!$A$1:$AK$1196,35,0)</f>
        <v>15</v>
      </c>
      <c r="T109" s="13">
        <f>VLOOKUP(MTPL_Registrations[[#This Row],[player_id]],'MTBC statistics'!$A$1:$AK$1196,36,0)</f>
        <v>470</v>
      </c>
      <c r="U109" s="13">
        <f>VLOOKUP(MTPL_Registrations[[#This Row],[player_id]],'MTBC statistics'!$A$1:$AK$1196,37,0)</f>
        <v>0</v>
      </c>
      <c r="V109" s="15" t="b">
        <f>IFERROR(VLOOKUP(MTPL_Registrations[[#This Row],[player_id]],Table6[#All],10,0),FALSE)</f>
        <v>0</v>
      </c>
      <c r="W109" s="15" t="b">
        <f>IFERROR(VLOOKUP(MTPL_Registrations[[#This Row],[player_id]],ONWER_RETAINED_PLAYER!$A$1:$M$25,3,0),FALSE)</f>
        <v>0</v>
      </c>
      <c r="X109" s="15" t="b">
        <f>IFERROR(VLOOKUP(MTPL_Registrations[[#This Row],[player_id]],ONWER_RETAINED_PLAYER!$A$1:$M$25,4,0),FALSE)</f>
        <v>0</v>
      </c>
      <c r="Y109" s="15">
        <v>108</v>
      </c>
      <c r="Z109" s="15">
        <v>182</v>
      </c>
      <c r="AA109" s="18">
        <v>66</v>
      </c>
      <c r="AB109" s="15">
        <f>VLOOKUP(MTPL_Registrations[[#This Row],[player_id]],'MTBC statistics'!$A$1:$AK$1196,13,0)</f>
        <v>1</v>
      </c>
      <c r="AC109" s="15">
        <f>VLOOKUP(MTPL_Registrations[[#This Row],[player_id]],'MTBC statistics'!$A$1:$AK$1196,14,0)</f>
        <v>0</v>
      </c>
      <c r="AD109" s="19"/>
    </row>
    <row r="110" spans="1:30" ht="22" customHeight="1" x14ac:dyDescent="0.2">
      <c r="A110" s="20">
        <v>1212930</v>
      </c>
      <c r="B110" s="12" t="s">
        <v>155</v>
      </c>
      <c r="C110" s="12" t="s">
        <v>156</v>
      </c>
      <c r="D110" s="12">
        <v>9526883077</v>
      </c>
      <c r="E110" s="12" t="s">
        <v>157</v>
      </c>
      <c r="F110" s="13">
        <f>VLOOKUP(MTPL_Registrations[[#This Row],[player_id]],'MTBC statistics'!$A$1:$AK$1196,8,0)</f>
        <v>9</v>
      </c>
      <c r="G110" s="13">
        <f>VLOOKUP(MTPL_Registrations[[#This Row],[player_id]],'MTBC statistics'!$A$1:$AK$1196,11,0)</f>
        <v>49</v>
      </c>
      <c r="H110" s="13">
        <f>VLOOKUP(MTPL_Registrations[[#This Row],[player_id]],'MTBC statistics'!$A$1:$AK$1196,12,0)</f>
        <v>103</v>
      </c>
      <c r="I110" s="14">
        <f>VLOOKUP(MTPL_Registrations[[#This Row],[player_id]],'MTBC statistics'!$A$1:$AK$1196,17,0)</f>
        <v>47.572800000000001</v>
      </c>
      <c r="J110" s="15">
        <f>VLOOKUP(MTPL_Registrations[[#This Row],[player_id]],'MTBC statistics'!$A$1:$AK$1196,21,0)</f>
        <v>11</v>
      </c>
      <c r="K110" s="14">
        <f>VLOOKUP(MTPL_Registrations[[#This Row],[player_id]],'MTBC statistics'!$A$1:$AK$1196,23,0)</f>
        <v>4.2857000000000003</v>
      </c>
      <c r="L110" s="15">
        <f>ROUND(VLOOKUP(MTPL_Registrations[[#This Row],[player_id]],'MTBC statistics'!$A$1:$AK$1196,19,0)/6,0)</f>
        <v>27</v>
      </c>
      <c r="M110" s="15">
        <f>VLOOKUP(MTPL_Registrations[[#This Row],[player_id]],'MTBC statistics'!$A$1:$AK$1196,16,0)</f>
        <v>5.4443999999999999</v>
      </c>
      <c r="N110" s="15">
        <f>VLOOKUP(MTPL_Registrations[[#This Row],[player_id]],'MTBC statistics'!$A$1:$AK$1196,15,0)</f>
        <v>14</v>
      </c>
      <c r="O110" s="16">
        <f>VLOOKUP(MTPL_Registrations[[#This Row],[player_id]],'MTBC statistics'!$A$1:$AK$1196,24,0)</f>
        <v>43569</v>
      </c>
      <c r="P110" s="17">
        <f>VLOOKUP(MTPL_Registrations[[#This Row],[player_id]],'MTBC statistics'!$A$1:$AK$1196,28,0)</f>
        <v>0</v>
      </c>
      <c r="Q110" s="13">
        <f>VLOOKUP(MTPL_Registrations[[#This Row],[player_id]],'MTBC statistics'!$A$1:$AK$1196,29,0)</f>
        <v>3</v>
      </c>
      <c r="R110" s="13">
        <f>VLOOKUP(MTPL_Registrations[[#This Row],[player_id]],'MTBC statistics'!$A$1:$AK$1196,34,0)</f>
        <v>471</v>
      </c>
      <c r="S110" s="13">
        <f>VLOOKUP(MTPL_Registrations[[#This Row],[player_id]],'MTBC statistics'!$A$1:$AK$1196,35,0)</f>
        <v>11</v>
      </c>
      <c r="T110" s="13">
        <f>VLOOKUP(MTPL_Registrations[[#This Row],[player_id]],'MTBC statistics'!$A$1:$AK$1196,36,0)</f>
        <v>410</v>
      </c>
      <c r="U110" s="13">
        <f>VLOOKUP(MTPL_Registrations[[#This Row],[player_id]],'MTBC statistics'!$A$1:$AK$1196,37,0)</f>
        <v>50</v>
      </c>
      <c r="V110" s="15" t="b">
        <f>IFERROR(VLOOKUP(MTPL_Registrations[[#This Row],[player_id]],Table6[#All],10,0),FALSE)</f>
        <v>0</v>
      </c>
      <c r="W110" s="15" t="b">
        <f>IFERROR(VLOOKUP(MTPL_Registrations[[#This Row],[player_id]],ONWER_RETAINED_PLAYER!$A$1:$M$25,3,0),FALSE)</f>
        <v>0</v>
      </c>
      <c r="X110" s="15" t="b">
        <f>IFERROR(VLOOKUP(MTPL_Registrations[[#This Row],[player_id]],ONWER_RETAINED_PLAYER!$A$1:$M$25,4,0),FALSE)</f>
        <v>0</v>
      </c>
      <c r="Y110" s="15">
        <v>109</v>
      </c>
      <c r="Z110" s="15">
        <v>189</v>
      </c>
      <c r="AA110" s="18">
        <v>82</v>
      </c>
      <c r="AB110" s="15">
        <f>VLOOKUP(MTPL_Registrations[[#This Row],[player_id]],'MTBC statistics'!$A$1:$AK$1196,13,0)</f>
        <v>2</v>
      </c>
      <c r="AC110" s="15">
        <f>VLOOKUP(MTPL_Registrations[[#This Row],[player_id]],'MTBC statistics'!$A$1:$AK$1196,14,0)</f>
        <v>0</v>
      </c>
      <c r="AD110" s="19"/>
    </row>
    <row r="111" spans="1:30" ht="22" customHeight="1" x14ac:dyDescent="0.2">
      <c r="A111" s="20">
        <v>290052</v>
      </c>
      <c r="B111" s="12" t="s">
        <v>2300</v>
      </c>
      <c r="C111" s="12" t="s">
        <v>2301</v>
      </c>
      <c r="D111" s="12">
        <v>6157568251</v>
      </c>
      <c r="E111" s="12" t="s">
        <v>304</v>
      </c>
      <c r="F111" s="13">
        <f>VLOOKUP(MTPL_Registrations[[#This Row],[player_id]],'MTBC statistics'!$A$1:$AK$1196,8,0)</f>
        <v>9</v>
      </c>
      <c r="G111" s="13">
        <f>VLOOKUP(MTPL_Registrations[[#This Row],[player_id]],'MTBC statistics'!$A$1:$AK$1196,11,0)</f>
        <v>21</v>
      </c>
      <c r="H111" s="13">
        <f>VLOOKUP(MTPL_Registrations[[#This Row],[player_id]],'MTBC statistics'!$A$1:$AK$1196,12,0)</f>
        <v>31</v>
      </c>
      <c r="I111" s="14">
        <f>VLOOKUP(MTPL_Registrations[[#This Row],[player_id]],'MTBC statistics'!$A$1:$AK$1196,17,0)</f>
        <v>67.741900000000001</v>
      </c>
      <c r="J111" s="15">
        <f>VLOOKUP(MTPL_Registrations[[#This Row],[player_id]],'MTBC statistics'!$A$1:$AK$1196,21,0)</f>
        <v>10</v>
      </c>
      <c r="K111" s="14">
        <f>VLOOKUP(MTPL_Registrations[[#This Row],[player_id]],'MTBC statistics'!$A$1:$AK$1196,23,0)</f>
        <v>5.64</v>
      </c>
      <c r="L111" s="15">
        <f>ROUND(VLOOKUP(MTPL_Registrations[[#This Row],[player_id]],'MTBC statistics'!$A$1:$AK$1196,19,0)/6,0)</f>
        <v>25</v>
      </c>
      <c r="M111" s="15">
        <f>VLOOKUP(MTPL_Registrations[[#This Row],[player_id]],'MTBC statistics'!$A$1:$AK$1196,16,0)</f>
        <v>5.25</v>
      </c>
      <c r="N111" s="15">
        <f>VLOOKUP(MTPL_Registrations[[#This Row],[player_id]],'MTBC statistics'!$A$1:$AK$1196,15,0)</f>
        <v>10</v>
      </c>
      <c r="O111" s="16">
        <f>VLOOKUP(MTPL_Registrations[[#This Row],[player_id]],'MTBC statistics'!$A$1:$AK$1196,24,0)</f>
        <v>43543</v>
      </c>
      <c r="P111" s="17">
        <f>VLOOKUP(MTPL_Registrations[[#This Row],[player_id]],'MTBC statistics'!$A$1:$AK$1196,28,0)</f>
        <v>0</v>
      </c>
      <c r="Q111" s="13">
        <f>VLOOKUP(MTPL_Registrations[[#This Row],[player_id]],'MTBC statistics'!$A$1:$AK$1196,29,0)</f>
        <v>6</v>
      </c>
      <c r="R111" s="13">
        <f>VLOOKUP(MTPL_Registrations[[#This Row],[player_id]],'MTBC statistics'!$A$1:$AK$1196,34,0)</f>
        <v>464</v>
      </c>
      <c r="S111" s="13">
        <f>VLOOKUP(MTPL_Registrations[[#This Row],[player_id]],'MTBC statistics'!$A$1:$AK$1196,35,0)</f>
        <v>74</v>
      </c>
      <c r="T111" s="13">
        <f>VLOOKUP(MTPL_Registrations[[#This Row],[player_id]],'MTBC statistics'!$A$1:$AK$1196,36,0)</f>
        <v>300</v>
      </c>
      <c r="U111" s="13">
        <f>VLOOKUP(MTPL_Registrations[[#This Row],[player_id]],'MTBC statistics'!$A$1:$AK$1196,37,0)</f>
        <v>90</v>
      </c>
      <c r="V111" s="15" t="b">
        <f>IFERROR(VLOOKUP(MTPL_Registrations[[#This Row],[player_id]],Table6[#All],10,0),FALSE)</f>
        <v>0</v>
      </c>
      <c r="W111" s="15" t="b">
        <f>IFERROR(VLOOKUP(MTPL_Registrations[[#This Row],[player_id]],ONWER_RETAINED_PLAYER!$A$1:$M$25,3,0),FALSE)</f>
        <v>0</v>
      </c>
      <c r="X111" s="15" t="b">
        <f>IFERROR(VLOOKUP(MTPL_Registrations[[#This Row],[player_id]],ONWER_RETAINED_PLAYER!$A$1:$M$25,4,0),FALSE)</f>
        <v>0</v>
      </c>
      <c r="Y111" s="15">
        <v>110</v>
      </c>
      <c r="Z111" s="15">
        <v>131</v>
      </c>
      <c r="AA111" s="18">
        <v>104</v>
      </c>
      <c r="AB111" s="15">
        <f>VLOOKUP(MTPL_Registrations[[#This Row],[player_id]],'MTBC statistics'!$A$1:$AK$1196,13,0)</f>
        <v>1</v>
      </c>
      <c r="AC111" s="15">
        <f>VLOOKUP(MTPL_Registrations[[#This Row],[player_id]],'MTBC statistics'!$A$1:$AK$1196,14,0)</f>
        <v>1</v>
      </c>
      <c r="AD111" s="19"/>
    </row>
    <row r="112" spans="1:30" ht="22" customHeight="1" x14ac:dyDescent="0.2">
      <c r="A112" s="20">
        <v>513294</v>
      </c>
      <c r="B112" s="12" t="s">
        <v>1521</v>
      </c>
      <c r="C112" s="12" t="s">
        <v>2273</v>
      </c>
      <c r="D112" s="12">
        <v>5073511123</v>
      </c>
      <c r="E112" s="12" t="s">
        <v>296</v>
      </c>
      <c r="F112" s="13">
        <f>VLOOKUP(MTPL_Registrations[[#This Row],[player_id]],'MTBC statistics'!$A$1:$AK$1196,8,0)</f>
        <v>10</v>
      </c>
      <c r="G112" s="13">
        <f>VLOOKUP(MTPL_Registrations[[#This Row],[player_id]],'MTBC statistics'!$A$1:$AK$1196,11,0)</f>
        <v>23</v>
      </c>
      <c r="H112" s="13">
        <f>VLOOKUP(MTPL_Registrations[[#This Row],[player_id]],'MTBC statistics'!$A$1:$AK$1196,12,0)</f>
        <v>58</v>
      </c>
      <c r="I112" s="14">
        <f>VLOOKUP(MTPL_Registrations[[#This Row],[player_id]],'MTBC statistics'!$A$1:$AK$1196,17,0)</f>
        <v>39.655200000000001</v>
      </c>
      <c r="J112" s="15">
        <f>VLOOKUP(MTPL_Registrations[[#This Row],[player_id]],'MTBC statistics'!$A$1:$AK$1196,21,0)</f>
        <v>11</v>
      </c>
      <c r="K112" s="14">
        <f>VLOOKUP(MTPL_Registrations[[#This Row],[player_id]],'MTBC statistics'!$A$1:$AK$1196,23,0)</f>
        <v>4.6060999999999996</v>
      </c>
      <c r="L112" s="15">
        <f>ROUND(VLOOKUP(MTPL_Registrations[[#This Row],[player_id]],'MTBC statistics'!$A$1:$AK$1196,19,0)/6,0)</f>
        <v>33</v>
      </c>
      <c r="M112" s="15">
        <f>VLOOKUP(MTPL_Registrations[[#This Row],[player_id]],'MTBC statistics'!$A$1:$AK$1196,16,0)</f>
        <v>3.2856999999999998</v>
      </c>
      <c r="N112" s="15">
        <f>VLOOKUP(MTPL_Registrations[[#This Row],[player_id]],'MTBC statistics'!$A$1:$AK$1196,15,0)</f>
        <v>6</v>
      </c>
      <c r="O112" s="16">
        <f>VLOOKUP(MTPL_Registrations[[#This Row],[player_id]],'MTBC statistics'!$A$1:$AK$1196,24,0)</f>
        <v>43547</v>
      </c>
      <c r="P112" s="17">
        <f>VLOOKUP(MTPL_Registrations[[#This Row],[player_id]],'MTBC statistics'!$A$1:$AK$1196,28,0)</f>
        <v>0</v>
      </c>
      <c r="Q112" s="13">
        <f>VLOOKUP(MTPL_Registrations[[#This Row],[player_id]],'MTBC statistics'!$A$1:$AK$1196,29,0)</f>
        <v>2</v>
      </c>
      <c r="R112" s="13">
        <f>VLOOKUP(MTPL_Registrations[[#This Row],[player_id]],'MTBC statistics'!$A$1:$AK$1196,34,0)</f>
        <v>463</v>
      </c>
      <c r="S112" s="13">
        <f>VLOOKUP(MTPL_Registrations[[#This Row],[player_id]],'MTBC statistics'!$A$1:$AK$1196,35,0)</f>
        <v>-7</v>
      </c>
      <c r="T112" s="13">
        <f>VLOOKUP(MTPL_Registrations[[#This Row],[player_id]],'MTBC statistics'!$A$1:$AK$1196,36,0)</f>
        <v>440</v>
      </c>
      <c r="U112" s="13">
        <f>VLOOKUP(MTPL_Registrations[[#This Row],[player_id]],'MTBC statistics'!$A$1:$AK$1196,37,0)</f>
        <v>30</v>
      </c>
      <c r="V112" s="15" t="b">
        <f>IFERROR(VLOOKUP(MTPL_Registrations[[#This Row],[player_id]],Table6[#All],10,0),FALSE)</f>
        <v>0</v>
      </c>
      <c r="W112" s="15" t="b">
        <f>IFERROR(VLOOKUP(MTPL_Registrations[[#This Row],[player_id]],ONWER_RETAINED_PLAYER!$A$1:$M$25,3,0),FALSE)</f>
        <v>0</v>
      </c>
      <c r="X112" s="15" t="b">
        <f>IFERROR(VLOOKUP(MTPL_Registrations[[#This Row],[player_id]],ONWER_RETAINED_PLAYER!$A$1:$M$25,4,0),FALSE)</f>
        <v>0</v>
      </c>
      <c r="Y112" s="15">
        <v>111</v>
      </c>
      <c r="Z112" s="15">
        <v>221</v>
      </c>
      <c r="AA112" s="18">
        <v>74</v>
      </c>
      <c r="AB112" s="15">
        <f>VLOOKUP(MTPL_Registrations[[#This Row],[player_id]],'MTBC statistics'!$A$1:$AK$1196,13,0)</f>
        <v>0</v>
      </c>
      <c r="AC112" s="15">
        <f>VLOOKUP(MTPL_Registrations[[#This Row],[player_id]],'MTBC statistics'!$A$1:$AK$1196,14,0)</f>
        <v>0</v>
      </c>
      <c r="AD112" s="19"/>
    </row>
    <row r="113" spans="1:30" ht="22" customHeight="1" x14ac:dyDescent="0.2">
      <c r="A113" s="20">
        <v>512857</v>
      </c>
      <c r="B113" s="12" t="s">
        <v>72</v>
      </c>
      <c r="C113" s="12" t="s">
        <v>73</v>
      </c>
      <c r="D113" s="12">
        <v>6512367891</v>
      </c>
      <c r="E113" s="12" t="s">
        <v>60</v>
      </c>
      <c r="F113" s="13">
        <f>VLOOKUP(MTPL_Registrations[[#This Row],[player_id]],'MTBC statistics'!$A$1:$AK$1196,8,0)</f>
        <v>10</v>
      </c>
      <c r="G113" s="13">
        <f>VLOOKUP(MTPL_Registrations[[#This Row],[player_id]],'MTBC statistics'!$A$1:$AK$1196,11,0)</f>
        <v>35</v>
      </c>
      <c r="H113" s="13">
        <f>VLOOKUP(MTPL_Registrations[[#This Row],[player_id]],'MTBC statistics'!$A$1:$AK$1196,12,0)</f>
        <v>33</v>
      </c>
      <c r="I113" s="14">
        <f>VLOOKUP(MTPL_Registrations[[#This Row],[player_id]],'MTBC statistics'!$A$1:$AK$1196,17,0)</f>
        <v>106.06059999999999</v>
      </c>
      <c r="J113" s="15">
        <f>VLOOKUP(MTPL_Registrations[[#This Row],[player_id]],'MTBC statistics'!$A$1:$AK$1196,21,0)</f>
        <v>11</v>
      </c>
      <c r="K113" s="14">
        <f>VLOOKUP(MTPL_Registrations[[#This Row],[player_id]],'MTBC statistics'!$A$1:$AK$1196,23,0)</f>
        <v>5.6086999999999998</v>
      </c>
      <c r="L113" s="15">
        <f>ROUND(VLOOKUP(MTPL_Registrations[[#This Row],[player_id]],'MTBC statistics'!$A$1:$AK$1196,19,0)/6,0)</f>
        <v>23</v>
      </c>
      <c r="M113" s="15">
        <f>VLOOKUP(MTPL_Registrations[[#This Row],[player_id]],'MTBC statistics'!$A$1:$AK$1196,16,0)</f>
        <v>5</v>
      </c>
      <c r="N113" s="15">
        <f>VLOOKUP(MTPL_Registrations[[#This Row],[player_id]],'MTBC statistics'!$A$1:$AK$1196,15,0)</f>
        <v>21</v>
      </c>
      <c r="O113" s="16">
        <f>VLOOKUP(MTPL_Registrations[[#This Row],[player_id]],'MTBC statistics'!$A$1:$AK$1196,24,0)</f>
        <v>43519</v>
      </c>
      <c r="P113" s="17">
        <f>VLOOKUP(MTPL_Registrations[[#This Row],[player_id]],'MTBC statistics'!$A$1:$AK$1196,28,0)</f>
        <v>0</v>
      </c>
      <c r="Q113" s="13">
        <f>VLOOKUP(MTPL_Registrations[[#This Row],[player_id]],'MTBC statistics'!$A$1:$AK$1196,29,0)</f>
        <v>2</v>
      </c>
      <c r="R113" s="13">
        <f>VLOOKUP(MTPL_Registrations[[#This Row],[player_id]],'MTBC statistics'!$A$1:$AK$1196,34,0)</f>
        <v>460</v>
      </c>
      <c r="S113" s="13">
        <f>VLOOKUP(MTPL_Registrations[[#This Row],[player_id]],'MTBC statistics'!$A$1:$AK$1196,35,0)</f>
        <v>80</v>
      </c>
      <c r="T113" s="13">
        <f>VLOOKUP(MTPL_Registrations[[#This Row],[player_id]],'MTBC statistics'!$A$1:$AK$1196,36,0)</f>
        <v>320</v>
      </c>
      <c r="U113" s="13">
        <f>VLOOKUP(MTPL_Registrations[[#This Row],[player_id]],'MTBC statistics'!$A$1:$AK$1196,37,0)</f>
        <v>60</v>
      </c>
      <c r="V113" s="15" t="b">
        <f>IFERROR(VLOOKUP(MTPL_Registrations[[#This Row],[player_id]],Table6[#All],10,0),FALSE)</f>
        <v>0</v>
      </c>
      <c r="W113" s="15" t="b">
        <f>IFERROR(VLOOKUP(MTPL_Registrations[[#This Row],[player_id]],ONWER_RETAINED_PLAYER!$A$1:$M$25,3,0),FALSE)</f>
        <v>0</v>
      </c>
      <c r="X113" s="15" t="b">
        <f>IFERROR(VLOOKUP(MTPL_Registrations[[#This Row],[player_id]],ONWER_RETAINED_PLAYER!$A$1:$M$25,4,0),FALSE)</f>
        <v>0</v>
      </c>
      <c r="Y113" s="15">
        <v>112</v>
      </c>
      <c r="Z113" s="15">
        <v>123</v>
      </c>
      <c r="AA113" s="18">
        <v>95</v>
      </c>
      <c r="AB113" s="15">
        <f>VLOOKUP(MTPL_Registrations[[#This Row],[player_id]],'MTBC statistics'!$A$1:$AK$1196,13,0)</f>
        <v>1</v>
      </c>
      <c r="AC113" s="15">
        <f>VLOOKUP(MTPL_Registrations[[#This Row],[player_id]],'MTBC statistics'!$A$1:$AK$1196,14,0)</f>
        <v>2</v>
      </c>
      <c r="AD113" s="19"/>
    </row>
    <row r="114" spans="1:30" ht="22" customHeight="1" x14ac:dyDescent="0.2">
      <c r="A114" s="20">
        <v>513000</v>
      </c>
      <c r="B114" s="12" t="s">
        <v>333</v>
      </c>
      <c r="C114" s="12" t="s">
        <v>334</v>
      </c>
      <c r="D114" s="12">
        <v>6128195665</v>
      </c>
      <c r="E114" s="12" t="s">
        <v>332</v>
      </c>
      <c r="F114" s="13">
        <f>VLOOKUP(MTPL_Registrations[[#This Row],[player_id]],'MTBC statistics'!$A$1:$AK$1196,8,0)</f>
        <v>9</v>
      </c>
      <c r="G114" s="13">
        <f>VLOOKUP(MTPL_Registrations[[#This Row],[player_id]],'MTBC statistics'!$A$1:$AK$1196,11,0)</f>
        <v>97</v>
      </c>
      <c r="H114" s="13">
        <f>VLOOKUP(MTPL_Registrations[[#This Row],[player_id]],'MTBC statistics'!$A$1:$AK$1196,12,0)</f>
        <v>117</v>
      </c>
      <c r="I114" s="14">
        <f>VLOOKUP(MTPL_Registrations[[#This Row],[player_id]],'MTBC statistics'!$A$1:$AK$1196,17,0)</f>
        <v>82.906000000000006</v>
      </c>
      <c r="J114" s="15">
        <f>VLOOKUP(MTPL_Registrations[[#This Row],[player_id]],'MTBC statistics'!$A$1:$AK$1196,21,0)</f>
        <v>1</v>
      </c>
      <c r="K114" s="14">
        <f>VLOOKUP(MTPL_Registrations[[#This Row],[player_id]],'MTBC statistics'!$A$1:$AK$1196,23,0)</f>
        <v>10</v>
      </c>
      <c r="L114" s="15">
        <f>ROUND(VLOOKUP(MTPL_Registrations[[#This Row],[player_id]],'MTBC statistics'!$A$1:$AK$1196,19,0)/6,0)</f>
        <v>2</v>
      </c>
      <c r="M114" s="15">
        <f>VLOOKUP(MTPL_Registrations[[#This Row],[player_id]],'MTBC statistics'!$A$1:$AK$1196,16,0)</f>
        <v>12.125</v>
      </c>
      <c r="N114" s="15">
        <f>VLOOKUP(MTPL_Registrations[[#This Row],[player_id]],'MTBC statistics'!$A$1:$AK$1196,15,0)</f>
        <v>60</v>
      </c>
      <c r="O114" s="16">
        <f>VLOOKUP(MTPL_Registrations[[#This Row],[player_id]],'MTBC statistics'!$A$1:$AK$1196,24,0)</f>
        <v>43485</v>
      </c>
      <c r="P114" s="17">
        <f>VLOOKUP(MTPL_Registrations[[#This Row],[player_id]],'MTBC statistics'!$A$1:$AK$1196,28,0)</f>
        <v>0</v>
      </c>
      <c r="Q114" s="13">
        <f>VLOOKUP(MTPL_Registrations[[#This Row],[player_id]],'MTBC statistics'!$A$1:$AK$1196,29,0)</f>
        <v>6</v>
      </c>
      <c r="R114" s="13">
        <f>VLOOKUP(MTPL_Registrations[[#This Row],[player_id]],'MTBC statistics'!$A$1:$AK$1196,34,0)</f>
        <v>460</v>
      </c>
      <c r="S114" s="13">
        <f>VLOOKUP(MTPL_Registrations[[#This Row],[player_id]],'MTBC statistics'!$A$1:$AK$1196,35,0)</f>
        <v>230</v>
      </c>
      <c r="T114" s="13">
        <f>VLOOKUP(MTPL_Registrations[[#This Row],[player_id]],'MTBC statistics'!$A$1:$AK$1196,36,0)</f>
        <v>0</v>
      </c>
      <c r="U114" s="13">
        <f>VLOOKUP(MTPL_Registrations[[#This Row],[player_id]],'MTBC statistics'!$A$1:$AK$1196,37,0)</f>
        <v>230</v>
      </c>
      <c r="V114" s="15" t="b">
        <f>IFERROR(VLOOKUP(MTPL_Registrations[[#This Row],[player_id]],Table6[#All],10,0),FALSE)</f>
        <v>0</v>
      </c>
      <c r="W114" s="15" t="b">
        <f>IFERROR(VLOOKUP(MTPL_Registrations[[#This Row],[player_id]],ONWER_RETAINED_PLAYER!$A$1:$M$25,3,0),FALSE)</f>
        <v>0</v>
      </c>
      <c r="X114" s="15" t="b">
        <f>IFERROR(VLOOKUP(MTPL_Registrations[[#This Row],[player_id]],ONWER_RETAINED_PLAYER!$A$1:$M$25,4,0),FALSE)</f>
        <v>0</v>
      </c>
      <c r="Y114" s="15">
        <v>113</v>
      </c>
      <c r="Z114" s="15">
        <v>50</v>
      </c>
      <c r="AA114" s="18">
        <v>196</v>
      </c>
      <c r="AB114" s="15">
        <f>VLOOKUP(MTPL_Registrations[[#This Row],[player_id]],'MTBC statistics'!$A$1:$AK$1196,13,0)</f>
        <v>5</v>
      </c>
      <c r="AC114" s="15">
        <f>VLOOKUP(MTPL_Registrations[[#This Row],[player_id]],'MTBC statistics'!$A$1:$AK$1196,14,0)</f>
        <v>4</v>
      </c>
      <c r="AD114" s="19"/>
    </row>
    <row r="115" spans="1:30" ht="22" customHeight="1" x14ac:dyDescent="0.2">
      <c r="A115" s="20">
        <v>514203</v>
      </c>
      <c r="B115" s="12" t="s">
        <v>2304</v>
      </c>
      <c r="C115" s="12" t="s">
        <v>2305</v>
      </c>
      <c r="D115" s="12" t="s">
        <v>2306</v>
      </c>
      <c r="E115" s="12" t="s">
        <v>123</v>
      </c>
      <c r="F115" s="13">
        <f>VLOOKUP(MTPL_Registrations[[#This Row],[player_id]],'MTBC statistics'!$A$1:$AK$1196,8,0)</f>
        <v>10</v>
      </c>
      <c r="G115" s="13">
        <f>VLOOKUP(MTPL_Registrations[[#This Row],[player_id]],'MTBC statistics'!$A$1:$AK$1196,11,0)</f>
        <v>17</v>
      </c>
      <c r="H115" s="13">
        <f>VLOOKUP(MTPL_Registrations[[#This Row],[player_id]],'MTBC statistics'!$A$1:$AK$1196,12,0)</f>
        <v>53</v>
      </c>
      <c r="I115" s="14">
        <f>VLOOKUP(MTPL_Registrations[[#This Row],[player_id]],'MTBC statistics'!$A$1:$AK$1196,17,0)</f>
        <v>32.075499999999998</v>
      </c>
      <c r="J115" s="15">
        <f>VLOOKUP(MTPL_Registrations[[#This Row],[player_id]],'MTBC statistics'!$A$1:$AK$1196,21,0)</f>
        <v>9</v>
      </c>
      <c r="K115" s="14">
        <f>VLOOKUP(MTPL_Registrations[[#This Row],[player_id]],'MTBC statistics'!$A$1:$AK$1196,23,0)</f>
        <v>3.8824000000000001</v>
      </c>
      <c r="L115" s="15">
        <f>ROUND(VLOOKUP(MTPL_Registrations[[#This Row],[player_id]],'MTBC statistics'!$A$1:$AK$1196,19,0)/6,0)</f>
        <v>34</v>
      </c>
      <c r="M115" s="15">
        <f>VLOOKUP(MTPL_Registrations[[#This Row],[player_id]],'MTBC statistics'!$A$1:$AK$1196,16,0)</f>
        <v>2.4285999999999999</v>
      </c>
      <c r="N115" s="15">
        <f>VLOOKUP(MTPL_Registrations[[#This Row],[player_id]],'MTBC statistics'!$A$1:$AK$1196,15,0)</f>
        <v>7</v>
      </c>
      <c r="O115" s="16">
        <f>VLOOKUP(MTPL_Registrations[[#This Row],[player_id]],'MTBC statistics'!$A$1:$AK$1196,24,0)</f>
        <v>43517</v>
      </c>
      <c r="P115" s="17">
        <f>VLOOKUP(MTPL_Registrations[[#This Row],[player_id]],'MTBC statistics'!$A$1:$AK$1196,28,0)</f>
        <v>0</v>
      </c>
      <c r="Q115" s="13">
        <f>VLOOKUP(MTPL_Registrations[[#This Row],[player_id]],'MTBC statistics'!$A$1:$AK$1196,29,0)</f>
        <v>4</v>
      </c>
      <c r="R115" s="13">
        <f>VLOOKUP(MTPL_Registrations[[#This Row],[player_id]],'MTBC statistics'!$A$1:$AK$1196,34,0)</f>
        <v>457</v>
      </c>
      <c r="S115" s="13">
        <f>VLOOKUP(MTPL_Registrations[[#This Row],[player_id]],'MTBC statistics'!$A$1:$AK$1196,35,0)</f>
        <v>-3</v>
      </c>
      <c r="T115" s="13">
        <f>VLOOKUP(MTPL_Registrations[[#This Row],[player_id]],'MTBC statistics'!$A$1:$AK$1196,36,0)</f>
        <v>370</v>
      </c>
      <c r="U115" s="13">
        <f>VLOOKUP(MTPL_Registrations[[#This Row],[player_id]],'MTBC statistics'!$A$1:$AK$1196,37,0)</f>
        <v>90</v>
      </c>
      <c r="V115" s="15" t="b">
        <f>IFERROR(VLOOKUP(MTPL_Registrations[[#This Row],[player_id]],Table6[#All],10,0),FALSE)</f>
        <v>0</v>
      </c>
      <c r="W115" s="15" t="b">
        <f>IFERROR(VLOOKUP(MTPL_Registrations[[#This Row],[player_id]],ONWER_RETAINED_PLAYER!$A$1:$M$25,3,0),FALSE)</f>
        <v>0</v>
      </c>
      <c r="X115" s="15" t="b">
        <f>IFERROR(VLOOKUP(MTPL_Registrations[[#This Row],[player_id]],ONWER_RETAINED_PLAYER!$A$1:$M$25,4,0),FALSE)</f>
        <v>0</v>
      </c>
      <c r="Y115" s="15">
        <v>114</v>
      </c>
      <c r="Z115" s="15">
        <v>217</v>
      </c>
      <c r="AA115" s="18">
        <v>89</v>
      </c>
      <c r="AB115" s="15">
        <f>VLOOKUP(MTPL_Registrations[[#This Row],[player_id]],'MTBC statistics'!$A$1:$AK$1196,13,0)</f>
        <v>0</v>
      </c>
      <c r="AC115" s="15">
        <f>VLOOKUP(MTPL_Registrations[[#This Row],[player_id]],'MTBC statistics'!$A$1:$AK$1196,14,0)</f>
        <v>0</v>
      </c>
      <c r="AD115" s="19"/>
    </row>
    <row r="116" spans="1:30" ht="22" customHeight="1" x14ac:dyDescent="0.2">
      <c r="A116" s="20">
        <v>846656</v>
      </c>
      <c r="B116" s="12" t="s">
        <v>258</v>
      </c>
      <c r="C116" s="12" t="s">
        <v>259</v>
      </c>
      <c r="D116" s="12">
        <v>2547603413</v>
      </c>
      <c r="E116" s="12" t="s">
        <v>253</v>
      </c>
      <c r="F116" s="13">
        <f>VLOOKUP(MTPL_Registrations[[#This Row],[player_id]],'MTBC statistics'!$A$1:$AK$1196,8,0)</f>
        <v>10</v>
      </c>
      <c r="G116" s="13">
        <f>VLOOKUP(MTPL_Registrations[[#This Row],[player_id]],'MTBC statistics'!$A$1:$AK$1196,11,0)</f>
        <v>31</v>
      </c>
      <c r="H116" s="13">
        <f>VLOOKUP(MTPL_Registrations[[#This Row],[player_id]],'MTBC statistics'!$A$1:$AK$1196,12,0)</f>
        <v>57</v>
      </c>
      <c r="I116" s="14">
        <f>VLOOKUP(MTPL_Registrations[[#This Row],[player_id]],'MTBC statistics'!$A$1:$AK$1196,17,0)</f>
        <v>54.386000000000003</v>
      </c>
      <c r="J116" s="15">
        <f>VLOOKUP(MTPL_Registrations[[#This Row],[player_id]],'MTBC statistics'!$A$1:$AK$1196,21,0)</f>
        <v>10</v>
      </c>
      <c r="K116" s="14">
        <f>VLOOKUP(MTPL_Registrations[[#This Row],[player_id]],'MTBC statistics'!$A$1:$AK$1196,23,0)</f>
        <v>4</v>
      </c>
      <c r="L116" s="15">
        <f>ROUND(VLOOKUP(MTPL_Registrations[[#This Row],[player_id]],'MTBC statistics'!$A$1:$AK$1196,19,0)/6,0)</f>
        <v>25</v>
      </c>
      <c r="M116" s="15">
        <f>VLOOKUP(MTPL_Registrations[[#This Row],[player_id]],'MTBC statistics'!$A$1:$AK$1196,16,0)</f>
        <v>7.75</v>
      </c>
      <c r="N116" s="15">
        <f>VLOOKUP(MTPL_Registrations[[#This Row],[player_id]],'MTBC statistics'!$A$1:$AK$1196,15,0)</f>
        <v>23</v>
      </c>
      <c r="O116" s="16">
        <f>VLOOKUP(MTPL_Registrations[[#This Row],[player_id]],'MTBC statistics'!$A$1:$AK$1196,24,0)</f>
        <v>43505</v>
      </c>
      <c r="P116" s="17">
        <f>VLOOKUP(MTPL_Registrations[[#This Row],[player_id]],'MTBC statistics'!$A$1:$AK$1196,28,0)</f>
        <v>0</v>
      </c>
      <c r="Q116" s="13">
        <f>VLOOKUP(MTPL_Registrations[[#This Row],[player_id]],'MTBC statistics'!$A$1:$AK$1196,29,0)</f>
        <v>2</v>
      </c>
      <c r="R116" s="13">
        <f>VLOOKUP(MTPL_Registrations[[#This Row],[player_id]],'MTBC statistics'!$A$1:$AK$1196,34,0)</f>
        <v>454</v>
      </c>
      <c r="S116" s="13">
        <f>VLOOKUP(MTPL_Registrations[[#This Row],[player_id]],'MTBC statistics'!$A$1:$AK$1196,35,0)</f>
        <v>44</v>
      </c>
      <c r="T116" s="13">
        <f>VLOOKUP(MTPL_Registrations[[#This Row],[player_id]],'MTBC statistics'!$A$1:$AK$1196,36,0)</f>
        <v>370</v>
      </c>
      <c r="U116" s="13">
        <f>VLOOKUP(MTPL_Registrations[[#This Row],[player_id]],'MTBC statistics'!$A$1:$AK$1196,37,0)</f>
        <v>40</v>
      </c>
      <c r="V116" s="15" t="b">
        <f>IFERROR(VLOOKUP(MTPL_Registrations[[#This Row],[player_id]],Table6[#All],10,0),FALSE)</f>
        <v>0</v>
      </c>
      <c r="W116" s="15" t="b">
        <f>IFERROR(VLOOKUP(MTPL_Registrations[[#This Row],[player_id]],ONWER_RETAINED_PLAYER!$A$1:$M$25,3,0),FALSE)</f>
        <v>0</v>
      </c>
      <c r="X116" s="15" t="b">
        <f>IFERROR(VLOOKUP(MTPL_Registrations[[#This Row],[player_id]],ONWER_RETAINED_PLAYER!$A$1:$M$25,4,0),FALSE)</f>
        <v>0</v>
      </c>
      <c r="Y116" s="15">
        <v>115</v>
      </c>
      <c r="Z116" s="15">
        <v>159</v>
      </c>
      <c r="AA116" s="18">
        <v>88</v>
      </c>
      <c r="AB116" s="15">
        <f>VLOOKUP(MTPL_Registrations[[#This Row],[player_id]],'MTBC statistics'!$A$1:$AK$1196,13,0)</f>
        <v>1</v>
      </c>
      <c r="AC116" s="15">
        <f>VLOOKUP(MTPL_Registrations[[#This Row],[player_id]],'MTBC statistics'!$A$1:$AK$1196,14,0)</f>
        <v>1</v>
      </c>
      <c r="AD116" s="19"/>
    </row>
    <row r="117" spans="1:30" ht="22" customHeight="1" x14ac:dyDescent="0.2">
      <c r="A117" s="20">
        <v>515409</v>
      </c>
      <c r="B117" s="12" t="s">
        <v>272</v>
      </c>
      <c r="C117" s="12" t="s">
        <v>273</v>
      </c>
      <c r="D117" s="12">
        <v>7632733103</v>
      </c>
      <c r="E117" s="12" t="s">
        <v>269</v>
      </c>
      <c r="F117" s="13">
        <f>VLOOKUP(MTPL_Registrations[[#This Row],[player_id]],'MTBC statistics'!$A$1:$AK$1196,8,0)</f>
        <v>11</v>
      </c>
      <c r="G117" s="13">
        <f>VLOOKUP(MTPL_Registrations[[#This Row],[player_id]],'MTBC statistics'!$A$1:$AK$1196,11,0)</f>
        <v>58</v>
      </c>
      <c r="H117" s="13">
        <f>VLOOKUP(MTPL_Registrations[[#This Row],[player_id]],'MTBC statistics'!$A$1:$AK$1196,12,0)</f>
        <v>107</v>
      </c>
      <c r="I117" s="14">
        <f>VLOOKUP(MTPL_Registrations[[#This Row],[player_id]],'MTBC statistics'!$A$1:$AK$1196,17,0)</f>
        <v>54.205599999999997</v>
      </c>
      <c r="J117" s="15">
        <f>VLOOKUP(MTPL_Registrations[[#This Row],[player_id]],'MTBC statistics'!$A$1:$AK$1196,21,0)</f>
        <v>8</v>
      </c>
      <c r="K117" s="14">
        <f>VLOOKUP(MTPL_Registrations[[#This Row],[player_id]],'MTBC statistics'!$A$1:$AK$1196,23,0)</f>
        <v>5.1840000000000002</v>
      </c>
      <c r="L117" s="15">
        <f>ROUND(VLOOKUP(MTPL_Registrations[[#This Row],[player_id]],'MTBC statistics'!$A$1:$AK$1196,19,0)/6,0)</f>
        <v>21</v>
      </c>
      <c r="M117" s="15">
        <f>VLOOKUP(MTPL_Registrations[[#This Row],[player_id]],'MTBC statistics'!$A$1:$AK$1196,16,0)</f>
        <v>5.2727000000000004</v>
      </c>
      <c r="N117" s="15">
        <f>VLOOKUP(MTPL_Registrations[[#This Row],[player_id]],'MTBC statistics'!$A$1:$AK$1196,15,0)</f>
        <v>22</v>
      </c>
      <c r="O117" s="16">
        <f>VLOOKUP(MTPL_Registrations[[#This Row],[player_id]],'MTBC statistics'!$A$1:$AK$1196,24,0)</f>
        <v>43546</v>
      </c>
      <c r="P117" s="17">
        <f>VLOOKUP(MTPL_Registrations[[#This Row],[player_id]],'MTBC statistics'!$A$1:$AK$1196,28,0)</f>
        <v>0</v>
      </c>
      <c r="Q117" s="13">
        <f>VLOOKUP(MTPL_Registrations[[#This Row],[player_id]],'MTBC statistics'!$A$1:$AK$1196,29,0)</f>
        <v>4</v>
      </c>
      <c r="R117" s="13">
        <f>VLOOKUP(MTPL_Registrations[[#This Row],[player_id]],'MTBC statistics'!$A$1:$AK$1196,34,0)</f>
        <v>454</v>
      </c>
      <c r="S117" s="13">
        <f>VLOOKUP(MTPL_Registrations[[#This Row],[player_id]],'MTBC statistics'!$A$1:$AK$1196,35,0)</f>
        <v>74</v>
      </c>
      <c r="T117" s="13">
        <f>VLOOKUP(MTPL_Registrations[[#This Row],[player_id]],'MTBC statistics'!$A$1:$AK$1196,36,0)</f>
        <v>320</v>
      </c>
      <c r="U117" s="13">
        <f>VLOOKUP(MTPL_Registrations[[#This Row],[player_id]],'MTBC statistics'!$A$1:$AK$1196,37,0)</f>
        <v>60</v>
      </c>
      <c r="V117" s="15" t="b">
        <f>IFERROR(VLOOKUP(MTPL_Registrations[[#This Row],[player_id]],Table6[#All],10,0),FALSE)</f>
        <v>0</v>
      </c>
      <c r="W117" s="15" t="b">
        <f>IFERROR(VLOOKUP(MTPL_Registrations[[#This Row],[player_id]],ONWER_RETAINED_PLAYER!$A$1:$M$25,3,0),FALSE)</f>
        <v>0</v>
      </c>
      <c r="X117" s="15" t="b">
        <f>IFERROR(VLOOKUP(MTPL_Registrations[[#This Row],[player_id]],ONWER_RETAINED_PLAYER!$A$1:$M$25,4,0),FALSE)</f>
        <v>0</v>
      </c>
      <c r="Y117" s="15">
        <v>116</v>
      </c>
      <c r="Z117" s="15">
        <v>132</v>
      </c>
      <c r="AA117" s="18">
        <v>96</v>
      </c>
      <c r="AB117" s="15">
        <f>VLOOKUP(MTPL_Registrations[[#This Row],[player_id]],'MTBC statistics'!$A$1:$AK$1196,13,0)</f>
        <v>4</v>
      </c>
      <c r="AC117" s="15">
        <f>VLOOKUP(MTPL_Registrations[[#This Row],[player_id]],'MTBC statistics'!$A$1:$AK$1196,14,0)</f>
        <v>1</v>
      </c>
      <c r="AD117" s="19"/>
    </row>
    <row r="118" spans="1:30" ht="22" customHeight="1" x14ac:dyDescent="0.2">
      <c r="A118" s="20">
        <v>513548</v>
      </c>
      <c r="B118" s="12" t="s">
        <v>335</v>
      </c>
      <c r="C118" s="12" t="s">
        <v>336</v>
      </c>
      <c r="D118" s="12" t="s">
        <v>337</v>
      </c>
      <c r="E118" s="12" t="s">
        <v>332</v>
      </c>
      <c r="F118" s="13">
        <f>VLOOKUP(MTPL_Registrations[[#This Row],[player_id]],'MTBC statistics'!$A$1:$AK$1196,8,0)</f>
        <v>9</v>
      </c>
      <c r="G118" s="13">
        <f>VLOOKUP(MTPL_Registrations[[#This Row],[player_id]],'MTBC statistics'!$A$1:$AK$1196,11,0)</f>
        <v>23</v>
      </c>
      <c r="H118" s="13">
        <f>VLOOKUP(MTPL_Registrations[[#This Row],[player_id]],'MTBC statistics'!$A$1:$AK$1196,12,0)</f>
        <v>61</v>
      </c>
      <c r="I118" s="14">
        <f>VLOOKUP(MTPL_Registrations[[#This Row],[player_id]],'MTBC statistics'!$A$1:$AK$1196,17,0)</f>
        <v>37.704900000000002</v>
      </c>
      <c r="J118" s="15">
        <f>VLOOKUP(MTPL_Registrations[[#This Row],[player_id]],'MTBC statistics'!$A$1:$AK$1196,21,0)</f>
        <v>10</v>
      </c>
      <c r="K118" s="14">
        <f>VLOOKUP(MTPL_Registrations[[#This Row],[player_id]],'MTBC statistics'!$A$1:$AK$1196,23,0)</f>
        <v>4.5667</v>
      </c>
      <c r="L118" s="15">
        <f>ROUND(VLOOKUP(MTPL_Registrations[[#This Row],[player_id]],'MTBC statistics'!$A$1:$AK$1196,19,0)/6,0)</f>
        <v>30</v>
      </c>
      <c r="M118" s="15">
        <f>VLOOKUP(MTPL_Registrations[[#This Row],[player_id]],'MTBC statistics'!$A$1:$AK$1196,16,0)</f>
        <v>2.875</v>
      </c>
      <c r="N118" s="15">
        <f>VLOOKUP(MTPL_Registrations[[#This Row],[player_id]],'MTBC statistics'!$A$1:$AK$1196,15,0)</f>
        <v>11</v>
      </c>
      <c r="O118" s="16">
        <f>VLOOKUP(MTPL_Registrations[[#This Row],[player_id]],'MTBC statistics'!$A$1:$AK$1196,24,0)</f>
        <v>43536</v>
      </c>
      <c r="P118" s="17">
        <f>VLOOKUP(MTPL_Registrations[[#This Row],[player_id]],'MTBC statistics'!$A$1:$AK$1196,28,0)</f>
        <v>0</v>
      </c>
      <c r="Q118" s="13">
        <f>VLOOKUP(MTPL_Registrations[[#This Row],[player_id]],'MTBC statistics'!$A$1:$AK$1196,29,0)</f>
        <v>1</v>
      </c>
      <c r="R118" s="13">
        <f>VLOOKUP(MTPL_Registrations[[#This Row],[player_id]],'MTBC statistics'!$A$1:$AK$1196,34,0)</f>
        <v>453</v>
      </c>
      <c r="S118" s="13">
        <f>VLOOKUP(MTPL_Registrations[[#This Row],[player_id]],'MTBC statistics'!$A$1:$AK$1196,35,0)</f>
        <v>3</v>
      </c>
      <c r="T118" s="13">
        <f>VLOOKUP(MTPL_Registrations[[#This Row],[player_id]],'MTBC statistics'!$A$1:$AK$1196,36,0)</f>
        <v>430</v>
      </c>
      <c r="U118" s="13">
        <f>VLOOKUP(MTPL_Registrations[[#This Row],[player_id]],'MTBC statistics'!$A$1:$AK$1196,37,0)</f>
        <v>20</v>
      </c>
      <c r="V118" s="15" t="b">
        <f>IFERROR(VLOOKUP(MTPL_Registrations[[#This Row],[player_id]],Table6[#All],10,0),FALSE)</f>
        <v>0</v>
      </c>
      <c r="W118" s="15" t="b">
        <f>IFERROR(VLOOKUP(MTPL_Registrations[[#This Row],[player_id]],ONWER_RETAINED_PLAYER!$A$1:$M$25,3,0),FALSE)</f>
        <v>0</v>
      </c>
      <c r="X118" s="15" t="b">
        <f>IFERROR(VLOOKUP(MTPL_Registrations[[#This Row],[player_id]],ONWER_RETAINED_PLAYER!$A$1:$M$25,4,0),FALSE)</f>
        <v>0</v>
      </c>
      <c r="Y118" s="15">
        <v>117</v>
      </c>
      <c r="Z118" s="15">
        <v>198</v>
      </c>
      <c r="AA118" s="18">
        <v>75</v>
      </c>
      <c r="AB118" s="15">
        <f>VLOOKUP(MTPL_Registrations[[#This Row],[player_id]],'MTBC statistics'!$A$1:$AK$1196,13,0)</f>
        <v>0</v>
      </c>
      <c r="AC118" s="15">
        <f>VLOOKUP(MTPL_Registrations[[#This Row],[player_id]],'MTBC statistics'!$A$1:$AK$1196,14,0)</f>
        <v>0</v>
      </c>
      <c r="AD118" s="19"/>
    </row>
    <row r="119" spans="1:30" ht="22" customHeight="1" x14ac:dyDescent="0.2">
      <c r="A119" s="20">
        <v>513234</v>
      </c>
      <c r="B119" s="12" t="s">
        <v>403</v>
      </c>
      <c r="C119" s="12" t="s">
        <v>404</v>
      </c>
      <c r="D119" s="12">
        <v>6128065377</v>
      </c>
      <c r="E119" s="12" t="s">
        <v>396</v>
      </c>
      <c r="F119" s="13">
        <f>VLOOKUP(MTPL_Registrations[[#This Row],[player_id]],'MTBC statistics'!$A$1:$AK$1196,8,0)</f>
        <v>6</v>
      </c>
      <c r="G119" s="13">
        <f>VLOOKUP(MTPL_Registrations[[#This Row],[player_id]],'MTBC statistics'!$A$1:$AK$1196,11,0)</f>
        <v>52</v>
      </c>
      <c r="H119" s="13">
        <f>VLOOKUP(MTPL_Registrations[[#This Row],[player_id]],'MTBC statistics'!$A$1:$AK$1196,12,0)</f>
        <v>89</v>
      </c>
      <c r="I119" s="14">
        <f>VLOOKUP(MTPL_Registrations[[#This Row],[player_id]],'MTBC statistics'!$A$1:$AK$1196,17,0)</f>
        <v>58.427</v>
      </c>
      <c r="J119" s="15">
        <f>VLOOKUP(MTPL_Registrations[[#This Row],[player_id]],'MTBC statistics'!$A$1:$AK$1196,21,0)</f>
        <v>9</v>
      </c>
      <c r="K119" s="14">
        <f>VLOOKUP(MTPL_Registrations[[#This Row],[player_id]],'MTBC statistics'!$A$1:$AK$1196,23,0)</f>
        <v>3.3332999999999999</v>
      </c>
      <c r="L119" s="15">
        <f>ROUND(VLOOKUP(MTPL_Registrations[[#This Row],[player_id]],'MTBC statistics'!$A$1:$AK$1196,19,0)/6,0)</f>
        <v>21</v>
      </c>
      <c r="M119" s="15">
        <f>VLOOKUP(MTPL_Registrations[[#This Row],[player_id]],'MTBC statistics'!$A$1:$AK$1196,16,0)</f>
        <v>8.6667000000000005</v>
      </c>
      <c r="N119" s="15">
        <f>VLOOKUP(MTPL_Registrations[[#This Row],[player_id]],'MTBC statistics'!$A$1:$AK$1196,15,0)</f>
        <v>22</v>
      </c>
      <c r="O119" s="16">
        <f>VLOOKUP(MTPL_Registrations[[#This Row],[player_id]],'MTBC statistics'!$A$1:$AK$1196,24,0)</f>
        <v>43537</v>
      </c>
      <c r="P119" s="17">
        <f>VLOOKUP(MTPL_Registrations[[#This Row],[player_id]],'MTBC statistics'!$A$1:$AK$1196,28,0)</f>
        <v>0</v>
      </c>
      <c r="Q119" s="13">
        <f>VLOOKUP(MTPL_Registrations[[#This Row],[player_id]],'MTBC statistics'!$A$1:$AK$1196,29,0)</f>
        <v>1</v>
      </c>
      <c r="R119" s="13">
        <f>VLOOKUP(MTPL_Registrations[[#This Row],[player_id]],'MTBC statistics'!$A$1:$AK$1196,34,0)</f>
        <v>452</v>
      </c>
      <c r="S119" s="13">
        <f>VLOOKUP(MTPL_Registrations[[#This Row],[player_id]],'MTBC statistics'!$A$1:$AK$1196,35,0)</f>
        <v>62</v>
      </c>
      <c r="T119" s="13">
        <f>VLOOKUP(MTPL_Registrations[[#This Row],[player_id]],'MTBC statistics'!$A$1:$AK$1196,36,0)</f>
        <v>380</v>
      </c>
      <c r="U119" s="13">
        <f>VLOOKUP(MTPL_Registrations[[#This Row],[player_id]],'MTBC statistics'!$A$1:$AK$1196,37,0)</f>
        <v>10</v>
      </c>
      <c r="V119" s="15" t="b">
        <f>IFERROR(VLOOKUP(MTPL_Registrations[[#This Row],[player_id]],Table6[#All],10,0),FALSE)</f>
        <v>0</v>
      </c>
      <c r="W119" s="15" t="b">
        <f>IFERROR(VLOOKUP(MTPL_Registrations[[#This Row],[player_id]],ONWER_RETAINED_PLAYER!$A$1:$M$25,3,0),FALSE)</f>
        <v>0</v>
      </c>
      <c r="X119" s="15" t="b">
        <f>IFERROR(VLOOKUP(MTPL_Registrations[[#This Row],[player_id]],ONWER_RETAINED_PLAYER!$A$1:$M$25,4,0),FALSE)</f>
        <v>0</v>
      </c>
      <c r="Y119" s="15">
        <v>118</v>
      </c>
      <c r="Z119" s="15">
        <v>146</v>
      </c>
      <c r="AA119" s="18">
        <v>86</v>
      </c>
      <c r="AB119" s="15">
        <f>VLOOKUP(MTPL_Registrations[[#This Row],[player_id]],'MTBC statistics'!$A$1:$AK$1196,13,0)</f>
        <v>0</v>
      </c>
      <c r="AC119" s="15">
        <f>VLOOKUP(MTPL_Registrations[[#This Row],[player_id]],'MTBC statistics'!$A$1:$AK$1196,14,0)</f>
        <v>0</v>
      </c>
      <c r="AD119" s="19"/>
    </row>
    <row r="120" spans="1:30" ht="22" customHeight="1" x14ac:dyDescent="0.2">
      <c r="A120" s="20">
        <v>513080</v>
      </c>
      <c r="B120" s="12" t="s">
        <v>196</v>
      </c>
      <c r="C120" s="12" t="s">
        <v>197</v>
      </c>
      <c r="D120" s="12" t="s">
        <v>198</v>
      </c>
      <c r="E120" s="12" t="s">
        <v>193</v>
      </c>
      <c r="F120" s="13">
        <f>VLOOKUP(MTPL_Registrations[[#This Row],[player_id]],'MTBC statistics'!$A$1:$AK$1196,8,0)</f>
        <v>10</v>
      </c>
      <c r="G120" s="13">
        <f>VLOOKUP(MTPL_Registrations[[#This Row],[player_id]],'MTBC statistics'!$A$1:$AK$1196,11,0)</f>
        <v>130</v>
      </c>
      <c r="H120" s="13">
        <f>VLOOKUP(MTPL_Registrations[[#This Row],[player_id]],'MTBC statistics'!$A$1:$AK$1196,12,0)</f>
        <v>181</v>
      </c>
      <c r="I120" s="14">
        <f>VLOOKUP(MTPL_Registrations[[#This Row],[player_id]],'MTBC statistics'!$A$1:$AK$1196,17,0)</f>
        <v>71.8232</v>
      </c>
      <c r="J120" s="15">
        <f>VLOOKUP(MTPL_Registrations[[#This Row],[player_id]],'MTBC statistics'!$A$1:$AK$1196,21,0)</f>
        <v>6</v>
      </c>
      <c r="K120" s="14">
        <f>VLOOKUP(MTPL_Registrations[[#This Row],[player_id]],'MTBC statistics'!$A$1:$AK$1196,23,0)</f>
        <v>6.48</v>
      </c>
      <c r="L120" s="15">
        <f>ROUND(VLOOKUP(MTPL_Registrations[[#This Row],[player_id]],'MTBC statistics'!$A$1:$AK$1196,19,0)/6,0)</f>
        <v>8</v>
      </c>
      <c r="M120" s="15">
        <f>VLOOKUP(MTPL_Registrations[[#This Row],[player_id]],'MTBC statistics'!$A$1:$AK$1196,16,0)</f>
        <v>13</v>
      </c>
      <c r="N120" s="15">
        <f>VLOOKUP(MTPL_Registrations[[#This Row],[player_id]],'MTBC statistics'!$A$1:$AK$1196,15,0)</f>
        <v>30</v>
      </c>
      <c r="O120" s="16">
        <f>VLOOKUP(MTPL_Registrations[[#This Row],[player_id]],'MTBC statistics'!$A$1:$AK$1196,24,0)</f>
        <v>43529</v>
      </c>
      <c r="P120" s="17">
        <f>VLOOKUP(MTPL_Registrations[[#This Row],[player_id]],'MTBC statistics'!$A$1:$AK$1196,28,0)</f>
        <v>0</v>
      </c>
      <c r="Q120" s="13">
        <f>VLOOKUP(MTPL_Registrations[[#This Row],[player_id]],'MTBC statistics'!$A$1:$AK$1196,29,0)</f>
        <v>2</v>
      </c>
      <c r="R120" s="13">
        <f>VLOOKUP(MTPL_Registrations[[#This Row],[player_id]],'MTBC statistics'!$A$1:$AK$1196,34,0)</f>
        <v>447</v>
      </c>
      <c r="S120" s="13">
        <f>VLOOKUP(MTPL_Registrations[[#This Row],[player_id]],'MTBC statistics'!$A$1:$AK$1196,35,0)</f>
        <v>247</v>
      </c>
      <c r="T120" s="13">
        <f>VLOOKUP(MTPL_Registrations[[#This Row],[player_id]],'MTBC statistics'!$A$1:$AK$1196,36,0)</f>
        <v>170</v>
      </c>
      <c r="U120" s="13">
        <f>VLOOKUP(MTPL_Registrations[[#This Row],[player_id]],'MTBC statistics'!$A$1:$AK$1196,37,0)</f>
        <v>30</v>
      </c>
      <c r="V120" s="15" t="b">
        <f>IFERROR(VLOOKUP(MTPL_Registrations[[#This Row],[player_id]],Table6[#All],10,0),FALSE)</f>
        <v>0</v>
      </c>
      <c r="W120" s="15" t="b">
        <f>IFERROR(VLOOKUP(MTPL_Registrations[[#This Row],[player_id]],ONWER_RETAINED_PLAYER!$A$1:$M$25,3,0),FALSE)</f>
        <v>0</v>
      </c>
      <c r="X120" s="15" t="b">
        <f>IFERROR(VLOOKUP(MTPL_Registrations[[#This Row],[player_id]],ONWER_RETAINED_PLAYER!$A$1:$M$25,4,0),FALSE)</f>
        <v>0</v>
      </c>
      <c r="Y120" s="15">
        <v>119</v>
      </c>
      <c r="Z120" s="15">
        <v>45</v>
      </c>
      <c r="AA120" s="18">
        <v>132</v>
      </c>
      <c r="AB120" s="15">
        <f>VLOOKUP(MTPL_Registrations[[#This Row],[player_id]],'MTBC statistics'!$A$1:$AK$1196,13,0)</f>
        <v>5</v>
      </c>
      <c r="AC120" s="15">
        <f>VLOOKUP(MTPL_Registrations[[#This Row],[player_id]],'MTBC statistics'!$A$1:$AK$1196,14,0)</f>
        <v>6</v>
      </c>
      <c r="AD120" s="19"/>
    </row>
    <row r="121" spans="1:30" ht="22" customHeight="1" x14ac:dyDescent="0.2">
      <c r="A121" s="20">
        <v>513037</v>
      </c>
      <c r="B121" s="12" t="s">
        <v>106</v>
      </c>
      <c r="C121" s="12" t="s">
        <v>107</v>
      </c>
      <c r="D121" s="12">
        <v>6126446255</v>
      </c>
      <c r="E121" s="12" t="s">
        <v>108</v>
      </c>
      <c r="F121" s="13">
        <f>VLOOKUP(MTPL_Registrations[[#This Row],[player_id]],'MTBC statistics'!$A$1:$AK$1196,8,0)</f>
        <v>8</v>
      </c>
      <c r="G121" s="13">
        <f>VLOOKUP(MTPL_Registrations[[#This Row],[player_id]],'MTBC statistics'!$A$1:$AK$1196,11,0)</f>
        <v>2</v>
      </c>
      <c r="H121" s="13">
        <f>VLOOKUP(MTPL_Registrations[[#This Row],[player_id]],'MTBC statistics'!$A$1:$AK$1196,12,0)</f>
        <v>6</v>
      </c>
      <c r="I121" s="14">
        <f>VLOOKUP(MTPL_Registrations[[#This Row],[player_id]],'MTBC statistics'!$A$1:$AK$1196,17,0)</f>
        <v>33.333300000000001</v>
      </c>
      <c r="J121" s="15">
        <f>VLOOKUP(MTPL_Registrations[[#This Row],[player_id]],'MTBC statistics'!$A$1:$AK$1196,21,0)</f>
        <v>10</v>
      </c>
      <c r="K121" s="14">
        <f>VLOOKUP(MTPL_Registrations[[#This Row],[player_id]],'MTBC statistics'!$A$1:$AK$1196,23,0)</f>
        <v>3.5926</v>
      </c>
      <c r="L121" s="15">
        <f>ROUND(VLOOKUP(MTPL_Registrations[[#This Row],[player_id]],'MTBC statistics'!$A$1:$AK$1196,19,0)/6,0)</f>
        <v>27</v>
      </c>
      <c r="M121" s="15">
        <f>VLOOKUP(MTPL_Registrations[[#This Row],[player_id]],'MTBC statistics'!$A$1:$AK$1196,16,0)</f>
        <v>0.66669999999999996</v>
      </c>
      <c r="N121" s="15">
        <f>VLOOKUP(MTPL_Registrations[[#This Row],[player_id]],'MTBC statistics'!$A$1:$AK$1196,15,0)</f>
        <v>1</v>
      </c>
      <c r="O121" s="16">
        <f>VLOOKUP(MTPL_Registrations[[#This Row],[player_id]],'MTBC statistics'!$A$1:$AK$1196,24,0)</f>
        <v>43532</v>
      </c>
      <c r="P121" s="17">
        <f>VLOOKUP(MTPL_Registrations[[#This Row],[player_id]],'MTBC statistics'!$A$1:$AK$1196,28,0)</f>
        <v>0</v>
      </c>
      <c r="Q121" s="13">
        <f>VLOOKUP(MTPL_Registrations[[#This Row],[player_id]],'MTBC statistics'!$A$1:$AK$1196,29,0)</f>
        <v>1</v>
      </c>
      <c r="R121" s="13">
        <f>VLOOKUP(MTPL_Registrations[[#This Row],[player_id]],'MTBC statistics'!$A$1:$AK$1196,34,0)</f>
        <v>442</v>
      </c>
      <c r="S121" s="13">
        <f>VLOOKUP(MTPL_Registrations[[#This Row],[player_id]],'MTBC statistics'!$A$1:$AK$1196,35,0)</f>
        <v>2</v>
      </c>
      <c r="T121" s="13">
        <f>VLOOKUP(MTPL_Registrations[[#This Row],[player_id]],'MTBC statistics'!$A$1:$AK$1196,36,0)</f>
        <v>420</v>
      </c>
      <c r="U121" s="13">
        <f>VLOOKUP(MTPL_Registrations[[#This Row],[player_id]],'MTBC statistics'!$A$1:$AK$1196,37,0)</f>
        <v>20</v>
      </c>
      <c r="V121" s="15" t="b">
        <f>IFERROR(VLOOKUP(MTPL_Registrations[[#This Row],[player_id]],Table6[#All],10,0),FALSE)</f>
        <v>0</v>
      </c>
      <c r="W121" s="15" t="b">
        <f>IFERROR(VLOOKUP(MTPL_Registrations[[#This Row],[player_id]],ONWER_RETAINED_PLAYER!$A$1:$M$25,3,0),FALSE)</f>
        <v>0</v>
      </c>
      <c r="X121" s="15" t="b">
        <f>IFERROR(VLOOKUP(MTPL_Registrations[[#This Row],[player_id]],ONWER_RETAINED_PLAYER!$A$1:$M$25,4,0),FALSE)</f>
        <v>0</v>
      </c>
      <c r="Y121" s="15">
        <v>120</v>
      </c>
      <c r="Z121" s="15">
        <v>201</v>
      </c>
      <c r="AA121" s="18">
        <v>81</v>
      </c>
      <c r="AB121" s="15">
        <f>VLOOKUP(MTPL_Registrations[[#This Row],[player_id]],'MTBC statistics'!$A$1:$AK$1196,13,0)</f>
        <v>0</v>
      </c>
      <c r="AC121" s="15">
        <f>VLOOKUP(MTPL_Registrations[[#This Row],[player_id]],'MTBC statistics'!$A$1:$AK$1196,14,0)</f>
        <v>0</v>
      </c>
      <c r="AD121" s="19"/>
    </row>
    <row r="122" spans="1:30" ht="22" customHeight="1" x14ac:dyDescent="0.2">
      <c r="A122" s="20">
        <v>512675</v>
      </c>
      <c r="B122" s="12" t="s">
        <v>397</v>
      </c>
      <c r="C122" s="12" t="s">
        <v>398</v>
      </c>
      <c r="D122" s="12">
        <v>6128195657</v>
      </c>
      <c r="E122" s="12" t="s">
        <v>396</v>
      </c>
      <c r="F122" s="13">
        <f>VLOOKUP(MTPL_Registrations[[#This Row],[player_id]],'MTBC statistics'!$A$1:$AK$1196,8,0)</f>
        <v>9</v>
      </c>
      <c r="G122" s="13">
        <f>VLOOKUP(MTPL_Registrations[[#This Row],[player_id]],'MTBC statistics'!$A$1:$AK$1196,11,0)</f>
        <v>91</v>
      </c>
      <c r="H122" s="13">
        <f>VLOOKUP(MTPL_Registrations[[#This Row],[player_id]],'MTBC statistics'!$A$1:$AK$1196,12,0)</f>
        <v>135</v>
      </c>
      <c r="I122" s="14">
        <f>VLOOKUP(MTPL_Registrations[[#This Row],[player_id]],'MTBC statistics'!$A$1:$AK$1196,17,0)</f>
        <v>67.407399999999996</v>
      </c>
      <c r="J122" s="15">
        <f>VLOOKUP(MTPL_Registrations[[#This Row],[player_id]],'MTBC statistics'!$A$1:$AK$1196,21,0)</f>
        <v>0</v>
      </c>
      <c r="K122" s="14">
        <f>VLOOKUP(MTPL_Registrations[[#This Row],[player_id]],'MTBC statistics'!$A$1:$AK$1196,23,0)</f>
        <v>0</v>
      </c>
      <c r="L122" s="15">
        <f>ROUND(VLOOKUP(MTPL_Registrations[[#This Row],[player_id]],'MTBC statistics'!$A$1:$AK$1196,19,0)/6,0)</f>
        <v>0</v>
      </c>
      <c r="M122" s="15">
        <f>VLOOKUP(MTPL_Registrations[[#This Row],[player_id]],'MTBC statistics'!$A$1:$AK$1196,16,0)</f>
        <v>11.375</v>
      </c>
      <c r="N122" s="15">
        <f>VLOOKUP(MTPL_Registrations[[#This Row],[player_id]],'MTBC statistics'!$A$1:$AK$1196,15,0)</f>
        <v>24</v>
      </c>
      <c r="O122" s="16">
        <f>VLOOKUP(MTPL_Registrations[[#This Row],[player_id]],'MTBC statistics'!$A$1:$AK$1196,24,0)</f>
        <v>0</v>
      </c>
      <c r="P122" s="17">
        <f>VLOOKUP(MTPL_Registrations[[#This Row],[player_id]],'MTBC statistics'!$A$1:$AK$1196,28,0)</f>
        <v>0</v>
      </c>
      <c r="Q122" s="13">
        <f>VLOOKUP(MTPL_Registrations[[#This Row],[player_id]],'MTBC statistics'!$A$1:$AK$1196,29,0)</f>
        <v>7</v>
      </c>
      <c r="R122" s="13">
        <f>VLOOKUP(MTPL_Registrations[[#This Row],[player_id]],'MTBC statistics'!$A$1:$AK$1196,34,0)</f>
        <v>440</v>
      </c>
      <c r="S122" s="13">
        <f>VLOOKUP(MTPL_Registrations[[#This Row],[player_id]],'MTBC statistics'!$A$1:$AK$1196,35,0)</f>
        <v>170</v>
      </c>
      <c r="T122" s="13">
        <f>VLOOKUP(MTPL_Registrations[[#This Row],[player_id]],'MTBC statistics'!$A$1:$AK$1196,36,0)</f>
        <v>0</v>
      </c>
      <c r="U122" s="13">
        <f>VLOOKUP(MTPL_Registrations[[#This Row],[player_id]],'MTBC statistics'!$A$1:$AK$1196,37,0)</f>
        <v>270</v>
      </c>
      <c r="V122" s="15" t="b">
        <f>IFERROR(VLOOKUP(MTPL_Registrations[[#This Row],[player_id]],Table6[#All],10,0),FALSE)</f>
        <v>0</v>
      </c>
      <c r="W122" s="15" t="b">
        <f>IFERROR(VLOOKUP(MTPL_Registrations[[#This Row],[player_id]],ONWER_RETAINED_PLAYER!$A$1:$M$25,3,0),FALSE)</f>
        <v>0</v>
      </c>
      <c r="X122" s="15" t="b">
        <f>IFERROR(VLOOKUP(MTPL_Registrations[[#This Row],[player_id]],ONWER_RETAINED_PLAYER!$A$1:$M$25,4,0),FALSE)</f>
        <v>0</v>
      </c>
      <c r="Y122" s="15">
        <v>121</v>
      </c>
      <c r="Z122" s="15">
        <v>73</v>
      </c>
      <c r="AA122" s="18">
        <v>200</v>
      </c>
      <c r="AB122" s="15">
        <f>VLOOKUP(MTPL_Registrations[[#This Row],[player_id]],'MTBC statistics'!$A$1:$AK$1196,13,0)</f>
        <v>5</v>
      </c>
      <c r="AC122" s="15">
        <f>VLOOKUP(MTPL_Registrations[[#This Row],[player_id]],'MTBC statistics'!$A$1:$AK$1196,14,0)</f>
        <v>2</v>
      </c>
      <c r="AD122" s="19"/>
    </row>
    <row r="123" spans="1:30" ht="22" customHeight="1" x14ac:dyDescent="0.2">
      <c r="A123" s="20">
        <v>513277</v>
      </c>
      <c r="B123" s="12" t="s">
        <v>389</v>
      </c>
      <c r="C123" s="12" t="s">
        <v>390</v>
      </c>
      <c r="D123" s="12">
        <v>6122226108</v>
      </c>
      <c r="E123" s="12" t="s">
        <v>386</v>
      </c>
      <c r="F123" s="13">
        <f>VLOOKUP(MTPL_Registrations[[#This Row],[player_id]],'MTBC statistics'!$A$1:$AK$1196,8,0)</f>
        <v>10</v>
      </c>
      <c r="G123" s="13">
        <f>VLOOKUP(MTPL_Registrations[[#This Row],[player_id]],'MTBC statistics'!$A$1:$AK$1196,11,0)</f>
        <v>188</v>
      </c>
      <c r="H123" s="13">
        <f>VLOOKUP(MTPL_Registrations[[#This Row],[player_id]],'MTBC statistics'!$A$1:$AK$1196,12,0)</f>
        <v>224</v>
      </c>
      <c r="I123" s="14">
        <f>VLOOKUP(MTPL_Registrations[[#This Row],[player_id]],'MTBC statistics'!$A$1:$AK$1196,17,0)</f>
        <v>83.928600000000003</v>
      </c>
      <c r="J123" s="15">
        <f>VLOOKUP(MTPL_Registrations[[#This Row],[player_id]],'MTBC statistics'!$A$1:$AK$1196,21,0)</f>
        <v>0</v>
      </c>
      <c r="K123" s="14">
        <f>VLOOKUP(MTPL_Registrations[[#This Row],[player_id]],'MTBC statistics'!$A$1:$AK$1196,23,0)</f>
        <v>0</v>
      </c>
      <c r="L123" s="15">
        <f>ROUND(VLOOKUP(MTPL_Registrations[[#This Row],[player_id]],'MTBC statistics'!$A$1:$AK$1196,19,0)/6,0)</f>
        <v>0</v>
      </c>
      <c r="M123" s="15">
        <f>VLOOKUP(MTPL_Registrations[[#This Row],[player_id]],'MTBC statistics'!$A$1:$AK$1196,16,0)</f>
        <v>18.8</v>
      </c>
      <c r="N123" s="15">
        <f>VLOOKUP(MTPL_Registrations[[#This Row],[player_id]],'MTBC statistics'!$A$1:$AK$1196,15,0)</f>
        <v>42</v>
      </c>
      <c r="O123" s="16">
        <f>VLOOKUP(MTPL_Registrations[[#This Row],[player_id]],'MTBC statistics'!$A$1:$AK$1196,24,0)</f>
        <v>0</v>
      </c>
      <c r="P123" s="17">
        <f>VLOOKUP(MTPL_Registrations[[#This Row],[player_id]],'MTBC statistics'!$A$1:$AK$1196,28,0)</f>
        <v>0</v>
      </c>
      <c r="Q123" s="13">
        <f>VLOOKUP(MTPL_Registrations[[#This Row],[player_id]],'MTBC statistics'!$A$1:$AK$1196,29,0)</f>
        <v>6</v>
      </c>
      <c r="R123" s="13">
        <f>VLOOKUP(MTPL_Registrations[[#This Row],[player_id]],'MTBC statistics'!$A$1:$AK$1196,34,0)</f>
        <v>436</v>
      </c>
      <c r="S123" s="13">
        <f>VLOOKUP(MTPL_Registrations[[#This Row],[player_id]],'MTBC statistics'!$A$1:$AK$1196,35,0)</f>
        <v>376</v>
      </c>
      <c r="T123" s="13">
        <f>VLOOKUP(MTPL_Registrations[[#This Row],[player_id]],'MTBC statistics'!$A$1:$AK$1196,36,0)</f>
        <v>0</v>
      </c>
      <c r="U123" s="13">
        <f>VLOOKUP(MTPL_Registrations[[#This Row],[player_id]],'MTBC statistics'!$A$1:$AK$1196,37,0)</f>
        <v>60</v>
      </c>
      <c r="V123" s="15" t="b">
        <f>IFERROR(VLOOKUP(MTPL_Registrations[[#This Row],[player_id]],Table6[#All],10,0),FALSE)</f>
        <v>0</v>
      </c>
      <c r="W123" s="15" t="b">
        <f>IFERROR(VLOOKUP(MTPL_Registrations[[#This Row],[player_id]],ONWER_RETAINED_PLAYER!$A$1:$M$25,3,0),FALSE)</f>
        <v>0</v>
      </c>
      <c r="X123" s="15" t="b">
        <f>IFERROR(VLOOKUP(MTPL_Registrations[[#This Row],[player_id]],ONWER_RETAINED_PLAYER!$A$1:$M$25,4,0),FALSE)</f>
        <v>0</v>
      </c>
      <c r="Y123" s="15">
        <v>122</v>
      </c>
      <c r="Z123" s="15">
        <v>20</v>
      </c>
      <c r="AA123" s="18">
        <v>188</v>
      </c>
      <c r="AB123" s="15">
        <f>VLOOKUP(MTPL_Registrations[[#This Row],[player_id]],'MTBC statistics'!$A$1:$AK$1196,13,0)</f>
        <v>6</v>
      </c>
      <c r="AC123" s="15">
        <f>VLOOKUP(MTPL_Registrations[[#This Row],[player_id]],'MTBC statistics'!$A$1:$AK$1196,14,0)</f>
        <v>6</v>
      </c>
      <c r="AD123" s="19"/>
    </row>
    <row r="124" spans="1:30" ht="22" customHeight="1" x14ac:dyDescent="0.2">
      <c r="A124" s="20">
        <v>930303</v>
      </c>
      <c r="B124" s="12" t="s">
        <v>348</v>
      </c>
      <c r="C124" s="12" t="s">
        <v>349</v>
      </c>
      <c r="D124" s="12">
        <v>9379299449</v>
      </c>
      <c r="E124" s="12" t="s">
        <v>347</v>
      </c>
      <c r="F124" s="13">
        <f>VLOOKUP(MTPL_Registrations[[#This Row],[player_id]],'MTBC statistics'!$A$1:$AK$1196,8,0)</f>
        <v>8</v>
      </c>
      <c r="G124" s="13">
        <f>VLOOKUP(MTPL_Registrations[[#This Row],[player_id]],'MTBC statistics'!$A$1:$AK$1196,11,0)</f>
        <v>134</v>
      </c>
      <c r="H124" s="13">
        <f>VLOOKUP(MTPL_Registrations[[#This Row],[player_id]],'MTBC statistics'!$A$1:$AK$1196,12,0)</f>
        <v>155</v>
      </c>
      <c r="I124" s="14">
        <f>VLOOKUP(MTPL_Registrations[[#This Row],[player_id]],'MTBC statistics'!$A$1:$AK$1196,17,0)</f>
        <v>86.451599999999999</v>
      </c>
      <c r="J124" s="15">
        <f>VLOOKUP(MTPL_Registrations[[#This Row],[player_id]],'MTBC statistics'!$A$1:$AK$1196,21,0)</f>
        <v>3</v>
      </c>
      <c r="K124" s="14">
        <f>VLOOKUP(MTPL_Registrations[[#This Row],[player_id]],'MTBC statistics'!$A$1:$AK$1196,23,0)</f>
        <v>6</v>
      </c>
      <c r="L124" s="15">
        <f>ROUND(VLOOKUP(MTPL_Registrations[[#This Row],[player_id]],'MTBC statistics'!$A$1:$AK$1196,19,0)/6,0)</f>
        <v>2</v>
      </c>
      <c r="M124" s="15">
        <f>VLOOKUP(MTPL_Registrations[[#This Row],[player_id]],'MTBC statistics'!$A$1:$AK$1196,16,0)</f>
        <v>16.75</v>
      </c>
      <c r="N124" s="15">
        <f>VLOOKUP(MTPL_Registrations[[#This Row],[player_id]],'MTBC statistics'!$A$1:$AK$1196,15,0)</f>
        <v>52</v>
      </c>
      <c r="O124" s="16">
        <f>VLOOKUP(MTPL_Registrations[[#This Row],[player_id]],'MTBC statistics'!$A$1:$AK$1196,24,0)</f>
        <v>43536</v>
      </c>
      <c r="P124" s="17">
        <f>VLOOKUP(MTPL_Registrations[[#This Row],[player_id]],'MTBC statistics'!$A$1:$AK$1196,28,0)</f>
        <v>0</v>
      </c>
      <c r="Q124" s="13">
        <f>VLOOKUP(MTPL_Registrations[[#This Row],[player_id]],'MTBC statistics'!$A$1:$AK$1196,29,0)</f>
        <v>1</v>
      </c>
      <c r="R124" s="13">
        <f>VLOOKUP(MTPL_Registrations[[#This Row],[player_id]],'MTBC statistics'!$A$1:$AK$1196,34,0)</f>
        <v>418</v>
      </c>
      <c r="S124" s="13">
        <f>VLOOKUP(MTPL_Registrations[[#This Row],[player_id]],'MTBC statistics'!$A$1:$AK$1196,35,0)</f>
        <v>328</v>
      </c>
      <c r="T124" s="13">
        <f>VLOOKUP(MTPL_Registrations[[#This Row],[player_id]],'MTBC statistics'!$A$1:$AK$1196,36,0)</f>
        <v>80</v>
      </c>
      <c r="U124" s="13">
        <f>VLOOKUP(MTPL_Registrations[[#This Row],[player_id]],'MTBC statistics'!$A$1:$AK$1196,37,0)</f>
        <v>10</v>
      </c>
      <c r="V124" s="15" t="b">
        <f>IFERROR(VLOOKUP(MTPL_Registrations[[#This Row],[player_id]],Table6[#All],10,0),FALSE)</f>
        <v>1</v>
      </c>
      <c r="W124" s="15" t="b">
        <f>IFERROR(VLOOKUP(MTPL_Registrations[[#This Row],[player_id]],ONWER_RETAINED_PLAYER!$A$1:$M$25,3,0),FALSE)</f>
        <v>0</v>
      </c>
      <c r="X124" s="15" t="b">
        <f>IFERROR(VLOOKUP(MTPL_Registrations[[#This Row],[player_id]],ONWER_RETAINED_PLAYER!$A$1:$M$25,4,0),FALSE)</f>
        <v>0</v>
      </c>
      <c r="Y124" s="15">
        <v>123</v>
      </c>
      <c r="Z124" s="15">
        <v>30</v>
      </c>
      <c r="AA124" s="18">
        <v>165</v>
      </c>
      <c r="AB124" s="15">
        <f>VLOOKUP(MTPL_Registrations[[#This Row],[player_id]],'MTBC statistics'!$A$1:$AK$1196,13,0)</f>
        <v>10</v>
      </c>
      <c r="AC124" s="15">
        <f>VLOOKUP(MTPL_Registrations[[#This Row],[player_id]],'MTBC statistics'!$A$1:$AK$1196,14,0)</f>
        <v>5</v>
      </c>
      <c r="AD124" s="19"/>
    </row>
    <row r="125" spans="1:30" ht="22" customHeight="1" x14ac:dyDescent="0.2">
      <c r="A125" s="20">
        <v>513256</v>
      </c>
      <c r="B125" s="12" t="s">
        <v>374</v>
      </c>
      <c r="C125" s="12" t="s">
        <v>375</v>
      </c>
      <c r="D125" s="12">
        <v>2012203533</v>
      </c>
      <c r="E125" s="12" t="s">
        <v>371</v>
      </c>
      <c r="F125" s="13">
        <f>VLOOKUP(MTPL_Registrations[[#This Row],[player_id]],'MTBC statistics'!$A$1:$AK$1196,8,0)</f>
        <v>11</v>
      </c>
      <c r="G125" s="13">
        <f>VLOOKUP(MTPL_Registrations[[#This Row],[player_id]],'MTBC statistics'!$A$1:$AK$1196,11,0)</f>
        <v>110</v>
      </c>
      <c r="H125" s="13">
        <f>VLOOKUP(MTPL_Registrations[[#This Row],[player_id]],'MTBC statistics'!$A$1:$AK$1196,12,0)</f>
        <v>74</v>
      </c>
      <c r="I125" s="14">
        <f>VLOOKUP(MTPL_Registrations[[#This Row],[player_id]],'MTBC statistics'!$A$1:$AK$1196,17,0)</f>
        <v>148.64859999999999</v>
      </c>
      <c r="J125" s="15">
        <f>VLOOKUP(MTPL_Registrations[[#This Row],[player_id]],'MTBC statistics'!$A$1:$AK$1196,21,0)</f>
        <v>1</v>
      </c>
      <c r="K125" s="14">
        <f>VLOOKUP(MTPL_Registrations[[#This Row],[player_id]],'MTBC statistics'!$A$1:$AK$1196,23,0)</f>
        <v>9.5</v>
      </c>
      <c r="L125" s="15">
        <f>ROUND(VLOOKUP(MTPL_Registrations[[#This Row],[player_id]],'MTBC statistics'!$A$1:$AK$1196,19,0)/6,0)</f>
        <v>4</v>
      </c>
      <c r="M125" s="15">
        <f>VLOOKUP(MTPL_Registrations[[#This Row],[player_id]],'MTBC statistics'!$A$1:$AK$1196,16,0)</f>
        <v>11</v>
      </c>
      <c r="N125" s="15">
        <f>VLOOKUP(MTPL_Registrations[[#This Row],[player_id]],'MTBC statistics'!$A$1:$AK$1196,15,0)</f>
        <v>40</v>
      </c>
      <c r="O125" s="16">
        <f>VLOOKUP(MTPL_Registrations[[#This Row],[player_id]],'MTBC statistics'!$A$1:$AK$1196,24,0)</f>
        <v>43472</v>
      </c>
      <c r="P125" s="17">
        <f>VLOOKUP(MTPL_Registrations[[#This Row],[player_id]],'MTBC statistics'!$A$1:$AK$1196,28,0)</f>
        <v>0</v>
      </c>
      <c r="Q125" s="13">
        <f>VLOOKUP(MTPL_Registrations[[#This Row],[player_id]],'MTBC statistics'!$A$1:$AK$1196,29,0)</f>
        <v>4</v>
      </c>
      <c r="R125" s="13">
        <f>VLOOKUP(MTPL_Registrations[[#This Row],[player_id]],'MTBC statistics'!$A$1:$AK$1196,34,0)</f>
        <v>414</v>
      </c>
      <c r="S125" s="13">
        <f>VLOOKUP(MTPL_Registrations[[#This Row],[player_id]],'MTBC statistics'!$A$1:$AK$1196,35,0)</f>
        <v>354</v>
      </c>
      <c r="T125" s="13">
        <f>VLOOKUP(MTPL_Registrations[[#This Row],[player_id]],'MTBC statistics'!$A$1:$AK$1196,36,0)</f>
        <v>-10</v>
      </c>
      <c r="U125" s="13">
        <f>VLOOKUP(MTPL_Registrations[[#This Row],[player_id]],'MTBC statistics'!$A$1:$AK$1196,37,0)</f>
        <v>70</v>
      </c>
      <c r="V125" s="15" t="b">
        <f>IFERROR(VLOOKUP(MTPL_Registrations[[#This Row],[player_id]],Table6[#All],10,0),FALSE)</f>
        <v>0</v>
      </c>
      <c r="W125" s="15" t="b">
        <f>IFERROR(VLOOKUP(MTPL_Registrations[[#This Row],[player_id]],ONWER_RETAINED_PLAYER!$A$1:$M$25,3,0),FALSE)</f>
        <v>0</v>
      </c>
      <c r="X125" s="15" t="b">
        <f>IFERROR(VLOOKUP(MTPL_Registrations[[#This Row],[player_id]],ONWER_RETAINED_PLAYER!$A$1:$M$25,4,0),FALSE)</f>
        <v>0</v>
      </c>
      <c r="Y125" s="15">
        <v>124</v>
      </c>
      <c r="Z125" s="15">
        <v>23</v>
      </c>
      <c r="AA125" s="18">
        <v>236</v>
      </c>
      <c r="AB125" s="15">
        <f>VLOOKUP(MTPL_Registrations[[#This Row],[player_id]],'MTBC statistics'!$A$1:$AK$1196,13,0)</f>
        <v>4</v>
      </c>
      <c r="AC125" s="15">
        <f>VLOOKUP(MTPL_Registrations[[#This Row],[player_id]],'MTBC statistics'!$A$1:$AK$1196,14,0)</f>
        <v>10</v>
      </c>
      <c r="AD125" s="19"/>
    </row>
    <row r="126" spans="1:30" ht="22" customHeight="1" x14ac:dyDescent="0.2">
      <c r="A126" s="20">
        <v>822149</v>
      </c>
      <c r="B126" s="12" t="s">
        <v>18</v>
      </c>
      <c r="C126" s="12" t="s">
        <v>19</v>
      </c>
      <c r="D126" s="12">
        <v>7049078716</v>
      </c>
      <c r="E126" s="12" t="s">
        <v>20</v>
      </c>
      <c r="F126" s="13">
        <f>VLOOKUP(MTPL_Registrations[[#This Row],[player_id]],'MTBC statistics'!$A$1:$AK$1196,8,0)</f>
        <v>10</v>
      </c>
      <c r="G126" s="13">
        <f>VLOOKUP(MTPL_Registrations[[#This Row],[player_id]],'MTBC statistics'!$A$1:$AK$1196,11,0)</f>
        <v>124</v>
      </c>
      <c r="H126" s="13">
        <f>VLOOKUP(MTPL_Registrations[[#This Row],[player_id]],'MTBC statistics'!$A$1:$AK$1196,12,0)</f>
        <v>199</v>
      </c>
      <c r="I126" s="14">
        <f>VLOOKUP(MTPL_Registrations[[#This Row],[player_id]],'MTBC statistics'!$A$1:$AK$1196,17,0)</f>
        <v>62.311599999999999</v>
      </c>
      <c r="J126" s="15">
        <f>VLOOKUP(MTPL_Registrations[[#This Row],[player_id]],'MTBC statistics'!$A$1:$AK$1196,21,0)</f>
        <v>4</v>
      </c>
      <c r="K126" s="14">
        <f>VLOOKUP(MTPL_Registrations[[#This Row],[player_id]],'MTBC statistics'!$A$1:$AK$1196,23,0)</f>
        <v>5.7912999999999997</v>
      </c>
      <c r="L126" s="15">
        <f>ROUND(VLOOKUP(MTPL_Registrations[[#This Row],[player_id]],'MTBC statistics'!$A$1:$AK$1196,19,0)/6,0)</f>
        <v>19</v>
      </c>
      <c r="M126" s="15">
        <f>VLOOKUP(MTPL_Registrations[[#This Row],[player_id]],'MTBC statistics'!$A$1:$AK$1196,16,0)</f>
        <v>12.4</v>
      </c>
      <c r="N126" s="15">
        <f>VLOOKUP(MTPL_Registrations[[#This Row],[player_id]],'MTBC statistics'!$A$1:$AK$1196,15,0)</f>
        <v>25</v>
      </c>
      <c r="O126" s="16">
        <f>VLOOKUP(MTPL_Registrations[[#This Row],[player_id]],'MTBC statistics'!$A$1:$AK$1196,24,0)</f>
        <v>43504</v>
      </c>
      <c r="P126" s="17">
        <f>VLOOKUP(MTPL_Registrations[[#This Row],[player_id]],'MTBC statistics'!$A$1:$AK$1196,28,0)</f>
        <v>0</v>
      </c>
      <c r="Q126" s="13">
        <f>VLOOKUP(MTPL_Registrations[[#This Row],[player_id]],'MTBC statistics'!$A$1:$AK$1196,29,0)</f>
        <v>5</v>
      </c>
      <c r="R126" s="13">
        <f>VLOOKUP(MTPL_Registrations[[#This Row],[player_id]],'MTBC statistics'!$A$1:$AK$1196,34,0)</f>
        <v>410</v>
      </c>
      <c r="S126" s="13">
        <f>VLOOKUP(MTPL_Registrations[[#This Row],[player_id]],'MTBC statistics'!$A$1:$AK$1196,35,0)</f>
        <v>200</v>
      </c>
      <c r="T126" s="13">
        <f>VLOOKUP(MTPL_Registrations[[#This Row],[player_id]],'MTBC statistics'!$A$1:$AK$1196,36,0)</f>
        <v>160</v>
      </c>
      <c r="U126" s="13">
        <f>VLOOKUP(MTPL_Registrations[[#This Row],[player_id]],'MTBC statistics'!$A$1:$AK$1196,37,0)</f>
        <v>50</v>
      </c>
      <c r="V126" s="15" t="b">
        <f>IFERROR(VLOOKUP(MTPL_Registrations[[#This Row],[player_id]],Table6[#All],10,0),FALSE)</f>
        <v>1</v>
      </c>
      <c r="W126" s="15" t="b">
        <f>IFERROR(VLOOKUP(MTPL_Registrations[[#This Row],[player_id]],ONWER_RETAINED_PLAYER!$A$1:$M$25,3,0),FALSE)</f>
        <v>0</v>
      </c>
      <c r="X126" s="15" t="b">
        <f>IFERROR(VLOOKUP(MTPL_Registrations[[#This Row],[player_id]],ONWER_RETAINED_PLAYER!$A$1:$M$25,4,0),FALSE)</f>
        <v>0</v>
      </c>
      <c r="Y126" s="15">
        <v>125</v>
      </c>
      <c r="Z126" s="15">
        <v>64</v>
      </c>
      <c r="AA126" s="18">
        <v>135</v>
      </c>
      <c r="AB126" s="15">
        <f>VLOOKUP(MTPL_Registrations[[#This Row],[player_id]],'MTBC statistics'!$A$1:$AK$1196,13,0)</f>
        <v>4</v>
      </c>
      <c r="AC126" s="15">
        <f>VLOOKUP(MTPL_Registrations[[#This Row],[player_id]],'MTBC statistics'!$A$1:$AK$1196,14,0)</f>
        <v>6</v>
      </c>
      <c r="AD126" s="19"/>
    </row>
    <row r="127" spans="1:30" ht="22" customHeight="1" x14ac:dyDescent="0.2">
      <c r="A127" s="20">
        <v>217693</v>
      </c>
      <c r="B127" s="12" t="s">
        <v>2284</v>
      </c>
      <c r="C127" s="12" t="s">
        <v>2285</v>
      </c>
      <c r="D127" s="12">
        <v>9528186576</v>
      </c>
      <c r="E127" s="12" t="s">
        <v>296</v>
      </c>
      <c r="F127" s="13">
        <f>VLOOKUP(MTPL_Registrations[[#This Row],[player_id]],'MTBC statistics'!$A$1:$AK$1196,8,0)</f>
        <v>11</v>
      </c>
      <c r="G127" s="13">
        <f>VLOOKUP(MTPL_Registrations[[#This Row],[player_id]],'MTBC statistics'!$A$1:$AK$1196,11,0)</f>
        <v>118</v>
      </c>
      <c r="H127" s="13">
        <f>VLOOKUP(MTPL_Registrations[[#This Row],[player_id]],'MTBC statistics'!$A$1:$AK$1196,12,0)</f>
        <v>168</v>
      </c>
      <c r="I127" s="14">
        <f>VLOOKUP(MTPL_Registrations[[#This Row],[player_id]],'MTBC statistics'!$A$1:$AK$1196,17,0)</f>
        <v>70.238100000000003</v>
      </c>
      <c r="J127" s="15">
        <f>VLOOKUP(MTPL_Registrations[[#This Row],[player_id]],'MTBC statistics'!$A$1:$AK$1196,21,0)</f>
        <v>5</v>
      </c>
      <c r="K127" s="14">
        <f>VLOOKUP(MTPL_Registrations[[#This Row],[player_id]],'MTBC statistics'!$A$1:$AK$1196,23,0)</f>
        <v>5.6897000000000002</v>
      </c>
      <c r="L127" s="15">
        <f>ROUND(VLOOKUP(MTPL_Registrations[[#This Row],[player_id]],'MTBC statistics'!$A$1:$AK$1196,19,0)/6,0)</f>
        <v>10</v>
      </c>
      <c r="M127" s="15">
        <f>VLOOKUP(MTPL_Registrations[[#This Row],[player_id]],'MTBC statistics'!$A$1:$AK$1196,16,0)</f>
        <v>10.7273</v>
      </c>
      <c r="N127" s="15">
        <f>VLOOKUP(MTPL_Registrations[[#This Row],[player_id]],'MTBC statistics'!$A$1:$AK$1196,15,0)</f>
        <v>28</v>
      </c>
      <c r="O127" s="16">
        <f>VLOOKUP(MTPL_Registrations[[#This Row],[player_id]],'MTBC statistics'!$A$1:$AK$1196,24,0)</f>
        <v>43528</v>
      </c>
      <c r="P127" s="17">
        <f>VLOOKUP(MTPL_Registrations[[#This Row],[player_id]],'MTBC statistics'!$A$1:$AK$1196,28,0)</f>
        <v>0</v>
      </c>
      <c r="Q127" s="13">
        <f>VLOOKUP(MTPL_Registrations[[#This Row],[player_id]],'MTBC statistics'!$A$1:$AK$1196,29,0)</f>
        <v>6</v>
      </c>
      <c r="R127" s="13">
        <f>VLOOKUP(MTPL_Registrations[[#This Row],[player_id]],'MTBC statistics'!$A$1:$AK$1196,34,0)</f>
        <v>409</v>
      </c>
      <c r="S127" s="13">
        <f>VLOOKUP(MTPL_Registrations[[#This Row],[player_id]],'MTBC statistics'!$A$1:$AK$1196,35,0)</f>
        <v>169</v>
      </c>
      <c r="T127" s="13">
        <f>VLOOKUP(MTPL_Registrations[[#This Row],[player_id]],'MTBC statistics'!$A$1:$AK$1196,36,0)</f>
        <v>170</v>
      </c>
      <c r="U127" s="13">
        <f>VLOOKUP(MTPL_Registrations[[#This Row],[player_id]],'MTBC statistics'!$A$1:$AK$1196,37,0)</f>
        <v>70</v>
      </c>
      <c r="V127" s="15" t="b">
        <f>IFERROR(VLOOKUP(MTPL_Registrations[[#This Row],[player_id]],Table6[#All],10,0),FALSE)</f>
        <v>0</v>
      </c>
      <c r="W127" s="15" t="b">
        <f>IFERROR(VLOOKUP(MTPL_Registrations[[#This Row],[player_id]],ONWER_RETAINED_PLAYER!$A$1:$M$25,3,0),FALSE)</f>
        <v>0</v>
      </c>
      <c r="X127" s="15" t="b">
        <f>IFERROR(VLOOKUP(MTPL_Registrations[[#This Row],[player_id]],ONWER_RETAINED_PLAYER!$A$1:$M$25,4,0),FALSE)</f>
        <v>0</v>
      </c>
      <c r="Y127" s="15">
        <v>126</v>
      </c>
      <c r="Z127" s="15">
        <v>75</v>
      </c>
      <c r="AA127" s="18">
        <v>133</v>
      </c>
      <c r="AB127" s="15">
        <f>VLOOKUP(MTPL_Registrations[[#This Row],[player_id]],'MTBC statistics'!$A$1:$AK$1196,13,0)</f>
        <v>5</v>
      </c>
      <c r="AC127" s="15">
        <f>VLOOKUP(MTPL_Registrations[[#This Row],[player_id]],'MTBC statistics'!$A$1:$AK$1196,14,0)</f>
        <v>3</v>
      </c>
      <c r="AD127" s="19"/>
    </row>
    <row r="128" spans="1:30" ht="22" customHeight="1" x14ac:dyDescent="0.2">
      <c r="A128" s="20">
        <v>512693</v>
      </c>
      <c r="B128" s="12" t="s">
        <v>85</v>
      </c>
      <c r="C128" s="12" t="s">
        <v>86</v>
      </c>
      <c r="D128" s="12">
        <v>6512780425</v>
      </c>
      <c r="E128" s="12" t="s">
        <v>78</v>
      </c>
      <c r="F128" s="13">
        <f>VLOOKUP(MTPL_Registrations[[#This Row],[player_id]],'MTBC statistics'!$A$1:$AK$1196,8,0)</f>
        <v>10</v>
      </c>
      <c r="G128" s="13">
        <f>VLOOKUP(MTPL_Registrations[[#This Row],[player_id]],'MTBC statistics'!$A$1:$AK$1196,11,0)</f>
        <v>59</v>
      </c>
      <c r="H128" s="13">
        <f>VLOOKUP(MTPL_Registrations[[#This Row],[player_id]],'MTBC statistics'!$A$1:$AK$1196,12,0)</f>
        <v>103</v>
      </c>
      <c r="I128" s="14">
        <f>VLOOKUP(MTPL_Registrations[[#This Row],[player_id]],'MTBC statistics'!$A$1:$AK$1196,17,0)</f>
        <v>57.281599999999997</v>
      </c>
      <c r="J128" s="15">
        <f>VLOOKUP(MTPL_Registrations[[#This Row],[player_id]],'MTBC statistics'!$A$1:$AK$1196,21,0)</f>
        <v>0</v>
      </c>
      <c r="K128" s="14">
        <f>VLOOKUP(MTPL_Registrations[[#This Row],[player_id]],'MTBC statistics'!$A$1:$AK$1196,23,0)</f>
        <v>0</v>
      </c>
      <c r="L128" s="15">
        <f>ROUND(VLOOKUP(MTPL_Registrations[[#This Row],[player_id]],'MTBC statistics'!$A$1:$AK$1196,19,0)/6,0)</f>
        <v>0</v>
      </c>
      <c r="M128" s="15">
        <f>VLOOKUP(MTPL_Registrations[[#This Row],[player_id]],'MTBC statistics'!$A$1:$AK$1196,16,0)</f>
        <v>7.375</v>
      </c>
      <c r="N128" s="15">
        <f>VLOOKUP(MTPL_Registrations[[#This Row],[player_id]],'MTBC statistics'!$A$1:$AK$1196,15,0)</f>
        <v>21</v>
      </c>
      <c r="O128" s="16">
        <f>VLOOKUP(MTPL_Registrations[[#This Row],[player_id]],'MTBC statistics'!$A$1:$AK$1196,24,0)</f>
        <v>0</v>
      </c>
      <c r="P128" s="17">
        <f>VLOOKUP(MTPL_Registrations[[#This Row],[player_id]],'MTBC statistics'!$A$1:$AK$1196,28,0)</f>
        <v>0</v>
      </c>
      <c r="Q128" s="13">
        <f>VLOOKUP(MTPL_Registrations[[#This Row],[player_id]],'MTBC statistics'!$A$1:$AK$1196,29,0)</f>
        <v>0</v>
      </c>
      <c r="R128" s="13">
        <f>VLOOKUP(MTPL_Registrations[[#This Row],[player_id]],'MTBC statistics'!$A$1:$AK$1196,34,0)</f>
        <v>403</v>
      </c>
      <c r="S128" s="13">
        <f>VLOOKUP(MTPL_Registrations[[#This Row],[player_id]],'MTBC statistics'!$A$1:$AK$1196,35,0)</f>
        <v>83</v>
      </c>
      <c r="T128" s="13">
        <f>VLOOKUP(MTPL_Registrations[[#This Row],[player_id]],'MTBC statistics'!$A$1:$AK$1196,36,0)</f>
        <v>0</v>
      </c>
      <c r="U128" s="13">
        <f>VLOOKUP(MTPL_Registrations[[#This Row],[player_id]],'MTBC statistics'!$A$1:$AK$1196,37,0)</f>
        <v>320</v>
      </c>
      <c r="V128" s="15" t="b">
        <f>IFERROR(VLOOKUP(MTPL_Registrations[[#This Row],[player_id]],Table6[#All],10,0),FALSE)</f>
        <v>0</v>
      </c>
      <c r="W128" s="15" t="b">
        <f>IFERROR(VLOOKUP(MTPL_Registrations[[#This Row],[player_id]],ONWER_RETAINED_PLAYER!$A$1:$M$25,3,0),FALSE)</f>
        <v>0</v>
      </c>
      <c r="X128" s="15" t="b">
        <f>IFERROR(VLOOKUP(MTPL_Registrations[[#This Row],[player_id]],ONWER_RETAINED_PLAYER!$A$1:$M$25,4,0),FALSE)</f>
        <v>0</v>
      </c>
      <c r="Y128" s="15">
        <v>127</v>
      </c>
      <c r="Z128" s="15">
        <v>121</v>
      </c>
      <c r="AA128" s="18">
        <v>210</v>
      </c>
      <c r="AB128" s="15">
        <f>VLOOKUP(MTPL_Registrations[[#This Row],[player_id]],'MTBC statistics'!$A$1:$AK$1196,13,0)</f>
        <v>2</v>
      </c>
      <c r="AC128" s="15">
        <f>VLOOKUP(MTPL_Registrations[[#This Row],[player_id]],'MTBC statistics'!$A$1:$AK$1196,14,0)</f>
        <v>1</v>
      </c>
      <c r="AD128" s="19"/>
    </row>
    <row r="129" spans="1:30" ht="22" customHeight="1" x14ac:dyDescent="0.2">
      <c r="A129" s="20">
        <v>1248921</v>
      </c>
      <c r="B129" s="12" t="s">
        <v>2271</v>
      </c>
      <c r="C129" s="12" t="s">
        <v>2272</v>
      </c>
      <c r="D129" s="12">
        <v>6178998356</v>
      </c>
      <c r="E129" s="12" t="s">
        <v>296</v>
      </c>
      <c r="F129" s="13">
        <f>VLOOKUP(MTPL_Registrations[[#This Row],[player_id]],'MTBC statistics'!$A$1:$AK$1196,8,0)</f>
        <v>8</v>
      </c>
      <c r="G129" s="13">
        <f>VLOOKUP(MTPL_Registrations[[#This Row],[player_id]],'MTBC statistics'!$A$1:$AK$1196,11,0)</f>
        <v>119</v>
      </c>
      <c r="H129" s="13">
        <f>VLOOKUP(MTPL_Registrations[[#This Row],[player_id]],'MTBC statistics'!$A$1:$AK$1196,12,0)</f>
        <v>157</v>
      </c>
      <c r="I129" s="14">
        <f>VLOOKUP(MTPL_Registrations[[#This Row],[player_id]],'MTBC statistics'!$A$1:$AK$1196,17,0)</f>
        <v>75.796199999999999</v>
      </c>
      <c r="J129" s="15">
        <f>VLOOKUP(MTPL_Registrations[[#This Row],[player_id]],'MTBC statistics'!$A$1:$AK$1196,21,0)</f>
        <v>4</v>
      </c>
      <c r="K129" s="14">
        <f>VLOOKUP(MTPL_Registrations[[#This Row],[player_id]],'MTBC statistics'!$A$1:$AK$1196,23,0)</f>
        <v>5.5134999999999996</v>
      </c>
      <c r="L129" s="15">
        <f>ROUND(VLOOKUP(MTPL_Registrations[[#This Row],[player_id]],'MTBC statistics'!$A$1:$AK$1196,19,0)/6,0)</f>
        <v>12</v>
      </c>
      <c r="M129" s="15">
        <f>VLOOKUP(MTPL_Registrations[[#This Row],[player_id]],'MTBC statistics'!$A$1:$AK$1196,16,0)</f>
        <v>14.875</v>
      </c>
      <c r="N129" s="15">
        <f>VLOOKUP(MTPL_Registrations[[#This Row],[player_id]],'MTBC statistics'!$A$1:$AK$1196,15,0)</f>
        <v>29</v>
      </c>
      <c r="O129" s="16">
        <f>VLOOKUP(MTPL_Registrations[[#This Row],[player_id]],'MTBC statistics'!$A$1:$AK$1196,24,0)</f>
        <v>43504</v>
      </c>
      <c r="P129" s="17">
        <f>VLOOKUP(MTPL_Registrations[[#This Row],[player_id]],'MTBC statistics'!$A$1:$AK$1196,28,0)</f>
        <v>0</v>
      </c>
      <c r="Q129" s="13">
        <f>VLOOKUP(MTPL_Registrations[[#This Row],[player_id]],'MTBC statistics'!$A$1:$AK$1196,29,0)</f>
        <v>7</v>
      </c>
      <c r="R129" s="13">
        <f>VLOOKUP(MTPL_Registrations[[#This Row],[player_id]],'MTBC statistics'!$A$1:$AK$1196,34,0)</f>
        <v>401</v>
      </c>
      <c r="S129" s="13">
        <f>VLOOKUP(MTPL_Registrations[[#This Row],[player_id]],'MTBC statistics'!$A$1:$AK$1196,35,0)</f>
        <v>211</v>
      </c>
      <c r="T129" s="13">
        <f>VLOOKUP(MTPL_Registrations[[#This Row],[player_id]],'MTBC statistics'!$A$1:$AK$1196,36,0)</f>
        <v>120</v>
      </c>
      <c r="U129" s="13">
        <f>VLOOKUP(MTPL_Registrations[[#This Row],[player_id]],'MTBC statistics'!$A$1:$AK$1196,37,0)</f>
        <v>70</v>
      </c>
      <c r="V129" s="15" t="b">
        <f>IFERROR(VLOOKUP(MTPL_Registrations[[#This Row],[player_id]],Table6[#All],10,0),FALSE)</f>
        <v>0</v>
      </c>
      <c r="W129" s="15" t="b">
        <f>IFERROR(VLOOKUP(MTPL_Registrations[[#This Row],[player_id]],ONWER_RETAINED_PLAYER!$A$1:$M$25,3,0),FALSE)</f>
        <v>0</v>
      </c>
      <c r="X129" s="15" t="b">
        <f>IFERROR(VLOOKUP(MTPL_Registrations[[#This Row],[player_id]],ONWER_RETAINED_PLAYER!$A$1:$M$25,4,0),FALSE)</f>
        <v>0</v>
      </c>
      <c r="Y129" s="15">
        <v>128</v>
      </c>
      <c r="Z129" s="15">
        <v>60</v>
      </c>
      <c r="AA129" s="18">
        <v>149</v>
      </c>
      <c r="AB129" s="15">
        <f>VLOOKUP(MTPL_Registrations[[#This Row],[player_id]],'MTBC statistics'!$A$1:$AK$1196,13,0)</f>
        <v>8</v>
      </c>
      <c r="AC129" s="15">
        <f>VLOOKUP(MTPL_Registrations[[#This Row],[player_id]],'MTBC statistics'!$A$1:$AK$1196,14,0)</f>
        <v>2</v>
      </c>
      <c r="AD129" s="19"/>
    </row>
    <row r="130" spans="1:30" ht="22" customHeight="1" x14ac:dyDescent="0.2">
      <c r="A130" s="20">
        <v>1318259</v>
      </c>
      <c r="B130" s="12" t="s">
        <v>113</v>
      </c>
      <c r="C130" s="12" t="s">
        <v>114</v>
      </c>
      <c r="D130" s="12">
        <v>8322806588</v>
      </c>
      <c r="E130" s="12" t="s">
        <v>108</v>
      </c>
      <c r="F130" s="13">
        <f>VLOOKUP(MTPL_Registrations[[#This Row],[player_id]],'MTBC statistics'!$A$1:$AK$1196,8,0)</f>
        <v>7</v>
      </c>
      <c r="G130" s="13">
        <f>VLOOKUP(MTPL_Registrations[[#This Row],[player_id]],'MTBC statistics'!$A$1:$AK$1196,11,0)</f>
        <v>27</v>
      </c>
      <c r="H130" s="13">
        <f>VLOOKUP(MTPL_Registrations[[#This Row],[player_id]],'MTBC statistics'!$A$1:$AK$1196,12,0)</f>
        <v>47</v>
      </c>
      <c r="I130" s="14">
        <f>VLOOKUP(MTPL_Registrations[[#This Row],[player_id]],'MTBC statistics'!$A$1:$AK$1196,17,0)</f>
        <v>57.446800000000003</v>
      </c>
      <c r="J130" s="15">
        <f>VLOOKUP(MTPL_Registrations[[#This Row],[player_id]],'MTBC statistics'!$A$1:$AK$1196,21,0)</f>
        <v>10</v>
      </c>
      <c r="K130" s="14">
        <f>VLOOKUP(MTPL_Registrations[[#This Row],[player_id]],'MTBC statistics'!$A$1:$AK$1196,23,0)</f>
        <v>4.1760000000000002</v>
      </c>
      <c r="L130" s="15">
        <f>ROUND(VLOOKUP(MTPL_Registrations[[#This Row],[player_id]],'MTBC statistics'!$A$1:$AK$1196,19,0)/6,0)</f>
        <v>21</v>
      </c>
      <c r="M130" s="15">
        <f>VLOOKUP(MTPL_Registrations[[#This Row],[player_id]],'MTBC statistics'!$A$1:$AK$1196,16,0)</f>
        <v>4.5</v>
      </c>
      <c r="N130" s="15">
        <f>VLOOKUP(MTPL_Registrations[[#This Row],[player_id]],'MTBC statistics'!$A$1:$AK$1196,15,0)</f>
        <v>8</v>
      </c>
      <c r="O130" s="16">
        <f>VLOOKUP(MTPL_Registrations[[#This Row],[player_id]],'MTBC statistics'!$A$1:$AK$1196,24,0)</f>
        <v>43508</v>
      </c>
      <c r="P130" s="17">
        <f>VLOOKUP(MTPL_Registrations[[#This Row],[player_id]],'MTBC statistics'!$A$1:$AK$1196,28,0)</f>
        <v>0</v>
      </c>
      <c r="Q130" s="13">
        <f>VLOOKUP(MTPL_Registrations[[#This Row],[player_id]],'MTBC statistics'!$A$1:$AK$1196,29,0)</f>
        <v>2</v>
      </c>
      <c r="R130" s="13">
        <f>VLOOKUP(MTPL_Registrations[[#This Row],[player_id]],'MTBC statistics'!$A$1:$AK$1196,34,0)</f>
        <v>400</v>
      </c>
      <c r="S130" s="13">
        <f>VLOOKUP(MTPL_Registrations[[#This Row],[player_id]],'MTBC statistics'!$A$1:$AK$1196,35,0)</f>
        <v>20</v>
      </c>
      <c r="T130" s="13">
        <f>VLOOKUP(MTPL_Registrations[[#This Row],[player_id]],'MTBC statistics'!$A$1:$AK$1196,36,0)</f>
        <v>350</v>
      </c>
      <c r="U130" s="13">
        <f>VLOOKUP(MTPL_Registrations[[#This Row],[player_id]],'MTBC statistics'!$A$1:$AK$1196,37,0)</f>
        <v>30</v>
      </c>
      <c r="V130" s="15" t="b">
        <f>IFERROR(VLOOKUP(MTPL_Registrations[[#This Row],[player_id]],Table6[#All],10,0),FALSE)</f>
        <v>0</v>
      </c>
      <c r="W130" s="15" t="b">
        <f>IFERROR(VLOOKUP(MTPL_Registrations[[#This Row],[player_id]],ONWER_RETAINED_PLAYER!$A$1:$M$25,3,0),FALSE)</f>
        <v>0</v>
      </c>
      <c r="X130" s="15" t="b">
        <f>IFERROR(VLOOKUP(MTPL_Registrations[[#This Row],[player_id]],ONWER_RETAINED_PLAYER!$A$1:$M$25,4,0),FALSE)</f>
        <v>0</v>
      </c>
      <c r="Y130" s="15">
        <v>129</v>
      </c>
      <c r="Z130" s="15">
        <v>176</v>
      </c>
      <c r="AA130" s="18">
        <v>91</v>
      </c>
      <c r="AB130" s="15">
        <f>VLOOKUP(MTPL_Registrations[[#This Row],[player_id]],'MTBC statistics'!$A$1:$AK$1196,13,0)</f>
        <v>1</v>
      </c>
      <c r="AC130" s="15">
        <f>VLOOKUP(MTPL_Registrations[[#This Row],[player_id]],'MTBC statistics'!$A$1:$AK$1196,14,0)</f>
        <v>1</v>
      </c>
      <c r="AD130" s="19"/>
    </row>
    <row r="131" spans="1:30" ht="22" customHeight="1" x14ac:dyDescent="0.2">
      <c r="A131" s="20">
        <v>516062</v>
      </c>
      <c r="B131" s="12" t="s">
        <v>431</v>
      </c>
      <c r="C131" s="12" t="s">
        <v>432</v>
      </c>
      <c r="D131" s="12">
        <v>6124836950</v>
      </c>
      <c r="E131" s="12" t="s">
        <v>428</v>
      </c>
      <c r="F131" s="13">
        <f>VLOOKUP(MTPL_Registrations[[#This Row],[player_id]],'MTBC statistics'!$A$1:$AK$1196,8,0)</f>
        <v>8</v>
      </c>
      <c r="G131" s="13">
        <f>VLOOKUP(MTPL_Registrations[[#This Row],[player_id]],'MTBC statistics'!$A$1:$AK$1196,11,0)</f>
        <v>60</v>
      </c>
      <c r="H131" s="13">
        <f>VLOOKUP(MTPL_Registrations[[#This Row],[player_id]],'MTBC statistics'!$A$1:$AK$1196,12,0)</f>
        <v>60</v>
      </c>
      <c r="I131" s="14">
        <f>VLOOKUP(MTPL_Registrations[[#This Row],[player_id]],'MTBC statistics'!$A$1:$AK$1196,17,0)</f>
        <v>100</v>
      </c>
      <c r="J131" s="15">
        <f>VLOOKUP(MTPL_Registrations[[#This Row],[player_id]],'MTBC statistics'!$A$1:$AK$1196,21,0)</f>
        <v>5</v>
      </c>
      <c r="K131" s="14">
        <f>VLOOKUP(MTPL_Registrations[[#This Row],[player_id]],'MTBC statistics'!$A$1:$AK$1196,23,0)</f>
        <v>4.8856999999999999</v>
      </c>
      <c r="L131" s="15">
        <f>ROUND(VLOOKUP(MTPL_Registrations[[#This Row],[player_id]],'MTBC statistics'!$A$1:$AK$1196,19,0)/6,0)</f>
        <v>23</v>
      </c>
      <c r="M131" s="15">
        <f>VLOOKUP(MTPL_Registrations[[#This Row],[player_id]],'MTBC statistics'!$A$1:$AK$1196,16,0)</f>
        <v>10</v>
      </c>
      <c r="N131" s="15">
        <f>VLOOKUP(MTPL_Registrations[[#This Row],[player_id]],'MTBC statistics'!$A$1:$AK$1196,15,0)</f>
        <v>28</v>
      </c>
      <c r="O131" s="16">
        <f>VLOOKUP(MTPL_Registrations[[#This Row],[player_id]],'MTBC statistics'!$A$1:$AK$1196,24,0)</f>
        <v>43516</v>
      </c>
      <c r="P131" s="17">
        <f>VLOOKUP(MTPL_Registrations[[#This Row],[player_id]],'MTBC statistics'!$A$1:$AK$1196,28,0)</f>
        <v>0</v>
      </c>
      <c r="Q131" s="13">
        <f>VLOOKUP(MTPL_Registrations[[#This Row],[player_id]],'MTBC statistics'!$A$1:$AK$1196,29,0)</f>
        <v>4</v>
      </c>
      <c r="R131" s="13">
        <f>VLOOKUP(MTPL_Registrations[[#This Row],[player_id]],'MTBC statistics'!$A$1:$AK$1196,34,0)</f>
        <v>399</v>
      </c>
      <c r="S131" s="13">
        <f>VLOOKUP(MTPL_Registrations[[#This Row],[player_id]],'MTBC statistics'!$A$1:$AK$1196,35,0)</f>
        <v>149</v>
      </c>
      <c r="T131" s="13">
        <f>VLOOKUP(MTPL_Registrations[[#This Row],[player_id]],'MTBC statistics'!$A$1:$AK$1196,36,0)</f>
        <v>160</v>
      </c>
      <c r="U131" s="13">
        <f>VLOOKUP(MTPL_Registrations[[#This Row],[player_id]],'MTBC statistics'!$A$1:$AK$1196,37,0)</f>
        <v>90</v>
      </c>
      <c r="V131" s="15" t="b">
        <f>IFERROR(VLOOKUP(MTPL_Registrations[[#This Row],[player_id]],Table6[#All],10,0),FALSE)</f>
        <v>0</v>
      </c>
      <c r="W131" s="15" t="b">
        <f>IFERROR(VLOOKUP(MTPL_Registrations[[#This Row],[player_id]],ONWER_RETAINED_PLAYER!$A$1:$M$25,3,0),FALSE)</f>
        <v>0</v>
      </c>
      <c r="X131" s="15" t="b">
        <f>IFERROR(VLOOKUP(MTPL_Registrations[[#This Row],[player_id]],ONWER_RETAINED_PLAYER!$A$1:$M$25,4,0),FALSE)</f>
        <v>0</v>
      </c>
      <c r="Y131" s="15">
        <v>130</v>
      </c>
      <c r="Z131" s="15">
        <v>87</v>
      </c>
      <c r="AA131" s="18">
        <v>136</v>
      </c>
      <c r="AB131" s="15">
        <f>VLOOKUP(MTPL_Registrations[[#This Row],[player_id]],'MTBC statistics'!$A$1:$AK$1196,13,0)</f>
        <v>1</v>
      </c>
      <c r="AC131" s="15">
        <f>VLOOKUP(MTPL_Registrations[[#This Row],[player_id]],'MTBC statistics'!$A$1:$AK$1196,14,0)</f>
        <v>4</v>
      </c>
      <c r="AD131" s="19"/>
    </row>
    <row r="132" spans="1:30" ht="22" customHeight="1" x14ac:dyDescent="0.2">
      <c r="A132" s="20">
        <v>514218</v>
      </c>
      <c r="B132" s="12" t="s">
        <v>245</v>
      </c>
      <c r="C132" s="12" t="s">
        <v>246</v>
      </c>
      <c r="D132" s="12">
        <v>2038221437</v>
      </c>
      <c r="E132" s="12" t="s">
        <v>236</v>
      </c>
      <c r="F132" s="13">
        <f>VLOOKUP(MTPL_Registrations[[#This Row],[player_id]],'MTBC statistics'!$A$1:$AK$1196,8,0)</f>
        <v>7</v>
      </c>
      <c r="G132" s="13">
        <f>VLOOKUP(MTPL_Registrations[[#This Row],[player_id]],'MTBC statistics'!$A$1:$AK$1196,11,0)</f>
        <v>23</v>
      </c>
      <c r="H132" s="13">
        <f>VLOOKUP(MTPL_Registrations[[#This Row],[player_id]],'MTBC statistics'!$A$1:$AK$1196,12,0)</f>
        <v>34</v>
      </c>
      <c r="I132" s="14">
        <f>VLOOKUP(MTPL_Registrations[[#This Row],[player_id]],'MTBC statistics'!$A$1:$AK$1196,17,0)</f>
        <v>67.647099999999995</v>
      </c>
      <c r="J132" s="15">
        <f>VLOOKUP(MTPL_Registrations[[#This Row],[player_id]],'MTBC statistics'!$A$1:$AK$1196,21,0)</f>
        <v>10</v>
      </c>
      <c r="K132" s="14">
        <f>VLOOKUP(MTPL_Registrations[[#This Row],[player_id]],'MTBC statistics'!$A$1:$AK$1196,23,0)</f>
        <v>4.1722000000000001</v>
      </c>
      <c r="L132" s="15">
        <f>ROUND(VLOOKUP(MTPL_Registrations[[#This Row],[player_id]],'MTBC statistics'!$A$1:$AK$1196,19,0)/6,0)</f>
        <v>25</v>
      </c>
      <c r="M132" s="15">
        <f>VLOOKUP(MTPL_Registrations[[#This Row],[player_id]],'MTBC statistics'!$A$1:$AK$1196,16,0)</f>
        <v>4.5999999999999996</v>
      </c>
      <c r="N132" s="15">
        <f>VLOOKUP(MTPL_Registrations[[#This Row],[player_id]],'MTBC statistics'!$A$1:$AK$1196,15,0)</f>
        <v>18</v>
      </c>
      <c r="O132" s="16">
        <f>VLOOKUP(MTPL_Registrations[[#This Row],[player_id]],'MTBC statistics'!$A$1:$AK$1196,24,0)</f>
        <v>43568</v>
      </c>
      <c r="P132" s="17">
        <f>VLOOKUP(MTPL_Registrations[[#This Row],[player_id]],'MTBC statistics'!$A$1:$AK$1196,28,0)</f>
        <v>0</v>
      </c>
      <c r="Q132" s="13">
        <f>VLOOKUP(MTPL_Registrations[[#This Row],[player_id]],'MTBC statistics'!$A$1:$AK$1196,29,0)</f>
        <v>2</v>
      </c>
      <c r="R132" s="13">
        <f>VLOOKUP(MTPL_Registrations[[#This Row],[player_id]],'MTBC statistics'!$A$1:$AK$1196,34,0)</f>
        <v>397</v>
      </c>
      <c r="S132" s="13">
        <f>VLOOKUP(MTPL_Registrations[[#This Row],[player_id]],'MTBC statistics'!$A$1:$AK$1196,35,0)</f>
        <v>37</v>
      </c>
      <c r="T132" s="13">
        <f>VLOOKUP(MTPL_Registrations[[#This Row],[player_id]],'MTBC statistics'!$A$1:$AK$1196,36,0)</f>
        <v>340</v>
      </c>
      <c r="U132" s="13">
        <f>VLOOKUP(MTPL_Registrations[[#This Row],[player_id]],'MTBC statistics'!$A$1:$AK$1196,37,0)</f>
        <v>20</v>
      </c>
      <c r="V132" s="15" t="b">
        <f>IFERROR(VLOOKUP(MTPL_Registrations[[#This Row],[player_id]],Table6[#All],10,0),FALSE)</f>
        <v>0</v>
      </c>
      <c r="W132" s="15" t="b">
        <f>IFERROR(VLOOKUP(MTPL_Registrations[[#This Row],[player_id]],ONWER_RETAINED_PLAYER!$A$1:$M$25,3,0),FALSE)</f>
        <v>0</v>
      </c>
      <c r="X132" s="15" t="b">
        <f>IFERROR(VLOOKUP(MTPL_Registrations[[#This Row],[player_id]],ONWER_RETAINED_PLAYER!$A$1:$M$25,4,0),FALSE)</f>
        <v>0</v>
      </c>
      <c r="Y132" s="15">
        <v>131</v>
      </c>
      <c r="Z132" s="15">
        <v>166</v>
      </c>
      <c r="AA132" s="18">
        <v>92</v>
      </c>
      <c r="AB132" s="15">
        <f>VLOOKUP(MTPL_Registrations[[#This Row],[player_id]],'MTBC statistics'!$A$1:$AK$1196,13,0)</f>
        <v>0</v>
      </c>
      <c r="AC132" s="15">
        <f>VLOOKUP(MTPL_Registrations[[#This Row],[player_id]],'MTBC statistics'!$A$1:$AK$1196,14,0)</f>
        <v>2</v>
      </c>
      <c r="AD132" s="19"/>
    </row>
    <row r="133" spans="1:30" ht="22" customHeight="1" x14ac:dyDescent="0.2">
      <c r="A133" s="20">
        <v>533097</v>
      </c>
      <c r="B133" s="12" t="s">
        <v>456</v>
      </c>
      <c r="C133" s="12" t="s">
        <v>457</v>
      </c>
      <c r="D133" s="12">
        <v>9047636204</v>
      </c>
      <c r="E133" s="12" t="s">
        <v>455</v>
      </c>
      <c r="F133" s="13">
        <f>VLOOKUP(MTPL_Registrations[[#This Row],[player_id]],'MTBC statistics'!$A$1:$AK$1196,8,0)</f>
        <v>11</v>
      </c>
      <c r="G133" s="13">
        <f>VLOOKUP(MTPL_Registrations[[#This Row],[player_id]],'MTBC statistics'!$A$1:$AK$1196,11,0)</f>
        <v>79</v>
      </c>
      <c r="H133" s="13">
        <f>VLOOKUP(MTPL_Registrations[[#This Row],[player_id]],'MTBC statistics'!$A$1:$AK$1196,12,0)</f>
        <v>71</v>
      </c>
      <c r="I133" s="14">
        <f>VLOOKUP(MTPL_Registrations[[#This Row],[player_id]],'MTBC statistics'!$A$1:$AK$1196,17,0)</f>
        <v>111.2676</v>
      </c>
      <c r="J133" s="15">
        <f>VLOOKUP(MTPL_Registrations[[#This Row],[player_id]],'MTBC statistics'!$A$1:$AK$1196,21,0)</f>
        <v>5</v>
      </c>
      <c r="K133" s="14">
        <f>VLOOKUP(MTPL_Registrations[[#This Row],[player_id]],'MTBC statistics'!$A$1:$AK$1196,23,0)</f>
        <v>5.0667</v>
      </c>
      <c r="L133" s="15">
        <f>ROUND(VLOOKUP(MTPL_Registrations[[#This Row],[player_id]],'MTBC statistics'!$A$1:$AK$1196,19,0)/6,0)</f>
        <v>8</v>
      </c>
      <c r="M133" s="15">
        <f>VLOOKUP(MTPL_Registrations[[#This Row],[player_id]],'MTBC statistics'!$A$1:$AK$1196,16,0)</f>
        <v>8.7777999999999992</v>
      </c>
      <c r="N133" s="15">
        <f>VLOOKUP(MTPL_Registrations[[#This Row],[player_id]],'MTBC statistics'!$A$1:$AK$1196,15,0)</f>
        <v>32</v>
      </c>
      <c r="O133" s="16">
        <f>VLOOKUP(MTPL_Registrations[[#This Row],[player_id]],'MTBC statistics'!$A$1:$AK$1196,24,0)</f>
        <v>43532</v>
      </c>
      <c r="P133" s="17">
        <f>VLOOKUP(MTPL_Registrations[[#This Row],[player_id]],'MTBC statistics'!$A$1:$AK$1196,28,0)</f>
        <v>0</v>
      </c>
      <c r="Q133" s="13">
        <f>VLOOKUP(MTPL_Registrations[[#This Row],[player_id]],'MTBC statistics'!$A$1:$AK$1196,29,0)</f>
        <v>3</v>
      </c>
      <c r="R133" s="13">
        <f>VLOOKUP(MTPL_Registrations[[#This Row],[player_id]],'MTBC statistics'!$A$1:$AK$1196,34,0)</f>
        <v>395</v>
      </c>
      <c r="S133" s="13">
        <f>VLOOKUP(MTPL_Registrations[[#This Row],[player_id]],'MTBC statistics'!$A$1:$AK$1196,35,0)</f>
        <v>215</v>
      </c>
      <c r="T133" s="13">
        <f>VLOOKUP(MTPL_Registrations[[#This Row],[player_id]],'MTBC statistics'!$A$1:$AK$1196,36,0)</f>
        <v>150</v>
      </c>
      <c r="U133" s="13">
        <f>VLOOKUP(MTPL_Registrations[[#This Row],[player_id]],'MTBC statistics'!$A$1:$AK$1196,37,0)</f>
        <v>30</v>
      </c>
      <c r="V133" s="15" t="b">
        <f>IFERROR(VLOOKUP(MTPL_Registrations[[#This Row],[player_id]],Table6[#All],10,0),FALSE)</f>
        <v>1</v>
      </c>
      <c r="W133" s="15" t="b">
        <f>IFERROR(VLOOKUP(MTPL_Registrations[[#This Row],[player_id]],ONWER_RETAINED_PLAYER!$A$1:$M$25,3,0),FALSE)</f>
        <v>0</v>
      </c>
      <c r="X133" s="15" t="b">
        <f>IFERROR(VLOOKUP(MTPL_Registrations[[#This Row],[player_id]],ONWER_RETAINED_PLAYER!$A$1:$M$25,4,0),FALSE)</f>
        <v>0</v>
      </c>
      <c r="Y133" s="15">
        <v>132</v>
      </c>
      <c r="Z133" s="15">
        <v>56</v>
      </c>
      <c r="AA133" s="18">
        <v>140</v>
      </c>
      <c r="AB133" s="15">
        <f>VLOOKUP(MTPL_Registrations[[#This Row],[player_id]],'MTBC statistics'!$A$1:$AK$1196,13,0)</f>
        <v>4</v>
      </c>
      <c r="AC133" s="15">
        <f>VLOOKUP(MTPL_Registrations[[#This Row],[player_id]],'MTBC statistics'!$A$1:$AK$1196,14,0)</f>
        <v>6</v>
      </c>
      <c r="AD133" s="19"/>
    </row>
    <row r="134" spans="1:30" ht="22" customHeight="1" x14ac:dyDescent="0.2">
      <c r="A134" s="20">
        <v>820507</v>
      </c>
      <c r="B134" s="12" t="s">
        <v>2288</v>
      </c>
      <c r="C134" s="12" t="s">
        <v>2289</v>
      </c>
      <c r="D134" s="12">
        <v>6784906939</v>
      </c>
      <c r="E134" s="12" t="s">
        <v>301</v>
      </c>
      <c r="F134" s="13">
        <f>VLOOKUP(MTPL_Registrations[[#This Row],[player_id]],'MTBC statistics'!$A$1:$AK$1196,8,0)</f>
        <v>6</v>
      </c>
      <c r="G134" s="13">
        <f>VLOOKUP(MTPL_Registrations[[#This Row],[player_id]],'MTBC statistics'!$A$1:$AK$1196,11,0)</f>
        <v>110</v>
      </c>
      <c r="H134" s="13">
        <f>VLOOKUP(MTPL_Registrations[[#This Row],[player_id]],'MTBC statistics'!$A$1:$AK$1196,12,0)</f>
        <v>153</v>
      </c>
      <c r="I134" s="14">
        <f>VLOOKUP(MTPL_Registrations[[#This Row],[player_id]],'MTBC statistics'!$A$1:$AK$1196,17,0)</f>
        <v>71.895399999999995</v>
      </c>
      <c r="J134" s="15">
        <f>VLOOKUP(MTPL_Registrations[[#This Row],[player_id]],'MTBC statistics'!$A$1:$AK$1196,21,0)</f>
        <v>4</v>
      </c>
      <c r="K134" s="14">
        <f>VLOOKUP(MTPL_Registrations[[#This Row],[player_id]],'MTBC statistics'!$A$1:$AK$1196,23,0)</f>
        <v>6</v>
      </c>
      <c r="L134" s="15">
        <f>ROUND(VLOOKUP(MTPL_Registrations[[#This Row],[player_id]],'MTBC statistics'!$A$1:$AK$1196,19,0)/6,0)</f>
        <v>18</v>
      </c>
      <c r="M134" s="15">
        <f>VLOOKUP(MTPL_Registrations[[#This Row],[player_id]],'MTBC statistics'!$A$1:$AK$1196,16,0)</f>
        <v>18.333300000000001</v>
      </c>
      <c r="N134" s="15">
        <f>VLOOKUP(MTPL_Registrations[[#This Row],[player_id]],'MTBC statistics'!$A$1:$AK$1196,15,0)</f>
        <v>41</v>
      </c>
      <c r="O134" s="16">
        <f>VLOOKUP(MTPL_Registrations[[#This Row],[player_id]],'MTBC statistics'!$A$1:$AK$1196,24,0)</f>
        <v>43535</v>
      </c>
      <c r="P134" s="17">
        <f>VLOOKUP(MTPL_Registrations[[#This Row],[player_id]],'MTBC statistics'!$A$1:$AK$1196,28,0)</f>
        <v>0</v>
      </c>
      <c r="Q134" s="13">
        <f>VLOOKUP(MTPL_Registrations[[#This Row],[player_id]],'MTBC statistics'!$A$1:$AK$1196,29,0)</f>
        <v>3</v>
      </c>
      <c r="R134" s="13">
        <f>VLOOKUP(MTPL_Registrations[[#This Row],[player_id]],'MTBC statistics'!$A$1:$AK$1196,34,0)</f>
        <v>393</v>
      </c>
      <c r="S134" s="13">
        <f>VLOOKUP(MTPL_Registrations[[#This Row],[player_id]],'MTBC statistics'!$A$1:$AK$1196,35,0)</f>
        <v>203</v>
      </c>
      <c r="T134" s="13">
        <f>VLOOKUP(MTPL_Registrations[[#This Row],[player_id]],'MTBC statistics'!$A$1:$AK$1196,36,0)</f>
        <v>160</v>
      </c>
      <c r="U134" s="13">
        <f>VLOOKUP(MTPL_Registrations[[#This Row],[player_id]],'MTBC statistics'!$A$1:$AK$1196,37,0)</f>
        <v>30</v>
      </c>
      <c r="V134" s="15" t="b">
        <f>IFERROR(VLOOKUP(MTPL_Registrations[[#This Row],[player_id]],Table6[#All],10,0),FALSE)</f>
        <v>0</v>
      </c>
      <c r="W134" s="15" t="b">
        <f>IFERROR(VLOOKUP(MTPL_Registrations[[#This Row],[player_id]],ONWER_RETAINED_PLAYER!$A$1:$M$25,3,0),FALSE)</f>
        <v>0</v>
      </c>
      <c r="X134" s="15" t="b">
        <f>IFERROR(VLOOKUP(MTPL_Registrations[[#This Row],[player_id]],ONWER_RETAINED_PLAYER!$A$1:$M$25,4,0),FALSE)</f>
        <v>0</v>
      </c>
      <c r="Y134" s="15">
        <v>133</v>
      </c>
      <c r="Z134" s="15">
        <v>62</v>
      </c>
      <c r="AA134" s="18">
        <v>134</v>
      </c>
      <c r="AB134" s="15">
        <f>VLOOKUP(MTPL_Registrations[[#This Row],[player_id]],'MTBC statistics'!$A$1:$AK$1196,13,0)</f>
        <v>5</v>
      </c>
      <c r="AC134" s="15">
        <f>VLOOKUP(MTPL_Registrations[[#This Row],[player_id]],'MTBC statistics'!$A$1:$AK$1196,14,0)</f>
        <v>4</v>
      </c>
      <c r="AD134" s="19"/>
    </row>
    <row r="135" spans="1:30" ht="22" customHeight="1" x14ac:dyDescent="0.2">
      <c r="A135" s="20">
        <v>513375</v>
      </c>
      <c r="B135" s="12" t="s">
        <v>52</v>
      </c>
      <c r="C135" s="12" t="s">
        <v>53</v>
      </c>
      <c r="D135" s="12">
        <v>6128599113</v>
      </c>
      <c r="E135" s="12" t="s">
        <v>51</v>
      </c>
      <c r="F135" s="13">
        <f>VLOOKUP(MTPL_Registrations[[#This Row],[player_id]],'MTBC statistics'!$A$1:$AK$1196,8,0)</f>
        <v>6</v>
      </c>
      <c r="G135" s="13">
        <f>VLOOKUP(MTPL_Registrations[[#This Row],[player_id]],'MTBC statistics'!$A$1:$AK$1196,11,0)</f>
        <v>43</v>
      </c>
      <c r="H135" s="13">
        <f>VLOOKUP(MTPL_Registrations[[#This Row],[player_id]],'MTBC statistics'!$A$1:$AK$1196,12,0)</f>
        <v>73</v>
      </c>
      <c r="I135" s="14">
        <f>VLOOKUP(MTPL_Registrations[[#This Row],[player_id]],'MTBC statistics'!$A$1:$AK$1196,17,0)</f>
        <v>58.9041</v>
      </c>
      <c r="J135" s="15">
        <f>VLOOKUP(MTPL_Registrations[[#This Row],[player_id]],'MTBC statistics'!$A$1:$AK$1196,21,0)</f>
        <v>9</v>
      </c>
      <c r="K135" s="14">
        <f>VLOOKUP(MTPL_Registrations[[#This Row],[player_id]],'MTBC statistics'!$A$1:$AK$1196,23,0)</f>
        <v>6.2352999999999996</v>
      </c>
      <c r="L135" s="15">
        <f>ROUND(VLOOKUP(MTPL_Registrations[[#This Row],[player_id]],'MTBC statistics'!$A$1:$AK$1196,19,0)/6,0)</f>
        <v>17</v>
      </c>
      <c r="M135" s="15">
        <f>VLOOKUP(MTPL_Registrations[[#This Row],[player_id]],'MTBC statistics'!$A$1:$AK$1196,16,0)</f>
        <v>7.1666999999999996</v>
      </c>
      <c r="N135" s="15">
        <f>VLOOKUP(MTPL_Registrations[[#This Row],[player_id]],'MTBC statistics'!$A$1:$AK$1196,15,0)</f>
        <v>22</v>
      </c>
      <c r="O135" s="16">
        <f>VLOOKUP(MTPL_Registrations[[#This Row],[player_id]],'MTBC statistics'!$A$1:$AK$1196,24,0)</f>
        <v>43548</v>
      </c>
      <c r="P135" s="17">
        <f>VLOOKUP(MTPL_Registrations[[#This Row],[player_id]],'MTBC statistics'!$A$1:$AK$1196,28,0)</f>
        <v>0</v>
      </c>
      <c r="Q135" s="13">
        <f>VLOOKUP(MTPL_Registrations[[#This Row],[player_id]],'MTBC statistics'!$A$1:$AK$1196,29,0)</f>
        <v>4</v>
      </c>
      <c r="R135" s="13">
        <f>VLOOKUP(MTPL_Registrations[[#This Row],[player_id]],'MTBC statistics'!$A$1:$AK$1196,34,0)</f>
        <v>387</v>
      </c>
      <c r="S135" s="13">
        <f>VLOOKUP(MTPL_Registrations[[#This Row],[player_id]],'MTBC statistics'!$A$1:$AK$1196,35,0)</f>
        <v>57</v>
      </c>
      <c r="T135" s="13">
        <f>VLOOKUP(MTPL_Registrations[[#This Row],[player_id]],'MTBC statistics'!$A$1:$AK$1196,36,0)</f>
        <v>240</v>
      </c>
      <c r="U135" s="13">
        <f>VLOOKUP(MTPL_Registrations[[#This Row],[player_id]],'MTBC statistics'!$A$1:$AK$1196,37,0)</f>
        <v>90</v>
      </c>
      <c r="V135" s="15" t="b">
        <f>IFERROR(VLOOKUP(MTPL_Registrations[[#This Row],[player_id]],Table6[#All],10,0),FALSE)</f>
        <v>0</v>
      </c>
      <c r="W135" s="15" t="b">
        <f>IFERROR(VLOOKUP(MTPL_Registrations[[#This Row],[player_id]],ONWER_RETAINED_PLAYER!$A$1:$M$25,3,0),FALSE)</f>
        <v>0</v>
      </c>
      <c r="X135" s="15" t="b">
        <f>IFERROR(VLOOKUP(MTPL_Registrations[[#This Row],[player_id]],ONWER_RETAINED_PLAYER!$A$1:$M$25,4,0),FALSE)</f>
        <v>0</v>
      </c>
      <c r="Y135" s="15">
        <v>134</v>
      </c>
      <c r="Z135" s="15">
        <v>151</v>
      </c>
      <c r="AA135" s="18">
        <v>121</v>
      </c>
      <c r="AB135" s="15">
        <f>VLOOKUP(MTPL_Registrations[[#This Row],[player_id]],'MTBC statistics'!$A$1:$AK$1196,13,0)</f>
        <v>0</v>
      </c>
      <c r="AC135" s="15">
        <f>VLOOKUP(MTPL_Registrations[[#This Row],[player_id]],'MTBC statistics'!$A$1:$AK$1196,14,0)</f>
        <v>2</v>
      </c>
      <c r="AD135" s="19"/>
    </row>
    <row r="136" spans="1:30" ht="22" customHeight="1" x14ac:dyDescent="0.2">
      <c r="A136" s="20">
        <v>513079</v>
      </c>
      <c r="B136" s="12" t="s">
        <v>207</v>
      </c>
      <c r="C136" s="12" t="s">
        <v>208</v>
      </c>
      <c r="D136" s="12">
        <v>6124015003</v>
      </c>
      <c r="E136" s="12" t="s">
        <v>193</v>
      </c>
      <c r="F136" s="13">
        <f>VLOOKUP(MTPL_Registrations[[#This Row],[player_id]],'MTBC statistics'!$A$1:$AK$1196,8,0)</f>
        <v>10</v>
      </c>
      <c r="G136" s="13">
        <f>VLOOKUP(MTPL_Registrations[[#This Row],[player_id]],'MTBC statistics'!$A$1:$AK$1196,11,0)</f>
        <v>112</v>
      </c>
      <c r="H136" s="13">
        <f>VLOOKUP(MTPL_Registrations[[#This Row],[player_id]],'MTBC statistics'!$A$1:$AK$1196,12,0)</f>
        <v>122</v>
      </c>
      <c r="I136" s="14">
        <f>VLOOKUP(MTPL_Registrations[[#This Row],[player_id]],'MTBC statistics'!$A$1:$AK$1196,17,0)</f>
        <v>91.803299999999993</v>
      </c>
      <c r="J136" s="15">
        <f>VLOOKUP(MTPL_Registrations[[#This Row],[player_id]],'MTBC statistics'!$A$1:$AK$1196,21,0)</f>
        <v>0</v>
      </c>
      <c r="K136" s="14">
        <f>VLOOKUP(MTPL_Registrations[[#This Row],[player_id]],'MTBC statistics'!$A$1:$AK$1196,23,0)</f>
        <v>0</v>
      </c>
      <c r="L136" s="15">
        <f>ROUND(VLOOKUP(MTPL_Registrations[[#This Row],[player_id]],'MTBC statistics'!$A$1:$AK$1196,19,0)/6,0)</f>
        <v>0</v>
      </c>
      <c r="M136" s="15">
        <f>VLOOKUP(MTPL_Registrations[[#This Row],[player_id]],'MTBC statistics'!$A$1:$AK$1196,16,0)</f>
        <v>11.2</v>
      </c>
      <c r="N136" s="15">
        <f>VLOOKUP(MTPL_Registrations[[#This Row],[player_id]],'MTBC statistics'!$A$1:$AK$1196,15,0)</f>
        <v>38</v>
      </c>
      <c r="O136" s="16">
        <f>VLOOKUP(MTPL_Registrations[[#This Row],[player_id]],'MTBC statistics'!$A$1:$AK$1196,24,0)</f>
        <v>0</v>
      </c>
      <c r="P136" s="17">
        <f>VLOOKUP(MTPL_Registrations[[#This Row],[player_id]],'MTBC statistics'!$A$1:$AK$1196,28,0)</f>
        <v>0</v>
      </c>
      <c r="Q136" s="13">
        <f>VLOOKUP(MTPL_Registrations[[#This Row],[player_id]],'MTBC statistics'!$A$1:$AK$1196,29,0)</f>
        <v>12</v>
      </c>
      <c r="R136" s="13">
        <f>VLOOKUP(MTPL_Registrations[[#This Row],[player_id]],'MTBC statistics'!$A$1:$AK$1196,34,0)</f>
        <v>384</v>
      </c>
      <c r="S136" s="13">
        <f>VLOOKUP(MTPL_Registrations[[#This Row],[player_id]],'MTBC statistics'!$A$1:$AK$1196,35,0)</f>
        <v>224</v>
      </c>
      <c r="T136" s="13">
        <f>VLOOKUP(MTPL_Registrations[[#This Row],[player_id]],'MTBC statistics'!$A$1:$AK$1196,36,0)</f>
        <v>0</v>
      </c>
      <c r="U136" s="13">
        <f>VLOOKUP(MTPL_Registrations[[#This Row],[player_id]],'MTBC statistics'!$A$1:$AK$1196,37,0)</f>
        <v>160</v>
      </c>
      <c r="V136" s="15" t="b">
        <f>IFERROR(VLOOKUP(MTPL_Registrations[[#This Row],[player_id]],Table6[#All],10,0),FALSE)</f>
        <v>0</v>
      </c>
      <c r="W136" s="15" t="b">
        <f>IFERROR(VLOOKUP(MTPL_Registrations[[#This Row],[player_id]],ONWER_RETAINED_PLAYER!$A$1:$M$25,3,0),FALSE)</f>
        <v>0</v>
      </c>
      <c r="X136" s="15" t="b">
        <f>IFERROR(VLOOKUP(MTPL_Registrations[[#This Row],[player_id]],ONWER_RETAINED_PLAYER!$A$1:$M$25,4,0),FALSE)</f>
        <v>0</v>
      </c>
      <c r="Y136" s="15">
        <v>135</v>
      </c>
      <c r="Z136" s="15">
        <v>53</v>
      </c>
      <c r="AA136" s="18">
        <v>198</v>
      </c>
      <c r="AB136" s="15">
        <f>VLOOKUP(MTPL_Registrations[[#This Row],[player_id]],'MTBC statistics'!$A$1:$AK$1196,13,0)</f>
        <v>6</v>
      </c>
      <c r="AC136" s="15">
        <f>VLOOKUP(MTPL_Registrations[[#This Row],[player_id]],'MTBC statistics'!$A$1:$AK$1196,14,0)</f>
        <v>3</v>
      </c>
      <c r="AD136" s="19"/>
    </row>
    <row r="137" spans="1:30" ht="22" customHeight="1" x14ac:dyDescent="0.2">
      <c r="A137" s="20">
        <v>513241</v>
      </c>
      <c r="B137" s="12" t="s">
        <v>401</v>
      </c>
      <c r="C137" s="12" t="s">
        <v>402</v>
      </c>
      <c r="D137" s="12">
        <v>6129136363</v>
      </c>
      <c r="E137" s="12" t="s">
        <v>396</v>
      </c>
      <c r="F137" s="13">
        <f>VLOOKUP(MTPL_Registrations[[#This Row],[player_id]],'MTBC statistics'!$A$1:$AK$1196,8,0)</f>
        <v>11</v>
      </c>
      <c r="G137" s="13">
        <f>VLOOKUP(MTPL_Registrations[[#This Row],[player_id]],'MTBC statistics'!$A$1:$AK$1196,11,0)</f>
        <v>75</v>
      </c>
      <c r="H137" s="13">
        <f>VLOOKUP(MTPL_Registrations[[#This Row],[player_id]],'MTBC statistics'!$A$1:$AK$1196,12,0)</f>
        <v>127</v>
      </c>
      <c r="I137" s="14">
        <f>VLOOKUP(MTPL_Registrations[[#This Row],[player_id]],'MTBC statistics'!$A$1:$AK$1196,17,0)</f>
        <v>59.055100000000003</v>
      </c>
      <c r="J137" s="15">
        <f>VLOOKUP(MTPL_Registrations[[#This Row],[player_id]],'MTBC statistics'!$A$1:$AK$1196,21,0)</f>
        <v>5</v>
      </c>
      <c r="K137" s="14">
        <f>VLOOKUP(MTPL_Registrations[[#This Row],[player_id]],'MTBC statistics'!$A$1:$AK$1196,23,0)</f>
        <v>4.3158000000000003</v>
      </c>
      <c r="L137" s="15">
        <f>ROUND(VLOOKUP(MTPL_Registrations[[#This Row],[player_id]],'MTBC statistics'!$A$1:$AK$1196,19,0)/6,0)</f>
        <v>19</v>
      </c>
      <c r="M137" s="15">
        <f>VLOOKUP(MTPL_Registrations[[#This Row],[player_id]],'MTBC statistics'!$A$1:$AK$1196,16,0)</f>
        <v>7.5</v>
      </c>
      <c r="N137" s="15">
        <f>VLOOKUP(MTPL_Registrations[[#This Row],[player_id]],'MTBC statistics'!$A$1:$AK$1196,15,0)</f>
        <v>23</v>
      </c>
      <c r="O137" s="16">
        <f>VLOOKUP(MTPL_Registrations[[#This Row],[player_id]],'MTBC statistics'!$A$1:$AK$1196,24,0)</f>
        <v>43514</v>
      </c>
      <c r="P137" s="17">
        <f>VLOOKUP(MTPL_Registrations[[#This Row],[player_id]],'MTBC statistics'!$A$1:$AK$1196,28,0)</f>
        <v>0</v>
      </c>
      <c r="Q137" s="13">
        <f>VLOOKUP(MTPL_Registrations[[#This Row],[player_id]],'MTBC statistics'!$A$1:$AK$1196,29,0)</f>
        <v>4</v>
      </c>
      <c r="R137" s="13">
        <f>VLOOKUP(MTPL_Registrations[[#This Row],[player_id]],'MTBC statistics'!$A$1:$AK$1196,34,0)</f>
        <v>382</v>
      </c>
      <c r="S137" s="13">
        <f>VLOOKUP(MTPL_Registrations[[#This Row],[player_id]],'MTBC statistics'!$A$1:$AK$1196,35,0)</f>
        <v>92</v>
      </c>
      <c r="T137" s="13">
        <f>VLOOKUP(MTPL_Registrations[[#This Row],[player_id]],'MTBC statistics'!$A$1:$AK$1196,36,0)</f>
        <v>230</v>
      </c>
      <c r="U137" s="13">
        <f>VLOOKUP(MTPL_Registrations[[#This Row],[player_id]],'MTBC statistics'!$A$1:$AK$1196,37,0)</f>
        <v>60</v>
      </c>
      <c r="V137" s="15" t="b">
        <f>IFERROR(VLOOKUP(MTPL_Registrations[[#This Row],[player_id]],Table6[#All],10,0),FALSE)</f>
        <v>0</v>
      </c>
      <c r="W137" s="15" t="b">
        <f>IFERROR(VLOOKUP(MTPL_Registrations[[#This Row],[player_id]],ONWER_RETAINED_PLAYER!$A$1:$M$25,3,0),FALSE)</f>
        <v>0</v>
      </c>
      <c r="X137" s="15" t="b">
        <f>IFERROR(VLOOKUP(MTPL_Registrations[[#This Row],[player_id]],ONWER_RETAINED_PLAYER!$A$1:$M$25,4,0),FALSE)</f>
        <v>0</v>
      </c>
      <c r="Y137" s="15">
        <v>136</v>
      </c>
      <c r="Z137" s="15">
        <v>116</v>
      </c>
      <c r="AA137" s="18">
        <v>123</v>
      </c>
      <c r="AB137" s="15">
        <f>VLOOKUP(MTPL_Registrations[[#This Row],[player_id]],'MTBC statistics'!$A$1:$AK$1196,13,0)</f>
        <v>3</v>
      </c>
      <c r="AC137" s="15">
        <f>VLOOKUP(MTPL_Registrations[[#This Row],[player_id]],'MTBC statistics'!$A$1:$AK$1196,14,0)</f>
        <v>2</v>
      </c>
      <c r="AD137" s="19"/>
    </row>
    <row r="138" spans="1:30" ht="22" customHeight="1" x14ac:dyDescent="0.2">
      <c r="A138" s="20">
        <v>560935</v>
      </c>
      <c r="B138" s="12" t="s">
        <v>338</v>
      </c>
      <c r="C138" s="12" t="s">
        <v>339</v>
      </c>
      <c r="D138" s="12">
        <v>9133259352</v>
      </c>
      <c r="E138" s="12" t="s">
        <v>332</v>
      </c>
      <c r="F138" s="13">
        <f>VLOOKUP(MTPL_Registrations[[#This Row],[player_id]],'MTBC statistics'!$A$1:$AK$1196,8,0)</f>
        <v>8</v>
      </c>
      <c r="G138" s="13">
        <f>VLOOKUP(MTPL_Registrations[[#This Row],[player_id]],'MTBC statistics'!$A$1:$AK$1196,11,0)</f>
        <v>140</v>
      </c>
      <c r="H138" s="13">
        <f>VLOOKUP(MTPL_Registrations[[#This Row],[player_id]],'MTBC statistics'!$A$1:$AK$1196,12,0)</f>
        <v>129</v>
      </c>
      <c r="I138" s="14">
        <f>VLOOKUP(MTPL_Registrations[[#This Row],[player_id]],'MTBC statistics'!$A$1:$AK$1196,17,0)</f>
        <v>108.5271</v>
      </c>
      <c r="J138" s="15">
        <f>VLOOKUP(MTPL_Registrations[[#This Row],[player_id]],'MTBC statistics'!$A$1:$AK$1196,21,0)</f>
        <v>0</v>
      </c>
      <c r="K138" s="14">
        <f>VLOOKUP(MTPL_Registrations[[#This Row],[player_id]],'MTBC statistics'!$A$1:$AK$1196,23,0)</f>
        <v>0</v>
      </c>
      <c r="L138" s="15">
        <f>ROUND(VLOOKUP(MTPL_Registrations[[#This Row],[player_id]],'MTBC statistics'!$A$1:$AK$1196,19,0)/6,0)</f>
        <v>0</v>
      </c>
      <c r="M138" s="15">
        <f>VLOOKUP(MTPL_Registrations[[#This Row],[player_id]],'MTBC statistics'!$A$1:$AK$1196,16,0)</f>
        <v>17.5</v>
      </c>
      <c r="N138" s="15">
        <f>VLOOKUP(MTPL_Registrations[[#This Row],[player_id]],'MTBC statistics'!$A$1:$AK$1196,15,0)</f>
        <v>45</v>
      </c>
      <c r="O138" s="16">
        <f>VLOOKUP(MTPL_Registrations[[#This Row],[player_id]],'MTBC statistics'!$A$1:$AK$1196,24,0)</f>
        <v>0</v>
      </c>
      <c r="P138" s="17">
        <f>VLOOKUP(MTPL_Registrations[[#This Row],[player_id]],'MTBC statistics'!$A$1:$AK$1196,28,0)</f>
        <v>0</v>
      </c>
      <c r="Q138" s="13">
        <f>VLOOKUP(MTPL_Registrations[[#This Row],[player_id]],'MTBC statistics'!$A$1:$AK$1196,29,0)</f>
        <v>4</v>
      </c>
      <c r="R138" s="13">
        <f>VLOOKUP(MTPL_Registrations[[#This Row],[player_id]],'MTBC statistics'!$A$1:$AK$1196,34,0)</f>
        <v>382</v>
      </c>
      <c r="S138" s="13">
        <f>VLOOKUP(MTPL_Registrations[[#This Row],[player_id]],'MTBC statistics'!$A$1:$AK$1196,35,0)</f>
        <v>332</v>
      </c>
      <c r="T138" s="13">
        <f>VLOOKUP(MTPL_Registrations[[#This Row],[player_id]],'MTBC statistics'!$A$1:$AK$1196,36,0)</f>
        <v>0</v>
      </c>
      <c r="U138" s="13">
        <f>VLOOKUP(MTPL_Registrations[[#This Row],[player_id]],'MTBC statistics'!$A$1:$AK$1196,37,0)</f>
        <v>50</v>
      </c>
      <c r="V138" s="15" t="b">
        <f>IFERROR(VLOOKUP(MTPL_Registrations[[#This Row],[player_id]],Table6[#All],10,0),FALSE)</f>
        <v>0</v>
      </c>
      <c r="W138" s="15" t="b">
        <f>IFERROR(VLOOKUP(MTPL_Registrations[[#This Row],[player_id]],ONWER_RETAINED_PLAYER!$A$1:$M$25,3,0),FALSE)</f>
        <v>0</v>
      </c>
      <c r="X138" s="15" t="b">
        <f>IFERROR(VLOOKUP(MTPL_Registrations[[#This Row],[player_id]],ONWER_RETAINED_PLAYER!$A$1:$M$25,4,0),FALSE)</f>
        <v>0</v>
      </c>
      <c r="Y138" s="15">
        <v>137</v>
      </c>
      <c r="Z138" s="15">
        <v>28</v>
      </c>
      <c r="AA138" s="18">
        <v>190</v>
      </c>
      <c r="AB138" s="15">
        <f>VLOOKUP(MTPL_Registrations[[#This Row],[player_id]],'MTBC statistics'!$A$1:$AK$1196,13,0)</f>
        <v>12</v>
      </c>
      <c r="AC138" s="15">
        <f>VLOOKUP(MTPL_Registrations[[#This Row],[player_id]],'MTBC statistics'!$A$1:$AK$1196,14,0)</f>
        <v>5</v>
      </c>
      <c r="AD138" s="19"/>
    </row>
    <row r="139" spans="1:30" ht="22" customHeight="1" x14ac:dyDescent="0.2">
      <c r="A139" s="20">
        <v>824109</v>
      </c>
      <c r="B139" s="12" t="s">
        <v>41</v>
      </c>
      <c r="C139" s="12" t="s">
        <v>42</v>
      </c>
      <c r="D139" s="12">
        <v>6122274671</v>
      </c>
      <c r="E139" s="12" t="s">
        <v>40</v>
      </c>
      <c r="F139" s="13">
        <f>VLOOKUP(MTPL_Registrations[[#This Row],[player_id]],'MTBC statistics'!$A$1:$AK$1196,8,0)</f>
        <v>10</v>
      </c>
      <c r="G139" s="13">
        <f>VLOOKUP(MTPL_Registrations[[#This Row],[player_id]],'MTBC statistics'!$A$1:$AK$1196,11,0)</f>
        <v>16</v>
      </c>
      <c r="H139" s="13">
        <f>VLOOKUP(MTPL_Registrations[[#This Row],[player_id]],'MTBC statistics'!$A$1:$AK$1196,12,0)</f>
        <v>19</v>
      </c>
      <c r="I139" s="14">
        <f>VLOOKUP(MTPL_Registrations[[#This Row],[player_id]],'MTBC statistics'!$A$1:$AK$1196,17,0)</f>
        <v>84.210499999999996</v>
      </c>
      <c r="J139" s="15">
        <f>VLOOKUP(MTPL_Registrations[[#This Row],[player_id]],'MTBC statistics'!$A$1:$AK$1196,21,0)</f>
        <v>10</v>
      </c>
      <c r="K139" s="14">
        <f>VLOOKUP(MTPL_Registrations[[#This Row],[player_id]],'MTBC statistics'!$A$1:$AK$1196,23,0)</f>
        <v>4.7625000000000002</v>
      </c>
      <c r="L139" s="15">
        <f>ROUND(VLOOKUP(MTPL_Registrations[[#This Row],[player_id]],'MTBC statistics'!$A$1:$AK$1196,19,0)/6,0)</f>
        <v>27</v>
      </c>
      <c r="M139" s="15">
        <f>VLOOKUP(MTPL_Registrations[[#This Row],[player_id]],'MTBC statistics'!$A$1:$AK$1196,16,0)</f>
        <v>3.2</v>
      </c>
      <c r="N139" s="15">
        <f>VLOOKUP(MTPL_Registrations[[#This Row],[player_id]],'MTBC statistics'!$A$1:$AK$1196,15,0)</f>
        <v>15</v>
      </c>
      <c r="O139" s="16">
        <f>VLOOKUP(MTPL_Registrations[[#This Row],[player_id]],'MTBC statistics'!$A$1:$AK$1196,24,0)</f>
        <v>43509</v>
      </c>
      <c r="P139" s="17">
        <f>VLOOKUP(MTPL_Registrations[[#This Row],[player_id]],'MTBC statistics'!$A$1:$AK$1196,28,0)</f>
        <v>0</v>
      </c>
      <c r="Q139" s="13">
        <f>VLOOKUP(MTPL_Registrations[[#This Row],[player_id]],'MTBC statistics'!$A$1:$AK$1196,29,0)</f>
        <v>2</v>
      </c>
      <c r="R139" s="13">
        <f>VLOOKUP(MTPL_Registrations[[#This Row],[player_id]],'MTBC statistics'!$A$1:$AK$1196,34,0)</f>
        <v>379</v>
      </c>
      <c r="S139" s="13">
        <f>VLOOKUP(MTPL_Registrations[[#This Row],[player_id]],'MTBC statistics'!$A$1:$AK$1196,35,0)</f>
        <v>9</v>
      </c>
      <c r="T139" s="13">
        <f>VLOOKUP(MTPL_Registrations[[#This Row],[player_id]],'MTBC statistics'!$A$1:$AK$1196,36,0)</f>
        <v>330</v>
      </c>
      <c r="U139" s="13">
        <f>VLOOKUP(MTPL_Registrations[[#This Row],[player_id]],'MTBC statistics'!$A$1:$AK$1196,37,0)</f>
        <v>40</v>
      </c>
      <c r="V139" s="15" t="b">
        <f>IFERROR(VLOOKUP(MTPL_Registrations[[#This Row],[player_id]],Table6[#All],10,0),FALSE)</f>
        <v>0</v>
      </c>
      <c r="W139" s="15" t="b">
        <f>IFERROR(VLOOKUP(MTPL_Registrations[[#This Row],[player_id]],ONWER_RETAINED_PLAYER!$A$1:$M$25,3,0),FALSE)</f>
        <v>0</v>
      </c>
      <c r="X139" s="15" t="b">
        <f>IFERROR(VLOOKUP(MTPL_Registrations[[#This Row],[player_id]],ONWER_RETAINED_PLAYER!$A$1:$M$25,4,0),FALSE)</f>
        <v>0</v>
      </c>
      <c r="Y139" s="15">
        <v>138</v>
      </c>
      <c r="Z139" s="15">
        <v>190</v>
      </c>
      <c r="AA139" s="18">
        <v>93</v>
      </c>
      <c r="AB139" s="15">
        <f>VLOOKUP(MTPL_Registrations[[#This Row],[player_id]],'MTBC statistics'!$A$1:$AK$1196,13,0)</f>
        <v>1</v>
      </c>
      <c r="AC139" s="15">
        <f>VLOOKUP(MTPL_Registrations[[#This Row],[player_id]],'MTBC statistics'!$A$1:$AK$1196,14,0)</f>
        <v>1</v>
      </c>
      <c r="AD139" s="19"/>
    </row>
    <row r="140" spans="1:30" ht="22" customHeight="1" x14ac:dyDescent="0.2">
      <c r="A140" s="20">
        <v>1269482</v>
      </c>
      <c r="B140" s="12" t="s">
        <v>464</v>
      </c>
      <c r="C140" s="12" t="s">
        <v>465</v>
      </c>
      <c r="D140" s="12">
        <v>6512536469</v>
      </c>
      <c r="E140" s="12" t="s">
        <v>455</v>
      </c>
      <c r="F140" s="13">
        <f>VLOOKUP(MTPL_Registrations[[#This Row],[player_id]],'MTBC statistics'!$A$1:$AK$1196,8,0)</f>
        <v>7</v>
      </c>
      <c r="G140" s="13">
        <f>VLOOKUP(MTPL_Registrations[[#This Row],[player_id]],'MTBC statistics'!$A$1:$AK$1196,11,0)</f>
        <v>108</v>
      </c>
      <c r="H140" s="13">
        <f>VLOOKUP(MTPL_Registrations[[#This Row],[player_id]],'MTBC statistics'!$A$1:$AK$1196,12,0)</f>
        <v>108</v>
      </c>
      <c r="I140" s="14">
        <f>VLOOKUP(MTPL_Registrations[[#This Row],[player_id]],'MTBC statistics'!$A$1:$AK$1196,17,0)</f>
        <v>100</v>
      </c>
      <c r="J140" s="15">
        <f>VLOOKUP(MTPL_Registrations[[#This Row],[player_id]],'MTBC statistics'!$A$1:$AK$1196,21,0)</f>
        <v>0</v>
      </c>
      <c r="K140" s="14">
        <f>VLOOKUP(MTPL_Registrations[[#This Row],[player_id]],'MTBC statistics'!$A$1:$AK$1196,23,0)</f>
        <v>0</v>
      </c>
      <c r="L140" s="15">
        <f>ROUND(VLOOKUP(MTPL_Registrations[[#This Row],[player_id]],'MTBC statistics'!$A$1:$AK$1196,19,0)/6,0)</f>
        <v>0</v>
      </c>
      <c r="M140" s="15">
        <f>VLOOKUP(MTPL_Registrations[[#This Row],[player_id]],'MTBC statistics'!$A$1:$AK$1196,16,0)</f>
        <v>15.428599999999999</v>
      </c>
      <c r="N140" s="15">
        <f>VLOOKUP(MTPL_Registrations[[#This Row],[player_id]],'MTBC statistics'!$A$1:$AK$1196,15,0)</f>
        <v>64</v>
      </c>
      <c r="O140" s="16">
        <f>VLOOKUP(MTPL_Registrations[[#This Row],[player_id]],'MTBC statistics'!$A$1:$AK$1196,24,0)</f>
        <v>0</v>
      </c>
      <c r="P140" s="17">
        <f>VLOOKUP(MTPL_Registrations[[#This Row],[player_id]],'MTBC statistics'!$A$1:$AK$1196,28,0)</f>
        <v>0</v>
      </c>
      <c r="Q140" s="13">
        <f>VLOOKUP(MTPL_Registrations[[#This Row],[player_id]],'MTBC statistics'!$A$1:$AK$1196,29,0)</f>
        <v>3</v>
      </c>
      <c r="R140" s="13">
        <f>VLOOKUP(MTPL_Registrations[[#This Row],[player_id]],'MTBC statistics'!$A$1:$AK$1196,34,0)</f>
        <v>377</v>
      </c>
      <c r="S140" s="13">
        <f>VLOOKUP(MTPL_Registrations[[#This Row],[player_id]],'MTBC statistics'!$A$1:$AK$1196,35,0)</f>
        <v>347</v>
      </c>
      <c r="T140" s="13">
        <f>VLOOKUP(MTPL_Registrations[[#This Row],[player_id]],'MTBC statistics'!$A$1:$AK$1196,36,0)</f>
        <v>0</v>
      </c>
      <c r="U140" s="13">
        <f>VLOOKUP(MTPL_Registrations[[#This Row],[player_id]],'MTBC statistics'!$A$1:$AK$1196,37,0)</f>
        <v>30</v>
      </c>
      <c r="V140" s="15" t="b">
        <f>IFERROR(VLOOKUP(MTPL_Registrations[[#This Row],[player_id]],Table6[#All],10,0),FALSE)</f>
        <v>0</v>
      </c>
      <c r="W140" s="15" t="b">
        <f>IFERROR(VLOOKUP(MTPL_Registrations[[#This Row],[player_id]],ONWER_RETAINED_PLAYER!$A$1:$M$25,3,0),FALSE)</f>
        <v>0</v>
      </c>
      <c r="X140" s="15" t="b">
        <f>IFERROR(VLOOKUP(MTPL_Registrations[[#This Row],[player_id]],ONWER_RETAINED_PLAYER!$A$1:$M$25,4,0),FALSE)</f>
        <v>0</v>
      </c>
      <c r="Y140" s="15">
        <v>139</v>
      </c>
      <c r="Z140" s="15">
        <v>25</v>
      </c>
      <c r="AA140" s="18">
        <v>189</v>
      </c>
      <c r="AB140" s="15">
        <f>VLOOKUP(MTPL_Registrations[[#This Row],[player_id]],'MTBC statistics'!$A$1:$AK$1196,13,0)</f>
        <v>3</v>
      </c>
      <c r="AC140" s="15">
        <f>VLOOKUP(MTPL_Registrations[[#This Row],[player_id]],'MTBC statistics'!$A$1:$AK$1196,14,0)</f>
        <v>9</v>
      </c>
      <c r="AD140" s="19"/>
    </row>
    <row r="141" spans="1:30" ht="22" customHeight="1" x14ac:dyDescent="0.2">
      <c r="A141" s="20">
        <v>1212081</v>
      </c>
      <c r="B141" s="12" t="s">
        <v>87</v>
      </c>
      <c r="C141" s="12" t="s">
        <v>88</v>
      </c>
      <c r="D141" s="12">
        <v>7742434817</v>
      </c>
      <c r="E141" s="12" t="s">
        <v>78</v>
      </c>
      <c r="F141" s="13">
        <f>VLOOKUP(MTPL_Registrations[[#This Row],[player_id]],'MTBC statistics'!$A$1:$AK$1196,8,0)</f>
        <v>7</v>
      </c>
      <c r="G141" s="13">
        <f>VLOOKUP(MTPL_Registrations[[#This Row],[player_id]],'MTBC statistics'!$A$1:$AK$1196,11,0)</f>
        <v>2</v>
      </c>
      <c r="H141" s="13">
        <f>VLOOKUP(MTPL_Registrations[[#This Row],[player_id]],'MTBC statistics'!$A$1:$AK$1196,12,0)</f>
        <v>8</v>
      </c>
      <c r="I141" s="14">
        <f>VLOOKUP(MTPL_Registrations[[#This Row],[player_id]],'MTBC statistics'!$A$1:$AK$1196,17,0)</f>
        <v>25</v>
      </c>
      <c r="J141" s="15">
        <f>VLOOKUP(MTPL_Registrations[[#This Row],[player_id]],'MTBC statistics'!$A$1:$AK$1196,21,0)</f>
        <v>6</v>
      </c>
      <c r="K141" s="14">
        <f>VLOOKUP(MTPL_Registrations[[#This Row],[player_id]],'MTBC statistics'!$A$1:$AK$1196,23,0)</f>
        <v>3.7</v>
      </c>
      <c r="L141" s="15">
        <f>ROUND(VLOOKUP(MTPL_Registrations[[#This Row],[player_id]],'MTBC statistics'!$A$1:$AK$1196,19,0)/6,0)</f>
        <v>20</v>
      </c>
      <c r="M141" s="15">
        <f>VLOOKUP(MTPL_Registrations[[#This Row],[player_id]],'MTBC statistics'!$A$1:$AK$1196,16,0)</f>
        <v>1</v>
      </c>
      <c r="N141" s="15">
        <f>VLOOKUP(MTPL_Registrations[[#This Row],[player_id]],'MTBC statistics'!$A$1:$AK$1196,15,0)</f>
        <v>1</v>
      </c>
      <c r="O141" s="16">
        <f>VLOOKUP(MTPL_Registrations[[#This Row],[player_id]],'MTBC statistics'!$A$1:$AK$1196,24,0)</f>
        <v>43565</v>
      </c>
      <c r="P141" s="17">
        <f>VLOOKUP(MTPL_Registrations[[#This Row],[player_id]],'MTBC statistics'!$A$1:$AK$1196,28,0)</f>
        <v>0</v>
      </c>
      <c r="Q141" s="13">
        <f>VLOOKUP(MTPL_Registrations[[#This Row],[player_id]],'MTBC statistics'!$A$1:$AK$1196,29,0)</f>
        <v>2</v>
      </c>
      <c r="R141" s="13">
        <f>VLOOKUP(MTPL_Registrations[[#This Row],[player_id]],'MTBC statistics'!$A$1:$AK$1196,34,0)</f>
        <v>362</v>
      </c>
      <c r="S141" s="13">
        <f>VLOOKUP(MTPL_Registrations[[#This Row],[player_id]],'MTBC statistics'!$A$1:$AK$1196,35,0)</f>
        <v>2</v>
      </c>
      <c r="T141" s="13">
        <f>VLOOKUP(MTPL_Registrations[[#This Row],[player_id]],'MTBC statistics'!$A$1:$AK$1196,36,0)</f>
        <v>310</v>
      </c>
      <c r="U141" s="13">
        <f>VLOOKUP(MTPL_Registrations[[#This Row],[player_id]],'MTBC statistics'!$A$1:$AK$1196,37,0)</f>
        <v>50</v>
      </c>
      <c r="V141" s="15" t="b">
        <f>IFERROR(VLOOKUP(MTPL_Registrations[[#This Row],[player_id]],Table6[#All],10,0),FALSE)</f>
        <v>0</v>
      </c>
      <c r="W141" s="15" t="b">
        <f>IFERROR(VLOOKUP(MTPL_Registrations[[#This Row],[player_id]],ONWER_RETAINED_PLAYER!$A$1:$M$25,3,0),FALSE)</f>
        <v>0</v>
      </c>
      <c r="X141" s="15" t="b">
        <f>IFERROR(VLOOKUP(MTPL_Registrations[[#This Row],[player_id]],ONWER_RETAINED_PLAYER!$A$1:$M$25,4,0),FALSE)</f>
        <v>0</v>
      </c>
      <c r="Y141" s="15">
        <v>140</v>
      </c>
      <c r="Z141" s="15">
        <v>202</v>
      </c>
      <c r="AA141" s="18">
        <v>100</v>
      </c>
      <c r="AB141" s="15">
        <f>VLOOKUP(MTPL_Registrations[[#This Row],[player_id]],'MTBC statistics'!$A$1:$AK$1196,13,0)</f>
        <v>0</v>
      </c>
      <c r="AC141" s="15">
        <f>VLOOKUP(MTPL_Registrations[[#This Row],[player_id]],'MTBC statistics'!$A$1:$AK$1196,14,0)</f>
        <v>0</v>
      </c>
      <c r="AD141" s="19"/>
    </row>
    <row r="142" spans="1:30" ht="22" customHeight="1" x14ac:dyDescent="0.2">
      <c r="A142" s="20">
        <v>514324</v>
      </c>
      <c r="B142" s="12" t="s">
        <v>74</v>
      </c>
      <c r="C142" s="12" t="s">
        <v>75</v>
      </c>
      <c r="D142" s="12">
        <v>6512468882</v>
      </c>
      <c r="E142" s="12" t="s">
        <v>60</v>
      </c>
      <c r="F142" s="13">
        <f>VLOOKUP(MTPL_Registrations[[#This Row],[player_id]],'MTBC statistics'!$A$1:$AK$1196,8,0)</f>
        <v>9</v>
      </c>
      <c r="G142" s="13">
        <f>VLOOKUP(MTPL_Registrations[[#This Row],[player_id]],'MTBC statistics'!$A$1:$AK$1196,11,0)</f>
        <v>118</v>
      </c>
      <c r="H142" s="13">
        <f>VLOOKUP(MTPL_Registrations[[#This Row],[player_id]],'MTBC statistics'!$A$1:$AK$1196,12,0)</f>
        <v>120</v>
      </c>
      <c r="I142" s="14">
        <f>VLOOKUP(MTPL_Registrations[[#This Row],[player_id]],'MTBC statistics'!$A$1:$AK$1196,17,0)</f>
        <v>98.333299999999994</v>
      </c>
      <c r="J142" s="15">
        <f>VLOOKUP(MTPL_Registrations[[#This Row],[player_id]],'MTBC statistics'!$A$1:$AK$1196,21,0)</f>
        <v>0</v>
      </c>
      <c r="K142" s="14">
        <f>VLOOKUP(MTPL_Registrations[[#This Row],[player_id]],'MTBC statistics'!$A$1:$AK$1196,23,0)</f>
        <v>0</v>
      </c>
      <c r="L142" s="15">
        <f>ROUND(VLOOKUP(MTPL_Registrations[[#This Row],[player_id]],'MTBC statistics'!$A$1:$AK$1196,19,0)/6,0)</f>
        <v>0</v>
      </c>
      <c r="M142" s="15">
        <f>VLOOKUP(MTPL_Registrations[[#This Row],[player_id]],'MTBC statistics'!$A$1:$AK$1196,16,0)</f>
        <v>13.1111</v>
      </c>
      <c r="N142" s="15">
        <f>VLOOKUP(MTPL_Registrations[[#This Row],[player_id]],'MTBC statistics'!$A$1:$AK$1196,15,0)</f>
        <v>60</v>
      </c>
      <c r="O142" s="16">
        <f>VLOOKUP(MTPL_Registrations[[#This Row],[player_id]],'MTBC statistics'!$A$1:$AK$1196,24,0)</f>
        <v>0</v>
      </c>
      <c r="P142" s="17">
        <f>VLOOKUP(MTPL_Registrations[[#This Row],[player_id]],'MTBC statistics'!$A$1:$AK$1196,28,0)</f>
        <v>0</v>
      </c>
      <c r="Q142" s="13">
        <f>VLOOKUP(MTPL_Registrations[[#This Row],[player_id]],'MTBC statistics'!$A$1:$AK$1196,29,0)</f>
        <v>2</v>
      </c>
      <c r="R142" s="13">
        <f>VLOOKUP(MTPL_Registrations[[#This Row],[player_id]],'MTBC statistics'!$A$1:$AK$1196,34,0)</f>
        <v>362</v>
      </c>
      <c r="S142" s="13">
        <f>VLOOKUP(MTPL_Registrations[[#This Row],[player_id]],'MTBC statistics'!$A$1:$AK$1196,35,0)</f>
        <v>332</v>
      </c>
      <c r="T142" s="13">
        <f>VLOOKUP(MTPL_Registrations[[#This Row],[player_id]],'MTBC statistics'!$A$1:$AK$1196,36,0)</f>
        <v>0</v>
      </c>
      <c r="U142" s="13">
        <f>VLOOKUP(MTPL_Registrations[[#This Row],[player_id]],'MTBC statistics'!$A$1:$AK$1196,37,0)</f>
        <v>30</v>
      </c>
      <c r="V142" s="15" t="b">
        <f>IFERROR(VLOOKUP(MTPL_Registrations[[#This Row],[player_id]],Table6[#All],10,0),FALSE)</f>
        <v>0</v>
      </c>
      <c r="W142" s="15" t="b">
        <f>IFERROR(VLOOKUP(MTPL_Registrations[[#This Row],[player_id]],ONWER_RETAINED_PLAYER!$A$1:$M$25,3,0),FALSE)</f>
        <v>0</v>
      </c>
      <c r="X142" s="15" t="b">
        <f>IFERROR(VLOOKUP(MTPL_Registrations[[#This Row],[player_id]],ONWER_RETAINED_PLAYER!$A$1:$M$25,4,0),FALSE)</f>
        <v>0</v>
      </c>
      <c r="Y142" s="15">
        <v>141</v>
      </c>
      <c r="Z142" s="15">
        <v>29</v>
      </c>
      <c r="AA142" s="18">
        <v>191</v>
      </c>
      <c r="AB142" s="15">
        <f>VLOOKUP(MTPL_Registrations[[#This Row],[player_id]],'MTBC statistics'!$A$1:$AK$1196,13,0)</f>
        <v>8</v>
      </c>
      <c r="AC142" s="15">
        <f>VLOOKUP(MTPL_Registrations[[#This Row],[player_id]],'MTBC statistics'!$A$1:$AK$1196,14,0)</f>
        <v>3</v>
      </c>
      <c r="AD142" s="19"/>
    </row>
    <row r="143" spans="1:30" ht="22" customHeight="1" x14ac:dyDescent="0.2">
      <c r="A143" s="20">
        <v>824037</v>
      </c>
      <c r="B143" s="12" t="s">
        <v>237</v>
      </c>
      <c r="C143" s="12" t="s">
        <v>238</v>
      </c>
      <c r="D143" s="12">
        <v>6122481468</v>
      </c>
      <c r="E143" s="12" t="s">
        <v>236</v>
      </c>
      <c r="F143" s="13">
        <f>VLOOKUP(MTPL_Registrations[[#This Row],[player_id]],'MTBC statistics'!$A$1:$AK$1196,8,0)</f>
        <v>9</v>
      </c>
      <c r="G143" s="13">
        <f>VLOOKUP(MTPL_Registrations[[#This Row],[player_id]],'MTBC statistics'!$A$1:$AK$1196,11,0)</f>
        <v>105</v>
      </c>
      <c r="H143" s="13">
        <f>VLOOKUP(MTPL_Registrations[[#This Row],[player_id]],'MTBC statistics'!$A$1:$AK$1196,12,0)</f>
        <v>140</v>
      </c>
      <c r="I143" s="14">
        <f>VLOOKUP(MTPL_Registrations[[#This Row],[player_id]],'MTBC statistics'!$A$1:$AK$1196,17,0)</f>
        <v>75</v>
      </c>
      <c r="J143" s="15">
        <f>VLOOKUP(MTPL_Registrations[[#This Row],[player_id]],'MTBC statistics'!$A$1:$AK$1196,21,0)</f>
        <v>5</v>
      </c>
      <c r="K143" s="14">
        <f>VLOOKUP(MTPL_Registrations[[#This Row],[player_id]],'MTBC statistics'!$A$1:$AK$1196,23,0)</f>
        <v>7.6040000000000001</v>
      </c>
      <c r="L143" s="15">
        <f>ROUND(VLOOKUP(MTPL_Registrations[[#This Row],[player_id]],'MTBC statistics'!$A$1:$AK$1196,19,0)/6,0)</f>
        <v>17</v>
      </c>
      <c r="M143" s="15">
        <f>VLOOKUP(MTPL_Registrations[[#This Row],[player_id]],'MTBC statistics'!$A$1:$AK$1196,16,0)</f>
        <v>11.666700000000001</v>
      </c>
      <c r="N143" s="15">
        <f>VLOOKUP(MTPL_Registrations[[#This Row],[player_id]],'MTBC statistics'!$A$1:$AK$1196,15,0)</f>
        <v>33</v>
      </c>
      <c r="O143" s="16">
        <f>VLOOKUP(MTPL_Registrations[[#This Row],[player_id]],'MTBC statistics'!$A$1:$AK$1196,24,0)</f>
        <v>43520</v>
      </c>
      <c r="P143" s="17">
        <f>VLOOKUP(MTPL_Registrations[[#This Row],[player_id]],'MTBC statistics'!$A$1:$AK$1196,28,0)</f>
        <v>0</v>
      </c>
      <c r="Q143" s="13">
        <f>VLOOKUP(MTPL_Registrations[[#This Row],[player_id]],'MTBC statistics'!$A$1:$AK$1196,29,0)</f>
        <v>4</v>
      </c>
      <c r="R143" s="13">
        <f>VLOOKUP(MTPL_Registrations[[#This Row],[player_id]],'MTBC statistics'!$A$1:$AK$1196,34,0)</f>
        <v>359</v>
      </c>
      <c r="S143" s="13">
        <f>VLOOKUP(MTPL_Registrations[[#This Row],[player_id]],'MTBC statistics'!$A$1:$AK$1196,35,0)</f>
        <v>209</v>
      </c>
      <c r="T143" s="13">
        <f>VLOOKUP(MTPL_Registrations[[#This Row],[player_id]],'MTBC statistics'!$A$1:$AK$1196,36,0)</f>
        <v>100</v>
      </c>
      <c r="U143" s="13">
        <f>VLOOKUP(MTPL_Registrations[[#This Row],[player_id]],'MTBC statistics'!$A$1:$AK$1196,37,0)</f>
        <v>50</v>
      </c>
      <c r="V143" s="15" t="b">
        <f>IFERROR(VLOOKUP(MTPL_Registrations[[#This Row],[player_id]],Table6[#All],10,0),FALSE)</f>
        <v>1</v>
      </c>
      <c r="W143" s="15" t="b">
        <f>IFERROR(VLOOKUP(MTPL_Registrations[[#This Row],[player_id]],ONWER_RETAINED_PLAYER!$A$1:$M$25,3,0),FALSE)</f>
        <v>0</v>
      </c>
      <c r="X143" s="15" t="b">
        <f>IFERROR(VLOOKUP(MTPL_Registrations[[#This Row],[player_id]],ONWER_RETAINED_PLAYER!$A$1:$M$25,4,0),FALSE)</f>
        <v>0</v>
      </c>
      <c r="Y143" s="15">
        <v>142</v>
      </c>
      <c r="Z143" s="15">
        <v>61</v>
      </c>
      <c r="AA143" s="18">
        <v>156</v>
      </c>
      <c r="AB143" s="15">
        <f>VLOOKUP(MTPL_Registrations[[#This Row],[player_id]],'MTBC statistics'!$A$1:$AK$1196,13,0)</f>
        <v>6</v>
      </c>
      <c r="AC143" s="15">
        <f>VLOOKUP(MTPL_Registrations[[#This Row],[player_id]],'MTBC statistics'!$A$1:$AK$1196,14,0)</f>
        <v>4</v>
      </c>
      <c r="AD143" s="19"/>
    </row>
    <row r="144" spans="1:30" ht="22" customHeight="1" x14ac:dyDescent="0.2">
      <c r="A144" s="20">
        <v>514462</v>
      </c>
      <c r="B144" s="12" t="s">
        <v>438</v>
      </c>
      <c r="C144" s="12" t="s">
        <v>439</v>
      </c>
      <c r="D144" s="12">
        <v>6122481755</v>
      </c>
      <c r="E144" s="12" t="s">
        <v>435</v>
      </c>
      <c r="F144" s="13">
        <f>VLOOKUP(MTPL_Registrations[[#This Row],[player_id]],'MTBC statistics'!$A$1:$AK$1196,8,0)</f>
        <v>9</v>
      </c>
      <c r="G144" s="13">
        <f>VLOOKUP(MTPL_Registrations[[#This Row],[player_id]],'MTBC statistics'!$A$1:$AK$1196,11,0)</f>
        <v>7</v>
      </c>
      <c r="H144" s="13">
        <f>VLOOKUP(MTPL_Registrations[[#This Row],[player_id]],'MTBC statistics'!$A$1:$AK$1196,12,0)</f>
        <v>16</v>
      </c>
      <c r="I144" s="14">
        <f>VLOOKUP(MTPL_Registrations[[#This Row],[player_id]],'MTBC statistics'!$A$1:$AK$1196,17,0)</f>
        <v>43.75</v>
      </c>
      <c r="J144" s="15">
        <f>VLOOKUP(MTPL_Registrations[[#This Row],[player_id]],'MTBC statistics'!$A$1:$AK$1196,21,0)</f>
        <v>10</v>
      </c>
      <c r="K144" s="14">
        <f>VLOOKUP(MTPL_Registrations[[#This Row],[player_id]],'MTBC statistics'!$A$1:$AK$1196,23,0)</f>
        <v>3.95</v>
      </c>
      <c r="L144" s="15">
        <f>ROUND(VLOOKUP(MTPL_Registrations[[#This Row],[player_id]],'MTBC statistics'!$A$1:$AK$1196,19,0)/6,0)</f>
        <v>20</v>
      </c>
      <c r="M144" s="15">
        <f>VLOOKUP(MTPL_Registrations[[#This Row],[player_id]],'MTBC statistics'!$A$1:$AK$1196,16,0)</f>
        <v>2.3332999999999999</v>
      </c>
      <c r="N144" s="15">
        <f>VLOOKUP(MTPL_Registrations[[#This Row],[player_id]],'MTBC statistics'!$A$1:$AK$1196,15,0)</f>
        <v>3</v>
      </c>
      <c r="O144" s="16">
        <f>VLOOKUP(MTPL_Registrations[[#This Row],[player_id]],'MTBC statistics'!$A$1:$AK$1196,24,0)</f>
        <v>43532</v>
      </c>
      <c r="P144" s="17">
        <f>VLOOKUP(MTPL_Registrations[[#This Row],[player_id]],'MTBC statistics'!$A$1:$AK$1196,28,0)</f>
        <v>0</v>
      </c>
      <c r="Q144" s="13">
        <f>VLOOKUP(MTPL_Registrations[[#This Row],[player_id]],'MTBC statistics'!$A$1:$AK$1196,29,0)</f>
        <v>1</v>
      </c>
      <c r="R144" s="13">
        <f>VLOOKUP(MTPL_Registrations[[#This Row],[player_id]],'MTBC statistics'!$A$1:$AK$1196,34,0)</f>
        <v>357</v>
      </c>
      <c r="S144" s="13">
        <f>VLOOKUP(MTPL_Registrations[[#This Row],[player_id]],'MTBC statistics'!$A$1:$AK$1196,35,0)</f>
        <v>7</v>
      </c>
      <c r="T144" s="13">
        <f>VLOOKUP(MTPL_Registrations[[#This Row],[player_id]],'MTBC statistics'!$A$1:$AK$1196,36,0)</f>
        <v>330</v>
      </c>
      <c r="U144" s="13">
        <f>VLOOKUP(MTPL_Registrations[[#This Row],[player_id]],'MTBC statistics'!$A$1:$AK$1196,37,0)</f>
        <v>20</v>
      </c>
      <c r="V144" s="15" t="b">
        <f>IFERROR(VLOOKUP(MTPL_Registrations[[#This Row],[player_id]],Table6[#All],10,0),FALSE)</f>
        <v>0</v>
      </c>
      <c r="W144" s="15" t="b">
        <f>IFERROR(VLOOKUP(MTPL_Registrations[[#This Row],[player_id]],ONWER_RETAINED_PLAYER!$A$1:$M$25,3,0),FALSE)</f>
        <v>0</v>
      </c>
      <c r="X144" s="15" t="b">
        <f>IFERROR(VLOOKUP(MTPL_Registrations[[#This Row],[player_id]],ONWER_RETAINED_PLAYER!$A$1:$M$25,4,0),FALSE)</f>
        <v>0</v>
      </c>
      <c r="Y144" s="15">
        <v>143</v>
      </c>
      <c r="Z144" s="15">
        <v>192</v>
      </c>
      <c r="AA144" s="18">
        <v>94</v>
      </c>
      <c r="AB144" s="15">
        <f>VLOOKUP(MTPL_Registrations[[#This Row],[player_id]],'MTBC statistics'!$A$1:$AK$1196,13,0)</f>
        <v>0</v>
      </c>
      <c r="AC144" s="15">
        <f>VLOOKUP(MTPL_Registrations[[#This Row],[player_id]],'MTBC statistics'!$A$1:$AK$1196,14,0)</f>
        <v>0</v>
      </c>
      <c r="AD144" s="19"/>
    </row>
    <row r="145" spans="1:30" ht="22" customHeight="1" x14ac:dyDescent="0.2">
      <c r="A145" s="20">
        <v>512865</v>
      </c>
      <c r="B145" s="12" t="s">
        <v>111</v>
      </c>
      <c r="C145" s="12" t="s">
        <v>112</v>
      </c>
      <c r="D145" s="12">
        <v>6127072530</v>
      </c>
      <c r="E145" s="12" t="s">
        <v>108</v>
      </c>
      <c r="F145" s="13">
        <f>VLOOKUP(MTPL_Registrations[[#This Row],[player_id]],'MTBC statistics'!$A$1:$AK$1196,8,0)</f>
        <v>10</v>
      </c>
      <c r="G145" s="13">
        <f>VLOOKUP(MTPL_Registrations[[#This Row],[player_id]],'MTBC statistics'!$A$1:$AK$1196,11,0)</f>
        <v>106</v>
      </c>
      <c r="H145" s="13">
        <f>VLOOKUP(MTPL_Registrations[[#This Row],[player_id]],'MTBC statistics'!$A$1:$AK$1196,12,0)</f>
        <v>166</v>
      </c>
      <c r="I145" s="14">
        <f>VLOOKUP(MTPL_Registrations[[#This Row],[player_id]],'MTBC statistics'!$A$1:$AK$1196,17,0)</f>
        <v>63.855400000000003</v>
      </c>
      <c r="J145" s="15">
        <f>VLOOKUP(MTPL_Registrations[[#This Row],[player_id]],'MTBC statistics'!$A$1:$AK$1196,21,0)</f>
        <v>3</v>
      </c>
      <c r="K145" s="14">
        <f>VLOOKUP(MTPL_Registrations[[#This Row],[player_id]],'MTBC statistics'!$A$1:$AK$1196,23,0)</f>
        <v>5.1429</v>
      </c>
      <c r="L145" s="15">
        <f>ROUND(VLOOKUP(MTPL_Registrations[[#This Row],[player_id]],'MTBC statistics'!$A$1:$AK$1196,19,0)/6,0)</f>
        <v>14</v>
      </c>
      <c r="M145" s="15">
        <f>VLOOKUP(MTPL_Registrations[[#This Row],[player_id]],'MTBC statistics'!$A$1:$AK$1196,16,0)</f>
        <v>11.777799999999999</v>
      </c>
      <c r="N145" s="15">
        <f>VLOOKUP(MTPL_Registrations[[#This Row],[player_id]],'MTBC statistics'!$A$1:$AK$1196,15,0)</f>
        <v>29</v>
      </c>
      <c r="O145" s="16">
        <f>VLOOKUP(MTPL_Registrations[[#This Row],[player_id]],'MTBC statistics'!$A$1:$AK$1196,24,0)</f>
        <v>43476</v>
      </c>
      <c r="P145" s="17">
        <f>VLOOKUP(MTPL_Registrations[[#This Row],[player_id]],'MTBC statistics'!$A$1:$AK$1196,28,0)</f>
        <v>0</v>
      </c>
      <c r="Q145" s="13">
        <f>VLOOKUP(MTPL_Registrations[[#This Row],[player_id]],'MTBC statistics'!$A$1:$AK$1196,29,0)</f>
        <v>5</v>
      </c>
      <c r="R145" s="13">
        <f>VLOOKUP(MTPL_Registrations[[#This Row],[player_id]],'MTBC statistics'!$A$1:$AK$1196,34,0)</f>
        <v>355</v>
      </c>
      <c r="S145" s="13">
        <f>VLOOKUP(MTPL_Registrations[[#This Row],[player_id]],'MTBC statistics'!$A$1:$AK$1196,35,0)</f>
        <v>165</v>
      </c>
      <c r="T145" s="13">
        <f>VLOOKUP(MTPL_Registrations[[#This Row],[player_id]],'MTBC statistics'!$A$1:$AK$1196,36,0)</f>
        <v>120</v>
      </c>
      <c r="U145" s="13">
        <f>VLOOKUP(MTPL_Registrations[[#This Row],[player_id]],'MTBC statistics'!$A$1:$AK$1196,37,0)</f>
        <v>70</v>
      </c>
      <c r="V145" s="15" t="b">
        <f>IFERROR(VLOOKUP(MTPL_Registrations[[#This Row],[player_id]],Table6[#All],10,0),FALSE)</f>
        <v>0</v>
      </c>
      <c r="W145" s="15" t="b">
        <f>IFERROR(VLOOKUP(MTPL_Registrations[[#This Row],[player_id]],ONWER_RETAINED_PLAYER!$A$1:$M$25,3,0),FALSE)</f>
        <v>0</v>
      </c>
      <c r="X145" s="15" t="b">
        <f>IFERROR(VLOOKUP(MTPL_Registrations[[#This Row],[player_id]],ONWER_RETAINED_PLAYER!$A$1:$M$25,4,0),FALSE)</f>
        <v>0</v>
      </c>
      <c r="Y145" s="15">
        <v>144</v>
      </c>
      <c r="Z145" s="15">
        <v>76</v>
      </c>
      <c r="AA145" s="18">
        <v>150</v>
      </c>
      <c r="AB145" s="15">
        <f>VLOOKUP(MTPL_Registrations[[#This Row],[player_id]],'MTBC statistics'!$A$1:$AK$1196,13,0)</f>
        <v>5</v>
      </c>
      <c r="AC145" s="15">
        <f>VLOOKUP(MTPL_Registrations[[#This Row],[player_id]],'MTBC statistics'!$A$1:$AK$1196,14,0)</f>
        <v>2</v>
      </c>
      <c r="AD145" s="19"/>
    </row>
    <row r="146" spans="1:30" ht="22" customHeight="1" x14ac:dyDescent="0.2">
      <c r="A146" s="20">
        <v>215774</v>
      </c>
      <c r="B146" s="12" t="s">
        <v>361</v>
      </c>
      <c r="C146" s="12" t="s">
        <v>362</v>
      </c>
      <c r="D146" s="12">
        <v>4127994888</v>
      </c>
      <c r="E146" s="12" t="s">
        <v>363</v>
      </c>
      <c r="F146" s="13">
        <f>VLOOKUP(MTPL_Registrations[[#This Row],[player_id]],'MTBC statistics'!$A$1:$AK$1196,8,0)</f>
        <v>11</v>
      </c>
      <c r="G146" s="13">
        <f>VLOOKUP(MTPL_Registrations[[#This Row],[player_id]],'MTBC statistics'!$A$1:$AK$1196,11,0)</f>
        <v>29</v>
      </c>
      <c r="H146" s="13">
        <f>VLOOKUP(MTPL_Registrations[[#This Row],[player_id]],'MTBC statistics'!$A$1:$AK$1196,12,0)</f>
        <v>82</v>
      </c>
      <c r="I146" s="14">
        <f>VLOOKUP(MTPL_Registrations[[#This Row],[player_id]],'MTBC statistics'!$A$1:$AK$1196,17,0)</f>
        <v>35.365900000000003</v>
      </c>
      <c r="J146" s="15">
        <f>VLOOKUP(MTPL_Registrations[[#This Row],[player_id]],'MTBC statistics'!$A$1:$AK$1196,21,0)</f>
        <v>15</v>
      </c>
      <c r="K146" s="14">
        <f>VLOOKUP(MTPL_Registrations[[#This Row],[player_id]],'MTBC statistics'!$A$1:$AK$1196,23,0)</f>
        <v>7.0909000000000004</v>
      </c>
      <c r="L146" s="15">
        <f>ROUND(VLOOKUP(MTPL_Registrations[[#This Row],[player_id]],'MTBC statistics'!$A$1:$AK$1196,19,0)/6,0)</f>
        <v>29</v>
      </c>
      <c r="M146" s="15">
        <f>VLOOKUP(MTPL_Registrations[[#This Row],[player_id]],'MTBC statistics'!$A$1:$AK$1196,16,0)</f>
        <v>2.9</v>
      </c>
      <c r="N146" s="15">
        <f>VLOOKUP(MTPL_Registrations[[#This Row],[player_id]],'MTBC statistics'!$A$1:$AK$1196,15,0)</f>
        <v>6</v>
      </c>
      <c r="O146" s="16">
        <f>VLOOKUP(MTPL_Registrations[[#This Row],[player_id]],'MTBC statistics'!$A$1:$AK$1196,24,0)</f>
        <v>43549</v>
      </c>
      <c r="P146" s="17">
        <f>VLOOKUP(MTPL_Registrations[[#This Row],[player_id]],'MTBC statistics'!$A$1:$AK$1196,28,0)</f>
        <v>0</v>
      </c>
      <c r="Q146" s="13">
        <f>VLOOKUP(MTPL_Registrations[[#This Row],[player_id]],'MTBC statistics'!$A$1:$AK$1196,29,0)</f>
        <v>2</v>
      </c>
      <c r="R146" s="13">
        <f>VLOOKUP(MTPL_Registrations[[#This Row],[player_id]],'MTBC statistics'!$A$1:$AK$1196,34,0)</f>
        <v>350</v>
      </c>
      <c r="S146" s="13">
        <f>VLOOKUP(MTPL_Registrations[[#This Row],[player_id]],'MTBC statistics'!$A$1:$AK$1196,35,0)</f>
        <v>-10</v>
      </c>
      <c r="T146" s="13">
        <f>VLOOKUP(MTPL_Registrations[[#This Row],[player_id]],'MTBC statistics'!$A$1:$AK$1196,36,0)</f>
        <v>320</v>
      </c>
      <c r="U146" s="13">
        <f>VLOOKUP(MTPL_Registrations[[#This Row],[player_id]],'MTBC statistics'!$A$1:$AK$1196,37,0)</f>
        <v>40</v>
      </c>
      <c r="V146" s="15" t="b">
        <f>IFERROR(VLOOKUP(MTPL_Registrations[[#This Row],[player_id]],Table6[#All],10,0),FALSE)</f>
        <v>0</v>
      </c>
      <c r="W146" s="15" t="b">
        <f>IFERROR(VLOOKUP(MTPL_Registrations[[#This Row],[player_id]],ONWER_RETAINED_PLAYER!$A$1:$M$25,3,0),FALSE)</f>
        <v>0</v>
      </c>
      <c r="X146" s="15" t="b">
        <f>IFERROR(VLOOKUP(MTPL_Registrations[[#This Row],[player_id]],ONWER_RETAINED_PLAYER!$A$1:$M$25,4,0),FALSE)</f>
        <v>0</v>
      </c>
      <c r="Y146" s="15">
        <v>145</v>
      </c>
      <c r="Z146" s="15">
        <v>227</v>
      </c>
      <c r="AA146" s="18">
        <v>97</v>
      </c>
      <c r="AB146" s="15">
        <f>VLOOKUP(MTPL_Registrations[[#This Row],[player_id]],'MTBC statistics'!$A$1:$AK$1196,13,0)</f>
        <v>1</v>
      </c>
      <c r="AC146" s="15">
        <f>VLOOKUP(MTPL_Registrations[[#This Row],[player_id]],'MTBC statistics'!$A$1:$AK$1196,14,0)</f>
        <v>0</v>
      </c>
      <c r="AD146" s="19"/>
    </row>
    <row r="147" spans="1:30" ht="22" customHeight="1" x14ac:dyDescent="0.2">
      <c r="A147" s="20">
        <v>360953</v>
      </c>
      <c r="B147" s="12" t="s">
        <v>2309</v>
      </c>
      <c r="C147" s="12" t="s">
        <v>2310</v>
      </c>
      <c r="D147" s="12">
        <v>2348179322</v>
      </c>
      <c r="E147" s="12" t="s">
        <v>386</v>
      </c>
      <c r="F147" s="13">
        <f>VLOOKUP(MTPL_Registrations[[#This Row],[player_id]],'MTBC statistics'!$A$1:$AK$1196,8,0)</f>
        <v>9</v>
      </c>
      <c r="G147" s="13">
        <f>VLOOKUP(MTPL_Registrations[[#This Row],[player_id]],'MTBC statistics'!$A$1:$AK$1196,11,0)</f>
        <v>89</v>
      </c>
      <c r="H147" s="13">
        <f>VLOOKUP(MTPL_Registrations[[#This Row],[player_id]],'MTBC statistics'!$A$1:$AK$1196,12,0)</f>
        <v>70</v>
      </c>
      <c r="I147" s="14">
        <f>VLOOKUP(MTPL_Registrations[[#This Row],[player_id]],'MTBC statistics'!$A$1:$AK$1196,17,0)</f>
        <v>127.1429</v>
      </c>
      <c r="J147" s="15">
        <f>VLOOKUP(MTPL_Registrations[[#This Row],[player_id]],'MTBC statistics'!$A$1:$AK$1196,21,0)</f>
        <v>0</v>
      </c>
      <c r="K147" s="14">
        <f>VLOOKUP(MTPL_Registrations[[#This Row],[player_id]],'MTBC statistics'!$A$1:$AK$1196,23,0)</f>
        <v>0</v>
      </c>
      <c r="L147" s="15">
        <f>ROUND(VLOOKUP(MTPL_Registrations[[#This Row],[player_id]],'MTBC statistics'!$A$1:$AK$1196,19,0)/6,0)</f>
        <v>0</v>
      </c>
      <c r="M147" s="15">
        <f>VLOOKUP(MTPL_Registrations[[#This Row],[player_id]],'MTBC statistics'!$A$1:$AK$1196,16,0)</f>
        <v>12.7143</v>
      </c>
      <c r="N147" s="15">
        <f>VLOOKUP(MTPL_Registrations[[#This Row],[player_id]],'MTBC statistics'!$A$1:$AK$1196,15,0)</f>
        <v>34</v>
      </c>
      <c r="O147" s="16">
        <f>VLOOKUP(MTPL_Registrations[[#This Row],[player_id]],'MTBC statistics'!$A$1:$AK$1196,24,0)</f>
        <v>0</v>
      </c>
      <c r="P147" s="17">
        <f>VLOOKUP(MTPL_Registrations[[#This Row],[player_id]],'MTBC statistics'!$A$1:$AK$1196,28,0)</f>
        <v>0</v>
      </c>
      <c r="Q147" s="13">
        <f>VLOOKUP(MTPL_Registrations[[#This Row],[player_id]],'MTBC statistics'!$A$1:$AK$1196,29,0)</f>
        <v>7</v>
      </c>
      <c r="R147" s="13">
        <f>VLOOKUP(MTPL_Registrations[[#This Row],[player_id]],'MTBC statistics'!$A$1:$AK$1196,34,0)</f>
        <v>347</v>
      </c>
      <c r="S147" s="13">
        <f>VLOOKUP(MTPL_Registrations[[#This Row],[player_id]],'MTBC statistics'!$A$1:$AK$1196,35,0)</f>
        <v>227</v>
      </c>
      <c r="T147" s="13">
        <f>VLOOKUP(MTPL_Registrations[[#This Row],[player_id]],'MTBC statistics'!$A$1:$AK$1196,36,0)</f>
        <v>0</v>
      </c>
      <c r="U147" s="13">
        <f>VLOOKUP(MTPL_Registrations[[#This Row],[player_id]],'MTBC statistics'!$A$1:$AK$1196,37,0)</f>
        <v>120</v>
      </c>
      <c r="V147" s="15" t="b">
        <f>IFERROR(VLOOKUP(MTPL_Registrations[[#This Row],[player_id]],Table6[#All],10,0),FALSE)</f>
        <v>0</v>
      </c>
      <c r="W147" s="15" t="b">
        <f>IFERROR(VLOOKUP(MTPL_Registrations[[#This Row],[player_id]],ONWER_RETAINED_PLAYER!$A$1:$M$25,3,0),FALSE)</f>
        <v>0</v>
      </c>
      <c r="X147" s="15" t="b">
        <f>IFERROR(VLOOKUP(MTPL_Registrations[[#This Row],[player_id]],ONWER_RETAINED_PLAYER!$A$1:$M$25,4,0),FALSE)</f>
        <v>0</v>
      </c>
      <c r="Y147" s="15">
        <v>146</v>
      </c>
      <c r="Z147" s="15">
        <v>52</v>
      </c>
      <c r="AA147" s="18">
        <v>197</v>
      </c>
      <c r="AB147" s="15">
        <f>VLOOKUP(MTPL_Registrations[[#This Row],[player_id]],'MTBC statistics'!$A$1:$AK$1196,13,0)</f>
        <v>6</v>
      </c>
      <c r="AC147" s="15">
        <f>VLOOKUP(MTPL_Registrations[[#This Row],[player_id]],'MTBC statistics'!$A$1:$AK$1196,14,0)</f>
        <v>6</v>
      </c>
      <c r="AD147" s="19"/>
    </row>
    <row r="148" spans="1:30" ht="22" customHeight="1" x14ac:dyDescent="0.2">
      <c r="A148" s="20">
        <v>513130</v>
      </c>
      <c r="B148" s="12" t="s">
        <v>175</v>
      </c>
      <c r="C148" s="12" t="s">
        <v>176</v>
      </c>
      <c r="D148" s="12">
        <v>6515032898</v>
      </c>
      <c r="E148" s="12" t="s">
        <v>174</v>
      </c>
      <c r="F148" s="13">
        <f>VLOOKUP(MTPL_Registrations[[#This Row],[player_id]],'MTBC statistics'!$A$1:$AK$1196,8,0)</f>
        <v>7</v>
      </c>
      <c r="G148" s="13">
        <f>VLOOKUP(MTPL_Registrations[[#This Row],[player_id]],'MTBC statistics'!$A$1:$AK$1196,11,0)</f>
        <v>50</v>
      </c>
      <c r="H148" s="13">
        <f>VLOOKUP(MTPL_Registrations[[#This Row],[player_id]],'MTBC statistics'!$A$1:$AK$1196,12,0)</f>
        <v>90</v>
      </c>
      <c r="I148" s="14">
        <f>VLOOKUP(MTPL_Registrations[[#This Row],[player_id]],'MTBC statistics'!$A$1:$AK$1196,17,0)</f>
        <v>55.555599999999998</v>
      </c>
      <c r="J148" s="15">
        <f>VLOOKUP(MTPL_Registrations[[#This Row],[player_id]],'MTBC statistics'!$A$1:$AK$1196,21,0)</f>
        <v>7</v>
      </c>
      <c r="K148" s="14">
        <f>VLOOKUP(MTPL_Registrations[[#This Row],[player_id]],'MTBC statistics'!$A$1:$AK$1196,23,0)</f>
        <v>5.7390999999999996</v>
      </c>
      <c r="L148" s="15">
        <f>ROUND(VLOOKUP(MTPL_Registrations[[#This Row],[player_id]],'MTBC statistics'!$A$1:$AK$1196,19,0)/6,0)</f>
        <v>23</v>
      </c>
      <c r="M148" s="15">
        <f>VLOOKUP(MTPL_Registrations[[#This Row],[player_id]],'MTBC statistics'!$A$1:$AK$1196,16,0)</f>
        <v>8.3332999999999995</v>
      </c>
      <c r="N148" s="15">
        <f>VLOOKUP(MTPL_Registrations[[#This Row],[player_id]],'MTBC statistics'!$A$1:$AK$1196,15,0)</f>
        <v>15</v>
      </c>
      <c r="O148" s="16">
        <f>VLOOKUP(MTPL_Registrations[[#This Row],[player_id]],'MTBC statistics'!$A$1:$AK$1196,24,0)</f>
        <v>43538</v>
      </c>
      <c r="P148" s="17">
        <f>VLOOKUP(MTPL_Registrations[[#This Row],[player_id]],'MTBC statistics'!$A$1:$AK$1196,28,0)</f>
        <v>0</v>
      </c>
      <c r="Q148" s="13">
        <f>VLOOKUP(MTPL_Registrations[[#This Row],[player_id]],'MTBC statistics'!$A$1:$AK$1196,29,0)</f>
        <v>5</v>
      </c>
      <c r="R148" s="13">
        <f>VLOOKUP(MTPL_Registrations[[#This Row],[player_id]],'MTBC statistics'!$A$1:$AK$1196,34,0)</f>
        <v>341</v>
      </c>
      <c r="S148" s="13">
        <f>VLOOKUP(MTPL_Registrations[[#This Row],[player_id]],'MTBC statistics'!$A$1:$AK$1196,35,0)</f>
        <v>71</v>
      </c>
      <c r="T148" s="13">
        <f>VLOOKUP(MTPL_Registrations[[#This Row],[player_id]],'MTBC statistics'!$A$1:$AK$1196,36,0)</f>
        <v>210</v>
      </c>
      <c r="U148" s="13">
        <f>VLOOKUP(MTPL_Registrations[[#This Row],[player_id]],'MTBC statistics'!$A$1:$AK$1196,37,0)</f>
        <v>60</v>
      </c>
      <c r="V148" s="15" t="b">
        <f>IFERROR(VLOOKUP(MTPL_Registrations[[#This Row],[player_id]],Table6[#All],10,0),FALSE)</f>
        <v>0</v>
      </c>
      <c r="W148" s="15" t="b">
        <f>IFERROR(VLOOKUP(MTPL_Registrations[[#This Row],[player_id]],ONWER_RETAINED_PLAYER!$A$1:$M$25,3,0),FALSE)</f>
        <v>0</v>
      </c>
      <c r="X148" s="15" t="b">
        <f>IFERROR(VLOOKUP(MTPL_Registrations[[#This Row],[player_id]],ONWER_RETAINED_PLAYER!$A$1:$M$25,4,0),FALSE)</f>
        <v>0</v>
      </c>
      <c r="Y148" s="15">
        <v>147</v>
      </c>
      <c r="Z148" s="15">
        <v>135</v>
      </c>
      <c r="AA148" s="18">
        <v>126</v>
      </c>
      <c r="AB148" s="15">
        <f>VLOOKUP(MTPL_Registrations[[#This Row],[player_id]],'MTBC statistics'!$A$1:$AK$1196,13,0)</f>
        <v>1</v>
      </c>
      <c r="AC148" s="15">
        <f>VLOOKUP(MTPL_Registrations[[#This Row],[player_id]],'MTBC statistics'!$A$1:$AK$1196,14,0)</f>
        <v>0</v>
      </c>
      <c r="AD148" s="19"/>
    </row>
    <row r="149" spans="1:30" ht="22" customHeight="1" x14ac:dyDescent="0.2">
      <c r="A149" s="20">
        <v>513269</v>
      </c>
      <c r="B149" s="12" t="s">
        <v>243</v>
      </c>
      <c r="C149" s="12" t="s">
        <v>244</v>
      </c>
      <c r="D149" s="12">
        <v>2246003394</v>
      </c>
      <c r="E149" s="12" t="s">
        <v>229</v>
      </c>
      <c r="F149" s="13">
        <f>VLOOKUP(MTPL_Registrations[[#This Row],[player_id]],'MTBC statistics'!$A$1:$AK$1196,8,0)</f>
        <v>8</v>
      </c>
      <c r="G149" s="13">
        <f>VLOOKUP(MTPL_Registrations[[#This Row],[player_id]],'MTBC statistics'!$A$1:$AK$1196,11,0)</f>
        <v>23</v>
      </c>
      <c r="H149" s="13">
        <f>VLOOKUP(MTPL_Registrations[[#This Row],[player_id]],'MTBC statistics'!$A$1:$AK$1196,12,0)</f>
        <v>47</v>
      </c>
      <c r="I149" s="14">
        <f>VLOOKUP(MTPL_Registrations[[#This Row],[player_id]],'MTBC statistics'!$A$1:$AK$1196,17,0)</f>
        <v>48.936199999999999</v>
      </c>
      <c r="J149" s="15">
        <f>VLOOKUP(MTPL_Registrations[[#This Row],[player_id]],'MTBC statistics'!$A$1:$AK$1196,21,0)</f>
        <v>7</v>
      </c>
      <c r="K149" s="14">
        <f>VLOOKUP(MTPL_Registrations[[#This Row],[player_id]],'MTBC statistics'!$A$1:$AK$1196,23,0)</f>
        <v>3.1463000000000001</v>
      </c>
      <c r="L149" s="15">
        <f>ROUND(VLOOKUP(MTPL_Registrations[[#This Row],[player_id]],'MTBC statistics'!$A$1:$AK$1196,19,0)/6,0)</f>
        <v>14</v>
      </c>
      <c r="M149" s="15">
        <f>VLOOKUP(MTPL_Registrations[[#This Row],[player_id]],'MTBC statistics'!$A$1:$AK$1196,16,0)</f>
        <v>3.8332999999999999</v>
      </c>
      <c r="N149" s="15">
        <f>VLOOKUP(MTPL_Registrations[[#This Row],[player_id]],'MTBC statistics'!$A$1:$AK$1196,15,0)</f>
        <v>11</v>
      </c>
      <c r="O149" s="16">
        <f>VLOOKUP(MTPL_Registrations[[#This Row],[player_id]],'MTBC statistics'!$A$1:$AK$1196,24,0)</f>
        <v>43532</v>
      </c>
      <c r="P149" s="17">
        <f>VLOOKUP(MTPL_Registrations[[#This Row],[player_id]],'MTBC statistics'!$A$1:$AK$1196,28,0)</f>
        <v>0</v>
      </c>
      <c r="Q149" s="13">
        <f>VLOOKUP(MTPL_Registrations[[#This Row],[player_id]],'MTBC statistics'!$A$1:$AK$1196,29,0)</f>
        <v>2</v>
      </c>
      <c r="R149" s="13">
        <f>VLOOKUP(MTPL_Registrations[[#This Row],[player_id]],'MTBC statistics'!$A$1:$AK$1196,34,0)</f>
        <v>335</v>
      </c>
      <c r="S149" s="13">
        <f>VLOOKUP(MTPL_Registrations[[#This Row],[player_id]],'MTBC statistics'!$A$1:$AK$1196,35,0)</f>
        <v>15</v>
      </c>
      <c r="T149" s="13">
        <f>VLOOKUP(MTPL_Registrations[[#This Row],[player_id]],'MTBC statistics'!$A$1:$AK$1196,36,0)</f>
        <v>290</v>
      </c>
      <c r="U149" s="13">
        <f>VLOOKUP(MTPL_Registrations[[#This Row],[player_id]],'MTBC statistics'!$A$1:$AK$1196,37,0)</f>
        <v>30</v>
      </c>
      <c r="V149" s="15" t="b">
        <f>IFERROR(VLOOKUP(MTPL_Registrations[[#This Row],[player_id]],Table6[#All],10,0),FALSE)</f>
        <v>0</v>
      </c>
      <c r="W149" s="15" t="b">
        <f>IFERROR(VLOOKUP(MTPL_Registrations[[#This Row],[player_id]],ONWER_RETAINED_PLAYER!$A$1:$M$25,3,0),FALSE)</f>
        <v>0</v>
      </c>
      <c r="X149" s="15" t="b">
        <f>IFERROR(VLOOKUP(MTPL_Registrations[[#This Row],[player_id]],ONWER_RETAINED_PLAYER!$A$1:$M$25,4,0),FALSE)</f>
        <v>0</v>
      </c>
      <c r="Y149" s="15">
        <v>148</v>
      </c>
      <c r="Z149" s="15">
        <v>183</v>
      </c>
      <c r="AA149" s="18">
        <v>106</v>
      </c>
      <c r="AB149" s="15">
        <f>VLOOKUP(MTPL_Registrations[[#This Row],[player_id]],'MTBC statistics'!$A$1:$AK$1196,13,0)</f>
        <v>0</v>
      </c>
      <c r="AC149" s="15">
        <f>VLOOKUP(MTPL_Registrations[[#This Row],[player_id]],'MTBC statistics'!$A$1:$AK$1196,14,0)</f>
        <v>1</v>
      </c>
      <c r="AD149" s="19"/>
    </row>
    <row r="150" spans="1:30" ht="22" customHeight="1" x14ac:dyDescent="0.2">
      <c r="A150" s="20">
        <v>820376</v>
      </c>
      <c r="B150" s="12" t="s">
        <v>420</v>
      </c>
      <c r="C150" s="12" t="s">
        <v>421</v>
      </c>
      <c r="D150" s="12">
        <v>3202008231</v>
      </c>
      <c r="E150" s="12" t="s">
        <v>422</v>
      </c>
      <c r="F150" s="13">
        <f>VLOOKUP(MTPL_Registrations[[#This Row],[player_id]],'MTBC statistics'!$A$1:$AK$1196,8,0)</f>
        <v>8</v>
      </c>
      <c r="G150" s="13">
        <f>VLOOKUP(MTPL_Registrations[[#This Row],[player_id]],'MTBC statistics'!$A$1:$AK$1196,11,0)</f>
        <v>10</v>
      </c>
      <c r="H150" s="13">
        <f>VLOOKUP(MTPL_Registrations[[#This Row],[player_id]],'MTBC statistics'!$A$1:$AK$1196,12,0)</f>
        <v>66</v>
      </c>
      <c r="I150" s="14">
        <f>VLOOKUP(MTPL_Registrations[[#This Row],[player_id]],'MTBC statistics'!$A$1:$AK$1196,17,0)</f>
        <v>15.1515</v>
      </c>
      <c r="J150" s="15">
        <f>VLOOKUP(MTPL_Registrations[[#This Row],[player_id]],'MTBC statistics'!$A$1:$AK$1196,21,0)</f>
        <v>6</v>
      </c>
      <c r="K150" s="14">
        <f>VLOOKUP(MTPL_Registrations[[#This Row],[player_id]],'MTBC statistics'!$A$1:$AK$1196,23,0)</f>
        <v>5.48</v>
      </c>
      <c r="L150" s="15">
        <f>ROUND(VLOOKUP(MTPL_Registrations[[#This Row],[player_id]],'MTBC statistics'!$A$1:$AK$1196,19,0)/6,0)</f>
        <v>25</v>
      </c>
      <c r="M150" s="15">
        <f>VLOOKUP(MTPL_Registrations[[#This Row],[player_id]],'MTBC statistics'!$A$1:$AK$1196,16,0)</f>
        <v>1.4286000000000001</v>
      </c>
      <c r="N150" s="15">
        <f>VLOOKUP(MTPL_Registrations[[#This Row],[player_id]],'MTBC statistics'!$A$1:$AK$1196,15,0)</f>
        <v>5</v>
      </c>
      <c r="O150" s="16">
        <f>VLOOKUP(MTPL_Registrations[[#This Row],[player_id]],'MTBC statistics'!$A$1:$AK$1196,24,0)</f>
        <v>43570</v>
      </c>
      <c r="P150" s="17">
        <f>VLOOKUP(MTPL_Registrations[[#This Row],[player_id]],'MTBC statistics'!$A$1:$AK$1196,28,0)</f>
        <v>0</v>
      </c>
      <c r="Q150" s="13">
        <f>VLOOKUP(MTPL_Registrations[[#This Row],[player_id]],'MTBC statistics'!$A$1:$AK$1196,29,0)</f>
        <v>5</v>
      </c>
      <c r="R150" s="13">
        <f>VLOOKUP(MTPL_Registrations[[#This Row],[player_id]],'MTBC statistics'!$A$1:$AK$1196,34,0)</f>
        <v>330</v>
      </c>
      <c r="S150" s="13">
        <f>VLOOKUP(MTPL_Registrations[[#This Row],[player_id]],'MTBC statistics'!$A$1:$AK$1196,35,0)</f>
        <v>-40</v>
      </c>
      <c r="T150" s="13">
        <f>VLOOKUP(MTPL_Registrations[[#This Row],[player_id]],'MTBC statistics'!$A$1:$AK$1196,36,0)</f>
        <v>270</v>
      </c>
      <c r="U150" s="13">
        <f>VLOOKUP(MTPL_Registrations[[#This Row],[player_id]],'MTBC statistics'!$A$1:$AK$1196,37,0)</f>
        <v>100</v>
      </c>
      <c r="V150" s="15" t="b">
        <f>IFERROR(VLOOKUP(MTPL_Registrations[[#This Row],[player_id]],Table6[#All],10,0),FALSE)</f>
        <v>0</v>
      </c>
      <c r="W150" s="15" t="b">
        <f>IFERROR(VLOOKUP(MTPL_Registrations[[#This Row],[player_id]],ONWER_RETAINED_PLAYER!$A$1:$M$25,3,0),FALSE)</f>
        <v>0</v>
      </c>
      <c r="X150" s="15" t="b">
        <f>IFERROR(VLOOKUP(MTPL_Registrations[[#This Row],[player_id]],ONWER_RETAINED_PLAYER!$A$1:$M$25,4,0),FALSE)</f>
        <v>0</v>
      </c>
      <c r="Y150" s="15">
        <v>149</v>
      </c>
      <c r="Z150" s="15">
        <v>238</v>
      </c>
      <c r="AA150" s="18">
        <v>116</v>
      </c>
      <c r="AB150" s="15">
        <f>VLOOKUP(MTPL_Registrations[[#This Row],[player_id]],'MTBC statistics'!$A$1:$AK$1196,13,0)</f>
        <v>0</v>
      </c>
      <c r="AC150" s="15">
        <f>VLOOKUP(MTPL_Registrations[[#This Row],[player_id]],'MTBC statistics'!$A$1:$AK$1196,14,0)</f>
        <v>0</v>
      </c>
      <c r="AD150" s="19"/>
    </row>
    <row r="151" spans="1:30" ht="22" customHeight="1" x14ac:dyDescent="0.2">
      <c r="A151" s="20">
        <v>1275056</v>
      </c>
      <c r="B151" s="12" t="s">
        <v>276</v>
      </c>
      <c r="C151" s="12" t="s">
        <v>277</v>
      </c>
      <c r="D151" s="12">
        <v>6128767417</v>
      </c>
      <c r="E151" s="12" t="s">
        <v>269</v>
      </c>
      <c r="F151" s="13">
        <f>VLOOKUP(MTPL_Registrations[[#This Row],[player_id]],'MTBC statistics'!$A$1:$AK$1196,8,0)</f>
        <v>9</v>
      </c>
      <c r="G151" s="13">
        <f>VLOOKUP(MTPL_Registrations[[#This Row],[player_id]],'MTBC statistics'!$A$1:$AK$1196,11,0)</f>
        <v>131</v>
      </c>
      <c r="H151" s="13">
        <f>VLOOKUP(MTPL_Registrations[[#This Row],[player_id]],'MTBC statistics'!$A$1:$AK$1196,12,0)</f>
        <v>172</v>
      </c>
      <c r="I151" s="14">
        <f>VLOOKUP(MTPL_Registrations[[#This Row],[player_id]],'MTBC statistics'!$A$1:$AK$1196,17,0)</f>
        <v>76.162800000000004</v>
      </c>
      <c r="J151" s="15">
        <f>VLOOKUP(MTPL_Registrations[[#This Row],[player_id]],'MTBC statistics'!$A$1:$AK$1196,21,0)</f>
        <v>0</v>
      </c>
      <c r="K151" s="14">
        <f>VLOOKUP(MTPL_Registrations[[#This Row],[player_id]],'MTBC statistics'!$A$1:$AK$1196,23,0)</f>
        <v>0</v>
      </c>
      <c r="L151" s="15">
        <f>ROUND(VLOOKUP(MTPL_Registrations[[#This Row],[player_id]],'MTBC statistics'!$A$1:$AK$1196,19,0)/6,0)</f>
        <v>0</v>
      </c>
      <c r="M151" s="15">
        <f>VLOOKUP(MTPL_Registrations[[#This Row],[player_id]],'MTBC statistics'!$A$1:$AK$1196,16,0)</f>
        <v>14.5556</v>
      </c>
      <c r="N151" s="15">
        <f>VLOOKUP(MTPL_Registrations[[#This Row],[player_id]],'MTBC statistics'!$A$1:$AK$1196,15,0)</f>
        <v>45</v>
      </c>
      <c r="O151" s="16">
        <f>VLOOKUP(MTPL_Registrations[[#This Row],[player_id]],'MTBC statistics'!$A$1:$AK$1196,24,0)</f>
        <v>0</v>
      </c>
      <c r="P151" s="17">
        <f>VLOOKUP(MTPL_Registrations[[#This Row],[player_id]],'MTBC statistics'!$A$1:$AK$1196,28,0)</f>
        <v>0</v>
      </c>
      <c r="Q151" s="13">
        <f>VLOOKUP(MTPL_Registrations[[#This Row],[player_id]],'MTBC statistics'!$A$1:$AK$1196,29,0)</f>
        <v>2</v>
      </c>
      <c r="R151" s="13">
        <f>VLOOKUP(MTPL_Registrations[[#This Row],[player_id]],'MTBC statistics'!$A$1:$AK$1196,34,0)</f>
        <v>324</v>
      </c>
      <c r="S151" s="13">
        <f>VLOOKUP(MTPL_Registrations[[#This Row],[player_id]],'MTBC statistics'!$A$1:$AK$1196,35,0)</f>
        <v>234</v>
      </c>
      <c r="T151" s="13">
        <f>VLOOKUP(MTPL_Registrations[[#This Row],[player_id]],'MTBC statistics'!$A$1:$AK$1196,36,0)</f>
        <v>0</v>
      </c>
      <c r="U151" s="13">
        <f>VLOOKUP(MTPL_Registrations[[#This Row],[player_id]],'MTBC statistics'!$A$1:$AK$1196,37,0)</f>
        <v>90</v>
      </c>
      <c r="V151" s="15" t="b">
        <f>IFERROR(VLOOKUP(MTPL_Registrations[[#This Row],[player_id]],Table6[#All],10,0),FALSE)</f>
        <v>0</v>
      </c>
      <c r="W151" s="15" t="b">
        <f>IFERROR(VLOOKUP(MTPL_Registrations[[#This Row],[player_id]],ONWER_RETAINED_PLAYER!$A$1:$M$25,3,0),FALSE)</f>
        <v>0</v>
      </c>
      <c r="X151" s="15" t="b">
        <f>IFERROR(VLOOKUP(MTPL_Registrations[[#This Row],[player_id]],ONWER_RETAINED_PLAYER!$A$1:$M$25,4,0),FALSE)</f>
        <v>0</v>
      </c>
      <c r="Y151" s="15">
        <v>150</v>
      </c>
      <c r="Z151" s="15">
        <v>49</v>
      </c>
      <c r="AA151" s="18">
        <v>195</v>
      </c>
      <c r="AB151" s="15">
        <f>VLOOKUP(MTPL_Registrations[[#This Row],[player_id]],'MTBC statistics'!$A$1:$AK$1196,13,0)</f>
        <v>7</v>
      </c>
      <c r="AC151" s="15">
        <f>VLOOKUP(MTPL_Registrations[[#This Row],[player_id]],'MTBC statistics'!$A$1:$AK$1196,14,0)</f>
        <v>3</v>
      </c>
      <c r="AD151" s="19"/>
    </row>
    <row r="152" spans="1:30" ht="22" customHeight="1" x14ac:dyDescent="0.2">
      <c r="A152" s="20">
        <v>1225800</v>
      </c>
      <c r="B152" s="12" t="s">
        <v>2332</v>
      </c>
      <c r="C152" s="12" t="s">
        <v>2333</v>
      </c>
      <c r="D152" s="12">
        <v>6506805351</v>
      </c>
      <c r="E152" s="12" t="s">
        <v>347</v>
      </c>
      <c r="F152" s="13">
        <f>VLOOKUP(MTPL_Registrations[[#This Row],[player_id]],'MTBC statistics'!$A$1:$AK$1196,8,0)</f>
        <v>11</v>
      </c>
      <c r="G152" s="13">
        <f>VLOOKUP(MTPL_Registrations[[#This Row],[player_id]],'MTBC statistics'!$A$1:$AK$1196,11,0)</f>
        <v>22</v>
      </c>
      <c r="H152" s="13">
        <f>VLOOKUP(MTPL_Registrations[[#This Row],[player_id]],'MTBC statistics'!$A$1:$AK$1196,12,0)</f>
        <v>33</v>
      </c>
      <c r="I152" s="14">
        <f>VLOOKUP(MTPL_Registrations[[#This Row],[player_id]],'MTBC statistics'!$A$1:$AK$1196,17,0)</f>
        <v>66.666700000000006</v>
      </c>
      <c r="J152" s="15">
        <f>VLOOKUP(MTPL_Registrations[[#This Row],[player_id]],'MTBC statistics'!$A$1:$AK$1196,21,0)</f>
        <v>10</v>
      </c>
      <c r="K152" s="14">
        <f>VLOOKUP(MTPL_Registrations[[#This Row],[player_id]],'MTBC statistics'!$A$1:$AK$1196,23,0)</f>
        <v>6.8182</v>
      </c>
      <c r="L152" s="15">
        <f>ROUND(VLOOKUP(MTPL_Registrations[[#This Row],[player_id]],'MTBC statistics'!$A$1:$AK$1196,19,0)/6,0)</f>
        <v>11</v>
      </c>
      <c r="M152" s="15">
        <f>VLOOKUP(MTPL_Registrations[[#This Row],[player_id]],'MTBC statistics'!$A$1:$AK$1196,16,0)</f>
        <v>2.75</v>
      </c>
      <c r="N152" s="15">
        <f>VLOOKUP(MTPL_Registrations[[#This Row],[player_id]],'MTBC statistics'!$A$1:$AK$1196,15,0)</f>
        <v>8</v>
      </c>
      <c r="O152" s="16">
        <f>VLOOKUP(MTPL_Registrations[[#This Row],[player_id]],'MTBC statistics'!$A$1:$AK$1196,24,0)</f>
        <v>43540</v>
      </c>
      <c r="P152" s="17">
        <f>VLOOKUP(MTPL_Registrations[[#This Row],[player_id]],'MTBC statistics'!$A$1:$AK$1196,28,0)</f>
        <v>0</v>
      </c>
      <c r="Q152" s="13">
        <f>VLOOKUP(MTPL_Registrations[[#This Row],[player_id]],'MTBC statistics'!$A$1:$AK$1196,29,0)</f>
        <v>3</v>
      </c>
      <c r="R152" s="13">
        <f>VLOOKUP(MTPL_Registrations[[#This Row],[player_id]],'MTBC statistics'!$A$1:$AK$1196,34,0)</f>
        <v>322</v>
      </c>
      <c r="S152" s="13">
        <f>VLOOKUP(MTPL_Registrations[[#This Row],[player_id]],'MTBC statistics'!$A$1:$AK$1196,35,0)</f>
        <v>12</v>
      </c>
      <c r="T152" s="13">
        <f>VLOOKUP(MTPL_Registrations[[#This Row],[player_id]],'MTBC statistics'!$A$1:$AK$1196,36,0)</f>
        <v>270</v>
      </c>
      <c r="U152" s="13">
        <f>VLOOKUP(MTPL_Registrations[[#This Row],[player_id]],'MTBC statistics'!$A$1:$AK$1196,37,0)</f>
        <v>40</v>
      </c>
      <c r="V152" s="15" t="b">
        <f>IFERROR(VLOOKUP(MTPL_Registrations[[#This Row],[player_id]],Table6[#All],10,0),FALSE)</f>
        <v>0</v>
      </c>
      <c r="W152" s="15" t="b">
        <f>IFERROR(VLOOKUP(MTPL_Registrations[[#This Row],[player_id]],ONWER_RETAINED_PLAYER!$A$1:$M$25,3,0),FALSE)</f>
        <v>0</v>
      </c>
      <c r="X152" s="15" t="b">
        <f>IFERROR(VLOOKUP(MTPL_Registrations[[#This Row],[player_id]],ONWER_RETAINED_PLAYER!$A$1:$M$25,4,0),FALSE)</f>
        <v>0</v>
      </c>
      <c r="Y152" s="15">
        <v>151</v>
      </c>
      <c r="Z152" s="15">
        <v>188</v>
      </c>
      <c r="AA152" s="18">
        <v>114</v>
      </c>
      <c r="AB152" s="15">
        <f>VLOOKUP(MTPL_Registrations[[#This Row],[player_id]],'MTBC statistics'!$A$1:$AK$1196,13,0)</f>
        <v>0</v>
      </c>
      <c r="AC152" s="15">
        <f>VLOOKUP(MTPL_Registrations[[#This Row],[player_id]],'MTBC statistics'!$A$1:$AK$1196,14,0)</f>
        <v>0</v>
      </c>
      <c r="AD152" s="19"/>
    </row>
    <row r="153" spans="1:30" ht="22" customHeight="1" x14ac:dyDescent="0.2">
      <c r="A153" s="20">
        <v>513280</v>
      </c>
      <c r="B153" s="12" t="s">
        <v>68</v>
      </c>
      <c r="C153" s="12" t="s">
        <v>69</v>
      </c>
      <c r="D153" s="12">
        <v>6514978374</v>
      </c>
      <c r="E153" s="12" t="s">
        <v>60</v>
      </c>
      <c r="F153" s="13">
        <f>VLOOKUP(MTPL_Registrations[[#This Row],[player_id]],'MTBC statistics'!$A$1:$AK$1196,8,0)</f>
        <v>10</v>
      </c>
      <c r="G153" s="13">
        <f>VLOOKUP(MTPL_Registrations[[#This Row],[player_id]],'MTBC statistics'!$A$1:$AK$1196,11,0)</f>
        <v>125</v>
      </c>
      <c r="H153" s="13">
        <f>VLOOKUP(MTPL_Registrations[[#This Row],[player_id]],'MTBC statistics'!$A$1:$AK$1196,12,0)</f>
        <v>158</v>
      </c>
      <c r="I153" s="14">
        <f>VLOOKUP(MTPL_Registrations[[#This Row],[player_id]],'MTBC statistics'!$A$1:$AK$1196,17,0)</f>
        <v>79.113900000000001</v>
      </c>
      <c r="J153" s="15">
        <f>VLOOKUP(MTPL_Registrations[[#This Row],[player_id]],'MTBC statistics'!$A$1:$AK$1196,21,0)</f>
        <v>1</v>
      </c>
      <c r="K153" s="14">
        <f>VLOOKUP(MTPL_Registrations[[#This Row],[player_id]],'MTBC statistics'!$A$1:$AK$1196,23,0)</f>
        <v>8.5</v>
      </c>
      <c r="L153" s="15">
        <f>ROUND(VLOOKUP(MTPL_Registrations[[#This Row],[player_id]],'MTBC statistics'!$A$1:$AK$1196,19,0)/6,0)</f>
        <v>2</v>
      </c>
      <c r="M153" s="15">
        <f>VLOOKUP(MTPL_Registrations[[#This Row],[player_id]],'MTBC statistics'!$A$1:$AK$1196,16,0)</f>
        <v>12.5</v>
      </c>
      <c r="N153" s="15">
        <f>VLOOKUP(MTPL_Registrations[[#This Row],[player_id]],'MTBC statistics'!$A$1:$AK$1196,15,0)</f>
        <v>30</v>
      </c>
      <c r="O153" s="16">
        <f>VLOOKUP(MTPL_Registrations[[#This Row],[player_id]],'MTBC statistics'!$A$1:$AK$1196,24,0)</f>
        <v>43472</v>
      </c>
      <c r="P153" s="17">
        <f>VLOOKUP(MTPL_Registrations[[#This Row],[player_id]],'MTBC statistics'!$A$1:$AK$1196,28,0)</f>
        <v>0</v>
      </c>
      <c r="Q153" s="13">
        <f>VLOOKUP(MTPL_Registrations[[#This Row],[player_id]],'MTBC statistics'!$A$1:$AK$1196,29,0)</f>
        <v>7</v>
      </c>
      <c r="R153" s="13">
        <f>VLOOKUP(MTPL_Registrations[[#This Row],[player_id]],'MTBC statistics'!$A$1:$AK$1196,34,0)</f>
        <v>319</v>
      </c>
      <c r="S153" s="13">
        <f>VLOOKUP(MTPL_Registrations[[#This Row],[player_id]],'MTBC statistics'!$A$1:$AK$1196,35,0)</f>
        <v>229</v>
      </c>
      <c r="T153" s="13">
        <f>VLOOKUP(MTPL_Registrations[[#This Row],[player_id]],'MTBC statistics'!$A$1:$AK$1196,36,0)</f>
        <v>20</v>
      </c>
      <c r="U153" s="13">
        <f>VLOOKUP(MTPL_Registrations[[#This Row],[player_id]],'MTBC statistics'!$A$1:$AK$1196,37,0)</f>
        <v>70</v>
      </c>
      <c r="V153" s="15" t="b">
        <f>IFERROR(VLOOKUP(MTPL_Registrations[[#This Row],[player_id]],Table6[#All],10,0),FALSE)</f>
        <v>0</v>
      </c>
      <c r="W153" s="15" t="b">
        <f>IFERROR(VLOOKUP(MTPL_Registrations[[#This Row],[player_id]],ONWER_RETAINED_PLAYER!$A$1:$M$25,3,0),FALSE)</f>
        <v>0</v>
      </c>
      <c r="X153" s="15" t="b">
        <f>IFERROR(VLOOKUP(MTPL_Registrations[[#This Row],[player_id]],ONWER_RETAINED_PLAYER!$A$1:$M$25,4,0),FALSE)</f>
        <v>0</v>
      </c>
      <c r="Y153" s="15">
        <v>152</v>
      </c>
      <c r="Z153" s="15">
        <v>51</v>
      </c>
      <c r="AA153" s="18">
        <v>177</v>
      </c>
      <c r="AB153" s="15">
        <f>VLOOKUP(MTPL_Registrations[[#This Row],[player_id]],'MTBC statistics'!$A$1:$AK$1196,13,0)</f>
        <v>6</v>
      </c>
      <c r="AC153" s="15">
        <f>VLOOKUP(MTPL_Registrations[[#This Row],[player_id]],'MTBC statistics'!$A$1:$AK$1196,14,0)</f>
        <v>4</v>
      </c>
      <c r="AD153" s="19"/>
    </row>
    <row r="154" spans="1:30" ht="22" customHeight="1" x14ac:dyDescent="0.2">
      <c r="A154" s="20">
        <v>512807</v>
      </c>
      <c r="B154" s="12" t="s">
        <v>217</v>
      </c>
      <c r="C154" s="12" t="s">
        <v>218</v>
      </c>
      <c r="D154" s="12">
        <v>6513359720</v>
      </c>
      <c r="E154" s="12" t="s">
        <v>219</v>
      </c>
      <c r="F154" s="13">
        <f>VLOOKUP(MTPL_Registrations[[#This Row],[player_id]],'MTBC statistics'!$A$1:$AK$1196,8,0)</f>
        <v>8</v>
      </c>
      <c r="G154" s="13">
        <f>VLOOKUP(MTPL_Registrations[[#This Row],[player_id]],'MTBC statistics'!$A$1:$AK$1196,11,0)</f>
        <v>53</v>
      </c>
      <c r="H154" s="13">
        <f>VLOOKUP(MTPL_Registrations[[#This Row],[player_id]],'MTBC statistics'!$A$1:$AK$1196,12,0)</f>
        <v>118</v>
      </c>
      <c r="I154" s="14">
        <f>VLOOKUP(MTPL_Registrations[[#This Row],[player_id]],'MTBC statistics'!$A$1:$AK$1196,17,0)</f>
        <v>44.915300000000002</v>
      </c>
      <c r="J154" s="15">
        <f>VLOOKUP(MTPL_Registrations[[#This Row],[player_id]],'MTBC statistics'!$A$1:$AK$1196,21,0)</f>
        <v>6</v>
      </c>
      <c r="K154" s="14">
        <f>VLOOKUP(MTPL_Registrations[[#This Row],[player_id]],'MTBC statistics'!$A$1:$AK$1196,23,0)</f>
        <v>6.1778000000000004</v>
      </c>
      <c r="L154" s="15">
        <f>ROUND(VLOOKUP(MTPL_Registrations[[#This Row],[player_id]],'MTBC statistics'!$A$1:$AK$1196,19,0)/6,0)</f>
        <v>23</v>
      </c>
      <c r="M154" s="15">
        <f>VLOOKUP(MTPL_Registrations[[#This Row],[player_id]],'MTBC statistics'!$A$1:$AK$1196,16,0)</f>
        <v>7.5713999999999997</v>
      </c>
      <c r="N154" s="15">
        <f>VLOOKUP(MTPL_Registrations[[#This Row],[player_id]],'MTBC statistics'!$A$1:$AK$1196,15,0)</f>
        <v>12</v>
      </c>
      <c r="O154" s="16">
        <f>VLOOKUP(MTPL_Registrations[[#This Row],[player_id]],'MTBC statistics'!$A$1:$AK$1196,24,0)</f>
        <v>43516</v>
      </c>
      <c r="P154" s="17">
        <f>VLOOKUP(MTPL_Registrations[[#This Row],[player_id]],'MTBC statistics'!$A$1:$AK$1196,28,0)</f>
        <v>0</v>
      </c>
      <c r="Q154" s="13">
        <f>VLOOKUP(MTPL_Registrations[[#This Row],[player_id]],'MTBC statistics'!$A$1:$AK$1196,29,0)</f>
        <v>2</v>
      </c>
      <c r="R154" s="13">
        <f>VLOOKUP(MTPL_Registrations[[#This Row],[player_id]],'MTBC statistics'!$A$1:$AK$1196,34,0)</f>
        <v>315</v>
      </c>
      <c r="S154" s="13">
        <f>VLOOKUP(MTPL_Registrations[[#This Row],[player_id]],'MTBC statistics'!$A$1:$AK$1196,35,0)</f>
        <v>65</v>
      </c>
      <c r="T154" s="13">
        <f>VLOOKUP(MTPL_Registrations[[#This Row],[player_id]],'MTBC statistics'!$A$1:$AK$1196,36,0)</f>
        <v>210</v>
      </c>
      <c r="U154" s="13">
        <f>VLOOKUP(MTPL_Registrations[[#This Row],[player_id]],'MTBC statistics'!$A$1:$AK$1196,37,0)</f>
        <v>40</v>
      </c>
      <c r="V154" s="15" t="b">
        <f>IFERROR(VLOOKUP(MTPL_Registrations[[#This Row],[player_id]],Table6[#All],10,0),FALSE)</f>
        <v>0</v>
      </c>
      <c r="W154" s="15" t="b">
        <f>IFERROR(VLOOKUP(MTPL_Registrations[[#This Row],[player_id]],ONWER_RETAINED_PLAYER!$A$1:$M$25,3,0),FALSE)</f>
        <v>0</v>
      </c>
      <c r="X154" s="15" t="b">
        <f>IFERROR(VLOOKUP(MTPL_Registrations[[#This Row],[player_id]],ONWER_RETAINED_PLAYER!$A$1:$M$25,4,0),FALSE)</f>
        <v>0</v>
      </c>
      <c r="Y154" s="15">
        <v>153</v>
      </c>
      <c r="Z154" s="15">
        <v>139</v>
      </c>
      <c r="AA154" s="18">
        <v>127</v>
      </c>
      <c r="AB154" s="15">
        <f>VLOOKUP(MTPL_Registrations[[#This Row],[player_id]],'MTBC statistics'!$A$1:$AK$1196,13,0)</f>
        <v>0</v>
      </c>
      <c r="AC154" s="15">
        <f>VLOOKUP(MTPL_Registrations[[#This Row],[player_id]],'MTBC statistics'!$A$1:$AK$1196,14,0)</f>
        <v>1</v>
      </c>
      <c r="AD154" s="19"/>
    </row>
    <row r="155" spans="1:30" ht="22" customHeight="1" x14ac:dyDescent="0.2">
      <c r="A155" s="20">
        <v>517105</v>
      </c>
      <c r="B155" s="12" t="s">
        <v>223</v>
      </c>
      <c r="C155" s="12" t="s">
        <v>224</v>
      </c>
      <c r="D155" s="12">
        <v>6514600523</v>
      </c>
      <c r="E155" s="12" t="s">
        <v>222</v>
      </c>
      <c r="F155" s="13">
        <f>VLOOKUP(MTPL_Registrations[[#This Row],[player_id]],'MTBC statistics'!$A$1:$AK$1196,8,0)</f>
        <v>7</v>
      </c>
      <c r="G155" s="13">
        <f>VLOOKUP(MTPL_Registrations[[#This Row],[player_id]],'MTBC statistics'!$A$1:$AK$1196,11,0)</f>
        <v>98</v>
      </c>
      <c r="H155" s="13">
        <f>VLOOKUP(MTPL_Registrations[[#This Row],[player_id]],'MTBC statistics'!$A$1:$AK$1196,12,0)</f>
        <v>178</v>
      </c>
      <c r="I155" s="14">
        <f>VLOOKUP(MTPL_Registrations[[#This Row],[player_id]],'MTBC statistics'!$A$1:$AK$1196,17,0)</f>
        <v>55.056199999999997</v>
      </c>
      <c r="J155" s="15">
        <f>VLOOKUP(MTPL_Registrations[[#This Row],[player_id]],'MTBC statistics'!$A$1:$AK$1196,21,0)</f>
        <v>5</v>
      </c>
      <c r="K155" s="14">
        <f>VLOOKUP(MTPL_Registrations[[#This Row],[player_id]],'MTBC statistics'!$A$1:$AK$1196,23,0)</f>
        <v>5.3114999999999997</v>
      </c>
      <c r="L155" s="15">
        <f>ROUND(VLOOKUP(MTPL_Registrations[[#This Row],[player_id]],'MTBC statistics'!$A$1:$AK$1196,19,0)/6,0)</f>
        <v>10</v>
      </c>
      <c r="M155" s="15">
        <f>VLOOKUP(MTPL_Registrations[[#This Row],[player_id]],'MTBC statistics'!$A$1:$AK$1196,16,0)</f>
        <v>14</v>
      </c>
      <c r="N155" s="15">
        <f>VLOOKUP(MTPL_Registrations[[#This Row],[player_id]],'MTBC statistics'!$A$1:$AK$1196,15,0)</f>
        <v>34</v>
      </c>
      <c r="O155" s="16">
        <f>VLOOKUP(MTPL_Registrations[[#This Row],[player_id]],'MTBC statistics'!$A$1:$AK$1196,24,0)</f>
        <v>43523</v>
      </c>
      <c r="P155" s="17">
        <f>VLOOKUP(MTPL_Registrations[[#This Row],[player_id]],'MTBC statistics'!$A$1:$AK$1196,28,0)</f>
        <v>0</v>
      </c>
      <c r="Q155" s="13">
        <f>VLOOKUP(MTPL_Registrations[[#This Row],[player_id]],'MTBC statistics'!$A$1:$AK$1196,29,0)</f>
        <v>1</v>
      </c>
      <c r="R155" s="13">
        <f>VLOOKUP(MTPL_Registrations[[#This Row],[player_id]],'MTBC statistics'!$A$1:$AK$1196,34,0)</f>
        <v>315</v>
      </c>
      <c r="S155" s="13">
        <f>VLOOKUP(MTPL_Registrations[[#This Row],[player_id]],'MTBC statistics'!$A$1:$AK$1196,35,0)</f>
        <v>145</v>
      </c>
      <c r="T155" s="13">
        <f>VLOOKUP(MTPL_Registrations[[#This Row],[player_id]],'MTBC statistics'!$A$1:$AK$1196,36,0)</f>
        <v>140</v>
      </c>
      <c r="U155" s="13">
        <f>VLOOKUP(MTPL_Registrations[[#This Row],[player_id]],'MTBC statistics'!$A$1:$AK$1196,37,0)</f>
        <v>30</v>
      </c>
      <c r="V155" s="15" t="b">
        <f>IFERROR(VLOOKUP(MTPL_Registrations[[#This Row],[player_id]],Table6[#All],10,0),FALSE)</f>
        <v>0</v>
      </c>
      <c r="W155" s="15" t="b">
        <f>IFERROR(VLOOKUP(MTPL_Registrations[[#This Row],[player_id]],ONWER_RETAINED_PLAYER!$A$1:$M$25,3,0),FALSE)</f>
        <v>0</v>
      </c>
      <c r="X155" s="15" t="b">
        <f>IFERROR(VLOOKUP(MTPL_Registrations[[#This Row],[player_id]],ONWER_RETAINED_PLAYER!$A$1:$M$25,4,0),FALSE)</f>
        <v>0</v>
      </c>
      <c r="Y155" s="15">
        <v>154</v>
      </c>
      <c r="Z155" s="15">
        <v>89</v>
      </c>
      <c r="AA155" s="18">
        <v>142</v>
      </c>
      <c r="AB155" s="15">
        <f>VLOOKUP(MTPL_Registrations[[#This Row],[player_id]],'MTBC statistics'!$A$1:$AK$1196,13,0)</f>
        <v>5</v>
      </c>
      <c r="AC155" s="15">
        <f>VLOOKUP(MTPL_Registrations[[#This Row],[player_id]],'MTBC statistics'!$A$1:$AK$1196,14,0)</f>
        <v>1</v>
      </c>
      <c r="AD155" s="19"/>
    </row>
    <row r="156" spans="1:30" ht="22" customHeight="1" x14ac:dyDescent="0.2">
      <c r="A156" s="20">
        <v>218975</v>
      </c>
      <c r="B156" s="12" t="s">
        <v>382</v>
      </c>
      <c r="C156" s="12" t="s">
        <v>383</v>
      </c>
      <c r="D156" s="12">
        <v>9523888826</v>
      </c>
      <c r="E156" s="12" t="s">
        <v>371</v>
      </c>
      <c r="F156" s="13">
        <f>VLOOKUP(MTPL_Registrations[[#This Row],[player_id]],'MTBC statistics'!$A$1:$AK$1196,8,0)</f>
        <v>9</v>
      </c>
      <c r="G156" s="13">
        <f>VLOOKUP(MTPL_Registrations[[#This Row],[player_id]],'MTBC statistics'!$A$1:$AK$1196,11,0)</f>
        <v>80</v>
      </c>
      <c r="H156" s="13">
        <f>VLOOKUP(MTPL_Registrations[[#This Row],[player_id]],'MTBC statistics'!$A$1:$AK$1196,12,0)</f>
        <v>150</v>
      </c>
      <c r="I156" s="14">
        <f>VLOOKUP(MTPL_Registrations[[#This Row],[player_id]],'MTBC statistics'!$A$1:$AK$1196,17,0)</f>
        <v>53.333300000000001</v>
      </c>
      <c r="J156" s="15">
        <f>VLOOKUP(MTPL_Registrations[[#This Row],[player_id]],'MTBC statistics'!$A$1:$AK$1196,21,0)</f>
        <v>0</v>
      </c>
      <c r="K156" s="14">
        <f>VLOOKUP(MTPL_Registrations[[#This Row],[player_id]],'MTBC statistics'!$A$1:$AK$1196,23,0)</f>
        <v>0</v>
      </c>
      <c r="L156" s="15">
        <f>ROUND(VLOOKUP(MTPL_Registrations[[#This Row],[player_id]],'MTBC statistics'!$A$1:$AK$1196,19,0)/6,0)</f>
        <v>0</v>
      </c>
      <c r="M156" s="15">
        <f>VLOOKUP(MTPL_Registrations[[#This Row],[player_id]],'MTBC statistics'!$A$1:$AK$1196,16,0)</f>
        <v>8.8888999999999996</v>
      </c>
      <c r="N156" s="15">
        <f>VLOOKUP(MTPL_Registrations[[#This Row],[player_id]],'MTBC statistics'!$A$1:$AK$1196,15,0)</f>
        <v>31</v>
      </c>
      <c r="O156" s="16">
        <f>VLOOKUP(MTPL_Registrations[[#This Row],[player_id]],'MTBC statistics'!$A$1:$AK$1196,24,0)</f>
        <v>0</v>
      </c>
      <c r="P156" s="17">
        <f>VLOOKUP(MTPL_Registrations[[#This Row],[player_id]],'MTBC statistics'!$A$1:$AK$1196,28,0)</f>
        <v>0</v>
      </c>
      <c r="Q156" s="13">
        <f>VLOOKUP(MTPL_Registrations[[#This Row],[player_id]],'MTBC statistics'!$A$1:$AK$1196,29,0)</f>
        <v>6</v>
      </c>
      <c r="R156" s="13">
        <f>VLOOKUP(MTPL_Registrations[[#This Row],[player_id]],'MTBC statistics'!$A$1:$AK$1196,34,0)</f>
        <v>314</v>
      </c>
      <c r="S156" s="13">
        <f>VLOOKUP(MTPL_Registrations[[#This Row],[player_id]],'MTBC statistics'!$A$1:$AK$1196,35,0)</f>
        <v>134</v>
      </c>
      <c r="T156" s="13">
        <f>VLOOKUP(MTPL_Registrations[[#This Row],[player_id]],'MTBC statistics'!$A$1:$AK$1196,36,0)</f>
        <v>0</v>
      </c>
      <c r="U156" s="13">
        <f>VLOOKUP(MTPL_Registrations[[#This Row],[player_id]],'MTBC statistics'!$A$1:$AK$1196,37,0)</f>
        <v>180</v>
      </c>
      <c r="V156" s="15" t="b">
        <f>IFERROR(VLOOKUP(MTPL_Registrations[[#This Row],[player_id]],Table6[#All],10,0),FALSE)</f>
        <v>0</v>
      </c>
      <c r="W156" s="15" t="b">
        <f>IFERROR(VLOOKUP(MTPL_Registrations[[#This Row],[player_id]],ONWER_RETAINED_PLAYER!$A$1:$M$25,3,0),FALSE)</f>
        <v>0</v>
      </c>
      <c r="X156" s="15" t="b">
        <f>IFERROR(VLOOKUP(MTPL_Registrations[[#This Row],[player_id]],ONWER_RETAINED_PLAYER!$A$1:$M$25,4,0),FALSE)</f>
        <v>0</v>
      </c>
      <c r="Y156" s="15">
        <v>155</v>
      </c>
      <c r="Z156" s="15">
        <v>94</v>
      </c>
      <c r="AA156" s="18">
        <v>204</v>
      </c>
      <c r="AB156" s="15">
        <f>VLOOKUP(MTPL_Registrations[[#This Row],[player_id]],'MTBC statistics'!$A$1:$AK$1196,13,0)</f>
        <v>4</v>
      </c>
      <c r="AC156" s="15">
        <f>VLOOKUP(MTPL_Registrations[[#This Row],[player_id]],'MTBC statistics'!$A$1:$AK$1196,14,0)</f>
        <v>0</v>
      </c>
      <c r="AD156" s="19"/>
    </row>
    <row r="157" spans="1:30" ht="22" customHeight="1" x14ac:dyDescent="0.2">
      <c r="A157" s="20">
        <v>567035</v>
      </c>
      <c r="B157" s="12" t="s">
        <v>63</v>
      </c>
      <c r="C157" s="12" t="s">
        <v>64</v>
      </c>
      <c r="D157" s="12">
        <v>6516758846</v>
      </c>
      <c r="E157" s="12" t="s">
        <v>60</v>
      </c>
      <c r="F157" s="13">
        <f>VLOOKUP(MTPL_Registrations[[#This Row],[player_id]],'MTBC statistics'!$A$1:$AK$1196,8,0)</f>
        <v>11</v>
      </c>
      <c r="G157" s="13">
        <f>VLOOKUP(MTPL_Registrations[[#This Row],[player_id]],'MTBC statistics'!$A$1:$AK$1196,11,0)</f>
        <v>3</v>
      </c>
      <c r="H157" s="13">
        <f>VLOOKUP(MTPL_Registrations[[#This Row],[player_id]],'MTBC statistics'!$A$1:$AK$1196,12,0)</f>
        <v>12</v>
      </c>
      <c r="I157" s="14">
        <f>VLOOKUP(MTPL_Registrations[[#This Row],[player_id]],'MTBC statistics'!$A$1:$AK$1196,17,0)</f>
        <v>25</v>
      </c>
      <c r="J157" s="15">
        <f>VLOOKUP(MTPL_Registrations[[#This Row],[player_id]],'MTBC statistics'!$A$1:$AK$1196,21,0)</f>
        <v>6</v>
      </c>
      <c r="K157" s="14">
        <f>VLOOKUP(MTPL_Registrations[[#This Row],[player_id]],'MTBC statistics'!$A$1:$AK$1196,23,0)</f>
        <v>3.7241</v>
      </c>
      <c r="L157" s="15">
        <f>ROUND(VLOOKUP(MTPL_Registrations[[#This Row],[player_id]],'MTBC statistics'!$A$1:$AK$1196,19,0)/6,0)</f>
        <v>29</v>
      </c>
      <c r="M157" s="15">
        <f>VLOOKUP(MTPL_Registrations[[#This Row],[player_id]],'MTBC statistics'!$A$1:$AK$1196,16,0)</f>
        <v>1</v>
      </c>
      <c r="N157" s="15">
        <f>VLOOKUP(MTPL_Registrations[[#This Row],[player_id]],'MTBC statistics'!$A$1:$AK$1196,15,0)</f>
        <v>2</v>
      </c>
      <c r="O157" s="16">
        <f>VLOOKUP(MTPL_Registrations[[#This Row],[player_id]],'MTBC statistics'!$A$1:$AK$1196,24,0)</f>
        <v>43507</v>
      </c>
      <c r="P157" s="17">
        <f>VLOOKUP(MTPL_Registrations[[#This Row],[player_id]],'MTBC statistics'!$A$1:$AK$1196,28,0)</f>
        <v>0</v>
      </c>
      <c r="Q157" s="13">
        <f>VLOOKUP(MTPL_Registrations[[#This Row],[player_id]],'MTBC statistics'!$A$1:$AK$1196,29,0)</f>
        <v>1</v>
      </c>
      <c r="R157" s="13">
        <f>VLOOKUP(MTPL_Registrations[[#This Row],[player_id]],'MTBC statistics'!$A$1:$AK$1196,34,0)</f>
        <v>313</v>
      </c>
      <c r="S157" s="13">
        <f>VLOOKUP(MTPL_Registrations[[#This Row],[player_id]],'MTBC statistics'!$A$1:$AK$1196,35,0)</f>
        <v>-7</v>
      </c>
      <c r="T157" s="13">
        <f>VLOOKUP(MTPL_Registrations[[#This Row],[player_id]],'MTBC statistics'!$A$1:$AK$1196,36,0)</f>
        <v>300</v>
      </c>
      <c r="U157" s="13">
        <f>VLOOKUP(MTPL_Registrations[[#This Row],[player_id]],'MTBC statistics'!$A$1:$AK$1196,37,0)</f>
        <v>20</v>
      </c>
      <c r="V157" s="15" t="b">
        <f>IFERROR(VLOOKUP(MTPL_Registrations[[#This Row],[player_id]],Table6[#All],10,0),FALSE)</f>
        <v>0</v>
      </c>
      <c r="W157" s="15" t="b">
        <f>IFERROR(VLOOKUP(MTPL_Registrations[[#This Row],[player_id]],ONWER_RETAINED_PLAYER!$A$1:$M$25,3,0),FALSE)</f>
        <v>0</v>
      </c>
      <c r="X157" s="15" t="b">
        <f>IFERROR(VLOOKUP(MTPL_Registrations[[#This Row],[player_id]],ONWER_RETAINED_PLAYER!$A$1:$M$25,4,0),FALSE)</f>
        <v>0</v>
      </c>
      <c r="Y157" s="15">
        <v>156</v>
      </c>
      <c r="Z157" s="15">
        <v>222</v>
      </c>
      <c r="AA157" s="18">
        <v>105</v>
      </c>
      <c r="AB157" s="15">
        <f>VLOOKUP(MTPL_Registrations[[#This Row],[player_id]],'MTBC statistics'!$A$1:$AK$1196,13,0)</f>
        <v>0</v>
      </c>
      <c r="AC157" s="15">
        <f>VLOOKUP(MTPL_Registrations[[#This Row],[player_id]],'MTBC statistics'!$A$1:$AK$1196,14,0)</f>
        <v>0</v>
      </c>
      <c r="AD157" s="19"/>
    </row>
    <row r="158" spans="1:30" ht="22" customHeight="1" x14ac:dyDescent="0.2">
      <c r="A158" s="20">
        <v>39932</v>
      </c>
      <c r="B158" s="12" t="s">
        <v>34</v>
      </c>
      <c r="C158" s="12" t="s">
        <v>35</v>
      </c>
      <c r="D158" s="12">
        <v>4803320145</v>
      </c>
      <c r="E158" s="12" t="s">
        <v>29</v>
      </c>
      <c r="F158" s="13">
        <f>VLOOKUP(MTPL_Registrations[[#This Row],[player_id]],'MTBC statistics'!$A$1:$AK$1196,8,0)</f>
        <v>3</v>
      </c>
      <c r="G158" s="13">
        <f>VLOOKUP(MTPL_Registrations[[#This Row],[player_id]],'MTBC statistics'!$A$1:$AK$1196,11,0)</f>
        <v>60</v>
      </c>
      <c r="H158" s="13">
        <f>VLOOKUP(MTPL_Registrations[[#This Row],[player_id]],'MTBC statistics'!$A$1:$AK$1196,12,0)</f>
        <v>45</v>
      </c>
      <c r="I158" s="14">
        <f>VLOOKUP(MTPL_Registrations[[#This Row],[player_id]],'MTBC statistics'!$A$1:$AK$1196,17,0)</f>
        <v>133.33330000000001</v>
      </c>
      <c r="J158" s="15">
        <f>VLOOKUP(MTPL_Registrations[[#This Row],[player_id]],'MTBC statistics'!$A$1:$AK$1196,21,0)</f>
        <v>4</v>
      </c>
      <c r="K158" s="14">
        <f>VLOOKUP(MTPL_Registrations[[#This Row],[player_id]],'MTBC statistics'!$A$1:$AK$1196,23,0)</f>
        <v>6.3333000000000004</v>
      </c>
      <c r="L158" s="15">
        <f>ROUND(VLOOKUP(MTPL_Registrations[[#This Row],[player_id]],'MTBC statistics'!$A$1:$AK$1196,19,0)/6,0)</f>
        <v>6</v>
      </c>
      <c r="M158" s="15">
        <f>VLOOKUP(MTPL_Registrations[[#This Row],[player_id]],'MTBC statistics'!$A$1:$AK$1196,16,0)</f>
        <v>20</v>
      </c>
      <c r="N158" s="15">
        <f>VLOOKUP(MTPL_Registrations[[#This Row],[player_id]],'MTBC statistics'!$A$1:$AK$1196,15,0)</f>
        <v>25</v>
      </c>
      <c r="O158" s="16">
        <f>VLOOKUP(MTPL_Registrations[[#This Row],[player_id]],'MTBC statistics'!$A$1:$AK$1196,24,0)</f>
        <v>43518</v>
      </c>
      <c r="P158" s="17">
        <f>VLOOKUP(MTPL_Registrations[[#This Row],[player_id]],'MTBC statistics'!$A$1:$AK$1196,28,0)</f>
        <v>0</v>
      </c>
      <c r="Q158" s="13">
        <f>VLOOKUP(MTPL_Registrations[[#This Row],[player_id]],'MTBC statistics'!$A$1:$AK$1196,29,0)</f>
        <v>2</v>
      </c>
      <c r="R158" s="13">
        <f>VLOOKUP(MTPL_Registrations[[#This Row],[player_id]],'MTBC statistics'!$A$1:$AK$1196,34,0)</f>
        <v>313</v>
      </c>
      <c r="S158" s="13">
        <f>VLOOKUP(MTPL_Registrations[[#This Row],[player_id]],'MTBC statistics'!$A$1:$AK$1196,35,0)</f>
        <v>193</v>
      </c>
      <c r="T158" s="13">
        <f>VLOOKUP(MTPL_Registrations[[#This Row],[player_id]],'MTBC statistics'!$A$1:$AK$1196,36,0)</f>
        <v>100</v>
      </c>
      <c r="U158" s="13">
        <f>VLOOKUP(MTPL_Registrations[[#This Row],[player_id]],'MTBC statistics'!$A$1:$AK$1196,37,0)</f>
        <v>20</v>
      </c>
      <c r="V158" s="15" t="b">
        <f>IFERROR(VLOOKUP(MTPL_Registrations[[#This Row],[player_id]],Table6[#All],10,0),FALSE)</f>
        <v>0</v>
      </c>
      <c r="W158" s="15" t="b">
        <f>IFERROR(VLOOKUP(MTPL_Registrations[[#This Row],[player_id]],ONWER_RETAINED_PLAYER!$A$1:$M$25,3,0),FALSE)</f>
        <v>0</v>
      </c>
      <c r="X158" s="15" t="b">
        <f>IFERROR(VLOOKUP(MTPL_Registrations[[#This Row],[player_id]],ONWER_RETAINED_PLAYER!$A$1:$M$25,4,0),FALSE)</f>
        <v>0</v>
      </c>
      <c r="Y158" s="15">
        <v>157</v>
      </c>
      <c r="Z158" s="15">
        <v>66</v>
      </c>
      <c r="AA158" s="18">
        <v>157</v>
      </c>
      <c r="AB158" s="15">
        <f>VLOOKUP(MTPL_Registrations[[#This Row],[player_id]],'MTBC statistics'!$A$1:$AK$1196,13,0)</f>
        <v>3</v>
      </c>
      <c r="AC158" s="15">
        <f>VLOOKUP(MTPL_Registrations[[#This Row],[player_id]],'MTBC statistics'!$A$1:$AK$1196,14,0)</f>
        <v>5</v>
      </c>
      <c r="AD158" s="19"/>
    </row>
    <row r="159" spans="1:30" ht="22" customHeight="1" x14ac:dyDescent="0.2">
      <c r="A159" s="20">
        <v>515489</v>
      </c>
      <c r="B159" s="12" t="s">
        <v>460</v>
      </c>
      <c r="C159" s="12" t="s">
        <v>461</v>
      </c>
      <c r="D159" s="12">
        <v>6122449484</v>
      </c>
      <c r="E159" s="12" t="s">
        <v>455</v>
      </c>
      <c r="F159" s="13">
        <f>VLOOKUP(MTPL_Registrations[[#This Row],[player_id]],'MTBC statistics'!$A$1:$AK$1196,8,0)</f>
        <v>10</v>
      </c>
      <c r="G159" s="13">
        <f>VLOOKUP(MTPL_Registrations[[#This Row],[player_id]],'MTBC statistics'!$A$1:$AK$1196,11,0)</f>
        <v>8</v>
      </c>
      <c r="H159" s="13">
        <f>VLOOKUP(MTPL_Registrations[[#This Row],[player_id]],'MTBC statistics'!$A$1:$AK$1196,12,0)</f>
        <v>12</v>
      </c>
      <c r="I159" s="14">
        <f>VLOOKUP(MTPL_Registrations[[#This Row],[player_id]],'MTBC statistics'!$A$1:$AK$1196,17,0)</f>
        <v>66.666700000000006</v>
      </c>
      <c r="J159" s="15">
        <f>VLOOKUP(MTPL_Registrations[[#This Row],[player_id]],'MTBC statistics'!$A$1:$AK$1196,21,0)</f>
        <v>8</v>
      </c>
      <c r="K159" s="14">
        <f>VLOOKUP(MTPL_Registrations[[#This Row],[player_id]],'MTBC statistics'!$A$1:$AK$1196,23,0)</f>
        <v>4.9375</v>
      </c>
      <c r="L159" s="15">
        <f>ROUND(VLOOKUP(MTPL_Registrations[[#This Row],[player_id]],'MTBC statistics'!$A$1:$AK$1196,19,0)/6,0)</f>
        <v>32</v>
      </c>
      <c r="M159" s="15">
        <f>VLOOKUP(MTPL_Registrations[[#This Row],[player_id]],'MTBC statistics'!$A$1:$AK$1196,16,0)</f>
        <v>2.6667000000000001</v>
      </c>
      <c r="N159" s="15">
        <f>VLOOKUP(MTPL_Registrations[[#This Row],[player_id]],'MTBC statistics'!$A$1:$AK$1196,15,0)</f>
        <v>8</v>
      </c>
      <c r="O159" s="16">
        <f>VLOOKUP(MTPL_Registrations[[#This Row],[player_id]],'MTBC statistics'!$A$1:$AK$1196,24,0)</f>
        <v>43522</v>
      </c>
      <c r="P159" s="17">
        <f>VLOOKUP(MTPL_Registrations[[#This Row],[player_id]],'MTBC statistics'!$A$1:$AK$1196,28,0)</f>
        <v>0</v>
      </c>
      <c r="Q159" s="13">
        <f>VLOOKUP(MTPL_Registrations[[#This Row],[player_id]],'MTBC statistics'!$A$1:$AK$1196,29,0)</f>
        <v>4</v>
      </c>
      <c r="R159" s="13">
        <f>VLOOKUP(MTPL_Registrations[[#This Row],[player_id]],'MTBC statistics'!$A$1:$AK$1196,34,0)</f>
        <v>310</v>
      </c>
      <c r="S159" s="13">
        <f>VLOOKUP(MTPL_Registrations[[#This Row],[player_id]],'MTBC statistics'!$A$1:$AK$1196,35,0)</f>
        <v>0</v>
      </c>
      <c r="T159" s="13">
        <f>VLOOKUP(MTPL_Registrations[[#This Row],[player_id]],'MTBC statistics'!$A$1:$AK$1196,36,0)</f>
        <v>270</v>
      </c>
      <c r="U159" s="13">
        <f>VLOOKUP(MTPL_Registrations[[#This Row],[player_id]],'MTBC statistics'!$A$1:$AK$1196,37,0)</f>
        <v>40</v>
      </c>
      <c r="V159" s="15" t="b">
        <f>IFERROR(VLOOKUP(MTPL_Registrations[[#This Row],[player_id]],Table6[#All],10,0),FALSE)</f>
        <v>0</v>
      </c>
      <c r="W159" s="15" t="b">
        <f>IFERROR(VLOOKUP(MTPL_Registrations[[#This Row],[player_id]],ONWER_RETAINED_PLAYER!$A$1:$M$25,3,0),FALSE)</f>
        <v>0</v>
      </c>
      <c r="X159" s="15" t="b">
        <f>IFERROR(VLOOKUP(MTPL_Registrations[[#This Row],[player_id]],ONWER_RETAINED_PLAYER!$A$1:$M$25,4,0),FALSE)</f>
        <v>0</v>
      </c>
      <c r="Y159" s="15">
        <v>158</v>
      </c>
      <c r="Z159" s="15">
        <v>209</v>
      </c>
      <c r="AA159" s="18">
        <v>115</v>
      </c>
      <c r="AB159" s="15">
        <f>VLOOKUP(MTPL_Registrations[[#This Row],[player_id]],'MTBC statistics'!$A$1:$AK$1196,13,0)</f>
        <v>2</v>
      </c>
      <c r="AC159" s="15">
        <f>VLOOKUP(MTPL_Registrations[[#This Row],[player_id]],'MTBC statistics'!$A$1:$AK$1196,14,0)</f>
        <v>0</v>
      </c>
      <c r="AD159" s="19"/>
    </row>
    <row r="160" spans="1:30" ht="22" customHeight="1" x14ac:dyDescent="0.2">
      <c r="A160" s="20">
        <v>515430</v>
      </c>
      <c r="B160" s="12" t="s">
        <v>2302</v>
      </c>
      <c r="C160" s="12" t="s">
        <v>2303</v>
      </c>
      <c r="D160" s="12">
        <v>3032486491</v>
      </c>
      <c r="E160" s="12" t="s">
        <v>347</v>
      </c>
      <c r="F160" s="13">
        <f>VLOOKUP(MTPL_Registrations[[#This Row],[player_id]],'MTBC statistics'!$A$1:$AK$1196,8,0)</f>
        <v>7</v>
      </c>
      <c r="G160" s="13">
        <f>VLOOKUP(MTPL_Registrations[[#This Row],[player_id]],'MTBC statistics'!$A$1:$AK$1196,11,0)</f>
        <v>53</v>
      </c>
      <c r="H160" s="13">
        <f>VLOOKUP(MTPL_Registrations[[#This Row],[player_id]],'MTBC statistics'!$A$1:$AK$1196,12,0)</f>
        <v>63</v>
      </c>
      <c r="I160" s="14">
        <f>VLOOKUP(MTPL_Registrations[[#This Row],[player_id]],'MTBC statistics'!$A$1:$AK$1196,17,0)</f>
        <v>84.126999999999995</v>
      </c>
      <c r="J160" s="15">
        <f>VLOOKUP(MTPL_Registrations[[#This Row],[player_id]],'MTBC statistics'!$A$1:$AK$1196,21,0)</f>
        <v>2</v>
      </c>
      <c r="K160" s="14">
        <f>VLOOKUP(MTPL_Registrations[[#This Row],[player_id]],'MTBC statistics'!$A$1:$AK$1196,23,0)</f>
        <v>4.4865000000000004</v>
      </c>
      <c r="L160" s="15">
        <f>ROUND(VLOOKUP(MTPL_Registrations[[#This Row],[player_id]],'MTBC statistics'!$A$1:$AK$1196,19,0)/6,0)</f>
        <v>19</v>
      </c>
      <c r="M160" s="15">
        <f>VLOOKUP(MTPL_Registrations[[#This Row],[player_id]],'MTBC statistics'!$A$1:$AK$1196,16,0)</f>
        <v>7.5713999999999997</v>
      </c>
      <c r="N160" s="15">
        <f>VLOOKUP(MTPL_Registrations[[#This Row],[player_id]],'MTBC statistics'!$A$1:$AK$1196,15,0)</f>
        <v>25</v>
      </c>
      <c r="O160" s="16">
        <f>VLOOKUP(MTPL_Registrations[[#This Row],[player_id]],'MTBC statistics'!$A$1:$AK$1196,24,0)</f>
        <v>43483</v>
      </c>
      <c r="P160" s="17">
        <f>VLOOKUP(MTPL_Registrations[[#This Row],[player_id]],'MTBC statistics'!$A$1:$AK$1196,28,0)</f>
        <v>0</v>
      </c>
      <c r="Q160" s="13">
        <f>VLOOKUP(MTPL_Registrations[[#This Row],[player_id]],'MTBC statistics'!$A$1:$AK$1196,29,0)</f>
        <v>4</v>
      </c>
      <c r="R160" s="13">
        <f>VLOOKUP(MTPL_Registrations[[#This Row],[player_id]],'MTBC statistics'!$A$1:$AK$1196,34,0)</f>
        <v>307</v>
      </c>
      <c r="S160" s="13">
        <f>VLOOKUP(MTPL_Registrations[[#This Row],[player_id]],'MTBC statistics'!$A$1:$AK$1196,35,0)</f>
        <v>107</v>
      </c>
      <c r="T160" s="13">
        <f>VLOOKUP(MTPL_Registrations[[#This Row],[player_id]],'MTBC statistics'!$A$1:$AK$1196,36,0)</f>
        <v>90</v>
      </c>
      <c r="U160" s="13">
        <f>VLOOKUP(MTPL_Registrations[[#This Row],[player_id]],'MTBC statistics'!$A$1:$AK$1196,37,0)</f>
        <v>110</v>
      </c>
      <c r="V160" s="15" t="b">
        <f>IFERROR(VLOOKUP(MTPL_Registrations[[#This Row],[player_id]],Table6[#All],10,0),FALSE)</f>
        <v>0</v>
      </c>
      <c r="W160" s="15" t="b">
        <f>IFERROR(VLOOKUP(MTPL_Registrations[[#This Row],[player_id]],ONWER_RETAINED_PLAYER!$A$1:$M$25,3,0),FALSE)</f>
        <v>0</v>
      </c>
      <c r="X160" s="15" t="b">
        <f>IFERROR(VLOOKUP(MTPL_Registrations[[#This Row],[player_id]],ONWER_RETAINED_PLAYER!$A$1:$M$25,4,0),FALSE)</f>
        <v>0</v>
      </c>
      <c r="Y160" s="15">
        <v>159</v>
      </c>
      <c r="Z160" s="15">
        <v>102</v>
      </c>
      <c r="AA160" s="18">
        <v>163</v>
      </c>
      <c r="AB160" s="15">
        <f>VLOOKUP(MTPL_Registrations[[#This Row],[player_id]],'MTBC statistics'!$A$1:$AK$1196,13,0)</f>
        <v>4</v>
      </c>
      <c r="AC160" s="15">
        <f>VLOOKUP(MTPL_Registrations[[#This Row],[player_id]],'MTBC statistics'!$A$1:$AK$1196,14,0)</f>
        <v>0</v>
      </c>
      <c r="AD160" s="19"/>
    </row>
    <row r="161" spans="1:30" ht="22" customHeight="1" x14ac:dyDescent="0.2">
      <c r="A161" s="20">
        <v>513006</v>
      </c>
      <c r="B161" s="12" t="s">
        <v>150</v>
      </c>
      <c r="C161" s="12" t="s">
        <v>151</v>
      </c>
      <c r="D161" s="12">
        <v>3098572797</v>
      </c>
      <c r="E161" s="12" t="s">
        <v>143</v>
      </c>
      <c r="F161" s="13">
        <f>VLOOKUP(MTPL_Registrations[[#This Row],[player_id]],'MTBC statistics'!$A$1:$AK$1196,8,0)</f>
        <v>9</v>
      </c>
      <c r="G161" s="13">
        <f>VLOOKUP(MTPL_Registrations[[#This Row],[player_id]],'MTBC statistics'!$A$1:$AK$1196,11,0)</f>
        <v>106</v>
      </c>
      <c r="H161" s="13">
        <f>VLOOKUP(MTPL_Registrations[[#This Row],[player_id]],'MTBC statistics'!$A$1:$AK$1196,12,0)</f>
        <v>137</v>
      </c>
      <c r="I161" s="14">
        <f>VLOOKUP(MTPL_Registrations[[#This Row],[player_id]],'MTBC statistics'!$A$1:$AK$1196,17,0)</f>
        <v>77.372299999999996</v>
      </c>
      <c r="J161" s="15">
        <f>VLOOKUP(MTPL_Registrations[[#This Row],[player_id]],'MTBC statistics'!$A$1:$AK$1196,21,0)</f>
        <v>1</v>
      </c>
      <c r="K161" s="14">
        <f>VLOOKUP(MTPL_Registrations[[#This Row],[player_id]],'MTBC statistics'!$A$1:$AK$1196,23,0)</f>
        <v>7.8461999999999996</v>
      </c>
      <c r="L161" s="15">
        <f>ROUND(VLOOKUP(MTPL_Registrations[[#This Row],[player_id]],'MTBC statistics'!$A$1:$AK$1196,19,0)/6,0)</f>
        <v>4</v>
      </c>
      <c r="M161" s="15">
        <f>VLOOKUP(MTPL_Registrations[[#This Row],[player_id]],'MTBC statistics'!$A$1:$AK$1196,16,0)</f>
        <v>11.777799999999999</v>
      </c>
      <c r="N161" s="15">
        <f>VLOOKUP(MTPL_Registrations[[#This Row],[player_id]],'MTBC statistics'!$A$1:$AK$1196,15,0)</f>
        <v>55</v>
      </c>
      <c r="O161" s="16">
        <f>VLOOKUP(MTPL_Registrations[[#This Row],[player_id]],'MTBC statistics'!$A$1:$AK$1196,24,0)</f>
        <v>43466</v>
      </c>
      <c r="P161" s="17">
        <f>VLOOKUP(MTPL_Registrations[[#This Row],[player_id]],'MTBC statistics'!$A$1:$AK$1196,28,0)</f>
        <v>0</v>
      </c>
      <c r="Q161" s="13">
        <f>VLOOKUP(MTPL_Registrations[[#This Row],[player_id]],'MTBC statistics'!$A$1:$AK$1196,29,0)</f>
        <v>1</v>
      </c>
      <c r="R161" s="13">
        <f>VLOOKUP(MTPL_Registrations[[#This Row],[player_id]],'MTBC statistics'!$A$1:$AK$1196,34,0)</f>
        <v>305</v>
      </c>
      <c r="S161" s="13">
        <f>VLOOKUP(MTPL_Registrations[[#This Row],[player_id]],'MTBC statistics'!$A$1:$AK$1196,35,0)</f>
        <v>285</v>
      </c>
      <c r="T161" s="13">
        <f>VLOOKUP(MTPL_Registrations[[#This Row],[player_id]],'MTBC statistics'!$A$1:$AK$1196,36,0)</f>
        <v>0</v>
      </c>
      <c r="U161" s="13">
        <f>VLOOKUP(MTPL_Registrations[[#This Row],[player_id]],'MTBC statistics'!$A$1:$AK$1196,37,0)</f>
        <v>20</v>
      </c>
      <c r="V161" s="15" t="b">
        <f>IFERROR(VLOOKUP(MTPL_Registrations[[#This Row],[player_id]],Table6[#All],10,0),FALSE)</f>
        <v>0</v>
      </c>
      <c r="W161" s="15" t="b">
        <f>IFERROR(VLOOKUP(MTPL_Registrations[[#This Row],[player_id]],ONWER_RETAINED_PLAYER!$A$1:$M$25,3,0),FALSE)</f>
        <v>0</v>
      </c>
      <c r="X161" s="15" t="b">
        <f>IFERROR(VLOOKUP(MTPL_Registrations[[#This Row],[player_id]],ONWER_RETAINED_PLAYER!$A$1:$M$25,4,0),FALSE)</f>
        <v>0</v>
      </c>
      <c r="Y161" s="15">
        <v>160</v>
      </c>
      <c r="Z161" s="15">
        <v>38</v>
      </c>
      <c r="AA161" s="18">
        <v>193</v>
      </c>
      <c r="AB161" s="15">
        <f>VLOOKUP(MTPL_Registrations[[#This Row],[player_id]],'MTBC statistics'!$A$1:$AK$1196,13,0)</f>
        <v>5</v>
      </c>
      <c r="AC161" s="15">
        <f>VLOOKUP(MTPL_Registrations[[#This Row],[player_id]],'MTBC statistics'!$A$1:$AK$1196,14,0)</f>
        <v>7</v>
      </c>
      <c r="AD161" s="19"/>
    </row>
    <row r="162" spans="1:30" ht="22" customHeight="1" x14ac:dyDescent="0.2">
      <c r="A162" s="20">
        <v>133524</v>
      </c>
      <c r="B162" s="12" t="s">
        <v>256</v>
      </c>
      <c r="C162" s="12" t="s">
        <v>257</v>
      </c>
      <c r="D162" s="12">
        <v>3202235251</v>
      </c>
      <c r="E162" s="12" t="s">
        <v>253</v>
      </c>
      <c r="F162" s="13">
        <f>VLOOKUP(MTPL_Registrations[[#This Row],[player_id]],'MTBC statistics'!$A$1:$AK$1196,8,0)</f>
        <v>9</v>
      </c>
      <c r="G162" s="13">
        <f>VLOOKUP(MTPL_Registrations[[#This Row],[player_id]],'MTBC statistics'!$A$1:$AK$1196,11,0)</f>
        <v>28</v>
      </c>
      <c r="H162" s="13">
        <f>VLOOKUP(MTPL_Registrations[[#This Row],[player_id]],'MTBC statistics'!$A$1:$AK$1196,12,0)</f>
        <v>33</v>
      </c>
      <c r="I162" s="14">
        <f>VLOOKUP(MTPL_Registrations[[#This Row],[player_id]],'MTBC statistics'!$A$1:$AK$1196,17,0)</f>
        <v>84.848500000000001</v>
      </c>
      <c r="J162" s="15">
        <f>VLOOKUP(MTPL_Registrations[[#This Row],[player_id]],'MTBC statistics'!$A$1:$AK$1196,21,0)</f>
        <v>8</v>
      </c>
      <c r="K162" s="14">
        <f>VLOOKUP(MTPL_Registrations[[#This Row],[player_id]],'MTBC statistics'!$A$1:$AK$1196,23,0)</f>
        <v>6.0769000000000002</v>
      </c>
      <c r="L162" s="15">
        <f>ROUND(VLOOKUP(MTPL_Registrations[[#This Row],[player_id]],'MTBC statistics'!$A$1:$AK$1196,19,0)/6,0)</f>
        <v>13</v>
      </c>
      <c r="M162" s="15">
        <f>VLOOKUP(MTPL_Registrations[[#This Row],[player_id]],'MTBC statistics'!$A$1:$AK$1196,16,0)</f>
        <v>4</v>
      </c>
      <c r="N162" s="15">
        <f>VLOOKUP(MTPL_Registrations[[#This Row],[player_id]],'MTBC statistics'!$A$1:$AK$1196,15,0)</f>
        <v>9</v>
      </c>
      <c r="O162" s="16">
        <f>VLOOKUP(MTPL_Registrations[[#This Row],[player_id]],'MTBC statistics'!$A$1:$AK$1196,24,0)</f>
        <v>43511</v>
      </c>
      <c r="P162" s="17">
        <f>VLOOKUP(MTPL_Registrations[[#This Row],[player_id]],'MTBC statistics'!$A$1:$AK$1196,28,0)</f>
        <v>0</v>
      </c>
      <c r="Q162" s="13">
        <f>VLOOKUP(MTPL_Registrations[[#This Row],[player_id]],'MTBC statistics'!$A$1:$AK$1196,29,0)</f>
        <v>3</v>
      </c>
      <c r="R162" s="13">
        <f>VLOOKUP(MTPL_Registrations[[#This Row],[player_id]],'MTBC statistics'!$A$1:$AK$1196,34,0)</f>
        <v>302</v>
      </c>
      <c r="S162" s="13">
        <f>VLOOKUP(MTPL_Registrations[[#This Row],[player_id]],'MTBC statistics'!$A$1:$AK$1196,35,0)</f>
        <v>32</v>
      </c>
      <c r="T162" s="13">
        <f>VLOOKUP(MTPL_Registrations[[#This Row],[player_id]],'MTBC statistics'!$A$1:$AK$1196,36,0)</f>
        <v>230</v>
      </c>
      <c r="U162" s="13">
        <f>VLOOKUP(MTPL_Registrations[[#This Row],[player_id]],'MTBC statistics'!$A$1:$AK$1196,37,0)</f>
        <v>40</v>
      </c>
      <c r="V162" s="15" t="b">
        <f>IFERROR(VLOOKUP(MTPL_Registrations[[#This Row],[player_id]],Table6[#All],10,0),FALSE)</f>
        <v>0</v>
      </c>
      <c r="W162" s="15" t="b">
        <f>IFERROR(VLOOKUP(MTPL_Registrations[[#This Row],[player_id]],ONWER_RETAINED_PLAYER!$A$1:$M$25,3,0),FALSE)</f>
        <v>0</v>
      </c>
      <c r="X162" s="15" t="b">
        <f>IFERROR(VLOOKUP(MTPL_Registrations[[#This Row],[player_id]],ONWER_RETAINED_PLAYER!$A$1:$M$25,4,0),FALSE)</f>
        <v>0</v>
      </c>
      <c r="Y162" s="15">
        <v>161</v>
      </c>
      <c r="Z162" s="15">
        <v>169</v>
      </c>
      <c r="AA162" s="18">
        <v>124</v>
      </c>
      <c r="AB162" s="15">
        <f>VLOOKUP(MTPL_Registrations[[#This Row],[player_id]],'MTBC statistics'!$A$1:$AK$1196,13,0)</f>
        <v>2</v>
      </c>
      <c r="AC162" s="15">
        <f>VLOOKUP(MTPL_Registrations[[#This Row],[player_id]],'MTBC statistics'!$A$1:$AK$1196,14,0)</f>
        <v>1</v>
      </c>
      <c r="AD162" s="19"/>
    </row>
    <row r="163" spans="1:30" ht="22" customHeight="1" x14ac:dyDescent="0.2">
      <c r="A163" s="20">
        <v>1226629</v>
      </c>
      <c r="B163" s="12" t="s">
        <v>241</v>
      </c>
      <c r="C163" s="12" t="s">
        <v>242</v>
      </c>
      <c r="D163" s="12">
        <v>9526499575</v>
      </c>
      <c r="E163" s="12" t="s">
        <v>236</v>
      </c>
      <c r="F163" s="13">
        <f>VLOOKUP(MTPL_Registrations[[#This Row],[player_id]],'MTBC statistics'!$A$1:$AK$1196,8,0)</f>
        <v>9</v>
      </c>
      <c r="G163" s="13">
        <f>VLOOKUP(MTPL_Registrations[[#This Row],[player_id]],'MTBC statistics'!$A$1:$AK$1196,11,0)</f>
        <v>63</v>
      </c>
      <c r="H163" s="13">
        <f>VLOOKUP(MTPL_Registrations[[#This Row],[player_id]],'MTBC statistics'!$A$1:$AK$1196,12,0)</f>
        <v>84</v>
      </c>
      <c r="I163" s="14">
        <f>VLOOKUP(MTPL_Registrations[[#This Row],[player_id]],'MTBC statistics'!$A$1:$AK$1196,17,0)</f>
        <v>75</v>
      </c>
      <c r="J163" s="15">
        <f>VLOOKUP(MTPL_Registrations[[#This Row],[player_id]],'MTBC statistics'!$A$1:$AK$1196,21,0)</f>
        <v>0</v>
      </c>
      <c r="K163" s="14">
        <f>VLOOKUP(MTPL_Registrations[[#This Row],[player_id]],'MTBC statistics'!$A$1:$AK$1196,23,0)</f>
        <v>0</v>
      </c>
      <c r="L163" s="15">
        <f>ROUND(VLOOKUP(MTPL_Registrations[[#This Row],[player_id]],'MTBC statistics'!$A$1:$AK$1196,19,0)/6,0)</f>
        <v>0</v>
      </c>
      <c r="M163" s="15">
        <f>VLOOKUP(MTPL_Registrations[[#This Row],[player_id]],'MTBC statistics'!$A$1:$AK$1196,16,0)</f>
        <v>7.875</v>
      </c>
      <c r="N163" s="15">
        <f>VLOOKUP(MTPL_Registrations[[#This Row],[player_id]],'MTBC statistics'!$A$1:$AK$1196,15,0)</f>
        <v>17</v>
      </c>
      <c r="O163" s="16">
        <f>VLOOKUP(MTPL_Registrations[[#This Row],[player_id]],'MTBC statistics'!$A$1:$AK$1196,24,0)</f>
        <v>0</v>
      </c>
      <c r="P163" s="17">
        <f>VLOOKUP(MTPL_Registrations[[#This Row],[player_id]],'MTBC statistics'!$A$1:$AK$1196,28,0)</f>
        <v>0</v>
      </c>
      <c r="Q163" s="13">
        <f>VLOOKUP(MTPL_Registrations[[#This Row],[player_id]],'MTBC statistics'!$A$1:$AK$1196,29,0)</f>
        <v>3</v>
      </c>
      <c r="R163" s="13">
        <f>VLOOKUP(MTPL_Registrations[[#This Row],[player_id]],'MTBC statistics'!$A$1:$AK$1196,34,0)</f>
        <v>301</v>
      </c>
      <c r="S163" s="13">
        <f>VLOOKUP(MTPL_Registrations[[#This Row],[player_id]],'MTBC statistics'!$A$1:$AK$1196,35,0)</f>
        <v>111</v>
      </c>
      <c r="T163" s="13">
        <f>VLOOKUP(MTPL_Registrations[[#This Row],[player_id]],'MTBC statistics'!$A$1:$AK$1196,36,0)</f>
        <v>0</v>
      </c>
      <c r="U163" s="13">
        <f>VLOOKUP(MTPL_Registrations[[#This Row],[player_id]],'MTBC statistics'!$A$1:$AK$1196,37,0)</f>
        <v>190</v>
      </c>
      <c r="V163" s="15" t="b">
        <f>IFERROR(VLOOKUP(MTPL_Registrations[[#This Row],[player_id]],Table6[#All],10,0),FALSE)</f>
        <v>0</v>
      </c>
      <c r="W163" s="15" t="b">
        <f>IFERROR(VLOOKUP(MTPL_Registrations[[#This Row],[player_id]],ONWER_RETAINED_PLAYER!$A$1:$M$25,3,0),FALSE)</f>
        <v>0</v>
      </c>
      <c r="X163" s="15" t="b">
        <f>IFERROR(VLOOKUP(MTPL_Registrations[[#This Row],[player_id]],ONWER_RETAINED_PLAYER!$A$1:$M$25,4,0),FALSE)</f>
        <v>0</v>
      </c>
      <c r="Y163" s="15">
        <v>162</v>
      </c>
      <c r="Z163" s="15">
        <v>98</v>
      </c>
      <c r="AA163" s="18">
        <v>205</v>
      </c>
      <c r="AB163" s="15">
        <f>VLOOKUP(MTPL_Registrations[[#This Row],[player_id]],'MTBC statistics'!$A$1:$AK$1196,13,0)</f>
        <v>6</v>
      </c>
      <c r="AC163" s="15">
        <f>VLOOKUP(MTPL_Registrations[[#This Row],[player_id]],'MTBC statistics'!$A$1:$AK$1196,14,0)</f>
        <v>1</v>
      </c>
      <c r="AD163" s="19"/>
    </row>
    <row r="164" spans="1:30" ht="22" customHeight="1" x14ac:dyDescent="0.2">
      <c r="A164" s="20">
        <v>516854</v>
      </c>
      <c r="B164" s="12" t="s">
        <v>182</v>
      </c>
      <c r="C164" s="12" t="s">
        <v>183</v>
      </c>
      <c r="D164" s="12">
        <v>5169833860</v>
      </c>
      <c r="E164" s="12" t="s">
        <v>181</v>
      </c>
      <c r="F164" s="13">
        <f>VLOOKUP(MTPL_Registrations[[#This Row],[player_id]],'MTBC statistics'!$A$1:$AK$1196,8,0)</f>
        <v>5</v>
      </c>
      <c r="G164" s="13">
        <f>VLOOKUP(MTPL_Registrations[[#This Row],[player_id]],'MTBC statistics'!$A$1:$AK$1196,11,0)</f>
        <v>0</v>
      </c>
      <c r="H164" s="13">
        <f>VLOOKUP(MTPL_Registrations[[#This Row],[player_id]],'MTBC statistics'!$A$1:$AK$1196,12,0)</f>
        <v>10</v>
      </c>
      <c r="I164" s="14">
        <f>VLOOKUP(MTPL_Registrations[[#This Row],[player_id]],'MTBC statistics'!$A$1:$AK$1196,17,0)</f>
        <v>0</v>
      </c>
      <c r="J164" s="15">
        <f>VLOOKUP(MTPL_Registrations[[#This Row],[player_id]],'MTBC statistics'!$A$1:$AK$1196,21,0)</f>
        <v>9</v>
      </c>
      <c r="K164" s="14">
        <f>VLOOKUP(MTPL_Registrations[[#This Row],[player_id]],'MTBC statistics'!$A$1:$AK$1196,23,0)</f>
        <v>4.875</v>
      </c>
      <c r="L164" s="15">
        <f>ROUND(VLOOKUP(MTPL_Registrations[[#This Row],[player_id]],'MTBC statistics'!$A$1:$AK$1196,19,0)/6,0)</f>
        <v>16</v>
      </c>
      <c r="M164" s="15">
        <f>VLOOKUP(MTPL_Registrations[[#This Row],[player_id]],'MTBC statistics'!$A$1:$AK$1196,16,0)</f>
        <v>0</v>
      </c>
      <c r="N164" s="15">
        <f>VLOOKUP(MTPL_Registrations[[#This Row],[player_id]],'MTBC statistics'!$A$1:$AK$1196,15,0)</f>
        <v>0</v>
      </c>
      <c r="O164" s="16">
        <f>VLOOKUP(MTPL_Registrations[[#This Row],[player_id]],'MTBC statistics'!$A$1:$AK$1196,24,0)</f>
        <v>43577</v>
      </c>
      <c r="P164" s="17">
        <f>VLOOKUP(MTPL_Registrations[[#This Row],[player_id]],'MTBC statistics'!$A$1:$AK$1196,28,0)</f>
        <v>0</v>
      </c>
      <c r="Q164" s="13">
        <f>VLOOKUP(MTPL_Registrations[[#This Row],[player_id]],'MTBC statistics'!$A$1:$AK$1196,29,0)</f>
        <v>3</v>
      </c>
      <c r="R164" s="13">
        <f>VLOOKUP(MTPL_Registrations[[#This Row],[player_id]],'MTBC statistics'!$A$1:$AK$1196,34,0)</f>
        <v>300</v>
      </c>
      <c r="S164" s="13">
        <f>VLOOKUP(MTPL_Registrations[[#This Row],[player_id]],'MTBC statistics'!$A$1:$AK$1196,35,0)</f>
        <v>-20</v>
      </c>
      <c r="T164" s="13">
        <f>VLOOKUP(MTPL_Registrations[[#This Row],[player_id]],'MTBC statistics'!$A$1:$AK$1196,36,0)</f>
        <v>290</v>
      </c>
      <c r="U164" s="13">
        <f>VLOOKUP(MTPL_Registrations[[#This Row],[player_id]],'MTBC statistics'!$A$1:$AK$1196,37,0)</f>
        <v>30</v>
      </c>
      <c r="V164" s="15" t="b">
        <f>IFERROR(VLOOKUP(MTPL_Registrations[[#This Row],[player_id]],Table6[#All],10,0),FALSE)</f>
        <v>0</v>
      </c>
      <c r="W164" s="15" t="b">
        <f>IFERROR(VLOOKUP(MTPL_Registrations[[#This Row],[player_id]],ONWER_RETAINED_PLAYER!$A$1:$M$25,3,0),FALSE)</f>
        <v>0</v>
      </c>
      <c r="X164" s="15" t="b">
        <f>IFERROR(VLOOKUP(MTPL_Registrations[[#This Row],[player_id]],ONWER_RETAINED_PLAYER!$A$1:$M$25,4,0),FALSE)</f>
        <v>0</v>
      </c>
      <c r="Y164" s="15">
        <v>163</v>
      </c>
      <c r="Z164" s="15">
        <v>235</v>
      </c>
      <c r="AA164" s="18">
        <v>107</v>
      </c>
      <c r="AB164" s="15">
        <f>VLOOKUP(MTPL_Registrations[[#This Row],[player_id]],'MTBC statistics'!$A$1:$AK$1196,13,0)</f>
        <v>0</v>
      </c>
      <c r="AC164" s="15">
        <f>VLOOKUP(MTPL_Registrations[[#This Row],[player_id]],'MTBC statistics'!$A$1:$AK$1196,14,0)</f>
        <v>0</v>
      </c>
      <c r="AD164" s="19"/>
    </row>
    <row r="165" spans="1:30" ht="22" customHeight="1" x14ac:dyDescent="0.2">
      <c r="A165" s="20">
        <v>513104</v>
      </c>
      <c r="B165" s="12" t="s">
        <v>2307</v>
      </c>
      <c r="C165" s="12" t="s">
        <v>2308</v>
      </c>
      <c r="D165" s="12">
        <v>9526863647</v>
      </c>
      <c r="E165" s="12" t="s">
        <v>170</v>
      </c>
      <c r="F165" s="13">
        <f>VLOOKUP(MTPL_Registrations[[#This Row],[player_id]],'MTBC statistics'!$A$1:$AK$1196,8,0)</f>
        <v>8</v>
      </c>
      <c r="G165" s="13">
        <f>VLOOKUP(MTPL_Registrations[[#This Row],[player_id]],'MTBC statistics'!$A$1:$AK$1196,11,0)</f>
        <v>53</v>
      </c>
      <c r="H165" s="13">
        <f>VLOOKUP(MTPL_Registrations[[#This Row],[player_id]],'MTBC statistics'!$A$1:$AK$1196,12,0)</f>
        <v>119</v>
      </c>
      <c r="I165" s="14">
        <f>VLOOKUP(MTPL_Registrations[[#This Row],[player_id]],'MTBC statistics'!$A$1:$AK$1196,17,0)</f>
        <v>44.537799999999997</v>
      </c>
      <c r="J165" s="15">
        <f>VLOOKUP(MTPL_Registrations[[#This Row],[player_id]],'MTBC statistics'!$A$1:$AK$1196,21,0)</f>
        <v>5</v>
      </c>
      <c r="K165" s="14">
        <f>VLOOKUP(MTPL_Registrations[[#This Row],[player_id]],'MTBC statistics'!$A$1:$AK$1196,23,0)</f>
        <v>5.25</v>
      </c>
      <c r="L165" s="15">
        <f>ROUND(VLOOKUP(MTPL_Registrations[[#This Row],[player_id]],'MTBC statistics'!$A$1:$AK$1196,19,0)/6,0)</f>
        <v>20</v>
      </c>
      <c r="M165" s="15">
        <f>VLOOKUP(MTPL_Registrations[[#This Row],[player_id]],'MTBC statistics'!$A$1:$AK$1196,16,0)</f>
        <v>7.5713999999999997</v>
      </c>
      <c r="N165" s="15">
        <f>VLOOKUP(MTPL_Registrations[[#This Row],[player_id]],'MTBC statistics'!$A$1:$AK$1196,15,0)</f>
        <v>15</v>
      </c>
      <c r="O165" s="16">
        <f>VLOOKUP(MTPL_Registrations[[#This Row],[player_id]],'MTBC statistics'!$A$1:$AK$1196,24,0)</f>
        <v>43487</v>
      </c>
      <c r="P165" s="17">
        <f>VLOOKUP(MTPL_Registrations[[#This Row],[player_id]],'MTBC statistics'!$A$1:$AK$1196,28,0)</f>
        <v>0</v>
      </c>
      <c r="Q165" s="13">
        <f>VLOOKUP(MTPL_Registrations[[#This Row],[player_id]],'MTBC statistics'!$A$1:$AK$1196,29,0)</f>
        <v>6</v>
      </c>
      <c r="R165" s="13">
        <f>VLOOKUP(MTPL_Registrations[[#This Row],[player_id]],'MTBC statistics'!$A$1:$AK$1196,34,0)</f>
        <v>295</v>
      </c>
      <c r="S165" s="13">
        <f>VLOOKUP(MTPL_Registrations[[#This Row],[player_id]],'MTBC statistics'!$A$1:$AK$1196,35,0)</f>
        <v>35</v>
      </c>
      <c r="T165" s="13">
        <f>VLOOKUP(MTPL_Registrations[[#This Row],[player_id]],'MTBC statistics'!$A$1:$AK$1196,36,0)</f>
        <v>180</v>
      </c>
      <c r="U165" s="13">
        <f>VLOOKUP(MTPL_Registrations[[#This Row],[player_id]],'MTBC statistics'!$A$1:$AK$1196,37,0)</f>
        <v>80</v>
      </c>
      <c r="V165" s="15" t="b">
        <f>IFERROR(VLOOKUP(MTPL_Registrations[[#This Row],[player_id]],Table6[#All],10,0),FALSE)</f>
        <v>0</v>
      </c>
      <c r="W165" s="15" t="b">
        <f>IFERROR(VLOOKUP(MTPL_Registrations[[#This Row],[player_id]],ONWER_RETAINED_PLAYER!$A$1:$M$25,3,0),FALSE)</f>
        <v>0</v>
      </c>
      <c r="X165" s="15" t="b">
        <f>IFERROR(VLOOKUP(MTPL_Registrations[[#This Row],[player_id]],ONWER_RETAINED_PLAYER!$A$1:$M$25,4,0),FALSE)</f>
        <v>0</v>
      </c>
      <c r="Y165" s="15">
        <v>164</v>
      </c>
      <c r="Z165" s="15">
        <v>167</v>
      </c>
      <c r="AA165" s="18">
        <v>131</v>
      </c>
      <c r="AB165" s="15">
        <f>VLOOKUP(MTPL_Registrations[[#This Row],[player_id]],'MTBC statistics'!$A$1:$AK$1196,13,0)</f>
        <v>2</v>
      </c>
      <c r="AC165" s="15">
        <f>VLOOKUP(MTPL_Registrations[[#This Row],[player_id]],'MTBC statistics'!$A$1:$AK$1196,14,0)</f>
        <v>0</v>
      </c>
      <c r="AD165" s="19"/>
    </row>
    <row r="166" spans="1:30" ht="22" customHeight="1" x14ac:dyDescent="0.2">
      <c r="A166" s="20">
        <v>513031</v>
      </c>
      <c r="B166" s="12" t="s">
        <v>109</v>
      </c>
      <c r="C166" s="12" t="s">
        <v>110</v>
      </c>
      <c r="D166" s="12">
        <v>6518006768</v>
      </c>
      <c r="E166" s="12" t="s">
        <v>108</v>
      </c>
      <c r="F166" s="13">
        <f>VLOOKUP(MTPL_Registrations[[#This Row],[player_id]],'MTBC statistics'!$A$1:$AK$1196,8,0)</f>
        <v>11</v>
      </c>
      <c r="G166" s="13">
        <f>VLOOKUP(MTPL_Registrations[[#This Row],[player_id]],'MTBC statistics'!$A$1:$AK$1196,11,0)</f>
        <v>14</v>
      </c>
      <c r="H166" s="13">
        <f>VLOOKUP(MTPL_Registrations[[#This Row],[player_id]],'MTBC statistics'!$A$1:$AK$1196,12,0)</f>
        <v>25</v>
      </c>
      <c r="I166" s="14">
        <f>VLOOKUP(MTPL_Registrations[[#This Row],[player_id]],'MTBC statistics'!$A$1:$AK$1196,17,0)</f>
        <v>56</v>
      </c>
      <c r="J166" s="15">
        <f>VLOOKUP(MTPL_Registrations[[#This Row],[player_id]],'MTBC statistics'!$A$1:$AK$1196,21,0)</f>
        <v>0</v>
      </c>
      <c r="K166" s="14">
        <f>VLOOKUP(MTPL_Registrations[[#This Row],[player_id]],'MTBC statistics'!$A$1:$AK$1196,23,0)</f>
        <v>0</v>
      </c>
      <c r="L166" s="15">
        <f>ROUND(VLOOKUP(MTPL_Registrations[[#This Row],[player_id]],'MTBC statistics'!$A$1:$AK$1196,19,0)/6,0)</f>
        <v>0</v>
      </c>
      <c r="M166" s="15">
        <f>VLOOKUP(MTPL_Registrations[[#This Row],[player_id]],'MTBC statistics'!$A$1:$AK$1196,16,0)</f>
        <v>2.8</v>
      </c>
      <c r="N166" s="15">
        <f>VLOOKUP(MTPL_Registrations[[#This Row],[player_id]],'MTBC statistics'!$A$1:$AK$1196,15,0)</f>
        <v>8</v>
      </c>
      <c r="O166" s="16">
        <f>VLOOKUP(MTPL_Registrations[[#This Row],[player_id]],'MTBC statistics'!$A$1:$AK$1196,24,0)</f>
        <v>0</v>
      </c>
      <c r="P166" s="17">
        <f>VLOOKUP(MTPL_Registrations[[#This Row],[player_id]],'MTBC statistics'!$A$1:$AK$1196,28,0)</f>
        <v>0</v>
      </c>
      <c r="Q166" s="13">
        <f>VLOOKUP(MTPL_Registrations[[#This Row],[player_id]],'MTBC statistics'!$A$1:$AK$1196,29,0)</f>
        <v>5</v>
      </c>
      <c r="R166" s="13">
        <f>VLOOKUP(MTPL_Registrations[[#This Row],[player_id]],'MTBC statistics'!$A$1:$AK$1196,34,0)</f>
        <v>295</v>
      </c>
      <c r="S166" s="13">
        <f>VLOOKUP(MTPL_Registrations[[#This Row],[player_id]],'MTBC statistics'!$A$1:$AK$1196,35,0)</f>
        <v>-5</v>
      </c>
      <c r="T166" s="13">
        <f>VLOOKUP(MTPL_Registrations[[#This Row],[player_id]],'MTBC statistics'!$A$1:$AK$1196,36,0)</f>
        <v>0</v>
      </c>
      <c r="U166" s="13">
        <f>VLOOKUP(MTPL_Registrations[[#This Row],[player_id]],'MTBC statistics'!$A$1:$AK$1196,37,0)</f>
        <v>300</v>
      </c>
      <c r="V166" s="15" t="b">
        <f>IFERROR(VLOOKUP(MTPL_Registrations[[#This Row],[player_id]],Table6[#All],10,0),FALSE)</f>
        <v>0</v>
      </c>
      <c r="W166" s="15" t="b">
        <f>IFERROR(VLOOKUP(MTPL_Registrations[[#This Row],[player_id]],ONWER_RETAINED_PLAYER!$A$1:$M$25,3,0),FALSE)</f>
        <v>0</v>
      </c>
      <c r="X166" s="15" t="b">
        <f>IFERROR(VLOOKUP(MTPL_Registrations[[#This Row],[player_id]],ONWER_RETAINED_PLAYER!$A$1:$M$25,4,0),FALSE)</f>
        <v>0</v>
      </c>
      <c r="Y166" s="15">
        <v>165</v>
      </c>
      <c r="Z166" s="15">
        <v>219</v>
      </c>
      <c r="AA166" s="18">
        <v>232</v>
      </c>
      <c r="AB166" s="15">
        <f>VLOOKUP(MTPL_Registrations[[#This Row],[player_id]],'MTBC statistics'!$A$1:$AK$1196,13,0)</f>
        <v>1</v>
      </c>
      <c r="AC166" s="15">
        <f>VLOOKUP(MTPL_Registrations[[#This Row],[player_id]],'MTBC statistics'!$A$1:$AK$1196,14,0)</f>
        <v>0</v>
      </c>
      <c r="AD166" s="19"/>
    </row>
    <row r="167" spans="1:30" ht="22" customHeight="1" x14ac:dyDescent="0.2">
      <c r="A167" s="20">
        <v>1209679</v>
      </c>
      <c r="B167" s="12" t="s">
        <v>186</v>
      </c>
      <c r="C167" s="12" t="s">
        <v>187</v>
      </c>
      <c r="D167" s="12">
        <v>6128677789</v>
      </c>
      <c r="E167" s="12" t="s">
        <v>181</v>
      </c>
      <c r="F167" s="13">
        <f>VLOOKUP(MTPL_Registrations[[#This Row],[player_id]],'MTBC statistics'!$A$1:$AK$1196,8,0)</f>
        <v>9</v>
      </c>
      <c r="G167" s="13">
        <f>VLOOKUP(MTPL_Registrations[[#This Row],[player_id]],'MTBC statistics'!$A$1:$AK$1196,11,0)</f>
        <v>37</v>
      </c>
      <c r="H167" s="13">
        <f>VLOOKUP(MTPL_Registrations[[#This Row],[player_id]],'MTBC statistics'!$A$1:$AK$1196,12,0)</f>
        <v>63</v>
      </c>
      <c r="I167" s="14">
        <f>VLOOKUP(MTPL_Registrations[[#This Row],[player_id]],'MTBC statistics'!$A$1:$AK$1196,17,0)</f>
        <v>58.730200000000004</v>
      </c>
      <c r="J167" s="15">
        <f>VLOOKUP(MTPL_Registrations[[#This Row],[player_id]],'MTBC statistics'!$A$1:$AK$1196,21,0)</f>
        <v>5</v>
      </c>
      <c r="K167" s="14">
        <f>VLOOKUP(MTPL_Registrations[[#This Row],[player_id]],'MTBC statistics'!$A$1:$AK$1196,23,0)</f>
        <v>4.7826000000000004</v>
      </c>
      <c r="L167" s="15">
        <f>ROUND(VLOOKUP(MTPL_Registrations[[#This Row],[player_id]],'MTBC statistics'!$A$1:$AK$1196,19,0)/6,0)</f>
        <v>23</v>
      </c>
      <c r="M167" s="15">
        <f>VLOOKUP(MTPL_Registrations[[#This Row],[player_id]],'MTBC statistics'!$A$1:$AK$1196,16,0)</f>
        <v>4.625</v>
      </c>
      <c r="N167" s="15">
        <f>VLOOKUP(MTPL_Registrations[[#This Row],[player_id]],'MTBC statistics'!$A$1:$AK$1196,15,0)</f>
        <v>11</v>
      </c>
      <c r="O167" s="16">
        <f>VLOOKUP(MTPL_Registrations[[#This Row],[player_id]],'MTBC statistics'!$A$1:$AK$1196,24,0)</f>
        <v>43507</v>
      </c>
      <c r="P167" s="17">
        <f>VLOOKUP(MTPL_Registrations[[#This Row],[player_id]],'MTBC statistics'!$A$1:$AK$1196,28,0)</f>
        <v>0</v>
      </c>
      <c r="Q167" s="13">
        <f>VLOOKUP(MTPL_Registrations[[#This Row],[player_id]],'MTBC statistics'!$A$1:$AK$1196,29,0)</f>
        <v>3</v>
      </c>
      <c r="R167" s="13">
        <f>VLOOKUP(MTPL_Registrations[[#This Row],[player_id]],'MTBC statistics'!$A$1:$AK$1196,34,0)</f>
        <v>293</v>
      </c>
      <c r="S167" s="13">
        <f>VLOOKUP(MTPL_Registrations[[#This Row],[player_id]],'MTBC statistics'!$A$1:$AK$1196,35,0)</f>
        <v>43</v>
      </c>
      <c r="T167" s="13">
        <f>VLOOKUP(MTPL_Registrations[[#This Row],[player_id]],'MTBC statistics'!$A$1:$AK$1196,36,0)</f>
        <v>200</v>
      </c>
      <c r="U167" s="13">
        <f>VLOOKUP(MTPL_Registrations[[#This Row],[player_id]],'MTBC statistics'!$A$1:$AK$1196,37,0)</f>
        <v>50</v>
      </c>
      <c r="V167" s="15" t="b">
        <f>IFERROR(VLOOKUP(MTPL_Registrations[[#This Row],[player_id]],Table6[#All],10,0),FALSE)</f>
        <v>0</v>
      </c>
      <c r="W167" s="15" t="b">
        <f>IFERROR(VLOOKUP(MTPL_Registrations[[#This Row],[player_id]],ONWER_RETAINED_PLAYER!$A$1:$M$25,3,0),FALSE)</f>
        <v>0</v>
      </c>
      <c r="X167" s="15" t="b">
        <f>IFERROR(VLOOKUP(MTPL_Registrations[[#This Row],[player_id]],ONWER_RETAINED_PLAYER!$A$1:$M$25,4,0),FALSE)</f>
        <v>0</v>
      </c>
      <c r="Y167" s="15">
        <v>166</v>
      </c>
      <c r="Z167" s="15">
        <v>161</v>
      </c>
      <c r="AA167" s="18">
        <v>128</v>
      </c>
      <c r="AB167" s="15">
        <f>VLOOKUP(MTPL_Registrations[[#This Row],[player_id]],'MTBC statistics'!$A$1:$AK$1196,13,0)</f>
        <v>2</v>
      </c>
      <c r="AC167" s="15">
        <f>VLOOKUP(MTPL_Registrations[[#This Row],[player_id]],'MTBC statistics'!$A$1:$AK$1196,14,0)</f>
        <v>2</v>
      </c>
      <c r="AD167" s="19"/>
    </row>
    <row r="168" spans="1:30" ht="22" customHeight="1" x14ac:dyDescent="0.2">
      <c r="A168" s="20">
        <v>513129</v>
      </c>
      <c r="B168" s="12" t="s">
        <v>171</v>
      </c>
      <c r="C168" s="12" t="s">
        <v>172</v>
      </c>
      <c r="D168" s="12" t="s">
        <v>173</v>
      </c>
      <c r="E168" s="12" t="s">
        <v>174</v>
      </c>
      <c r="F168" s="13">
        <f>VLOOKUP(MTPL_Registrations[[#This Row],[player_id]],'MTBC statistics'!$A$1:$AK$1196,8,0)</f>
        <v>7</v>
      </c>
      <c r="G168" s="13">
        <f>VLOOKUP(MTPL_Registrations[[#This Row],[player_id]],'MTBC statistics'!$A$1:$AK$1196,11,0)</f>
        <v>100</v>
      </c>
      <c r="H168" s="13">
        <f>VLOOKUP(MTPL_Registrations[[#This Row],[player_id]],'MTBC statistics'!$A$1:$AK$1196,12,0)</f>
        <v>121</v>
      </c>
      <c r="I168" s="14">
        <f>VLOOKUP(MTPL_Registrations[[#This Row],[player_id]],'MTBC statistics'!$A$1:$AK$1196,17,0)</f>
        <v>82.644599999999997</v>
      </c>
      <c r="J168" s="15">
        <f>VLOOKUP(MTPL_Registrations[[#This Row],[player_id]],'MTBC statistics'!$A$1:$AK$1196,21,0)</f>
        <v>2</v>
      </c>
      <c r="K168" s="14">
        <f>VLOOKUP(MTPL_Registrations[[#This Row],[player_id]],'MTBC statistics'!$A$1:$AK$1196,23,0)</f>
        <v>9.0908999999999995</v>
      </c>
      <c r="L168" s="15">
        <f>ROUND(VLOOKUP(MTPL_Registrations[[#This Row],[player_id]],'MTBC statistics'!$A$1:$AK$1196,19,0)/6,0)</f>
        <v>6</v>
      </c>
      <c r="M168" s="15">
        <f>VLOOKUP(MTPL_Registrations[[#This Row],[player_id]],'MTBC statistics'!$A$1:$AK$1196,16,0)</f>
        <v>14.2857</v>
      </c>
      <c r="N168" s="15">
        <f>VLOOKUP(MTPL_Registrations[[#This Row],[player_id]],'MTBC statistics'!$A$1:$AK$1196,15,0)</f>
        <v>23</v>
      </c>
      <c r="O168" s="16">
        <f>VLOOKUP(MTPL_Registrations[[#This Row],[player_id]],'MTBC statistics'!$A$1:$AK$1196,24,0)</f>
        <v>43475</v>
      </c>
      <c r="P168" s="17">
        <f>VLOOKUP(MTPL_Registrations[[#This Row],[player_id]],'MTBC statistics'!$A$1:$AK$1196,28,0)</f>
        <v>0</v>
      </c>
      <c r="Q168" s="13">
        <f>VLOOKUP(MTPL_Registrations[[#This Row],[player_id]],'MTBC statistics'!$A$1:$AK$1196,29,0)</f>
        <v>4</v>
      </c>
      <c r="R168" s="13">
        <f>VLOOKUP(MTPL_Registrations[[#This Row],[player_id]],'MTBC statistics'!$A$1:$AK$1196,34,0)</f>
        <v>292</v>
      </c>
      <c r="S168" s="13">
        <f>VLOOKUP(MTPL_Registrations[[#This Row],[player_id]],'MTBC statistics'!$A$1:$AK$1196,35,0)</f>
        <v>212</v>
      </c>
      <c r="T168" s="13">
        <f>VLOOKUP(MTPL_Registrations[[#This Row],[player_id]],'MTBC statistics'!$A$1:$AK$1196,36,0)</f>
        <v>30</v>
      </c>
      <c r="U168" s="13">
        <f>VLOOKUP(MTPL_Registrations[[#This Row],[player_id]],'MTBC statistics'!$A$1:$AK$1196,37,0)</f>
        <v>50</v>
      </c>
      <c r="V168" s="15" t="b">
        <f>IFERROR(VLOOKUP(MTPL_Registrations[[#This Row],[player_id]],Table6[#All],10,0),FALSE)</f>
        <v>0</v>
      </c>
      <c r="W168" s="15" t="b">
        <f>IFERROR(VLOOKUP(MTPL_Registrations[[#This Row],[player_id]],ONWER_RETAINED_PLAYER!$A$1:$M$25,3,0),FALSE)</f>
        <v>0</v>
      </c>
      <c r="X168" s="15" t="b">
        <f>IFERROR(VLOOKUP(MTPL_Registrations[[#This Row],[player_id]],ONWER_RETAINED_PLAYER!$A$1:$M$25,4,0),FALSE)</f>
        <v>0</v>
      </c>
      <c r="Y168" s="15">
        <v>167</v>
      </c>
      <c r="Z168" s="15">
        <v>58</v>
      </c>
      <c r="AA168" s="18">
        <v>176</v>
      </c>
      <c r="AB168" s="15">
        <f>VLOOKUP(MTPL_Registrations[[#This Row],[player_id]],'MTBC statistics'!$A$1:$AK$1196,13,0)</f>
        <v>8</v>
      </c>
      <c r="AC168" s="15">
        <f>VLOOKUP(MTPL_Registrations[[#This Row],[player_id]],'MTBC statistics'!$A$1:$AK$1196,14,0)</f>
        <v>2</v>
      </c>
      <c r="AD168" s="19"/>
    </row>
    <row r="169" spans="1:30" ht="22" customHeight="1" x14ac:dyDescent="0.2">
      <c r="A169" s="20">
        <v>1226899</v>
      </c>
      <c r="B169" s="12" t="s">
        <v>423</v>
      </c>
      <c r="C169" s="12" t="s">
        <v>424</v>
      </c>
      <c r="D169" s="12">
        <v>6516006234</v>
      </c>
      <c r="E169" s="12" t="s">
        <v>425</v>
      </c>
      <c r="F169" s="13">
        <f>VLOOKUP(MTPL_Registrations[[#This Row],[player_id]],'MTBC statistics'!$A$1:$AK$1196,8,0)</f>
        <v>10</v>
      </c>
      <c r="G169" s="13">
        <f>VLOOKUP(MTPL_Registrations[[#This Row],[player_id]],'MTBC statistics'!$A$1:$AK$1196,11,0)</f>
        <v>127</v>
      </c>
      <c r="H169" s="13">
        <f>VLOOKUP(MTPL_Registrations[[#This Row],[player_id]],'MTBC statistics'!$A$1:$AK$1196,12,0)</f>
        <v>226</v>
      </c>
      <c r="I169" s="14">
        <f>VLOOKUP(MTPL_Registrations[[#This Row],[player_id]],'MTBC statistics'!$A$1:$AK$1196,17,0)</f>
        <v>56.194699999999997</v>
      </c>
      <c r="J169" s="15">
        <f>VLOOKUP(MTPL_Registrations[[#This Row],[player_id]],'MTBC statistics'!$A$1:$AK$1196,21,0)</f>
        <v>5</v>
      </c>
      <c r="K169" s="14">
        <f>VLOOKUP(MTPL_Registrations[[#This Row],[player_id]],'MTBC statistics'!$A$1:$AK$1196,23,0)</f>
        <v>7.4737</v>
      </c>
      <c r="L169" s="15">
        <f>ROUND(VLOOKUP(MTPL_Registrations[[#This Row],[player_id]],'MTBC statistics'!$A$1:$AK$1196,19,0)/6,0)</f>
        <v>19</v>
      </c>
      <c r="M169" s="15">
        <f>VLOOKUP(MTPL_Registrations[[#This Row],[player_id]],'MTBC statistics'!$A$1:$AK$1196,16,0)</f>
        <v>12.7</v>
      </c>
      <c r="N169" s="15">
        <f>VLOOKUP(MTPL_Registrations[[#This Row],[player_id]],'MTBC statistics'!$A$1:$AK$1196,15,0)</f>
        <v>34</v>
      </c>
      <c r="O169" s="16">
        <f>VLOOKUP(MTPL_Registrations[[#This Row],[player_id]],'MTBC statistics'!$A$1:$AK$1196,24,0)</f>
        <v>47150</v>
      </c>
      <c r="P169" s="17">
        <f>VLOOKUP(MTPL_Registrations[[#This Row],[player_id]],'MTBC statistics'!$A$1:$AK$1196,28,0)</f>
        <v>0</v>
      </c>
      <c r="Q169" s="13">
        <f>VLOOKUP(MTPL_Registrations[[#This Row],[player_id]],'MTBC statistics'!$A$1:$AK$1196,29,0)</f>
        <v>1</v>
      </c>
      <c r="R169" s="13">
        <f>VLOOKUP(MTPL_Registrations[[#This Row],[player_id]],'MTBC statistics'!$A$1:$AK$1196,34,0)</f>
        <v>291</v>
      </c>
      <c r="S169" s="13">
        <f>VLOOKUP(MTPL_Registrations[[#This Row],[player_id]],'MTBC statistics'!$A$1:$AK$1196,35,0)</f>
        <v>161</v>
      </c>
      <c r="T169" s="13">
        <f>VLOOKUP(MTPL_Registrations[[#This Row],[player_id]],'MTBC statistics'!$A$1:$AK$1196,36,0)</f>
        <v>120</v>
      </c>
      <c r="U169" s="13">
        <f>VLOOKUP(MTPL_Registrations[[#This Row],[player_id]],'MTBC statistics'!$A$1:$AK$1196,37,0)</f>
        <v>10</v>
      </c>
      <c r="V169" s="15" t="b">
        <f>IFERROR(VLOOKUP(MTPL_Registrations[[#This Row],[player_id]],Table6[#All],10,0),FALSE)</f>
        <v>0</v>
      </c>
      <c r="W169" s="15" t="b">
        <f>IFERROR(VLOOKUP(MTPL_Registrations[[#This Row],[player_id]],ONWER_RETAINED_PLAYER!$A$1:$M$25,3,0),FALSE)</f>
        <v>0</v>
      </c>
      <c r="X169" s="15" t="b">
        <f>IFERROR(VLOOKUP(MTPL_Registrations[[#This Row],[player_id]],ONWER_RETAINED_PLAYER!$A$1:$M$25,4,0),FALSE)</f>
        <v>0</v>
      </c>
      <c r="Y169" s="15">
        <v>168</v>
      </c>
      <c r="Z169" s="15">
        <v>79</v>
      </c>
      <c r="AA169" s="18">
        <v>151</v>
      </c>
      <c r="AB169" s="15">
        <f>VLOOKUP(MTPL_Registrations[[#This Row],[player_id]],'MTBC statistics'!$A$1:$AK$1196,13,0)</f>
        <v>4</v>
      </c>
      <c r="AC169" s="15">
        <f>VLOOKUP(MTPL_Registrations[[#This Row],[player_id]],'MTBC statistics'!$A$1:$AK$1196,14,0)</f>
        <v>0</v>
      </c>
      <c r="AD169" s="19"/>
    </row>
    <row r="170" spans="1:30" ht="22" customHeight="1" x14ac:dyDescent="0.2">
      <c r="A170" s="20">
        <v>513266</v>
      </c>
      <c r="B170" s="12" t="s">
        <v>2286</v>
      </c>
      <c r="C170" s="12" t="s">
        <v>2287</v>
      </c>
      <c r="D170" s="12">
        <v>6128760390</v>
      </c>
      <c r="E170" s="12" t="s">
        <v>229</v>
      </c>
      <c r="F170" s="13">
        <f>VLOOKUP(MTPL_Registrations[[#This Row],[player_id]],'MTBC statistics'!$A$1:$AK$1196,8,0)</f>
        <v>5</v>
      </c>
      <c r="G170" s="13">
        <f>VLOOKUP(MTPL_Registrations[[#This Row],[player_id]],'MTBC statistics'!$A$1:$AK$1196,11,0)</f>
        <v>72</v>
      </c>
      <c r="H170" s="13">
        <f>VLOOKUP(MTPL_Registrations[[#This Row],[player_id]],'MTBC statistics'!$A$1:$AK$1196,12,0)</f>
        <v>81</v>
      </c>
      <c r="I170" s="14">
        <f>VLOOKUP(MTPL_Registrations[[#This Row],[player_id]],'MTBC statistics'!$A$1:$AK$1196,17,0)</f>
        <v>88.888900000000007</v>
      </c>
      <c r="J170" s="15">
        <f>VLOOKUP(MTPL_Registrations[[#This Row],[player_id]],'MTBC statistics'!$A$1:$AK$1196,21,0)</f>
        <v>4</v>
      </c>
      <c r="K170" s="14">
        <f>VLOOKUP(MTPL_Registrations[[#This Row],[player_id]],'MTBC statistics'!$A$1:$AK$1196,23,0)</f>
        <v>4.8421000000000003</v>
      </c>
      <c r="L170" s="15">
        <f>ROUND(VLOOKUP(MTPL_Registrations[[#This Row],[player_id]],'MTBC statistics'!$A$1:$AK$1196,19,0)/6,0)</f>
        <v>10</v>
      </c>
      <c r="M170" s="15">
        <f>VLOOKUP(MTPL_Registrations[[#This Row],[player_id]],'MTBC statistics'!$A$1:$AK$1196,16,0)</f>
        <v>14.4</v>
      </c>
      <c r="N170" s="15">
        <f>VLOOKUP(MTPL_Registrations[[#This Row],[player_id]],'MTBC statistics'!$A$1:$AK$1196,15,0)</f>
        <v>35</v>
      </c>
      <c r="O170" s="16">
        <f>VLOOKUP(MTPL_Registrations[[#This Row],[player_id]],'MTBC statistics'!$A$1:$AK$1196,24,0)</f>
        <v>43501</v>
      </c>
      <c r="P170" s="17">
        <f>VLOOKUP(MTPL_Registrations[[#This Row],[player_id]],'MTBC statistics'!$A$1:$AK$1196,28,0)</f>
        <v>0</v>
      </c>
      <c r="Q170" s="13">
        <f>VLOOKUP(MTPL_Registrations[[#This Row],[player_id]],'MTBC statistics'!$A$1:$AK$1196,29,0)</f>
        <v>2</v>
      </c>
      <c r="R170" s="13">
        <f>VLOOKUP(MTPL_Registrations[[#This Row],[player_id]],'MTBC statistics'!$A$1:$AK$1196,34,0)</f>
        <v>290</v>
      </c>
      <c r="S170" s="13">
        <f>VLOOKUP(MTPL_Registrations[[#This Row],[player_id]],'MTBC statistics'!$A$1:$AK$1196,35,0)</f>
        <v>170</v>
      </c>
      <c r="T170" s="13">
        <f>VLOOKUP(MTPL_Registrations[[#This Row],[player_id]],'MTBC statistics'!$A$1:$AK$1196,36,0)</f>
        <v>100</v>
      </c>
      <c r="U170" s="13">
        <f>VLOOKUP(MTPL_Registrations[[#This Row],[player_id]],'MTBC statistics'!$A$1:$AK$1196,37,0)</f>
        <v>20</v>
      </c>
      <c r="V170" s="15" t="b">
        <f>IFERROR(VLOOKUP(MTPL_Registrations[[#This Row],[player_id]],Table6[#All],10,0),FALSE)</f>
        <v>0</v>
      </c>
      <c r="W170" s="15" t="b">
        <f>IFERROR(VLOOKUP(MTPL_Registrations[[#This Row],[player_id]],ONWER_RETAINED_PLAYER!$A$1:$M$25,3,0),FALSE)</f>
        <v>0</v>
      </c>
      <c r="X170" s="15" t="b">
        <f>IFERROR(VLOOKUP(MTPL_Registrations[[#This Row],[player_id]],ONWER_RETAINED_PLAYER!$A$1:$M$25,4,0),FALSE)</f>
        <v>0</v>
      </c>
      <c r="Y170" s="15">
        <v>169</v>
      </c>
      <c r="Z170" s="15">
        <v>74</v>
      </c>
      <c r="AA170" s="18">
        <v>158</v>
      </c>
      <c r="AB170" s="15">
        <f>VLOOKUP(MTPL_Registrations[[#This Row],[player_id]],'MTBC statistics'!$A$1:$AK$1196,13,0)</f>
        <v>0</v>
      </c>
      <c r="AC170" s="15">
        <f>VLOOKUP(MTPL_Registrations[[#This Row],[player_id]],'MTBC statistics'!$A$1:$AK$1196,14,0)</f>
        <v>4</v>
      </c>
      <c r="AD170" s="19"/>
    </row>
    <row r="171" spans="1:30" ht="22" customHeight="1" x14ac:dyDescent="0.2">
      <c r="A171" s="20">
        <v>513134</v>
      </c>
      <c r="B171" s="12" t="s">
        <v>179</v>
      </c>
      <c r="C171" s="12" t="s">
        <v>180</v>
      </c>
      <c r="D171" s="12">
        <v>6516210668</v>
      </c>
      <c r="E171" s="12" t="s">
        <v>174</v>
      </c>
      <c r="F171" s="13">
        <f>VLOOKUP(MTPL_Registrations[[#This Row],[player_id]],'MTBC statistics'!$A$1:$AK$1196,8,0)</f>
        <v>9</v>
      </c>
      <c r="G171" s="13">
        <f>VLOOKUP(MTPL_Registrations[[#This Row],[player_id]],'MTBC statistics'!$A$1:$AK$1196,11,0)</f>
        <v>63</v>
      </c>
      <c r="H171" s="13">
        <f>VLOOKUP(MTPL_Registrations[[#This Row],[player_id]],'MTBC statistics'!$A$1:$AK$1196,12,0)</f>
        <v>105</v>
      </c>
      <c r="I171" s="14">
        <f>VLOOKUP(MTPL_Registrations[[#This Row],[player_id]],'MTBC statistics'!$A$1:$AK$1196,17,0)</f>
        <v>60</v>
      </c>
      <c r="J171" s="15">
        <f>VLOOKUP(MTPL_Registrations[[#This Row],[player_id]],'MTBC statistics'!$A$1:$AK$1196,21,0)</f>
        <v>0</v>
      </c>
      <c r="K171" s="14">
        <f>VLOOKUP(MTPL_Registrations[[#This Row],[player_id]],'MTBC statistics'!$A$1:$AK$1196,23,0)</f>
        <v>0</v>
      </c>
      <c r="L171" s="15">
        <f>ROUND(VLOOKUP(MTPL_Registrations[[#This Row],[player_id]],'MTBC statistics'!$A$1:$AK$1196,19,0)/6,0)</f>
        <v>0</v>
      </c>
      <c r="M171" s="15">
        <f>VLOOKUP(MTPL_Registrations[[#This Row],[player_id]],'MTBC statistics'!$A$1:$AK$1196,16,0)</f>
        <v>7</v>
      </c>
      <c r="N171" s="15">
        <f>VLOOKUP(MTPL_Registrations[[#This Row],[player_id]],'MTBC statistics'!$A$1:$AK$1196,15,0)</f>
        <v>21</v>
      </c>
      <c r="O171" s="16">
        <f>VLOOKUP(MTPL_Registrations[[#This Row],[player_id]],'MTBC statistics'!$A$1:$AK$1196,24,0)</f>
        <v>0</v>
      </c>
      <c r="P171" s="17">
        <f>VLOOKUP(MTPL_Registrations[[#This Row],[player_id]],'MTBC statistics'!$A$1:$AK$1196,28,0)</f>
        <v>0</v>
      </c>
      <c r="Q171" s="13">
        <f>VLOOKUP(MTPL_Registrations[[#This Row],[player_id]],'MTBC statistics'!$A$1:$AK$1196,29,0)</f>
        <v>12</v>
      </c>
      <c r="R171" s="13">
        <f>VLOOKUP(MTPL_Registrations[[#This Row],[player_id]],'MTBC statistics'!$A$1:$AK$1196,34,0)</f>
        <v>288</v>
      </c>
      <c r="S171" s="13">
        <f>VLOOKUP(MTPL_Registrations[[#This Row],[player_id]],'MTBC statistics'!$A$1:$AK$1196,35,0)</f>
        <v>88</v>
      </c>
      <c r="T171" s="13">
        <f>VLOOKUP(MTPL_Registrations[[#This Row],[player_id]],'MTBC statistics'!$A$1:$AK$1196,36,0)</f>
        <v>0</v>
      </c>
      <c r="U171" s="13">
        <f>VLOOKUP(MTPL_Registrations[[#This Row],[player_id]],'MTBC statistics'!$A$1:$AK$1196,37,0)</f>
        <v>200</v>
      </c>
      <c r="V171" s="15" t="b">
        <f>IFERROR(VLOOKUP(MTPL_Registrations[[#This Row],[player_id]],Table6[#All],10,0),FALSE)</f>
        <v>0</v>
      </c>
      <c r="W171" s="15" t="b">
        <f>IFERROR(VLOOKUP(MTPL_Registrations[[#This Row],[player_id]],ONWER_RETAINED_PLAYER!$A$1:$M$25,3,0),FALSE)</f>
        <v>0</v>
      </c>
      <c r="X171" s="15" t="b">
        <f>IFERROR(VLOOKUP(MTPL_Registrations[[#This Row],[player_id]],ONWER_RETAINED_PLAYER!$A$1:$M$25,4,0),FALSE)</f>
        <v>0</v>
      </c>
      <c r="Y171" s="15">
        <v>170</v>
      </c>
      <c r="Z171" s="15">
        <v>118</v>
      </c>
      <c r="AA171" s="18">
        <v>207</v>
      </c>
      <c r="AB171" s="15">
        <f>VLOOKUP(MTPL_Registrations[[#This Row],[player_id]],'MTBC statistics'!$A$1:$AK$1196,13,0)</f>
        <v>5</v>
      </c>
      <c r="AC171" s="15">
        <f>VLOOKUP(MTPL_Registrations[[#This Row],[player_id]],'MTBC statistics'!$A$1:$AK$1196,14,0)</f>
        <v>0</v>
      </c>
      <c r="AD171" s="19"/>
    </row>
    <row r="172" spans="1:30" ht="22" customHeight="1" x14ac:dyDescent="0.2">
      <c r="A172" s="20">
        <v>517028</v>
      </c>
      <c r="B172" s="12" t="s">
        <v>323</v>
      </c>
      <c r="C172" s="12" t="s">
        <v>324</v>
      </c>
      <c r="D172" s="12">
        <v>6127350747</v>
      </c>
      <c r="E172" s="12" t="s">
        <v>325</v>
      </c>
      <c r="F172" s="13">
        <f>VLOOKUP(MTPL_Registrations[[#This Row],[player_id]],'MTBC statistics'!$A$1:$AK$1196,8,0)</f>
        <v>10</v>
      </c>
      <c r="G172" s="13">
        <f>VLOOKUP(MTPL_Registrations[[#This Row],[player_id]],'MTBC statistics'!$A$1:$AK$1196,11,0)</f>
        <v>53</v>
      </c>
      <c r="H172" s="13">
        <f>VLOOKUP(MTPL_Registrations[[#This Row],[player_id]],'MTBC statistics'!$A$1:$AK$1196,12,0)</f>
        <v>86</v>
      </c>
      <c r="I172" s="14">
        <f>VLOOKUP(MTPL_Registrations[[#This Row],[player_id]],'MTBC statistics'!$A$1:$AK$1196,17,0)</f>
        <v>61.627899999999997</v>
      </c>
      <c r="J172" s="15">
        <f>VLOOKUP(MTPL_Registrations[[#This Row],[player_id]],'MTBC statistics'!$A$1:$AK$1196,21,0)</f>
        <v>4</v>
      </c>
      <c r="K172" s="14">
        <f>VLOOKUP(MTPL_Registrations[[#This Row],[player_id]],'MTBC statistics'!$A$1:$AK$1196,23,0)</f>
        <v>6.3333000000000004</v>
      </c>
      <c r="L172" s="15">
        <f>ROUND(VLOOKUP(MTPL_Registrations[[#This Row],[player_id]],'MTBC statistics'!$A$1:$AK$1196,19,0)/6,0)</f>
        <v>3</v>
      </c>
      <c r="M172" s="15">
        <f>VLOOKUP(MTPL_Registrations[[#This Row],[player_id]],'MTBC statistics'!$A$1:$AK$1196,16,0)</f>
        <v>5.8888999999999996</v>
      </c>
      <c r="N172" s="15">
        <f>VLOOKUP(MTPL_Registrations[[#This Row],[player_id]],'MTBC statistics'!$A$1:$AK$1196,15,0)</f>
        <v>14</v>
      </c>
      <c r="O172" s="16">
        <f>VLOOKUP(MTPL_Registrations[[#This Row],[player_id]],'MTBC statistics'!$A$1:$AK$1196,24,0)</f>
        <v>43531</v>
      </c>
      <c r="P172" s="17">
        <f>VLOOKUP(MTPL_Registrations[[#This Row],[player_id]],'MTBC statistics'!$A$1:$AK$1196,28,0)</f>
        <v>1</v>
      </c>
      <c r="Q172" s="13">
        <f>VLOOKUP(MTPL_Registrations[[#This Row],[player_id]],'MTBC statistics'!$A$1:$AK$1196,29,0)</f>
        <v>7</v>
      </c>
      <c r="R172" s="13">
        <f>VLOOKUP(MTPL_Registrations[[#This Row],[player_id]],'MTBC statistics'!$A$1:$AK$1196,34,0)</f>
        <v>285</v>
      </c>
      <c r="S172" s="13">
        <f>VLOOKUP(MTPL_Registrations[[#This Row],[player_id]],'MTBC statistics'!$A$1:$AK$1196,35,0)</f>
        <v>75</v>
      </c>
      <c r="T172" s="13">
        <f>VLOOKUP(MTPL_Registrations[[#This Row],[player_id]],'MTBC statistics'!$A$1:$AK$1196,36,0)</f>
        <v>100</v>
      </c>
      <c r="U172" s="13">
        <f>VLOOKUP(MTPL_Registrations[[#This Row],[player_id]],'MTBC statistics'!$A$1:$AK$1196,37,0)</f>
        <v>110</v>
      </c>
      <c r="V172" s="15" t="b">
        <f>IFERROR(VLOOKUP(MTPL_Registrations[[#This Row],[player_id]],Table6[#All],10,0),FALSE)</f>
        <v>0</v>
      </c>
      <c r="W172" s="15" t="b">
        <f>IFERROR(VLOOKUP(MTPL_Registrations[[#This Row],[player_id]],ONWER_RETAINED_PLAYER!$A$1:$M$25,3,0),FALSE)</f>
        <v>0</v>
      </c>
      <c r="X172" s="15" t="b">
        <f>IFERROR(VLOOKUP(MTPL_Registrations[[#This Row],[player_id]],ONWER_RETAINED_PLAYER!$A$1:$M$25,4,0),FALSE)</f>
        <v>0</v>
      </c>
      <c r="Y172" s="15">
        <v>171</v>
      </c>
      <c r="Z172" s="15">
        <v>129</v>
      </c>
      <c r="AA172" s="18">
        <v>159</v>
      </c>
      <c r="AB172" s="15">
        <f>VLOOKUP(MTPL_Registrations[[#This Row],[player_id]],'MTBC statistics'!$A$1:$AK$1196,13,0)</f>
        <v>0</v>
      </c>
      <c r="AC172" s="15">
        <f>VLOOKUP(MTPL_Registrations[[#This Row],[player_id]],'MTBC statistics'!$A$1:$AK$1196,14,0)</f>
        <v>1</v>
      </c>
      <c r="AD172" s="19"/>
    </row>
    <row r="173" spans="1:30" ht="22" customHeight="1" x14ac:dyDescent="0.2">
      <c r="A173" s="20">
        <v>1269507</v>
      </c>
      <c r="B173" s="12" t="s">
        <v>458</v>
      </c>
      <c r="C173" s="12" t="s">
        <v>459</v>
      </c>
      <c r="D173" s="12">
        <v>6125847864</v>
      </c>
      <c r="E173" s="12" t="s">
        <v>455</v>
      </c>
      <c r="F173" s="13">
        <f>VLOOKUP(MTPL_Registrations[[#This Row],[player_id]],'MTBC statistics'!$A$1:$AK$1196,8,0)</f>
        <v>4</v>
      </c>
      <c r="G173" s="13">
        <f>VLOOKUP(MTPL_Registrations[[#This Row],[player_id]],'MTBC statistics'!$A$1:$AK$1196,11,0)</f>
        <v>2</v>
      </c>
      <c r="H173" s="13">
        <f>VLOOKUP(MTPL_Registrations[[#This Row],[player_id]],'MTBC statistics'!$A$1:$AK$1196,12,0)</f>
        <v>2</v>
      </c>
      <c r="I173" s="14">
        <f>VLOOKUP(MTPL_Registrations[[#This Row],[player_id]],'MTBC statistics'!$A$1:$AK$1196,17,0)</f>
        <v>100</v>
      </c>
      <c r="J173" s="15">
        <f>VLOOKUP(MTPL_Registrations[[#This Row],[player_id]],'MTBC statistics'!$A$1:$AK$1196,21,0)</f>
        <v>7</v>
      </c>
      <c r="K173" s="14">
        <f>VLOOKUP(MTPL_Registrations[[#This Row],[player_id]],'MTBC statistics'!$A$1:$AK$1196,23,0)</f>
        <v>3.7403</v>
      </c>
      <c r="L173" s="15">
        <f>ROUND(VLOOKUP(MTPL_Registrations[[#This Row],[player_id]],'MTBC statistics'!$A$1:$AK$1196,19,0)/6,0)</f>
        <v>13</v>
      </c>
      <c r="M173" s="15">
        <f>VLOOKUP(MTPL_Registrations[[#This Row],[player_id]],'MTBC statistics'!$A$1:$AK$1196,16,0)</f>
        <v>2</v>
      </c>
      <c r="N173" s="15">
        <f>VLOOKUP(MTPL_Registrations[[#This Row],[player_id]],'MTBC statistics'!$A$1:$AK$1196,15,0)</f>
        <v>2</v>
      </c>
      <c r="O173" s="16">
        <f>VLOOKUP(MTPL_Registrations[[#This Row],[player_id]],'MTBC statistics'!$A$1:$AK$1196,24,0)</f>
        <v>43567</v>
      </c>
      <c r="P173" s="17">
        <f>VLOOKUP(MTPL_Registrations[[#This Row],[player_id]],'MTBC statistics'!$A$1:$AK$1196,28,0)</f>
        <v>0</v>
      </c>
      <c r="Q173" s="13">
        <f>VLOOKUP(MTPL_Registrations[[#This Row],[player_id]],'MTBC statistics'!$A$1:$AK$1196,29,0)</f>
        <v>2</v>
      </c>
      <c r="R173" s="13">
        <f>VLOOKUP(MTPL_Registrations[[#This Row],[player_id]],'MTBC statistics'!$A$1:$AK$1196,34,0)</f>
        <v>282</v>
      </c>
      <c r="S173" s="13">
        <f>VLOOKUP(MTPL_Registrations[[#This Row],[player_id]],'MTBC statistics'!$A$1:$AK$1196,35,0)</f>
        <v>2</v>
      </c>
      <c r="T173" s="13">
        <f>VLOOKUP(MTPL_Registrations[[#This Row],[player_id]],'MTBC statistics'!$A$1:$AK$1196,36,0)</f>
        <v>250</v>
      </c>
      <c r="U173" s="13">
        <f>VLOOKUP(MTPL_Registrations[[#This Row],[player_id]],'MTBC statistics'!$A$1:$AK$1196,37,0)</f>
        <v>30</v>
      </c>
      <c r="V173" s="15" t="b">
        <f>IFERROR(VLOOKUP(MTPL_Registrations[[#This Row],[player_id]],Table6[#All],10,0),FALSE)</f>
        <v>0</v>
      </c>
      <c r="W173" s="15" t="b">
        <f>IFERROR(VLOOKUP(MTPL_Registrations[[#This Row],[player_id]],ONWER_RETAINED_PLAYER!$A$1:$M$25,3,0),FALSE)</f>
        <v>0</v>
      </c>
      <c r="X173" s="15" t="b">
        <f>IFERROR(VLOOKUP(MTPL_Registrations[[#This Row],[player_id]],ONWER_RETAINED_PLAYER!$A$1:$M$25,4,0),FALSE)</f>
        <v>0</v>
      </c>
      <c r="Y173" s="15">
        <v>172</v>
      </c>
      <c r="Z173" s="15">
        <v>203</v>
      </c>
      <c r="AA173" s="18">
        <v>120</v>
      </c>
      <c r="AB173" s="15">
        <f>VLOOKUP(MTPL_Registrations[[#This Row],[player_id]],'MTBC statistics'!$A$1:$AK$1196,13,0)</f>
        <v>0</v>
      </c>
      <c r="AC173" s="15">
        <f>VLOOKUP(MTPL_Registrations[[#This Row],[player_id]],'MTBC statistics'!$A$1:$AK$1196,14,0)</f>
        <v>0</v>
      </c>
      <c r="AD173" s="19"/>
    </row>
    <row r="174" spans="1:30" ht="22" customHeight="1" x14ac:dyDescent="0.2">
      <c r="A174" s="20">
        <v>513228</v>
      </c>
      <c r="B174" s="12" t="s">
        <v>76</v>
      </c>
      <c r="C174" s="12" t="s">
        <v>77</v>
      </c>
      <c r="D174" s="12">
        <v>16183033644</v>
      </c>
      <c r="E174" s="12" t="s">
        <v>78</v>
      </c>
      <c r="F174" s="13">
        <f>VLOOKUP(MTPL_Registrations[[#This Row],[player_id]],'MTBC statistics'!$A$1:$AK$1196,8,0)</f>
        <v>10</v>
      </c>
      <c r="G174" s="13">
        <f>VLOOKUP(MTPL_Registrations[[#This Row],[player_id]],'MTBC statistics'!$A$1:$AK$1196,11,0)</f>
        <v>99</v>
      </c>
      <c r="H174" s="13">
        <f>VLOOKUP(MTPL_Registrations[[#This Row],[player_id]],'MTBC statistics'!$A$1:$AK$1196,12,0)</f>
        <v>147</v>
      </c>
      <c r="I174" s="14">
        <f>VLOOKUP(MTPL_Registrations[[#This Row],[player_id]],'MTBC statistics'!$A$1:$AK$1196,17,0)</f>
        <v>67.346900000000005</v>
      </c>
      <c r="J174" s="15">
        <f>VLOOKUP(MTPL_Registrations[[#This Row],[player_id]],'MTBC statistics'!$A$1:$AK$1196,21,0)</f>
        <v>3</v>
      </c>
      <c r="K174" s="14">
        <f>VLOOKUP(MTPL_Registrations[[#This Row],[player_id]],'MTBC statistics'!$A$1:$AK$1196,23,0)</f>
        <v>3.375</v>
      </c>
      <c r="L174" s="15">
        <f>ROUND(VLOOKUP(MTPL_Registrations[[#This Row],[player_id]],'MTBC statistics'!$A$1:$AK$1196,19,0)/6,0)</f>
        <v>8</v>
      </c>
      <c r="M174" s="15">
        <f>VLOOKUP(MTPL_Registrations[[#This Row],[player_id]],'MTBC statistics'!$A$1:$AK$1196,16,0)</f>
        <v>9.9</v>
      </c>
      <c r="N174" s="15">
        <f>VLOOKUP(MTPL_Registrations[[#This Row],[player_id]],'MTBC statistics'!$A$1:$AK$1196,15,0)</f>
        <v>25</v>
      </c>
      <c r="O174" s="16">
        <f>VLOOKUP(MTPL_Registrations[[#This Row],[player_id]],'MTBC statistics'!$A$1:$AK$1196,24,0)</f>
        <v>43508</v>
      </c>
      <c r="P174" s="17">
        <f>VLOOKUP(MTPL_Registrations[[#This Row],[player_id]],'MTBC statistics'!$A$1:$AK$1196,28,0)</f>
        <v>0</v>
      </c>
      <c r="Q174" s="13">
        <f>VLOOKUP(MTPL_Registrations[[#This Row],[player_id]],'MTBC statistics'!$A$1:$AK$1196,29,0)</f>
        <v>2</v>
      </c>
      <c r="R174" s="13">
        <f>VLOOKUP(MTPL_Registrations[[#This Row],[player_id]],'MTBC statistics'!$A$1:$AK$1196,34,0)</f>
        <v>282</v>
      </c>
      <c r="S174" s="13">
        <f>VLOOKUP(MTPL_Registrations[[#This Row],[player_id]],'MTBC statistics'!$A$1:$AK$1196,35,0)</f>
        <v>152</v>
      </c>
      <c r="T174" s="13">
        <f>VLOOKUP(MTPL_Registrations[[#This Row],[player_id]],'MTBC statistics'!$A$1:$AK$1196,36,0)</f>
        <v>110</v>
      </c>
      <c r="U174" s="13">
        <f>VLOOKUP(MTPL_Registrations[[#This Row],[player_id]],'MTBC statistics'!$A$1:$AK$1196,37,0)</f>
        <v>20</v>
      </c>
      <c r="V174" s="15" t="b">
        <f>IFERROR(VLOOKUP(MTPL_Registrations[[#This Row],[player_id]],Table6[#All],10,0),FALSE)</f>
        <v>0</v>
      </c>
      <c r="W174" s="15" t="b">
        <f>IFERROR(VLOOKUP(MTPL_Registrations[[#This Row],[player_id]],ONWER_RETAINED_PLAYER!$A$1:$M$25,3,0),FALSE)</f>
        <v>0</v>
      </c>
      <c r="X174" s="15" t="b">
        <f>IFERROR(VLOOKUP(MTPL_Registrations[[#This Row],[player_id]],ONWER_RETAINED_PLAYER!$A$1:$M$25,4,0),FALSE)</f>
        <v>0</v>
      </c>
      <c r="Y174" s="15">
        <v>173</v>
      </c>
      <c r="Z174" s="15">
        <v>86</v>
      </c>
      <c r="AA174" s="18">
        <v>152</v>
      </c>
      <c r="AB174" s="15">
        <f>VLOOKUP(MTPL_Registrations[[#This Row],[player_id]],'MTBC statistics'!$A$1:$AK$1196,13,0)</f>
        <v>7</v>
      </c>
      <c r="AC174" s="15">
        <f>VLOOKUP(MTPL_Registrations[[#This Row],[player_id]],'MTBC statistics'!$A$1:$AK$1196,14,0)</f>
        <v>3</v>
      </c>
      <c r="AD174" s="19"/>
    </row>
    <row r="175" spans="1:30" ht="22" customHeight="1" x14ac:dyDescent="0.2">
      <c r="A175" s="20">
        <v>512901</v>
      </c>
      <c r="B175" s="12" t="s">
        <v>280</v>
      </c>
      <c r="C175" s="12" t="s">
        <v>281</v>
      </c>
      <c r="D175" s="12">
        <v>6129994866</v>
      </c>
      <c r="E175" s="12" t="s">
        <v>269</v>
      </c>
      <c r="F175" s="13">
        <f>VLOOKUP(MTPL_Registrations[[#This Row],[player_id]],'MTBC statistics'!$A$1:$AK$1196,8,0)</f>
        <v>9</v>
      </c>
      <c r="G175" s="13">
        <f>VLOOKUP(MTPL_Registrations[[#This Row],[player_id]],'MTBC statistics'!$A$1:$AK$1196,11,0)</f>
        <v>106</v>
      </c>
      <c r="H175" s="13">
        <f>VLOOKUP(MTPL_Registrations[[#This Row],[player_id]],'MTBC statistics'!$A$1:$AK$1196,12,0)</f>
        <v>166</v>
      </c>
      <c r="I175" s="14">
        <f>VLOOKUP(MTPL_Registrations[[#This Row],[player_id]],'MTBC statistics'!$A$1:$AK$1196,17,0)</f>
        <v>63.855400000000003</v>
      </c>
      <c r="J175" s="15">
        <f>VLOOKUP(MTPL_Registrations[[#This Row],[player_id]],'MTBC statistics'!$A$1:$AK$1196,21,0)</f>
        <v>1</v>
      </c>
      <c r="K175" s="14">
        <f>VLOOKUP(MTPL_Registrations[[#This Row],[player_id]],'MTBC statistics'!$A$1:$AK$1196,23,0)</f>
        <v>10</v>
      </c>
      <c r="L175" s="15">
        <f>ROUND(VLOOKUP(MTPL_Registrations[[#This Row],[player_id]],'MTBC statistics'!$A$1:$AK$1196,19,0)/6,0)</f>
        <v>2</v>
      </c>
      <c r="M175" s="15">
        <f>VLOOKUP(MTPL_Registrations[[#This Row],[player_id]],'MTBC statistics'!$A$1:$AK$1196,16,0)</f>
        <v>11.777799999999999</v>
      </c>
      <c r="N175" s="15">
        <f>VLOOKUP(MTPL_Registrations[[#This Row],[player_id]],'MTBC statistics'!$A$1:$AK$1196,15,0)</f>
        <v>34</v>
      </c>
      <c r="O175" s="16">
        <f>VLOOKUP(MTPL_Registrations[[#This Row],[player_id]],'MTBC statistics'!$A$1:$AK$1196,24,0)</f>
        <v>43485</v>
      </c>
      <c r="P175" s="17">
        <f>VLOOKUP(MTPL_Registrations[[#This Row],[player_id]],'MTBC statistics'!$A$1:$AK$1196,28,0)</f>
        <v>0</v>
      </c>
      <c r="Q175" s="13">
        <f>VLOOKUP(MTPL_Registrations[[#This Row],[player_id]],'MTBC statistics'!$A$1:$AK$1196,29,0)</f>
        <v>5</v>
      </c>
      <c r="R175" s="13">
        <f>VLOOKUP(MTPL_Registrations[[#This Row],[player_id]],'MTBC statistics'!$A$1:$AK$1196,34,0)</f>
        <v>275</v>
      </c>
      <c r="S175" s="13">
        <f>VLOOKUP(MTPL_Registrations[[#This Row],[player_id]],'MTBC statistics'!$A$1:$AK$1196,35,0)</f>
        <v>175</v>
      </c>
      <c r="T175" s="13">
        <f>VLOOKUP(MTPL_Registrations[[#This Row],[player_id]],'MTBC statistics'!$A$1:$AK$1196,36,0)</f>
        <v>0</v>
      </c>
      <c r="U175" s="13">
        <f>VLOOKUP(MTPL_Registrations[[#This Row],[player_id]],'MTBC statistics'!$A$1:$AK$1196,37,0)</f>
        <v>100</v>
      </c>
      <c r="V175" s="15" t="b">
        <f>IFERROR(VLOOKUP(MTPL_Registrations[[#This Row],[player_id]],Table6[#All],10,0),FALSE)</f>
        <v>0</v>
      </c>
      <c r="W175" s="15" t="b">
        <f>IFERROR(VLOOKUP(MTPL_Registrations[[#This Row],[player_id]],ONWER_RETAINED_PLAYER!$A$1:$M$25,3,0),FALSE)</f>
        <v>0</v>
      </c>
      <c r="X175" s="15" t="b">
        <f>IFERROR(VLOOKUP(MTPL_Registrations[[#This Row],[player_id]],ONWER_RETAINED_PLAYER!$A$1:$M$25,4,0),FALSE)</f>
        <v>0</v>
      </c>
      <c r="Y175" s="15">
        <v>174</v>
      </c>
      <c r="Z175" s="15">
        <v>70</v>
      </c>
      <c r="AA175" s="18">
        <v>199</v>
      </c>
      <c r="AB175" s="15">
        <f>VLOOKUP(MTPL_Registrations[[#This Row],[player_id]],'MTBC statistics'!$A$1:$AK$1196,13,0)</f>
        <v>7</v>
      </c>
      <c r="AC175" s="15">
        <f>VLOOKUP(MTPL_Registrations[[#This Row],[player_id]],'MTBC statistics'!$A$1:$AK$1196,14,0)</f>
        <v>1</v>
      </c>
      <c r="AD175" s="19"/>
    </row>
    <row r="176" spans="1:30" ht="22" customHeight="1" x14ac:dyDescent="0.2">
      <c r="A176" s="20">
        <v>513235</v>
      </c>
      <c r="B176" s="12" t="s">
        <v>394</v>
      </c>
      <c r="C176" s="12" t="s">
        <v>395</v>
      </c>
      <c r="D176" s="12">
        <v>6128177091</v>
      </c>
      <c r="E176" s="12" t="s">
        <v>396</v>
      </c>
      <c r="F176" s="13">
        <f>VLOOKUP(MTPL_Registrations[[#This Row],[player_id]],'MTBC statistics'!$A$1:$AK$1196,8,0)</f>
        <v>4</v>
      </c>
      <c r="G176" s="13">
        <f>VLOOKUP(MTPL_Registrations[[#This Row],[player_id]],'MTBC statistics'!$A$1:$AK$1196,11,0)</f>
        <v>27</v>
      </c>
      <c r="H176" s="13">
        <f>VLOOKUP(MTPL_Registrations[[#This Row],[player_id]],'MTBC statistics'!$A$1:$AK$1196,12,0)</f>
        <v>17</v>
      </c>
      <c r="I176" s="14">
        <f>VLOOKUP(MTPL_Registrations[[#This Row],[player_id]],'MTBC statistics'!$A$1:$AK$1196,17,0)</f>
        <v>158.8235</v>
      </c>
      <c r="J176" s="15">
        <f>VLOOKUP(MTPL_Registrations[[#This Row],[player_id]],'MTBC statistics'!$A$1:$AK$1196,21,0)</f>
        <v>4</v>
      </c>
      <c r="K176" s="14">
        <f>VLOOKUP(MTPL_Registrations[[#This Row],[player_id]],'MTBC statistics'!$A$1:$AK$1196,23,0)</f>
        <v>3.4</v>
      </c>
      <c r="L176" s="15">
        <f>ROUND(VLOOKUP(MTPL_Registrations[[#This Row],[player_id]],'MTBC statistics'!$A$1:$AK$1196,19,0)/6,0)</f>
        <v>15</v>
      </c>
      <c r="M176" s="15">
        <f>VLOOKUP(MTPL_Registrations[[#This Row],[player_id]],'MTBC statistics'!$A$1:$AK$1196,16,0)</f>
        <v>9</v>
      </c>
      <c r="N176" s="15">
        <f>VLOOKUP(MTPL_Registrations[[#This Row],[player_id]],'MTBC statistics'!$A$1:$AK$1196,15,0)</f>
        <v>16</v>
      </c>
      <c r="O176" s="16">
        <f>VLOOKUP(MTPL_Registrations[[#This Row],[player_id]],'MTBC statistics'!$A$1:$AK$1196,24,0)</f>
        <v>43510</v>
      </c>
      <c r="P176" s="17">
        <f>VLOOKUP(MTPL_Registrations[[#This Row],[player_id]],'MTBC statistics'!$A$1:$AK$1196,28,0)</f>
        <v>0</v>
      </c>
      <c r="Q176" s="13">
        <f>VLOOKUP(MTPL_Registrations[[#This Row],[player_id]],'MTBC statistics'!$A$1:$AK$1196,29,0)</f>
        <v>2</v>
      </c>
      <c r="R176" s="13">
        <f>VLOOKUP(MTPL_Registrations[[#This Row],[player_id]],'MTBC statistics'!$A$1:$AK$1196,34,0)</f>
        <v>272</v>
      </c>
      <c r="S176" s="13">
        <f>VLOOKUP(MTPL_Registrations[[#This Row],[player_id]],'MTBC statistics'!$A$1:$AK$1196,35,0)</f>
        <v>92</v>
      </c>
      <c r="T176" s="13">
        <f>VLOOKUP(MTPL_Registrations[[#This Row],[player_id]],'MTBC statistics'!$A$1:$AK$1196,36,0)</f>
        <v>160</v>
      </c>
      <c r="U176" s="13">
        <f>VLOOKUP(MTPL_Registrations[[#This Row],[player_id]],'MTBC statistics'!$A$1:$AK$1196,37,0)</f>
        <v>20</v>
      </c>
      <c r="V176" s="15" t="b">
        <f>IFERROR(VLOOKUP(MTPL_Registrations[[#This Row],[player_id]],Table6[#All],10,0),FALSE)</f>
        <v>0</v>
      </c>
      <c r="W176" s="15" t="b">
        <f>IFERROR(VLOOKUP(MTPL_Registrations[[#This Row],[player_id]],ONWER_RETAINED_PLAYER!$A$1:$M$25,3,0),FALSE)</f>
        <v>0</v>
      </c>
      <c r="X176" s="15" t="b">
        <f>IFERROR(VLOOKUP(MTPL_Registrations[[#This Row],[player_id]],ONWER_RETAINED_PLAYER!$A$1:$M$25,4,0),FALSE)</f>
        <v>0</v>
      </c>
      <c r="Y176" s="15">
        <v>175</v>
      </c>
      <c r="Z176" s="15">
        <v>117</v>
      </c>
      <c r="AA176" s="18">
        <v>137</v>
      </c>
      <c r="AB176" s="15">
        <f>VLOOKUP(MTPL_Registrations[[#This Row],[player_id]],'MTBC statistics'!$A$1:$AK$1196,13,0)</f>
        <v>1</v>
      </c>
      <c r="AC176" s="15">
        <f>VLOOKUP(MTPL_Registrations[[#This Row],[player_id]],'MTBC statistics'!$A$1:$AK$1196,14,0)</f>
        <v>2</v>
      </c>
      <c r="AD176" s="19"/>
    </row>
    <row r="177" spans="1:30" ht="22" customHeight="1" x14ac:dyDescent="0.2">
      <c r="A177" s="20">
        <v>516850</v>
      </c>
      <c r="B177" s="12" t="s">
        <v>184</v>
      </c>
      <c r="C177" s="12" t="s">
        <v>185</v>
      </c>
      <c r="D177" s="12">
        <v>6128674505</v>
      </c>
      <c r="E177" s="12" t="s">
        <v>181</v>
      </c>
      <c r="F177" s="13">
        <f>VLOOKUP(MTPL_Registrations[[#This Row],[player_id]],'MTBC statistics'!$A$1:$AK$1196,8,0)</f>
        <v>10</v>
      </c>
      <c r="G177" s="13">
        <f>VLOOKUP(MTPL_Registrations[[#This Row],[player_id]],'MTBC statistics'!$A$1:$AK$1196,11,0)</f>
        <v>155</v>
      </c>
      <c r="H177" s="13">
        <f>VLOOKUP(MTPL_Registrations[[#This Row],[player_id]],'MTBC statistics'!$A$1:$AK$1196,12,0)</f>
        <v>269</v>
      </c>
      <c r="I177" s="14">
        <f>VLOOKUP(MTPL_Registrations[[#This Row],[player_id]],'MTBC statistics'!$A$1:$AK$1196,17,0)</f>
        <v>57.620800000000003</v>
      </c>
      <c r="J177" s="15">
        <f>VLOOKUP(MTPL_Registrations[[#This Row],[player_id]],'MTBC statistics'!$A$1:$AK$1196,21,0)</f>
        <v>0</v>
      </c>
      <c r="K177" s="14">
        <f>VLOOKUP(MTPL_Registrations[[#This Row],[player_id]],'MTBC statistics'!$A$1:$AK$1196,23,0)</f>
        <v>0</v>
      </c>
      <c r="L177" s="15">
        <f>ROUND(VLOOKUP(MTPL_Registrations[[#This Row],[player_id]],'MTBC statistics'!$A$1:$AK$1196,19,0)/6,0)</f>
        <v>0</v>
      </c>
      <c r="M177" s="15">
        <f>VLOOKUP(MTPL_Registrations[[#This Row],[player_id]],'MTBC statistics'!$A$1:$AK$1196,16,0)</f>
        <v>15.5</v>
      </c>
      <c r="N177" s="15">
        <f>VLOOKUP(MTPL_Registrations[[#This Row],[player_id]],'MTBC statistics'!$A$1:$AK$1196,15,0)</f>
        <v>38</v>
      </c>
      <c r="O177" s="16">
        <f>VLOOKUP(MTPL_Registrations[[#This Row],[player_id]],'MTBC statistics'!$A$1:$AK$1196,24,0)</f>
        <v>0</v>
      </c>
      <c r="P177" s="17">
        <f>VLOOKUP(MTPL_Registrations[[#This Row],[player_id]],'MTBC statistics'!$A$1:$AK$1196,28,0)</f>
        <v>0</v>
      </c>
      <c r="Q177" s="13">
        <f>VLOOKUP(MTPL_Registrations[[#This Row],[player_id]],'MTBC statistics'!$A$1:$AK$1196,29,0)</f>
        <v>1</v>
      </c>
      <c r="R177" s="13">
        <f>VLOOKUP(MTPL_Registrations[[#This Row],[player_id]],'MTBC statistics'!$A$1:$AK$1196,34,0)</f>
        <v>268</v>
      </c>
      <c r="S177" s="13">
        <f>VLOOKUP(MTPL_Registrations[[#This Row],[player_id]],'MTBC statistics'!$A$1:$AK$1196,35,0)</f>
        <v>238</v>
      </c>
      <c r="T177" s="13">
        <f>VLOOKUP(MTPL_Registrations[[#This Row],[player_id]],'MTBC statistics'!$A$1:$AK$1196,36,0)</f>
        <v>0</v>
      </c>
      <c r="U177" s="13">
        <f>VLOOKUP(MTPL_Registrations[[#This Row],[player_id]],'MTBC statistics'!$A$1:$AK$1196,37,0)</f>
        <v>30</v>
      </c>
      <c r="V177" s="15" t="b">
        <f>IFERROR(VLOOKUP(MTPL_Registrations[[#This Row],[player_id]],Table6[#All],10,0),FALSE)</f>
        <v>0</v>
      </c>
      <c r="W177" s="15" t="b">
        <f>IFERROR(VLOOKUP(MTPL_Registrations[[#This Row],[player_id]],ONWER_RETAINED_PLAYER!$A$1:$M$25,3,0),FALSE)</f>
        <v>0</v>
      </c>
      <c r="X177" s="15" t="b">
        <f>IFERROR(VLOOKUP(MTPL_Registrations[[#This Row],[player_id]],ONWER_RETAINED_PLAYER!$A$1:$M$25,4,0),FALSE)</f>
        <v>0</v>
      </c>
      <c r="Y177" s="15">
        <v>176</v>
      </c>
      <c r="Z177" s="15">
        <v>46</v>
      </c>
      <c r="AA177" s="18">
        <v>194</v>
      </c>
      <c r="AB177" s="15">
        <f>VLOOKUP(MTPL_Registrations[[#This Row],[player_id]],'MTBC statistics'!$A$1:$AK$1196,13,0)</f>
        <v>9</v>
      </c>
      <c r="AC177" s="15">
        <f>VLOOKUP(MTPL_Registrations[[#This Row],[player_id]],'MTBC statistics'!$A$1:$AK$1196,14,0)</f>
        <v>2</v>
      </c>
      <c r="AD177" s="19"/>
    </row>
    <row r="178" spans="1:30" ht="22" customHeight="1" x14ac:dyDescent="0.2">
      <c r="A178" s="20">
        <v>1263549</v>
      </c>
      <c r="B178" s="12" t="s">
        <v>2294</v>
      </c>
      <c r="C178" s="12" t="s">
        <v>2295</v>
      </c>
      <c r="D178" s="12">
        <v>3377642737</v>
      </c>
      <c r="E178" s="12" t="s">
        <v>446</v>
      </c>
      <c r="F178" s="13">
        <f>VLOOKUP(MTPL_Registrations[[#This Row],[player_id]],'MTBC statistics'!$A$1:$AK$1196,8,0)</f>
        <v>7</v>
      </c>
      <c r="G178" s="13">
        <f>VLOOKUP(MTPL_Registrations[[#This Row],[player_id]],'MTBC statistics'!$A$1:$AK$1196,11,0)</f>
        <v>66</v>
      </c>
      <c r="H178" s="13">
        <f>VLOOKUP(MTPL_Registrations[[#This Row],[player_id]],'MTBC statistics'!$A$1:$AK$1196,12,0)</f>
        <v>106</v>
      </c>
      <c r="I178" s="14">
        <f>VLOOKUP(MTPL_Registrations[[#This Row],[player_id]],'MTBC statistics'!$A$1:$AK$1196,17,0)</f>
        <v>62.264200000000002</v>
      </c>
      <c r="J178" s="15">
        <f>VLOOKUP(MTPL_Registrations[[#This Row],[player_id]],'MTBC statistics'!$A$1:$AK$1196,21,0)</f>
        <v>4</v>
      </c>
      <c r="K178" s="14">
        <f>VLOOKUP(MTPL_Registrations[[#This Row],[player_id]],'MTBC statistics'!$A$1:$AK$1196,23,0)</f>
        <v>5.1333000000000002</v>
      </c>
      <c r="L178" s="15">
        <f>ROUND(VLOOKUP(MTPL_Registrations[[#This Row],[player_id]],'MTBC statistics'!$A$1:$AK$1196,19,0)/6,0)</f>
        <v>15</v>
      </c>
      <c r="M178" s="15">
        <f>VLOOKUP(MTPL_Registrations[[#This Row],[player_id]],'MTBC statistics'!$A$1:$AK$1196,16,0)</f>
        <v>9.4285999999999994</v>
      </c>
      <c r="N178" s="15">
        <f>VLOOKUP(MTPL_Registrations[[#This Row],[player_id]],'MTBC statistics'!$A$1:$AK$1196,15,0)</f>
        <v>26</v>
      </c>
      <c r="O178" s="16">
        <f>VLOOKUP(MTPL_Registrations[[#This Row],[player_id]],'MTBC statistics'!$A$1:$AK$1196,24,0)</f>
        <v>43515</v>
      </c>
      <c r="P178" s="17">
        <f>VLOOKUP(MTPL_Registrations[[#This Row],[player_id]],'MTBC statistics'!$A$1:$AK$1196,28,0)</f>
        <v>0</v>
      </c>
      <c r="Q178" s="13">
        <f>VLOOKUP(MTPL_Registrations[[#This Row],[player_id]],'MTBC statistics'!$A$1:$AK$1196,29,0)</f>
        <v>2</v>
      </c>
      <c r="R178" s="13">
        <f>VLOOKUP(MTPL_Registrations[[#This Row],[player_id]],'MTBC statistics'!$A$1:$AK$1196,34,0)</f>
        <v>267</v>
      </c>
      <c r="S178" s="13">
        <f>VLOOKUP(MTPL_Registrations[[#This Row],[player_id]],'MTBC statistics'!$A$1:$AK$1196,35,0)</f>
        <v>67</v>
      </c>
      <c r="T178" s="13">
        <f>VLOOKUP(MTPL_Registrations[[#This Row],[player_id]],'MTBC statistics'!$A$1:$AK$1196,36,0)</f>
        <v>140</v>
      </c>
      <c r="U178" s="13">
        <f>VLOOKUP(MTPL_Registrations[[#This Row],[player_id]],'MTBC statistics'!$A$1:$AK$1196,37,0)</f>
        <v>60</v>
      </c>
      <c r="V178" s="15" t="b">
        <f>IFERROR(VLOOKUP(MTPL_Registrations[[#This Row],[player_id]],Table6[#All],10,0),FALSE)</f>
        <v>0</v>
      </c>
      <c r="W178" s="15" t="b">
        <f>IFERROR(VLOOKUP(MTPL_Registrations[[#This Row],[player_id]],ONWER_RETAINED_PLAYER!$A$1:$M$25,3,0),FALSE)</f>
        <v>0</v>
      </c>
      <c r="X178" s="15" t="b">
        <f>IFERROR(VLOOKUP(MTPL_Registrations[[#This Row],[player_id]],ONWER_RETAINED_PLAYER!$A$1:$M$25,4,0),FALSE)</f>
        <v>0</v>
      </c>
      <c r="Y178" s="15">
        <v>177</v>
      </c>
      <c r="Z178" s="15">
        <v>138</v>
      </c>
      <c r="AA178" s="18">
        <v>143</v>
      </c>
      <c r="AB178" s="15">
        <f>VLOOKUP(MTPL_Registrations[[#This Row],[player_id]],'MTBC statistics'!$A$1:$AK$1196,13,0)</f>
        <v>1</v>
      </c>
      <c r="AC178" s="15">
        <f>VLOOKUP(MTPL_Registrations[[#This Row],[player_id]],'MTBC statistics'!$A$1:$AK$1196,14,0)</f>
        <v>0</v>
      </c>
      <c r="AD178" s="19"/>
    </row>
    <row r="179" spans="1:30" ht="22" customHeight="1" x14ac:dyDescent="0.2">
      <c r="A179" s="20">
        <v>512824</v>
      </c>
      <c r="B179" s="21" t="s">
        <v>2186</v>
      </c>
      <c r="C179" s="12"/>
      <c r="D179" s="12"/>
      <c r="E179" s="12" t="s">
        <v>2267</v>
      </c>
      <c r="F179" s="13">
        <f>VLOOKUP(MTPL_Registrations[[#This Row],[player_id]],'MTBC statistics'!$A$1:$AK$1196,8,0)</f>
        <v>11</v>
      </c>
      <c r="G179" s="13">
        <f>VLOOKUP(MTPL_Registrations[[#This Row],[player_id]],'MTBC statistics'!$A$1:$AK$1196,11,0)</f>
        <v>79</v>
      </c>
      <c r="H179" s="13">
        <f>VLOOKUP(MTPL_Registrations[[#This Row],[player_id]],'MTBC statistics'!$A$1:$AK$1196,12,0)</f>
        <v>113</v>
      </c>
      <c r="I179" s="14">
        <f>VLOOKUP(MTPL_Registrations[[#This Row],[player_id]],'MTBC statistics'!$A$1:$AK$1196,17,0)</f>
        <v>69.911500000000004</v>
      </c>
      <c r="J179" s="15">
        <f>VLOOKUP(MTPL_Registrations[[#This Row],[player_id]],'MTBC statistics'!$A$1:$AK$1196,21,0)</f>
        <v>2</v>
      </c>
      <c r="K179" s="14">
        <f>VLOOKUP(MTPL_Registrations[[#This Row],[player_id]],'MTBC statistics'!$A$1:$AK$1196,23,0)</f>
        <v>6.75</v>
      </c>
      <c r="L179" s="15">
        <f>ROUND(VLOOKUP(MTPL_Registrations[[#This Row],[player_id]],'MTBC statistics'!$A$1:$AK$1196,19,0)/6,0)</f>
        <v>4</v>
      </c>
      <c r="M179" s="15">
        <f>VLOOKUP(MTPL_Registrations[[#This Row],[player_id]],'MTBC statistics'!$A$1:$AK$1196,16,0)</f>
        <v>7.1818</v>
      </c>
      <c r="N179" s="15">
        <f>VLOOKUP(MTPL_Registrations[[#This Row],[player_id]],'MTBC statistics'!$A$1:$AK$1196,15,0)</f>
        <v>32</v>
      </c>
      <c r="O179" s="16">
        <f>VLOOKUP(MTPL_Registrations[[#This Row],[player_id]],'MTBC statistics'!$A$1:$AK$1196,24,0)</f>
        <v>43518</v>
      </c>
      <c r="P179" s="17">
        <f>VLOOKUP(MTPL_Registrations[[#This Row],[player_id]],'MTBC statistics'!$A$1:$AK$1196,28,0)</f>
        <v>0</v>
      </c>
      <c r="Q179" s="13">
        <f>VLOOKUP(MTPL_Registrations[[#This Row],[player_id]],'MTBC statistics'!$A$1:$AK$1196,29,0)</f>
        <v>3</v>
      </c>
      <c r="R179" s="13">
        <f>VLOOKUP(MTPL_Registrations[[#This Row],[player_id]],'MTBC statistics'!$A$1:$AK$1196,34,0)</f>
        <v>254</v>
      </c>
      <c r="S179" s="13">
        <f>VLOOKUP(MTPL_Registrations[[#This Row],[player_id]],'MTBC statistics'!$A$1:$AK$1196,35,0)</f>
        <v>174</v>
      </c>
      <c r="T179" s="13">
        <f>VLOOKUP(MTPL_Registrations[[#This Row],[player_id]],'MTBC statistics'!$A$1:$AK$1196,36,0)</f>
        <v>50</v>
      </c>
      <c r="U179" s="13">
        <f>VLOOKUP(MTPL_Registrations[[#This Row],[player_id]],'MTBC statistics'!$A$1:$AK$1196,37,0)</f>
        <v>30</v>
      </c>
      <c r="V179" s="15" t="b">
        <f>IFERROR(VLOOKUP(MTPL_Registrations[[#This Row],[player_id]],Table6[#All],10,0),FALSE)</f>
        <v>0</v>
      </c>
      <c r="W179" s="15" t="b">
        <f>IFERROR(VLOOKUP(MTPL_Registrations[[#This Row],[player_id]],ONWER_RETAINED_PLAYER!$A$1:$M$25,3,0),FALSE)</f>
        <v>0</v>
      </c>
      <c r="X179" s="15" t="b">
        <f>IFERROR(VLOOKUP(MTPL_Registrations[[#This Row],[player_id]],ONWER_RETAINED_PLAYER!$A$1:$M$25,4,0),FALSE)</f>
        <v>1</v>
      </c>
      <c r="Y179" s="15">
        <v>178</v>
      </c>
      <c r="Z179" s="15">
        <v>71</v>
      </c>
      <c r="AA179" s="18">
        <v>172</v>
      </c>
      <c r="AB179" s="15">
        <f>VLOOKUP(MTPL_Registrations[[#This Row],[player_id]],'MTBC statistics'!$A$1:$AK$1196,13,0)</f>
        <v>5</v>
      </c>
      <c r="AC179" s="15">
        <f>VLOOKUP(MTPL_Registrations[[#This Row],[player_id]],'MTBC statistics'!$A$1:$AK$1196,14,0)</f>
        <v>5</v>
      </c>
      <c r="AD179" s="19"/>
    </row>
    <row r="180" spans="1:30" ht="22" customHeight="1" x14ac:dyDescent="0.2">
      <c r="A180" s="20">
        <v>836983</v>
      </c>
      <c r="B180" s="12" t="s">
        <v>203</v>
      </c>
      <c r="C180" s="12" t="s">
        <v>204</v>
      </c>
      <c r="D180" s="12">
        <v>5129994649</v>
      </c>
      <c r="E180" s="12" t="s">
        <v>193</v>
      </c>
      <c r="F180" s="13">
        <f>VLOOKUP(MTPL_Registrations[[#This Row],[player_id]],'MTBC statistics'!$A$1:$AK$1196,8,0)</f>
        <v>5</v>
      </c>
      <c r="G180" s="13">
        <f>VLOOKUP(MTPL_Registrations[[#This Row],[player_id]],'MTBC statistics'!$A$1:$AK$1196,11,0)</f>
        <v>3</v>
      </c>
      <c r="H180" s="13">
        <f>VLOOKUP(MTPL_Registrations[[#This Row],[player_id]],'MTBC statistics'!$A$1:$AK$1196,12,0)</f>
        <v>11</v>
      </c>
      <c r="I180" s="14">
        <f>VLOOKUP(MTPL_Registrations[[#This Row],[player_id]],'MTBC statistics'!$A$1:$AK$1196,17,0)</f>
        <v>27.2727</v>
      </c>
      <c r="J180" s="15">
        <f>VLOOKUP(MTPL_Registrations[[#This Row],[player_id]],'MTBC statistics'!$A$1:$AK$1196,21,0)</f>
        <v>6</v>
      </c>
      <c r="K180" s="14">
        <f>VLOOKUP(MTPL_Registrations[[#This Row],[player_id]],'MTBC statistics'!$A$1:$AK$1196,23,0)</f>
        <v>4.6666999999999996</v>
      </c>
      <c r="L180" s="15">
        <f>ROUND(VLOOKUP(MTPL_Registrations[[#This Row],[player_id]],'MTBC statistics'!$A$1:$AK$1196,19,0)/6,0)</f>
        <v>12</v>
      </c>
      <c r="M180" s="15">
        <f>VLOOKUP(MTPL_Registrations[[#This Row],[player_id]],'MTBC statistics'!$A$1:$AK$1196,16,0)</f>
        <v>1</v>
      </c>
      <c r="N180" s="15">
        <f>VLOOKUP(MTPL_Registrations[[#This Row],[player_id]],'MTBC statistics'!$A$1:$AK$1196,15,0)</f>
        <v>2</v>
      </c>
      <c r="O180" s="16">
        <f>VLOOKUP(MTPL_Registrations[[#This Row],[player_id]],'MTBC statistics'!$A$1:$AK$1196,24,0)</f>
        <v>43518</v>
      </c>
      <c r="P180" s="17">
        <f>VLOOKUP(MTPL_Registrations[[#This Row],[player_id]],'MTBC statistics'!$A$1:$AK$1196,28,0)</f>
        <v>0</v>
      </c>
      <c r="Q180" s="13">
        <f>VLOOKUP(MTPL_Registrations[[#This Row],[player_id]],'MTBC statistics'!$A$1:$AK$1196,29,0)</f>
        <v>1</v>
      </c>
      <c r="R180" s="13">
        <f>VLOOKUP(MTPL_Registrations[[#This Row],[player_id]],'MTBC statistics'!$A$1:$AK$1196,34,0)</f>
        <v>253</v>
      </c>
      <c r="S180" s="13">
        <f>VLOOKUP(MTPL_Registrations[[#This Row],[player_id]],'MTBC statistics'!$A$1:$AK$1196,35,0)</f>
        <v>3</v>
      </c>
      <c r="T180" s="13">
        <f>VLOOKUP(MTPL_Registrations[[#This Row],[player_id]],'MTBC statistics'!$A$1:$AK$1196,36,0)</f>
        <v>230</v>
      </c>
      <c r="U180" s="13">
        <f>VLOOKUP(MTPL_Registrations[[#This Row],[player_id]],'MTBC statistics'!$A$1:$AK$1196,37,0)</f>
        <v>20</v>
      </c>
      <c r="V180" s="15" t="b">
        <f>IFERROR(VLOOKUP(MTPL_Registrations[[#This Row],[player_id]],Table6[#All],10,0),FALSE)</f>
        <v>0</v>
      </c>
      <c r="W180" s="15" t="b">
        <f>IFERROR(VLOOKUP(MTPL_Registrations[[#This Row],[player_id]],ONWER_RETAINED_PLAYER!$A$1:$M$25,3,0),FALSE)</f>
        <v>0</v>
      </c>
      <c r="X180" s="15" t="b">
        <f>IFERROR(VLOOKUP(MTPL_Registrations[[#This Row],[player_id]],ONWER_RETAINED_PLAYER!$A$1:$M$25,4,0),FALSE)</f>
        <v>0</v>
      </c>
      <c r="Y180" s="15">
        <v>179</v>
      </c>
      <c r="Z180" s="15">
        <v>199</v>
      </c>
      <c r="AA180" s="18">
        <v>125</v>
      </c>
      <c r="AB180" s="15">
        <f>VLOOKUP(MTPL_Registrations[[#This Row],[player_id]],'MTBC statistics'!$A$1:$AK$1196,13,0)</f>
        <v>0</v>
      </c>
      <c r="AC180" s="15">
        <f>VLOOKUP(MTPL_Registrations[[#This Row],[player_id]],'MTBC statistics'!$A$1:$AK$1196,14,0)</f>
        <v>0</v>
      </c>
      <c r="AD180" s="19"/>
    </row>
    <row r="181" spans="1:30" ht="22" customHeight="1" x14ac:dyDescent="0.2">
      <c r="A181" s="20">
        <v>513181</v>
      </c>
      <c r="B181" s="12" t="s">
        <v>129</v>
      </c>
      <c r="C181" s="12" t="s">
        <v>130</v>
      </c>
      <c r="D181" s="12">
        <v>4085697807</v>
      </c>
      <c r="E181" s="12" t="s">
        <v>126</v>
      </c>
      <c r="F181" s="13">
        <f>VLOOKUP(MTPL_Registrations[[#This Row],[player_id]],'MTBC statistics'!$A$1:$AK$1196,8,0)</f>
        <v>10</v>
      </c>
      <c r="G181" s="13">
        <f>VLOOKUP(MTPL_Registrations[[#This Row],[player_id]],'MTBC statistics'!$A$1:$AK$1196,11,0)</f>
        <v>11</v>
      </c>
      <c r="H181" s="13">
        <f>VLOOKUP(MTPL_Registrations[[#This Row],[player_id]],'MTBC statistics'!$A$1:$AK$1196,12,0)</f>
        <v>38</v>
      </c>
      <c r="I181" s="14">
        <f>VLOOKUP(MTPL_Registrations[[#This Row],[player_id]],'MTBC statistics'!$A$1:$AK$1196,17,0)</f>
        <v>28.947399999999998</v>
      </c>
      <c r="J181" s="15">
        <f>VLOOKUP(MTPL_Registrations[[#This Row],[player_id]],'MTBC statistics'!$A$1:$AK$1196,21,0)</f>
        <v>5</v>
      </c>
      <c r="K181" s="14">
        <f>VLOOKUP(MTPL_Registrations[[#This Row],[player_id]],'MTBC statistics'!$A$1:$AK$1196,23,0)</f>
        <v>3.9</v>
      </c>
      <c r="L181" s="15">
        <f>ROUND(VLOOKUP(MTPL_Registrations[[#This Row],[player_id]],'MTBC statistics'!$A$1:$AK$1196,19,0)/6,0)</f>
        <v>20</v>
      </c>
      <c r="M181" s="15">
        <f>VLOOKUP(MTPL_Registrations[[#This Row],[player_id]],'MTBC statistics'!$A$1:$AK$1196,16,0)</f>
        <v>2.2000000000000002</v>
      </c>
      <c r="N181" s="15">
        <f>VLOOKUP(MTPL_Registrations[[#This Row],[player_id]],'MTBC statistics'!$A$1:$AK$1196,15,0)</f>
        <v>6</v>
      </c>
      <c r="O181" s="16">
        <f>VLOOKUP(MTPL_Registrations[[#This Row],[player_id]],'MTBC statistics'!$A$1:$AK$1196,24,0)</f>
        <v>43510</v>
      </c>
      <c r="P181" s="17">
        <f>VLOOKUP(MTPL_Registrations[[#This Row],[player_id]],'MTBC statistics'!$A$1:$AK$1196,28,0)</f>
        <v>0</v>
      </c>
      <c r="Q181" s="13">
        <f>VLOOKUP(MTPL_Registrations[[#This Row],[player_id]],'MTBC statistics'!$A$1:$AK$1196,29,0)</f>
        <v>1</v>
      </c>
      <c r="R181" s="13">
        <f>VLOOKUP(MTPL_Registrations[[#This Row],[player_id]],'MTBC statistics'!$A$1:$AK$1196,34,0)</f>
        <v>241</v>
      </c>
      <c r="S181" s="13">
        <f>VLOOKUP(MTPL_Registrations[[#This Row],[player_id]],'MTBC statistics'!$A$1:$AK$1196,35,0)</f>
        <v>-9</v>
      </c>
      <c r="T181" s="13">
        <f>VLOOKUP(MTPL_Registrations[[#This Row],[player_id]],'MTBC statistics'!$A$1:$AK$1196,36,0)</f>
        <v>240</v>
      </c>
      <c r="U181" s="13">
        <f>VLOOKUP(MTPL_Registrations[[#This Row],[player_id]],'MTBC statistics'!$A$1:$AK$1196,37,0)</f>
        <v>10</v>
      </c>
      <c r="V181" s="15" t="b">
        <f>IFERROR(VLOOKUP(MTPL_Registrations[[#This Row],[player_id]],Table6[#All],10,0),FALSE)</f>
        <v>0</v>
      </c>
      <c r="W181" s="15" t="b">
        <f>IFERROR(VLOOKUP(MTPL_Registrations[[#This Row],[player_id]],ONWER_RETAINED_PLAYER!$A$1:$M$25,3,0),FALSE)</f>
        <v>0</v>
      </c>
      <c r="X181" s="15" t="b">
        <f>IFERROR(VLOOKUP(MTPL_Registrations[[#This Row],[player_id]],ONWER_RETAINED_PLAYER!$A$1:$M$25,4,0),FALSE)</f>
        <v>0</v>
      </c>
      <c r="Y181" s="15">
        <v>180</v>
      </c>
      <c r="Z181" s="15">
        <v>225</v>
      </c>
      <c r="AA181" s="18">
        <v>122</v>
      </c>
      <c r="AB181" s="15">
        <f>VLOOKUP(MTPL_Registrations[[#This Row],[player_id]],'MTBC statistics'!$A$1:$AK$1196,13,0)</f>
        <v>0</v>
      </c>
      <c r="AC181" s="15">
        <f>VLOOKUP(MTPL_Registrations[[#This Row],[player_id]],'MTBC statistics'!$A$1:$AK$1196,14,0)</f>
        <v>0</v>
      </c>
      <c r="AD181" s="19"/>
    </row>
    <row r="182" spans="1:30" ht="22" customHeight="1" x14ac:dyDescent="0.2">
      <c r="A182" s="20">
        <v>517329</v>
      </c>
      <c r="B182" s="12" t="s">
        <v>11</v>
      </c>
      <c r="C182" s="12" t="s">
        <v>12</v>
      </c>
      <c r="D182" s="12">
        <v>4136950863</v>
      </c>
      <c r="E182" s="12" t="s">
        <v>13</v>
      </c>
      <c r="F182" s="13">
        <f>VLOOKUP(MTPL_Registrations[[#This Row],[player_id]],'MTBC statistics'!$A$1:$AK$1196,8,0)</f>
        <v>8</v>
      </c>
      <c r="G182" s="13">
        <f>VLOOKUP(MTPL_Registrations[[#This Row],[player_id]],'MTBC statistics'!$A$1:$AK$1196,11,0)</f>
        <v>36</v>
      </c>
      <c r="H182" s="13">
        <f>VLOOKUP(MTPL_Registrations[[#This Row],[player_id]],'MTBC statistics'!$A$1:$AK$1196,12,0)</f>
        <v>75</v>
      </c>
      <c r="I182" s="14">
        <f>VLOOKUP(MTPL_Registrations[[#This Row],[player_id]],'MTBC statistics'!$A$1:$AK$1196,17,0)</f>
        <v>48</v>
      </c>
      <c r="J182" s="15">
        <f>VLOOKUP(MTPL_Registrations[[#This Row],[player_id]],'MTBC statistics'!$A$1:$AK$1196,21,0)</f>
        <v>5</v>
      </c>
      <c r="K182" s="14">
        <f>VLOOKUP(MTPL_Registrations[[#This Row],[player_id]],'MTBC statistics'!$A$1:$AK$1196,23,0)</f>
        <v>5.8076999999999996</v>
      </c>
      <c r="L182" s="15">
        <f>ROUND(VLOOKUP(MTPL_Registrations[[#This Row],[player_id]],'MTBC statistics'!$A$1:$AK$1196,19,0)/6,0)</f>
        <v>26</v>
      </c>
      <c r="M182" s="15">
        <f>VLOOKUP(MTPL_Registrations[[#This Row],[player_id]],'MTBC statistics'!$A$1:$AK$1196,16,0)</f>
        <v>4.5</v>
      </c>
      <c r="N182" s="15">
        <f>VLOOKUP(MTPL_Registrations[[#This Row],[player_id]],'MTBC statistics'!$A$1:$AK$1196,15,0)</f>
        <v>21</v>
      </c>
      <c r="O182" s="16">
        <f>VLOOKUP(MTPL_Registrations[[#This Row],[player_id]],'MTBC statistics'!$A$1:$AK$1196,24,0)</f>
        <v>43503</v>
      </c>
      <c r="P182" s="17">
        <f>VLOOKUP(MTPL_Registrations[[#This Row],[player_id]],'MTBC statistics'!$A$1:$AK$1196,28,0)</f>
        <v>0</v>
      </c>
      <c r="Q182" s="13">
        <f>VLOOKUP(MTPL_Registrations[[#This Row],[player_id]],'MTBC statistics'!$A$1:$AK$1196,29,0)</f>
        <v>2</v>
      </c>
      <c r="R182" s="13">
        <f>VLOOKUP(MTPL_Registrations[[#This Row],[player_id]],'MTBC statistics'!$A$1:$AK$1196,34,0)</f>
        <v>219</v>
      </c>
      <c r="S182" s="13">
        <f>VLOOKUP(MTPL_Registrations[[#This Row],[player_id]],'MTBC statistics'!$A$1:$AK$1196,35,0)</f>
        <v>39</v>
      </c>
      <c r="T182" s="13">
        <f>VLOOKUP(MTPL_Registrations[[#This Row],[player_id]],'MTBC statistics'!$A$1:$AK$1196,36,0)</f>
        <v>160</v>
      </c>
      <c r="U182" s="13">
        <f>VLOOKUP(MTPL_Registrations[[#This Row],[player_id]],'MTBC statistics'!$A$1:$AK$1196,37,0)</f>
        <v>20</v>
      </c>
      <c r="V182" s="15" t="b">
        <f>IFERROR(VLOOKUP(MTPL_Registrations[[#This Row],[player_id]],Table6[#All],10,0),FALSE)</f>
        <v>0</v>
      </c>
      <c r="W182" s="15" t="b">
        <f>IFERROR(VLOOKUP(MTPL_Registrations[[#This Row],[player_id]],ONWER_RETAINED_PLAYER!$A$1:$M$25,3,0),FALSE)</f>
        <v>0</v>
      </c>
      <c r="X182" s="15" t="b">
        <f>IFERROR(VLOOKUP(MTPL_Registrations[[#This Row],[player_id]],ONWER_RETAINED_PLAYER!$A$1:$M$25,4,0),FALSE)</f>
        <v>0</v>
      </c>
      <c r="Y182" s="15">
        <v>181</v>
      </c>
      <c r="Z182" s="15">
        <v>163</v>
      </c>
      <c r="AA182" s="18">
        <v>138</v>
      </c>
      <c r="AB182" s="15">
        <f>VLOOKUP(MTPL_Registrations[[#This Row],[player_id]],'MTBC statistics'!$A$1:$AK$1196,13,0)</f>
        <v>1</v>
      </c>
      <c r="AC182" s="15">
        <f>VLOOKUP(MTPL_Registrations[[#This Row],[player_id]],'MTBC statistics'!$A$1:$AK$1196,14,0)</f>
        <v>1</v>
      </c>
      <c r="AD182" s="19"/>
    </row>
    <row r="183" spans="1:30" ht="22" customHeight="1" x14ac:dyDescent="0.2">
      <c r="A183" s="20">
        <v>514510</v>
      </c>
      <c r="B183" s="12" t="s">
        <v>412</v>
      </c>
      <c r="C183" s="12" t="s">
        <v>413</v>
      </c>
      <c r="D183" s="12">
        <v>6128609414</v>
      </c>
      <c r="E183" s="12" t="s">
        <v>411</v>
      </c>
      <c r="F183" s="13">
        <f>VLOOKUP(MTPL_Registrations[[#This Row],[player_id]],'MTBC statistics'!$A$1:$AK$1196,8,0)</f>
        <v>7</v>
      </c>
      <c r="G183" s="13">
        <f>VLOOKUP(MTPL_Registrations[[#This Row],[player_id]],'MTBC statistics'!$A$1:$AK$1196,11,0)</f>
        <v>47</v>
      </c>
      <c r="H183" s="13">
        <f>VLOOKUP(MTPL_Registrations[[#This Row],[player_id]],'MTBC statistics'!$A$1:$AK$1196,12,0)</f>
        <v>79</v>
      </c>
      <c r="I183" s="14">
        <f>VLOOKUP(MTPL_Registrations[[#This Row],[player_id]],'MTBC statistics'!$A$1:$AK$1196,17,0)</f>
        <v>59.493699999999997</v>
      </c>
      <c r="J183" s="15">
        <f>VLOOKUP(MTPL_Registrations[[#This Row],[player_id]],'MTBC statistics'!$A$1:$AK$1196,21,0)</f>
        <v>1</v>
      </c>
      <c r="K183" s="14">
        <f>VLOOKUP(MTPL_Registrations[[#This Row],[player_id]],'MTBC statistics'!$A$1:$AK$1196,23,0)</f>
        <v>4.75</v>
      </c>
      <c r="L183" s="15">
        <f>ROUND(VLOOKUP(MTPL_Registrations[[#This Row],[player_id]],'MTBC statistics'!$A$1:$AK$1196,19,0)/6,0)</f>
        <v>20</v>
      </c>
      <c r="M183" s="15">
        <f>VLOOKUP(MTPL_Registrations[[#This Row],[player_id]],'MTBC statistics'!$A$1:$AK$1196,16,0)</f>
        <v>7.8333000000000004</v>
      </c>
      <c r="N183" s="15">
        <f>VLOOKUP(MTPL_Registrations[[#This Row],[player_id]],'MTBC statistics'!$A$1:$AK$1196,15,0)</f>
        <v>18</v>
      </c>
      <c r="O183" s="16">
        <f>VLOOKUP(MTPL_Registrations[[#This Row],[player_id]],'MTBC statistics'!$A$1:$AK$1196,24,0)</f>
        <v>43482</v>
      </c>
      <c r="P183" s="17">
        <f>VLOOKUP(MTPL_Registrations[[#This Row],[player_id]],'MTBC statistics'!$A$1:$AK$1196,28,0)</f>
        <v>0</v>
      </c>
      <c r="Q183" s="13">
        <f>VLOOKUP(MTPL_Registrations[[#This Row],[player_id]],'MTBC statistics'!$A$1:$AK$1196,29,0)</f>
        <v>1</v>
      </c>
      <c r="R183" s="13">
        <f>VLOOKUP(MTPL_Registrations[[#This Row],[player_id]],'MTBC statistics'!$A$1:$AK$1196,34,0)</f>
        <v>213</v>
      </c>
      <c r="S183" s="13">
        <f>VLOOKUP(MTPL_Registrations[[#This Row],[player_id]],'MTBC statistics'!$A$1:$AK$1196,35,0)</f>
        <v>73</v>
      </c>
      <c r="T183" s="13">
        <f>VLOOKUP(MTPL_Registrations[[#This Row],[player_id]],'MTBC statistics'!$A$1:$AK$1196,36,0)</f>
        <v>100</v>
      </c>
      <c r="U183" s="13">
        <f>VLOOKUP(MTPL_Registrations[[#This Row],[player_id]],'MTBC statistics'!$A$1:$AK$1196,37,0)</f>
        <v>40</v>
      </c>
      <c r="V183" s="15" t="b">
        <f>IFERROR(VLOOKUP(MTPL_Registrations[[#This Row],[player_id]],Table6[#All],10,0),FALSE)</f>
        <v>0</v>
      </c>
      <c r="W183" s="15" t="b">
        <f>IFERROR(VLOOKUP(MTPL_Registrations[[#This Row],[player_id]],ONWER_RETAINED_PLAYER!$A$1:$M$25,3,0),FALSE)</f>
        <v>0</v>
      </c>
      <c r="X183" s="15" t="b">
        <f>IFERROR(VLOOKUP(MTPL_Registrations[[#This Row],[player_id]],ONWER_RETAINED_PLAYER!$A$1:$M$25,4,0),FALSE)</f>
        <v>0</v>
      </c>
      <c r="Y183" s="15">
        <v>182</v>
      </c>
      <c r="Z183" s="15">
        <v>133</v>
      </c>
      <c r="AA183" s="18">
        <v>160</v>
      </c>
      <c r="AB183" s="15">
        <f>VLOOKUP(MTPL_Registrations[[#This Row],[player_id]],'MTBC statistics'!$A$1:$AK$1196,13,0)</f>
        <v>4</v>
      </c>
      <c r="AC183" s="15">
        <f>VLOOKUP(MTPL_Registrations[[#This Row],[player_id]],'MTBC statistics'!$A$1:$AK$1196,14,0)</f>
        <v>1</v>
      </c>
      <c r="AD183" s="19"/>
    </row>
    <row r="184" spans="1:30" ht="22" customHeight="1" x14ac:dyDescent="0.2">
      <c r="A184" s="20">
        <v>1210473</v>
      </c>
      <c r="B184" s="12" t="s">
        <v>447</v>
      </c>
      <c r="C184" s="12" t="s">
        <v>448</v>
      </c>
      <c r="D184" s="12">
        <v>5714326477</v>
      </c>
      <c r="E184" s="12" t="s">
        <v>446</v>
      </c>
      <c r="F184" s="13">
        <f>VLOOKUP(MTPL_Registrations[[#This Row],[player_id]],'MTBC statistics'!$A$1:$AK$1196,8,0)</f>
        <v>9</v>
      </c>
      <c r="G184" s="13">
        <f>VLOOKUP(MTPL_Registrations[[#This Row],[player_id]],'MTBC statistics'!$A$1:$AK$1196,11,0)</f>
        <v>94</v>
      </c>
      <c r="H184" s="13">
        <f>VLOOKUP(MTPL_Registrations[[#This Row],[player_id]],'MTBC statistics'!$A$1:$AK$1196,12,0)</f>
        <v>153</v>
      </c>
      <c r="I184" s="14">
        <f>VLOOKUP(MTPL_Registrations[[#This Row],[player_id]],'MTBC statistics'!$A$1:$AK$1196,17,0)</f>
        <v>61.437899999999999</v>
      </c>
      <c r="J184" s="15">
        <f>VLOOKUP(MTPL_Registrations[[#This Row],[player_id]],'MTBC statistics'!$A$1:$AK$1196,21,0)</f>
        <v>0</v>
      </c>
      <c r="K184" s="14">
        <f>VLOOKUP(MTPL_Registrations[[#This Row],[player_id]],'MTBC statistics'!$A$1:$AK$1196,23,0)</f>
        <v>7.7142999999999997</v>
      </c>
      <c r="L184" s="15">
        <f>ROUND(VLOOKUP(MTPL_Registrations[[#This Row],[player_id]],'MTBC statistics'!$A$1:$AK$1196,19,0)/6,0)</f>
        <v>7</v>
      </c>
      <c r="M184" s="15">
        <f>VLOOKUP(MTPL_Registrations[[#This Row],[player_id]],'MTBC statistics'!$A$1:$AK$1196,16,0)</f>
        <v>10.4444</v>
      </c>
      <c r="N184" s="15">
        <f>VLOOKUP(MTPL_Registrations[[#This Row],[player_id]],'MTBC statistics'!$A$1:$AK$1196,15,0)</f>
        <v>24</v>
      </c>
      <c r="O184" s="16">
        <f>VLOOKUP(MTPL_Registrations[[#This Row],[player_id]],'MTBC statistics'!$A$1:$AK$1196,24,0)</f>
        <v>0</v>
      </c>
      <c r="P184" s="17">
        <f>VLOOKUP(MTPL_Registrations[[#This Row],[player_id]],'MTBC statistics'!$A$1:$AK$1196,28,0)</f>
        <v>0</v>
      </c>
      <c r="Q184" s="13">
        <f>VLOOKUP(MTPL_Registrations[[#This Row],[player_id]],'MTBC statistics'!$A$1:$AK$1196,29,0)</f>
        <v>2</v>
      </c>
      <c r="R184" s="13">
        <f>VLOOKUP(MTPL_Registrations[[#This Row],[player_id]],'MTBC statistics'!$A$1:$AK$1196,34,0)</f>
        <v>211</v>
      </c>
      <c r="S184" s="13">
        <f>VLOOKUP(MTPL_Registrations[[#This Row],[player_id]],'MTBC statistics'!$A$1:$AK$1196,35,0)</f>
        <v>161</v>
      </c>
      <c r="T184" s="13">
        <f>VLOOKUP(MTPL_Registrations[[#This Row],[player_id]],'MTBC statistics'!$A$1:$AK$1196,36,0)</f>
        <v>-10</v>
      </c>
      <c r="U184" s="13">
        <f>VLOOKUP(MTPL_Registrations[[#This Row],[player_id]],'MTBC statistics'!$A$1:$AK$1196,37,0)</f>
        <v>60</v>
      </c>
      <c r="V184" s="15" t="b">
        <f>IFERROR(VLOOKUP(MTPL_Registrations[[#This Row],[player_id]],Table6[#All],10,0),FALSE)</f>
        <v>0</v>
      </c>
      <c r="W184" s="15" t="b">
        <f>IFERROR(VLOOKUP(MTPL_Registrations[[#This Row],[player_id]],ONWER_RETAINED_PLAYER!$A$1:$M$25,3,0),FALSE)</f>
        <v>0</v>
      </c>
      <c r="X184" s="15" t="b">
        <f>IFERROR(VLOOKUP(MTPL_Registrations[[#This Row],[player_id]],ONWER_RETAINED_PLAYER!$A$1:$M$25,4,0),FALSE)</f>
        <v>0</v>
      </c>
      <c r="Y184" s="15">
        <v>183</v>
      </c>
      <c r="Z184" s="15">
        <v>80</v>
      </c>
      <c r="AA184" s="18">
        <v>237</v>
      </c>
      <c r="AB184" s="15">
        <f>VLOOKUP(MTPL_Registrations[[#This Row],[player_id]],'MTBC statistics'!$A$1:$AK$1196,13,0)</f>
        <v>3</v>
      </c>
      <c r="AC184" s="15">
        <f>VLOOKUP(MTPL_Registrations[[#This Row],[player_id]],'MTBC statistics'!$A$1:$AK$1196,14,0)</f>
        <v>2</v>
      </c>
      <c r="AD184" s="19"/>
    </row>
    <row r="185" spans="1:30" ht="22" customHeight="1" x14ac:dyDescent="0.2">
      <c r="A185" s="20">
        <v>1212080</v>
      </c>
      <c r="B185" s="12" t="s">
        <v>2274</v>
      </c>
      <c r="C185" s="12" t="s">
        <v>2275</v>
      </c>
      <c r="D185" s="12">
        <v>8129551699</v>
      </c>
      <c r="E185" s="12" t="s">
        <v>78</v>
      </c>
      <c r="F185" s="13">
        <f>VLOOKUP(MTPL_Registrations[[#This Row],[player_id]],'MTBC statistics'!$A$1:$AK$1196,8,0)</f>
        <v>4</v>
      </c>
      <c r="G185" s="13">
        <f>VLOOKUP(MTPL_Registrations[[#This Row],[player_id]],'MTBC statistics'!$A$1:$AK$1196,11,0)</f>
        <v>4</v>
      </c>
      <c r="H185" s="13">
        <f>VLOOKUP(MTPL_Registrations[[#This Row],[player_id]],'MTBC statistics'!$A$1:$AK$1196,12,0)</f>
        <v>4</v>
      </c>
      <c r="I185" s="14">
        <f>VLOOKUP(MTPL_Registrations[[#This Row],[player_id]],'MTBC statistics'!$A$1:$AK$1196,17,0)</f>
        <v>100</v>
      </c>
      <c r="J185" s="15">
        <f>VLOOKUP(MTPL_Registrations[[#This Row],[player_id]],'MTBC statistics'!$A$1:$AK$1196,21,0)</f>
        <v>2</v>
      </c>
      <c r="K185" s="14">
        <f>VLOOKUP(MTPL_Registrations[[#This Row],[player_id]],'MTBC statistics'!$A$1:$AK$1196,23,0)</f>
        <v>2.5</v>
      </c>
      <c r="L185" s="15">
        <f>ROUND(VLOOKUP(MTPL_Registrations[[#This Row],[player_id]],'MTBC statistics'!$A$1:$AK$1196,19,0)/6,0)</f>
        <v>10</v>
      </c>
      <c r="M185" s="15">
        <f>VLOOKUP(MTPL_Registrations[[#This Row],[player_id]],'MTBC statistics'!$A$1:$AK$1196,16,0)</f>
        <v>2</v>
      </c>
      <c r="N185" s="15">
        <f>VLOOKUP(MTPL_Registrations[[#This Row],[player_id]],'MTBC statistics'!$A$1:$AK$1196,15,0)</f>
        <v>3</v>
      </c>
      <c r="O185" s="16">
        <f>VLOOKUP(MTPL_Registrations[[#This Row],[player_id]],'MTBC statistics'!$A$1:$AK$1196,24,0)</f>
        <v>43503</v>
      </c>
      <c r="P185" s="17">
        <f>VLOOKUP(MTPL_Registrations[[#This Row],[player_id]],'MTBC statistics'!$A$1:$AK$1196,28,0)</f>
        <v>0</v>
      </c>
      <c r="Q185" s="13">
        <f>VLOOKUP(MTPL_Registrations[[#This Row],[player_id]],'MTBC statistics'!$A$1:$AK$1196,29,0)</f>
        <v>0</v>
      </c>
      <c r="R185" s="13">
        <f>VLOOKUP(MTPL_Registrations[[#This Row],[player_id]],'MTBC statistics'!$A$1:$AK$1196,34,0)</f>
        <v>204</v>
      </c>
      <c r="S185" s="13">
        <f>VLOOKUP(MTPL_Registrations[[#This Row],[player_id]],'MTBC statistics'!$A$1:$AK$1196,35,0)</f>
        <v>4</v>
      </c>
      <c r="T185" s="13">
        <f>VLOOKUP(MTPL_Registrations[[#This Row],[player_id]],'MTBC statistics'!$A$1:$AK$1196,36,0)</f>
        <v>200</v>
      </c>
      <c r="U185" s="13">
        <f>VLOOKUP(MTPL_Registrations[[#This Row],[player_id]],'MTBC statistics'!$A$1:$AK$1196,37,0)</f>
        <v>0</v>
      </c>
      <c r="V185" s="15" t="b">
        <f>IFERROR(VLOOKUP(MTPL_Registrations[[#This Row],[player_id]],Table6[#All],10,0),FALSE)</f>
        <v>0</v>
      </c>
      <c r="W185" s="15" t="b">
        <f>IFERROR(VLOOKUP(MTPL_Registrations[[#This Row],[player_id]],ONWER_RETAINED_PLAYER!$A$1:$M$25,3,0),FALSE)</f>
        <v>0</v>
      </c>
      <c r="X185" s="15" t="b">
        <f>IFERROR(VLOOKUP(MTPL_Registrations[[#This Row],[player_id]],ONWER_RETAINED_PLAYER!$A$1:$M$25,4,0),FALSE)</f>
        <v>0</v>
      </c>
      <c r="Y185" s="15">
        <v>184</v>
      </c>
      <c r="Z185" s="15">
        <v>196</v>
      </c>
      <c r="AA185" s="18">
        <v>129</v>
      </c>
      <c r="AB185" s="15">
        <f>VLOOKUP(MTPL_Registrations[[#This Row],[player_id]],'MTBC statistics'!$A$1:$AK$1196,13,0)</f>
        <v>0</v>
      </c>
      <c r="AC185" s="15">
        <f>VLOOKUP(MTPL_Registrations[[#This Row],[player_id]],'MTBC statistics'!$A$1:$AK$1196,14,0)</f>
        <v>0</v>
      </c>
      <c r="AD185" s="19"/>
    </row>
    <row r="186" spans="1:30" ht="22" customHeight="1" x14ac:dyDescent="0.2">
      <c r="A186" s="20">
        <v>512840</v>
      </c>
      <c r="B186" s="12" t="s">
        <v>65</v>
      </c>
      <c r="C186" s="12" t="s">
        <v>66</v>
      </c>
      <c r="D186" s="12" t="s">
        <v>67</v>
      </c>
      <c r="E186" s="12" t="s">
        <v>60</v>
      </c>
      <c r="F186" s="13">
        <f>VLOOKUP(MTPL_Registrations[[#This Row],[player_id]],'MTBC statistics'!$A$1:$AK$1196,8,0)</f>
        <v>8</v>
      </c>
      <c r="G186" s="13">
        <f>VLOOKUP(MTPL_Registrations[[#This Row],[player_id]],'MTBC statistics'!$A$1:$AK$1196,11,0)</f>
        <v>21</v>
      </c>
      <c r="H186" s="13">
        <f>VLOOKUP(MTPL_Registrations[[#This Row],[player_id]],'MTBC statistics'!$A$1:$AK$1196,12,0)</f>
        <v>40</v>
      </c>
      <c r="I186" s="14">
        <f>VLOOKUP(MTPL_Registrations[[#This Row],[player_id]],'MTBC statistics'!$A$1:$AK$1196,17,0)</f>
        <v>52.5</v>
      </c>
      <c r="J186" s="15">
        <f>VLOOKUP(MTPL_Registrations[[#This Row],[player_id]],'MTBC statistics'!$A$1:$AK$1196,21,0)</f>
        <v>4</v>
      </c>
      <c r="K186" s="14">
        <f>VLOOKUP(MTPL_Registrations[[#This Row],[player_id]],'MTBC statistics'!$A$1:$AK$1196,23,0)</f>
        <v>5.5</v>
      </c>
      <c r="L186" s="15">
        <f>ROUND(VLOOKUP(MTPL_Registrations[[#This Row],[player_id]],'MTBC statistics'!$A$1:$AK$1196,19,0)/6,0)</f>
        <v>10</v>
      </c>
      <c r="M186" s="15">
        <f>VLOOKUP(MTPL_Registrations[[#This Row],[player_id]],'MTBC statistics'!$A$1:$AK$1196,16,0)</f>
        <v>3.5</v>
      </c>
      <c r="N186" s="15">
        <f>VLOOKUP(MTPL_Registrations[[#This Row],[player_id]],'MTBC statistics'!$A$1:$AK$1196,15,0)</f>
        <v>13</v>
      </c>
      <c r="O186" s="16">
        <f>VLOOKUP(MTPL_Registrations[[#This Row],[player_id]],'MTBC statistics'!$A$1:$AK$1196,24,0)</f>
        <v>43539</v>
      </c>
      <c r="P186" s="17">
        <f>VLOOKUP(MTPL_Registrations[[#This Row],[player_id]],'MTBC statistics'!$A$1:$AK$1196,28,0)</f>
        <v>0</v>
      </c>
      <c r="Q186" s="13">
        <f>VLOOKUP(MTPL_Registrations[[#This Row],[player_id]],'MTBC statistics'!$A$1:$AK$1196,29,0)</f>
        <v>1</v>
      </c>
      <c r="R186" s="13">
        <f>VLOOKUP(MTPL_Registrations[[#This Row],[player_id]],'MTBC statistics'!$A$1:$AK$1196,34,0)</f>
        <v>203</v>
      </c>
      <c r="S186" s="13">
        <f>VLOOKUP(MTPL_Registrations[[#This Row],[player_id]],'MTBC statistics'!$A$1:$AK$1196,35,0)</f>
        <v>43</v>
      </c>
      <c r="T186" s="13">
        <f>VLOOKUP(MTPL_Registrations[[#This Row],[player_id]],'MTBC statistics'!$A$1:$AK$1196,36,0)</f>
        <v>130</v>
      </c>
      <c r="U186" s="13">
        <f>VLOOKUP(MTPL_Registrations[[#This Row],[player_id]],'MTBC statistics'!$A$1:$AK$1196,37,0)</f>
        <v>30</v>
      </c>
      <c r="V186" s="15" t="b">
        <f>IFERROR(VLOOKUP(MTPL_Registrations[[#This Row],[player_id]],Table6[#All],10,0),FALSE)</f>
        <v>0</v>
      </c>
      <c r="W186" s="15" t="b">
        <f>IFERROR(VLOOKUP(MTPL_Registrations[[#This Row],[player_id]],ONWER_RETAINED_PLAYER!$A$1:$M$25,3,0),FALSE)</f>
        <v>0</v>
      </c>
      <c r="X186" s="15" t="b">
        <f>IFERROR(VLOOKUP(MTPL_Registrations[[#This Row],[player_id]],ONWER_RETAINED_PLAYER!$A$1:$M$25,4,0),FALSE)</f>
        <v>0</v>
      </c>
      <c r="Y186" s="15">
        <v>185</v>
      </c>
      <c r="Z186" s="15">
        <v>162</v>
      </c>
      <c r="AA186" s="18">
        <v>148</v>
      </c>
      <c r="AB186" s="15">
        <f>VLOOKUP(MTPL_Registrations[[#This Row],[player_id]],'MTBC statistics'!$A$1:$AK$1196,13,0)</f>
        <v>0</v>
      </c>
      <c r="AC186" s="15">
        <f>VLOOKUP(MTPL_Registrations[[#This Row],[player_id]],'MTBC statistics'!$A$1:$AK$1196,14,0)</f>
        <v>1</v>
      </c>
      <c r="AD186" s="19"/>
    </row>
    <row r="187" spans="1:30" ht="22" customHeight="1" x14ac:dyDescent="0.2">
      <c r="A187" s="20">
        <v>1211086</v>
      </c>
      <c r="B187" s="12" t="s">
        <v>21</v>
      </c>
      <c r="C187" s="12" t="s">
        <v>22</v>
      </c>
      <c r="D187" s="12">
        <v>4126262465</v>
      </c>
      <c r="E187" s="12" t="s">
        <v>20</v>
      </c>
      <c r="F187" s="13">
        <f>VLOOKUP(MTPL_Registrations[[#This Row],[player_id]],'MTBC statistics'!$A$1:$AK$1196,8,0)</f>
        <v>7</v>
      </c>
      <c r="G187" s="13">
        <f>VLOOKUP(MTPL_Registrations[[#This Row],[player_id]],'MTBC statistics'!$A$1:$AK$1196,11,0)</f>
        <v>44</v>
      </c>
      <c r="H187" s="13">
        <f>VLOOKUP(MTPL_Registrations[[#This Row],[player_id]],'MTBC statistics'!$A$1:$AK$1196,12,0)</f>
        <v>47</v>
      </c>
      <c r="I187" s="14">
        <f>VLOOKUP(MTPL_Registrations[[#This Row],[player_id]],'MTBC statistics'!$A$1:$AK$1196,17,0)</f>
        <v>93.617000000000004</v>
      </c>
      <c r="J187" s="15">
        <f>VLOOKUP(MTPL_Registrations[[#This Row],[player_id]],'MTBC statistics'!$A$1:$AK$1196,21,0)</f>
        <v>4</v>
      </c>
      <c r="K187" s="14">
        <f>VLOOKUP(MTPL_Registrations[[#This Row],[player_id]],'MTBC statistics'!$A$1:$AK$1196,23,0)</f>
        <v>5.5</v>
      </c>
      <c r="L187" s="15">
        <f>ROUND(VLOOKUP(MTPL_Registrations[[#This Row],[player_id]],'MTBC statistics'!$A$1:$AK$1196,19,0)/6,0)</f>
        <v>16</v>
      </c>
      <c r="M187" s="15">
        <f>VLOOKUP(MTPL_Registrations[[#This Row],[player_id]],'MTBC statistics'!$A$1:$AK$1196,16,0)</f>
        <v>6.2857000000000003</v>
      </c>
      <c r="N187" s="15">
        <f>VLOOKUP(MTPL_Registrations[[#This Row],[player_id]],'MTBC statistics'!$A$1:$AK$1196,15,0)</f>
        <v>23</v>
      </c>
      <c r="O187" s="16">
        <f>VLOOKUP(MTPL_Registrations[[#This Row],[player_id]],'MTBC statistics'!$A$1:$AK$1196,24,0)</f>
        <v>43495</v>
      </c>
      <c r="P187" s="17">
        <f>VLOOKUP(MTPL_Registrations[[#This Row],[player_id]],'MTBC statistics'!$A$1:$AK$1196,28,0)</f>
        <v>0</v>
      </c>
      <c r="Q187" s="13">
        <f>VLOOKUP(MTPL_Registrations[[#This Row],[player_id]],'MTBC statistics'!$A$1:$AK$1196,29,0)</f>
        <v>0</v>
      </c>
      <c r="R187" s="13">
        <f>VLOOKUP(MTPL_Registrations[[#This Row],[player_id]],'MTBC statistics'!$A$1:$AK$1196,34,0)</f>
        <v>203</v>
      </c>
      <c r="S187" s="13">
        <f>VLOOKUP(MTPL_Registrations[[#This Row],[player_id]],'MTBC statistics'!$A$1:$AK$1196,35,0)</f>
        <v>73</v>
      </c>
      <c r="T187" s="13">
        <f>VLOOKUP(MTPL_Registrations[[#This Row],[player_id]],'MTBC statistics'!$A$1:$AK$1196,36,0)</f>
        <v>130</v>
      </c>
      <c r="U187" s="13">
        <f>VLOOKUP(MTPL_Registrations[[#This Row],[player_id]],'MTBC statistics'!$A$1:$AK$1196,37,0)</f>
        <v>0</v>
      </c>
      <c r="V187" s="15" t="b">
        <f>IFERROR(VLOOKUP(MTPL_Registrations[[#This Row],[player_id]],Table6[#All],10,0),FALSE)</f>
        <v>0</v>
      </c>
      <c r="W187" s="15" t="b">
        <f>IFERROR(VLOOKUP(MTPL_Registrations[[#This Row],[player_id]],ONWER_RETAINED_PLAYER!$A$1:$M$25,3,0),FALSE)</f>
        <v>0</v>
      </c>
      <c r="X187" s="15" t="b">
        <f>IFERROR(VLOOKUP(MTPL_Registrations[[#This Row],[player_id]],ONWER_RETAINED_PLAYER!$A$1:$M$25,4,0),FALSE)</f>
        <v>0</v>
      </c>
      <c r="Y187" s="15">
        <v>186</v>
      </c>
      <c r="Z187" s="15">
        <v>134</v>
      </c>
      <c r="AA187" s="18">
        <v>147</v>
      </c>
      <c r="AB187" s="15">
        <f>VLOOKUP(MTPL_Registrations[[#This Row],[player_id]],'MTBC statistics'!$A$1:$AK$1196,13,0)</f>
        <v>3</v>
      </c>
      <c r="AC187" s="15">
        <f>VLOOKUP(MTPL_Registrations[[#This Row],[player_id]],'MTBC statistics'!$A$1:$AK$1196,14,0)</f>
        <v>3</v>
      </c>
      <c r="AD187" s="19"/>
    </row>
    <row r="188" spans="1:30" ht="22" customHeight="1" x14ac:dyDescent="0.2">
      <c r="A188" s="20">
        <v>1274914</v>
      </c>
      <c r="B188" s="12" t="s">
        <v>225</v>
      </c>
      <c r="C188" s="12" t="s">
        <v>226</v>
      </c>
      <c r="D188" s="12">
        <v>7636569028</v>
      </c>
      <c r="E188" s="12" t="s">
        <v>222</v>
      </c>
      <c r="F188" s="13">
        <f>VLOOKUP(MTPL_Registrations[[#This Row],[player_id]],'MTBC statistics'!$A$1:$AK$1196,8,0)</f>
        <v>11</v>
      </c>
      <c r="G188" s="13">
        <f>VLOOKUP(MTPL_Registrations[[#This Row],[player_id]],'MTBC statistics'!$A$1:$AK$1196,11,0)</f>
        <v>111</v>
      </c>
      <c r="H188" s="13">
        <f>VLOOKUP(MTPL_Registrations[[#This Row],[player_id]],'MTBC statistics'!$A$1:$AK$1196,12,0)</f>
        <v>176</v>
      </c>
      <c r="I188" s="14">
        <f>VLOOKUP(MTPL_Registrations[[#This Row],[player_id]],'MTBC statistics'!$A$1:$AK$1196,17,0)</f>
        <v>63.068199999999997</v>
      </c>
      <c r="J188" s="15">
        <f>VLOOKUP(MTPL_Registrations[[#This Row],[player_id]],'MTBC statistics'!$A$1:$AK$1196,21,0)</f>
        <v>0</v>
      </c>
      <c r="K188" s="14">
        <f>VLOOKUP(MTPL_Registrations[[#This Row],[player_id]],'MTBC statistics'!$A$1:$AK$1196,23,0)</f>
        <v>0</v>
      </c>
      <c r="L188" s="15">
        <f>ROUND(VLOOKUP(MTPL_Registrations[[#This Row],[player_id]],'MTBC statistics'!$A$1:$AK$1196,19,0)/6,0)</f>
        <v>0</v>
      </c>
      <c r="M188" s="15">
        <f>VLOOKUP(MTPL_Registrations[[#This Row],[player_id]],'MTBC statistics'!$A$1:$AK$1196,16,0)</f>
        <v>11.1</v>
      </c>
      <c r="N188" s="15">
        <f>VLOOKUP(MTPL_Registrations[[#This Row],[player_id]],'MTBC statistics'!$A$1:$AK$1196,15,0)</f>
        <v>37</v>
      </c>
      <c r="O188" s="16">
        <f>VLOOKUP(MTPL_Registrations[[#This Row],[player_id]],'MTBC statistics'!$A$1:$AK$1196,24,0)</f>
        <v>0</v>
      </c>
      <c r="P188" s="17">
        <f>VLOOKUP(MTPL_Registrations[[#This Row],[player_id]],'MTBC statistics'!$A$1:$AK$1196,28,0)</f>
        <v>0</v>
      </c>
      <c r="Q188" s="13">
        <f>VLOOKUP(MTPL_Registrations[[#This Row],[player_id]],'MTBC statistics'!$A$1:$AK$1196,29,0)</f>
        <v>2</v>
      </c>
      <c r="R188" s="13">
        <f>VLOOKUP(MTPL_Registrations[[#This Row],[player_id]],'MTBC statistics'!$A$1:$AK$1196,34,0)</f>
        <v>199</v>
      </c>
      <c r="S188" s="13">
        <f>VLOOKUP(MTPL_Registrations[[#This Row],[player_id]],'MTBC statistics'!$A$1:$AK$1196,35,0)</f>
        <v>159</v>
      </c>
      <c r="T188" s="13">
        <f>VLOOKUP(MTPL_Registrations[[#This Row],[player_id]],'MTBC statistics'!$A$1:$AK$1196,36,0)</f>
        <v>0</v>
      </c>
      <c r="U188" s="13">
        <f>VLOOKUP(MTPL_Registrations[[#This Row],[player_id]],'MTBC statistics'!$A$1:$AK$1196,37,0)</f>
        <v>40</v>
      </c>
      <c r="V188" s="15" t="b">
        <f>IFERROR(VLOOKUP(MTPL_Registrations[[#This Row],[player_id]],Table6[#All],10,0),FALSE)</f>
        <v>0</v>
      </c>
      <c r="W188" s="15" t="b">
        <f>IFERROR(VLOOKUP(MTPL_Registrations[[#This Row],[player_id]],ONWER_RETAINED_PLAYER!$A$1:$M$25,3,0),FALSE)</f>
        <v>0</v>
      </c>
      <c r="X188" s="15" t="b">
        <f>IFERROR(VLOOKUP(MTPL_Registrations[[#This Row],[player_id]],ONWER_RETAINED_PLAYER!$A$1:$M$25,4,0),FALSE)</f>
        <v>0</v>
      </c>
      <c r="Y188" s="15">
        <v>187</v>
      </c>
      <c r="Z188" s="15">
        <v>82</v>
      </c>
      <c r="AA188" s="18">
        <v>202</v>
      </c>
      <c r="AB188" s="15">
        <f>VLOOKUP(MTPL_Registrations[[#This Row],[player_id]],'MTBC statistics'!$A$1:$AK$1196,13,0)</f>
        <v>6</v>
      </c>
      <c r="AC188" s="15">
        <f>VLOOKUP(MTPL_Registrations[[#This Row],[player_id]],'MTBC statistics'!$A$1:$AK$1196,14,0)</f>
        <v>6</v>
      </c>
      <c r="AD188" s="19"/>
    </row>
    <row r="189" spans="1:30" ht="22" customHeight="1" x14ac:dyDescent="0.2">
      <c r="A189" s="20">
        <v>1212923</v>
      </c>
      <c r="B189" s="12" t="s">
        <v>166</v>
      </c>
      <c r="C189" s="12" t="s">
        <v>167</v>
      </c>
      <c r="D189" s="12">
        <v>2107029368</v>
      </c>
      <c r="E189" s="12" t="s">
        <v>157</v>
      </c>
      <c r="F189" s="13">
        <f>VLOOKUP(MTPL_Registrations[[#This Row],[player_id]],'MTBC statistics'!$A$1:$AK$1196,8,0)</f>
        <v>9</v>
      </c>
      <c r="G189" s="13">
        <f>VLOOKUP(MTPL_Registrations[[#This Row],[player_id]],'MTBC statistics'!$A$1:$AK$1196,11,0)</f>
        <v>46</v>
      </c>
      <c r="H189" s="13">
        <f>VLOOKUP(MTPL_Registrations[[#This Row],[player_id]],'MTBC statistics'!$A$1:$AK$1196,12,0)</f>
        <v>150</v>
      </c>
      <c r="I189" s="14">
        <f>VLOOKUP(MTPL_Registrations[[#This Row],[player_id]],'MTBC statistics'!$A$1:$AK$1196,17,0)</f>
        <v>30.666699999999999</v>
      </c>
      <c r="J189" s="15">
        <f>VLOOKUP(MTPL_Registrations[[#This Row],[player_id]],'MTBC statistics'!$A$1:$AK$1196,21,0)</f>
        <v>4</v>
      </c>
      <c r="K189" s="14">
        <f>VLOOKUP(MTPL_Registrations[[#This Row],[player_id]],'MTBC statistics'!$A$1:$AK$1196,23,0)</f>
        <v>4.2667000000000002</v>
      </c>
      <c r="L189" s="15">
        <f>ROUND(VLOOKUP(MTPL_Registrations[[#This Row],[player_id]],'MTBC statistics'!$A$1:$AK$1196,19,0)/6,0)</f>
        <v>15</v>
      </c>
      <c r="M189" s="15">
        <f>VLOOKUP(MTPL_Registrations[[#This Row],[player_id]],'MTBC statistics'!$A$1:$AK$1196,16,0)</f>
        <v>5.1111000000000004</v>
      </c>
      <c r="N189" s="15">
        <f>VLOOKUP(MTPL_Registrations[[#This Row],[player_id]],'MTBC statistics'!$A$1:$AK$1196,15,0)</f>
        <v>11</v>
      </c>
      <c r="O189" s="16">
        <f>VLOOKUP(MTPL_Registrations[[#This Row],[player_id]],'MTBC statistics'!$A$1:$AK$1196,24,0)</f>
        <v>43508</v>
      </c>
      <c r="P189" s="17">
        <f>VLOOKUP(MTPL_Registrations[[#This Row],[player_id]],'MTBC statistics'!$A$1:$AK$1196,28,0)</f>
        <v>0</v>
      </c>
      <c r="Q189" s="13">
        <f>VLOOKUP(MTPL_Registrations[[#This Row],[player_id]],'MTBC statistics'!$A$1:$AK$1196,29,0)</f>
        <v>5</v>
      </c>
      <c r="R189" s="13">
        <f>VLOOKUP(MTPL_Registrations[[#This Row],[player_id]],'MTBC statistics'!$A$1:$AK$1196,34,0)</f>
        <v>196</v>
      </c>
      <c r="S189" s="13">
        <f>VLOOKUP(MTPL_Registrations[[#This Row],[player_id]],'MTBC statistics'!$A$1:$AK$1196,35,0)</f>
        <v>6</v>
      </c>
      <c r="T189" s="13">
        <f>VLOOKUP(MTPL_Registrations[[#This Row],[player_id]],'MTBC statistics'!$A$1:$AK$1196,36,0)</f>
        <v>140</v>
      </c>
      <c r="U189" s="13">
        <f>VLOOKUP(MTPL_Registrations[[#This Row],[player_id]],'MTBC statistics'!$A$1:$AK$1196,37,0)</f>
        <v>50</v>
      </c>
      <c r="V189" s="15" t="b">
        <f>IFERROR(VLOOKUP(MTPL_Registrations[[#This Row],[player_id]],Table6[#All],10,0),FALSE)</f>
        <v>0</v>
      </c>
      <c r="W189" s="15" t="b">
        <f>IFERROR(VLOOKUP(MTPL_Registrations[[#This Row],[player_id]],ONWER_RETAINED_PLAYER!$A$1:$M$25,3,0),FALSE)</f>
        <v>0</v>
      </c>
      <c r="X189" s="15" t="b">
        <f>IFERROR(VLOOKUP(MTPL_Registrations[[#This Row],[player_id]],ONWER_RETAINED_PLAYER!$A$1:$M$25,4,0),FALSE)</f>
        <v>0</v>
      </c>
      <c r="Y189" s="15">
        <v>188</v>
      </c>
      <c r="Z189" s="15">
        <v>194</v>
      </c>
      <c r="AA189" s="18">
        <v>144</v>
      </c>
      <c r="AB189" s="15">
        <f>VLOOKUP(MTPL_Registrations[[#This Row],[player_id]],'MTBC statistics'!$A$1:$AK$1196,13,0)</f>
        <v>0</v>
      </c>
      <c r="AC189" s="15">
        <f>VLOOKUP(MTPL_Registrations[[#This Row],[player_id]],'MTBC statistics'!$A$1:$AK$1196,14,0)</f>
        <v>0</v>
      </c>
      <c r="AD189" s="19"/>
    </row>
    <row r="190" spans="1:30" ht="22" customHeight="1" x14ac:dyDescent="0.2">
      <c r="A190" s="20">
        <v>513243</v>
      </c>
      <c r="B190" s="12" t="s">
        <v>399</v>
      </c>
      <c r="C190" s="12" t="s">
        <v>400</v>
      </c>
      <c r="D190" s="12">
        <v>6128678190</v>
      </c>
      <c r="E190" s="12" t="s">
        <v>396</v>
      </c>
      <c r="F190" s="13">
        <f>VLOOKUP(MTPL_Registrations[[#This Row],[player_id]],'MTBC statistics'!$A$1:$AK$1196,8,0)</f>
        <v>4</v>
      </c>
      <c r="G190" s="13">
        <f>VLOOKUP(MTPL_Registrations[[#This Row],[player_id]],'MTBC statistics'!$A$1:$AK$1196,11,0)</f>
        <v>83</v>
      </c>
      <c r="H190" s="13">
        <f>VLOOKUP(MTPL_Registrations[[#This Row],[player_id]],'MTBC statistics'!$A$1:$AK$1196,12,0)</f>
        <v>141</v>
      </c>
      <c r="I190" s="14">
        <f>VLOOKUP(MTPL_Registrations[[#This Row],[player_id]],'MTBC statistics'!$A$1:$AK$1196,17,0)</f>
        <v>58.865200000000002</v>
      </c>
      <c r="J190" s="15">
        <f>VLOOKUP(MTPL_Registrations[[#This Row],[player_id]],'MTBC statistics'!$A$1:$AK$1196,21,0)</f>
        <v>0</v>
      </c>
      <c r="K190" s="14">
        <f>VLOOKUP(MTPL_Registrations[[#This Row],[player_id]],'MTBC statistics'!$A$1:$AK$1196,23,0)</f>
        <v>0</v>
      </c>
      <c r="L190" s="15">
        <f>ROUND(VLOOKUP(MTPL_Registrations[[#This Row],[player_id]],'MTBC statistics'!$A$1:$AK$1196,19,0)/6,0)</f>
        <v>0</v>
      </c>
      <c r="M190" s="15">
        <f>VLOOKUP(MTPL_Registrations[[#This Row],[player_id]],'MTBC statistics'!$A$1:$AK$1196,16,0)</f>
        <v>20.75</v>
      </c>
      <c r="N190" s="15">
        <f>VLOOKUP(MTPL_Registrations[[#This Row],[player_id]],'MTBC statistics'!$A$1:$AK$1196,15,0)</f>
        <v>26</v>
      </c>
      <c r="O190" s="16">
        <f>VLOOKUP(MTPL_Registrations[[#This Row],[player_id]],'MTBC statistics'!$A$1:$AK$1196,24,0)</f>
        <v>0</v>
      </c>
      <c r="P190" s="17">
        <f>VLOOKUP(MTPL_Registrations[[#This Row],[player_id]],'MTBC statistics'!$A$1:$AK$1196,28,0)</f>
        <v>0</v>
      </c>
      <c r="Q190" s="13">
        <f>VLOOKUP(MTPL_Registrations[[#This Row],[player_id]],'MTBC statistics'!$A$1:$AK$1196,29,0)</f>
        <v>4</v>
      </c>
      <c r="R190" s="13">
        <f>VLOOKUP(MTPL_Registrations[[#This Row],[player_id]],'MTBC statistics'!$A$1:$AK$1196,34,0)</f>
        <v>196</v>
      </c>
      <c r="S190" s="13">
        <f>VLOOKUP(MTPL_Registrations[[#This Row],[player_id]],'MTBC statistics'!$A$1:$AK$1196,35,0)</f>
        <v>156</v>
      </c>
      <c r="T190" s="13">
        <f>VLOOKUP(MTPL_Registrations[[#This Row],[player_id]],'MTBC statistics'!$A$1:$AK$1196,36,0)</f>
        <v>0</v>
      </c>
      <c r="U190" s="13">
        <f>VLOOKUP(MTPL_Registrations[[#This Row],[player_id]],'MTBC statistics'!$A$1:$AK$1196,37,0)</f>
        <v>40</v>
      </c>
      <c r="V190" s="15" t="b">
        <f>IFERROR(VLOOKUP(MTPL_Registrations[[#This Row],[player_id]],Table6[#All],10,0),FALSE)</f>
        <v>0</v>
      </c>
      <c r="W190" s="15" t="b">
        <f>IFERROR(VLOOKUP(MTPL_Registrations[[#This Row],[player_id]],ONWER_RETAINED_PLAYER!$A$1:$M$25,3,0),FALSE)</f>
        <v>0</v>
      </c>
      <c r="X190" s="15" t="b">
        <f>IFERROR(VLOOKUP(MTPL_Registrations[[#This Row],[player_id]],ONWER_RETAINED_PLAYER!$A$1:$M$25,4,0),FALSE)</f>
        <v>0</v>
      </c>
      <c r="Y190" s="15">
        <v>189</v>
      </c>
      <c r="Z190" s="15">
        <v>84</v>
      </c>
      <c r="AA190" s="18">
        <v>203</v>
      </c>
      <c r="AB190" s="15">
        <f>VLOOKUP(MTPL_Registrations[[#This Row],[player_id]],'MTBC statistics'!$A$1:$AK$1196,13,0)</f>
        <v>3</v>
      </c>
      <c r="AC190" s="15">
        <f>VLOOKUP(MTPL_Registrations[[#This Row],[player_id]],'MTBC statistics'!$A$1:$AK$1196,14,0)</f>
        <v>0</v>
      </c>
      <c r="AD190" s="19"/>
    </row>
    <row r="191" spans="1:30" ht="22" customHeight="1" x14ac:dyDescent="0.2">
      <c r="A191" s="20">
        <v>296669</v>
      </c>
      <c r="B191" s="12" t="s">
        <v>449</v>
      </c>
      <c r="C191" s="12" t="s">
        <v>450</v>
      </c>
      <c r="D191" s="12">
        <v>17036238232</v>
      </c>
      <c r="E191" s="12" t="s">
        <v>446</v>
      </c>
      <c r="F191" s="13">
        <f>VLOOKUP(MTPL_Registrations[[#This Row],[player_id]],'MTBC statistics'!$A$1:$AK$1196,8,0)</f>
        <v>8</v>
      </c>
      <c r="G191" s="13">
        <f>VLOOKUP(MTPL_Registrations[[#This Row],[player_id]],'MTBC statistics'!$A$1:$AK$1196,11,0)</f>
        <v>26</v>
      </c>
      <c r="H191" s="13">
        <f>VLOOKUP(MTPL_Registrations[[#This Row],[player_id]],'MTBC statistics'!$A$1:$AK$1196,12,0)</f>
        <v>63</v>
      </c>
      <c r="I191" s="14">
        <f>VLOOKUP(MTPL_Registrations[[#This Row],[player_id]],'MTBC statistics'!$A$1:$AK$1196,17,0)</f>
        <v>41.269799999999996</v>
      </c>
      <c r="J191" s="15">
        <f>VLOOKUP(MTPL_Registrations[[#This Row],[player_id]],'MTBC statistics'!$A$1:$AK$1196,21,0)</f>
        <v>4</v>
      </c>
      <c r="K191" s="14">
        <f>VLOOKUP(MTPL_Registrations[[#This Row],[player_id]],'MTBC statistics'!$A$1:$AK$1196,23,0)</f>
        <v>5.375</v>
      </c>
      <c r="L191" s="15">
        <f>ROUND(VLOOKUP(MTPL_Registrations[[#This Row],[player_id]],'MTBC statistics'!$A$1:$AK$1196,19,0)/6,0)</f>
        <v>8</v>
      </c>
      <c r="M191" s="15">
        <f>VLOOKUP(MTPL_Registrations[[#This Row],[player_id]],'MTBC statistics'!$A$1:$AK$1196,16,0)</f>
        <v>3.25</v>
      </c>
      <c r="N191" s="15">
        <f>VLOOKUP(MTPL_Registrations[[#This Row],[player_id]],'MTBC statistics'!$A$1:$AK$1196,15,0)</f>
        <v>6</v>
      </c>
      <c r="O191" s="16">
        <f>VLOOKUP(MTPL_Registrations[[#This Row],[player_id]],'MTBC statistics'!$A$1:$AK$1196,24,0)</f>
        <v>43551</v>
      </c>
      <c r="P191" s="17">
        <f>VLOOKUP(MTPL_Registrations[[#This Row],[player_id]],'MTBC statistics'!$A$1:$AK$1196,28,0)</f>
        <v>0</v>
      </c>
      <c r="Q191" s="13">
        <f>VLOOKUP(MTPL_Registrations[[#This Row],[player_id]],'MTBC statistics'!$A$1:$AK$1196,29,0)</f>
        <v>3</v>
      </c>
      <c r="R191" s="13">
        <f>VLOOKUP(MTPL_Registrations[[#This Row],[player_id]],'MTBC statistics'!$A$1:$AK$1196,34,0)</f>
        <v>188</v>
      </c>
      <c r="S191" s="13">
        <f>VLOOKUP(MTPL_Registrations[[#This Row],[player_id]],'MTBC statistics'!$A$1:$AK$1196,35,0)</f>
        <v>-12</v>
      </c>
      <c r="T191" s="13">
        <f>VLOOKUP(MTPL_Registrations[[#This Row],[player_id]],'MTBC statistics'!$A$1:$AK$1196,36,0)</f>
        <v>150</v>
      </c>
      <c r="U191" s="13">
        <f>VLOOKUP(MTPL_Registrations[[#This Row],[player_id]],'MTBC statistics'!$A$1:$AK$1196,37,0)</f>
        <v>50</v>
      </c>
      <c r="V191" s="15" t="b">
        <f>IFERROR(VLOOKUP(MTPL_Registrations[[#This Row],[player_id]],Table6[#All],10,0),FALSE)</f>
        <v>0</v>
      </c>
      <c r="W191" s="15" t="b">
        <f>IFERROR(VLOOKUP(MTPL_Registrations[[#This Row],[player_id]],ONWER_RETAINED_PLAYER!$A$1:$M$25,3,0),FALSE)</f>
        <v>0</v>
      </c>
      <c r="X191" s="15" t="b">
        <f>IFERROR(VLOOKUP(MTPL_Registrations[[#This Row],[player_id]],ONWER_RETAINED_PLAYER!$A$1:$M$25,4,0),FALSE)</f>
        <v>0</v>
      </c>
      <c r="Y191" s="15">
        <v>190</v>
      </c>
      <c r="Z191" s="15">
        <v>230</v>
      </c>
      <c r="AA191" s="18">
        <v>141</v>
      </c>
      <c r="AB191" s="15">
        <f>VLOOKUP(MTPL_Registrations[[#This Row],[player_id]],'MTBC statistics'!$A$1:$AK$1196,13,0)</f>
        <v>2</v>
      </c>
      <c r="AC191" s="15">
        <f>VLOOKUP(MTPL_Registrations[[#This Row],[player_id]],'MTBC statistics'!$A$1:$AK$1196,14,0)</f>
        <v>0</v>
      </c>
      <c r="AD191" s="19"/>
    </row>
    <row r="192" spans="1:30" ht="22" customHeight="1" x14ac:dyDescent="0.2">
      <c r="A192" s="20">
        <v>512988</v>
      </c>
      <c r="B192" s="12" t="s">
        <v>343</v>
      </c>
      <c r="C192" s="12" t="s">
        <v>344</v>
      </c>
      <c r="D192" s="12">
        <v>7323254586</v>
      </c>
      <c r="E192" s="12" t="s">
        <v>342</v>
      </c>
      <c r="F192" s="13">
        <f>VLOOKUP(MTPL_Registrations[[#This Row],[player_id]],'MTBC statistics'!$A$1:$AK$1196,8,0)</f>
        <v>8</v>
      </c>
      <c r="G192" s="13">
        <f>VLOOKUP(MTPL_Registrations[[#This Row],[player_id]],'MTBC statistics'!$A$1:$AK$1196,11,0)</f>
        <v>48</v>
      </c>
      <c r="H192" s="13">
        <f>VLOOKUP(MTPL_Registrations[[#This Row],[player_id]],'MTBC statistics'!$A$1:$AK$1196,12,0)</f>
        <v>118</v>
      </c>
      <c r="I192" s="14">
        <f>VLOOKUP(MTPL_Registrations[[#This Row],[player_id]],'MTBC statistics'!$A$1:$AK$1196,17,0)</f>
        <v>40.677999999999997</v>
      </c>
      <c r="J192" s="15">
        <f>VLOOKUP(MTPL_Registrations[[#This Row],[player_id]],'MTBC statistics'!$A$1:$AK$1196,21,0)</f>
        <v>0</v>
      </c>
      <c r="K192" s="14">
        <f>VLOOKUP(MTPL_Registrations[[#This Row],[player_id]],'MTBC statistics'!$A$1:$AK$1196,23,0)</f>
        <v>0</v>
      </c>
      <c r="L192" s="15">
        <f>ROUND(VLOOKUP(MTPL_Registrations[[#This Row],[player_id]],'MTBC statistics'!$A$1:$AK$1196,19,0)/6,0)</f>
        <v>0</v>
      </c>
      <c r="M192" s="15">
        <f>VLOOKUP(MTPL_Registrations[[#This Row],[player_id]],'MTBC statistics'!$A$1:$AK$1196,16,0)</f>
        <v>6.8571</v>
      </c>
      <c r="N192" s="15">
        <f>VLOOKUP(MTPL_Registrations[[#This Row],[player_id]],'MTBC statistics'!$A$1:$AK$1196,15,0)</f>
        <v>16</v>
      </c>
      <c r="O192" s="16">
        <f>VLOOKUP(MTPL_Registrations[[#This Row],[player_id]],'MTBC statistics'!$A$1:$AK$1196,24,0)</f>
        <v>0</v>
      </c>
      <c r="P192" s="17">
        <f>VLOOKUP(MTPL_Registrations[[#This Row],[player_id]],'MTBC statistics'!$A$1:$AK$1196,28,0)</f>
        <v>0</v>
      </c>
      <c r="Q192" s="13">
        <f>VLOOKUP(MTPL_Registrations[[#This Row],[player_id]],'MTBC statistics'!$A$1:$AK$1196,29,0)</f>
        <v>5</v>
      </c>
      <c r="R192" s="13">
        <f>VLOOKUP(MTPL_Registrations[[#This Row],[player_id]],'MTBC statistics'!$A$1:$AK$1196,34,0)</f>
        <v>188</v>
      </c>
      <c r="S192" s="13">
        <f>VLOOKUP(MTPL_Registrations[[#This Row],[player_id]],'MTBC statistics'!$A$1:$AK$1196,35,0)</f>
        <v>18</v>
      </c>
      <c r="T192" s="13">
        <f>VLOOKUP(MTPL_Registrations[[#This Row],[player_id]],'MTBC statistics'!$A$1:$AK$1196,36,0)</f>
        <v>0</v>
      </c>
      <c r="U192" s="13">
        <f>VLOOKUP(MTPL_Registrations[[#This Row],[player_id]],'MTBC statistics'!$A$1:$AK$1196,37,0)</f>
        <v>170</v>
      </c>
      <c r="V192" s="15" t="b">
        <f>IFERROR(VLOOKUP(MTPL_Registrations[[#This Row],[player_id]],Table6[#All],10,0),FALSE)</f>
        <v>0</v>
      </c>
      <c r="W192" s="15" t="b">
        <f>IFERROR(VLOOKUP(MTPL_Registrations[[#This Row],[player_id]],ONWER_RETAINED_PLAYER!$A$1:$M$25,3,0),FALSE)</f>
        <v>0</v>
      </c>
      <c r="X192" s="15" t="b">
        <f>IFERROR(VLOOKUP(MTPL_Registrations[[#This Row],[player_id]],ONWER_RETAINED_PLAYER!$A$1:$M$25,4,0),FALSE)</f>
        <v>0</v>
      </c>
      <c r="Y192" s="15">
        <v>191</v>
      </c>
      <c r="Z192" s="15">
        <v>180</v>
      </c>
      <c r="AA192" s="18">
        <v>218</v>
      </c>
      <c r="AB192" s="15">
        <f>VLOOKUP(MTPL_Registrations[[#This Row],[player_id]],'MTBC statistics'!$A$1:$AK$1196,13,0)</f>
        <v>0</v>
      </c>
      <c r="AC192" s="15">
        <f>VLOOKUP(MTPL_Registrations[[#This Row],[player_id]],'MTBC statistics'!$A$1:$AK$1196,14,0)</f>
        <v>0</v>
      </c>
      <c r="AD192" s="19"/>
    </row>
    <row r="193" spans="1:30" ht="22" customHeight="1" x14ac:dyDescent="0.2">
      <c r="A193" s="20">
        <v>595581</v>
      </c>
      <c r="B193" s="12" t="s">
        <v>104</v>
      </c>
      <c r="C193" s="12" t="s">
        <v>105</v>
      </c>
      <c r="D193" s="12">
        <v>5085425176</v>
      </c>
      <c r="E193" s="12" t="s">
        <v>103</v>
      </c>
      <c r="F193" s="13">
        <f>VLOOKUP(MTPL_Registrations[[#This Row],[player_id]],'MTBC statistics'!$A$1:$AK$1196,8,0)</f>
        <v>9</v>
      </c>
      <c r="G193" s="13">
        <f>VLOOKUP(MTPL_Registrations[[#This Row],[player_id]],'MTBC statistics'!$A$1:$AK$1196,11,0)</f>
        <v>42</v>
      </c>
      <c r="H193" s="13">
        <f>VLOOKUP(MTPL_Registrations[[#This Row],[player_id]],'MTBC statistics'!$A$1:$AK$1196,12,0)</f>
        <v>72</v>
      </c>
      <c r="I193" s="14">
        <f>VLOOKUP(MTPL_Registrations[[#This Row],[player_id]],'MTBC statistics'!$A$1:$AK$1196,17,0)</f>
        <v>58.333300000000001</v>
      </c>
      <c r="J193" s="15">
        <f>VLOOKUP(MTPL_Registrations[[#This Row],[player_id]],'MTBC statistics'!$A$1:$AK$1196,21,0)</f>
        <v>3</v>
      </c>
      <c r="K193" s="14">
        <f>VLOOKUP(MTPL_Registrations[[#This Row],[player_id]],'MTBC statistics'!$A$1:$AK$1196,23,0)</f>
        <v>5.5556000000000001</v>
      </c>
      <c r="L193" s="15">
        <f>ROUND(VLOOKUP(MTPL_Registrations[[#This Row],[player_id]],'MTBC statistics'!$A$1:$AK$1196,19,0)/6,0)</f>
        <v>9</v>
      </c>
      <c r="M193" s="15">
        <f>VLOOKUP(MTPL_Registrations[[#This Row],[player_id]],'MTBC statistics'!$A$1:$AK$1196,16,0)</f>
        <v>4.6666999999999996</v>
      </c>
      <c r="N193" s="15">
        <f>VLOOKUP(MTPL_Registrations[[#This Row],[player_id]],'MTBC statistics'!$A$1:$AK$1196,15,0)</f>
        <v>11</v>
      </c>
      <c r="O193" s="16">
        <f>VLOOKUP(MTPL_Registrations[[#This Row],[player_id]],'MTBC statistics'!$A$1:$AK$1196,24,0)</f>
        <v>43508</v>
      </c>
      <c r="P193" s="17">
        <f>VLOOKUP(MTPL_Registrations[[#This Row],[player_id]],'MTBC statistics'!$A$1:$AK$1196,28,0)</f>
        <v>0</v>
      </c>
      <c r="Q193" s="13">
        <f>VLOOKUP(MTPL_Registrations[[#This Row],[player_id]],'MTBC statistics'!$A$1:$AK$1196,29,0)</f>
        <v>3</v>
      </c>
      <c r="R193" s="13">
        <f>VLOOKUP(MTPL_Registrations[[#This Row],[player_id]],'MTBC statistics'!$A$1:$AK$1196,34,0)</f>
        <v>187</v>
      </c>
      <c r="S193" s="13">
        <f>VLOOKUP(MTPL_Registrations[[#This Row],[player_id]],'MTBC statistics'!$A$1:$AK$1196,35,0)</f>
        <v>57</v>
      </c>
      <c r="T193" s="13">
        <f>VLOOKUP(MTPL_Registrations[[#This Row],[player_id]],'MTBC statistics'!$A$1:$AK$1196,36,0)</f>
        <v>100</v>
      </c>
      <c r="U193" s="13">
        <f>VLOOKUP(MTPL_Registrations[[#This Row],[player_id]],'MTBC statistics'!$A$1:$AK$1196,37,0)</f>
        <v>30</v>
      </c>
      <c r="V193" s="15" t="b">
        <f>IFERROR(VLOOKUP(MTPL_Registrations[[#This Row],[player_id]],Table6[#All],10,0),FALSE)</f>
        <v>0</v>
      </c>
      <c r="W193" s="15" t="b">
        <f>IFERROR(VLOOKUP(MTPL_Registrations[[#This Row],[player_id]],ONWER_RETAINED_PLAYER!$A$1:$M$25,3,0),FALSE)</f>
        <v>0</v>
      </c>
      <c r="X193" s="15" t="b">
        <f>IFERROR(VLOOKUP(MTPL_Registrations[[#This Row],[player_id]],ONWER_RETAINED_PLAYER!$A$1:$M$25,4,0),FALSE)</f>
        <v>0</v>
      </c>
      <c r="Y193" s="15">
        <v>192</v>
      </c>
      <c r="Z193" s="15">
        <v>152</v>
      </c>
      <c r="AA193" s="18">
        <v>161</v>
      </c>
      <c r="AB193" s="15">
        <f>VLOOKUP(MTPL_Registrations[[#This Row],[player_id]],'MTBC statistics'!$A$1:$AK$1196,13,0)</f>
        <v>1</v>
      </c>
      <c r="AC193" s="15">
        <f>VLOOKUP(MTPL_Registrations[[#This Row],[player_id]],'MTBC statistics'!$A$1:$AK$1196,14,0)</f>
        <v>2</v>
      </c>
      <c r="AD193" s="19"/>
    </row>
    <row r="194" spans="1:30" ht="22" customHeight="1" x14ac:dyDescent="0.2">
      <c r="A194" s="20">
        <v>840457</v>
      </c>
      <c r="B194" s="12" t="s">
        <v>247</v>
      </c>
      <c r="C194" s="12" t="s">
        <v>248</v>
      </c>
      <c r="D194" s="12">
        <v>3143096851</v>
      </c>
      <c r="E194" s="12" t="s">
        <v>236</v>
      </c>
      <c r="F194" s="13">
        <f>VLOOKUP(MTPL_Registrations[[#This Row],[player_id]],'MTBC statistics'!$A$1:$AK$1196,8,0)</f>
        <v>10</v>
      </c>
      <c r="G194" s="13">
        <f>VLOOKUP(MTPL_Registrations[[#This Row],[player_id]],'MTBC statistics'!$A$1:$AK$1196,11,0)</f>
        <v>102</v>
      </c>
      <c r="H194" s="13">
        <f>VLOOKUP(MTPL_Registrations[[#This Row],[player_id]],'MTBC statistics'!$A$1:$AK$1196,12,0)</f>
        <v>166</v>
      </c>
      <c r="I194" s="14">
        <f>VLOOKUP(MTPL_Registrations[[#This Row],[player_id]],'MTBC statistics'!$A$1:$AK$1196,17,0)</f>
        <v>61.445799999999998</v>
      </c>
      <c r="J194" s="15">
        <f>VLOOKUP(MTPL_Registrations[[#This Row],[player_id]],'MTBC statistics'!$A$1:$AK$1196,21,0)</f>
        <v>0</v>
      </c>
      <c r="K194" s="14">
        <f>VLOOKUP(MTPL_Registrations[[#This Row],[player_id]],'MTBC statistics'!$A$1:$AK$1196,23,0)</f>
        <v>0</v>
      </c>
      <c r="L194" s="15">
        <f>ROUND(VLOOKUP(MTPL_Registrations[[#This Row],[player_id]],'MTBC statistics'!$A$1:$AK$1196,19,0)/6,0)</f>
        <v>0</v>
      </c>
      <c r="M194" s="15">
        <f>VLOOKUP(MTPL_Registrations[[#This Row],[player_id]],'MTBC statistics'!$A$1:$AK$1196,16,0)</f>
        <v>10.199999999999999</v>
      </c>
      <c r="N194" s="15">
        <f>VLOOKUP(MTPL_Registrations[[#This Row],[player_id]],'MTBC statistics'!$A$1:$AK$1196,15,0)</f>
        <v>31</v>
      </c>
      <c r="O194" s="16">
        <f>VLOOKUP(MTPL_Registrations[[#This Row],[player_id]],'MTBC statistics'!$A$1:$AK$1196,24,0)</f>
        <v>0</v>
      </c>
      <c r="P194" s="17">
        <f>VLOOKUP(MTPL_Registrations[[#This Row],[player_id]],'MTBC statistics'!$A$1:$AK$1196,28,0)</f>
        <v>0</v>
      </c>
      <c r="Q194" s="13">
        <f>VLOOKUP(MTPL_Registrations[[#This Row],[player_id]],'MTBC statistics'!$A$1:$AK$1196,29,0)</f>
        <v>1</v>
      </c>
      <c r="R194" s="13">
        <f>VLOOKUP(MTPL_Registrations[[#This Row],[player_id]],'MTBC statistics'!$A$1:$AK$1196,34,0)</f>
        <v>182</v>
      </c>
      <c r="S194" s="13">
        <f>VLOOKUP(MTPL_Registrations[[#This Row],[player_id]],'MTBC statistics'!$A$1:$AK$1196,35,0)</f>
        <v>162</v>
      </c>
      <c r="T194" s="13">
        <f>VLOOKUP(MTPL_Registrations[[#This Row],[player_id]],'MTBC statistics'!$A$1:$AK$1196,36,0)</f>
        <v>0</v>
      </c>
      <c r="U194" s="13">
        <f>VLOOKUP(MTPL_Registrations[[#This Row],[player_id]],'MTBC statistics'!$A$1:$AK$1196,37,0)</f>
        <v>20</v>
      </c>
      <c r="V194" s="15" t="b">
        <f>IFERROR(VLOOKUP(MTPL_Registrations[[#This Row],[player_id]],Table6[#All],10,0),FALSE)</f>
        <v>0</v>
      </c>
      <c r="W194" s="15" t="b">
        <f>IFERROR(VLOOKUP(MTPL_Registrations[[#This Row],[player_id]],ONWER_RETAINED_PLAYER!$A$1:$M$25,3,0),FALSE)</f>
        <v>0</v>
      </c>
      <c r="X194" s="15" t="b">
        <f>IFERROR(VLOOKUP(MTPL_Registrations[[#This Row],[player_id]],ONWER_RETAINED_PLAYER!$A$1:$M$25,4,0),FALSE)</f>
        <v>0</v>
      </c>
      <c r="Y194" s="15">
        <v>193</v>
      </c>
      <c r="Z194" s="15">
        <v>78</v>
      </c>
      <c r="AA194" s="18">
        <v>201</v>
      </c>
      <c r="AB194" s="15">
        <f>VLOOKUP(MTPL_Registrations[[#This Row],[player_id]],'MTBC statistics'!$A$1:$AK$1196,13,0)</f>
        <v>6</v>
      </c>
      <c r="AC194" s="15">
        <f>VLOOKUP(MTPL_Registrations[[#This Row],[player_id]],'MTBC statistics'!$A$1:$AK$1196,14,0)</f>
        <v>2</v>
      </c>
      <c r="AD194" s="19"/>
    </row>
    <row r="195" spans="1:30" ht="22" customHeight="1" x14ac:dyDescent="0.2">
      <c r="A195" s="20">
        <v>567162</v>
      </c>
      <c r="B195" s="12" t="s">
        <v>30</v>
      </c>
      <c r="C195" s="12" t="s">
        <v>31</v>
      </c>
      <c r="D195" s="12">
        <v>6512461054</v>
      </c>
      <c r="E195" s="12" t="s">
        <v>29</v>
      </c>
      <c r="F195" s="13">
        <f>VLOOKUP(MTPL_Registrations[[#This Row],[player_id]],'MTBC statistics'!$A$1:$AK$1196,8,0)</f>
        <v>7</v>
      </c>
      <c r="G195" s="13">
        <f>VLOOKUP(MTPL_Registrations[[#This Row],[player_id]],'MTBC statistics'!$A$1:$AK$1196,11,0)</f>
        <v>47</v>
      </c>
      <c r="H195" s="13">
        <f>VLOOKUP(MTPL_Registrations[[#This Row],[player_id]],'MTBC statistics'!$A$1:$AK$1196,12,0)</f>
        <v>92</v>
      </c>
      <c r="I195" s="14">
        <f>VLOOKUP(MTPL_Registrations[[#This Row],[player_id]],'MTBC statistics'!$A$1:$AK$1196,17,0)</f>
        <v>51.087000000000003</v>
      </c>
      <c r="J195" s="15">
        <f>VLOOKUP(MTPL_Registrations[[#This Row],[player_id]],'MTBC statistics'!$A$1:$AK$1196,21,0)</f>
        <v>2</v>
      </c>
      <c r="K195" s="14">
        <f>VLOOKUP(MTPL_Registrations[[#This Row],[player_id]],'MTBC statistics'!$A$1:$AK$1196,23,0)</f>
        <v>5.9047999999999998</v>
      </c>
      <c r="L195" s="15">
        <f>ROUND(VLOOKUP(MTPL_Registrations[[#This Row],[player_id]],'MTBC statistics'!$A$1:$AK$1196,19,0)/6,0)</f>
        <v>11</v>
      </c>
      <c r="M195" s="15">
        <f>VLOOKUP(MTPL_Registrations[[#This Row],[player_id]],'MTBC statistics'!$A$1:$AK$1196,16,0)</f>
        <v>7.8333000000000004</v>
      </c>
      <c r="N195" s="15">
        <f>VLOOKUP(MTPL_Registrations[[#This Row],[player_id]],'MTBC statistics'!$A$1:$AK$1196,15,0)</f>
        <v>15</v>
      </c>
      <c r="O195" s="16">
        <f>VLOOKUP(MTPL_Registrations[[#This Row],[player_id]],'MTBC statistics'!$A$1:$AK$1196,24,0)</f>
        <v>43479</v>
      </c>
      <c r="P195" s="17">
        <f>VLOOKUP(MTPL_Registrations[[#This Row],[player_id]],'MTBC statistics'!$A$1:$AK$1196,28,0)</f>
        <v>0</v>
      </c>
      <c r="Q195" s="13">
        <f>VLOOKUP(MTPL_Registrations[[#This Row],[player_id]],'MTBC statistics'!$A$1:$AK$1196,29,0)</f>
        <v>2</v>
      </c>
      <c r="R195" s="13">
        <f>VLOOKUP(MTPL_Registrations[[#This Row],[player_id]],'MTBC statistics'!$A$1:$AK$1196,34,0)</f>
        <v>180</v>
      </c>
      <c r="S195" s="13">
        <f>VLOOKUP(MTPL_Registrations[[#This Row],[player_id]],'MTBC statistics'!$A$1:$AK$1196,35,0)</f>
        <v>60</v>
      </c>
      <c r="T195" s="13">
        <f>VLOOKUP(MTPL_Registrations[[#This Row],[player_id]],'MTBC statistics'!$A$1:$AK$1196,36,0)</f>
        <v>70</v>
      </c>
      <c r="U195" s="13">
        <f>VLOOKUP(MTPL_Registrations[[#This Row],[player_id]],'MTBC statistics'!$A$1:$AK$1196,37,0)</f>
        <v>50</v>
      </c>
      <c r="V195" s="15" t="b">
        <f>IFERROR(VLOOKUP(MTPL_Registrations[[#This Row],[player_id]],Table6[#All],10,0),FALSE)</f>
        <v>0</v>
      </c>
      <c r="W195" s="15" t="b">
        <f>IFERROR(VLOOKUP(MTPL_Registrations[[#This Row],[player_id]],ONWER_RETAINED_PLAYER!$A$1:$M$25,3,0),FALSE)</f>
        <v>0</v>
      </c>
      <c r="X195" s="15" t="b">
        <f>IFERROR(VLOOKUP(MTPL_Registrations[[#This Row],[player_id]],ONWER_RETAINED_PLAYER!$A$1:$M$25,4,0),FALSE)</f>
        <v>0</v>
      </c>
      <c r="Y195" s="15">
        <v>194</v>
      </c>
      <c r="Z195" s="15">
        <v>147</v>
      </c>
      <c r="AA195" s="18">
        <v>168</v>
      </c>
      <c r="AB195" s="15">
        <f>VLOOKUP(MTPL_Registrations[[#This Row],[player_id]],'MTBC statistics'!$A$1:$AK$1196,13,0)</f>
        <v>3</v>
      </c>
      <c r="AC195" s="15">
        <f>VLOOKUP(MTPL_Registrations[[#This Row],[player_id]],'MTBC statistics'!$A$1:$AK$1196,14,0)</f>
        <v>0</v>
      </c>
      <c r="AD195" s="19"/>
    </row>
    <row r="196" spans="1:30" ht="22" customHeight="1" x14ac:dyDescent="0.2">
      <c r="A196" s="20">
        <v>514917</v>
      </c>
      <c r="B196" s="12" t="s">
        <v>2292</v>
      </c>
      <c r="C196" s="12" t="s">
        <v>2293</v>
      </c>
      <c r="D196" s="12">
        <v>4089871685</v>
      </c>
      <c r="E196" s="12" t="s">
        <v>347</v>
      </c>
      <c r="F196" s="13">
        <f>VLOOKUP(MTPL_Registrations[[#This Row],[player_id]],'MTBC statistics'!$A$1:$AK$1196,8,0)</f>
        <v>5</v>
      </c>
      <c r="G196" s="13">
        <f>VLOOKUP(MTPL_Registrations[[#This Row],[player_id]],'MTBC statistics'!$A$1:$AK$1196,11,0)</f>
        <v>52</v>
      </c>
      <c r="H196" s="13">
        <f>VLOOKUP(MTPL_Registrations[[#This Row],[player_id]],'MTBC statistics'!$A$1:$AK$1196,12,0)</f>
        <v>52</v>
      </c>
      <c r="I196" s="14">
        <f>VLOOKUP(MTPL_Registrations[[#This Row],[player_id]],'MTBC statistics'!$A$1:$AK$1196,17,0)</f>
        <v>100</v>
      </c>
      <c r="J196" s="15">
        <f>VLOOKUP(MTPL_Registrations[[#This Row],[player_id]],'MTBC statistics'!$A$1:$AK$1196,21,0)</f>
        <v>3</v>
      </c>
      <c r="K196" s="14">
        <f>VLOOKUP(MTPL_Registrations[[#This Row],[player_id]],'MTBC statistics'!$A$1:$AK$1196,23,0)</f>
        <v>6.5454999999999997</v>
      </c>
      <c r="L196" s="15">
        <f>ROUND(VLOOKUP(MTPL_Registrations[[#This Row],[player_id]],'MTBC statistics'!$A$1:$AK$1196,19,0)/6,0)</f>
        <v>11</v>
      </c>
      <c r="M196" s="15">
        <f>VLOOKUP(MTPL_Registrations[[#This Row],[player_id]],'MTBC statistics'!$A$1:$AK$1196,16,0)</f>
        <v>10.4</v>
      </c>
      <c r="N196" s="15">
        <f>VLOOKUP(MTPL_Registrations[[#This Row],[player_id]],'MTBC statistics'!$A$1:$AK$1196,15,0)</f>
        <v>26</v>
      </c>
      <c r="O196" s="16">
        <f>VLOOKUP(MTPL_Registrations[[#This Row],[player_id]],'MTBC statistics'!$A$1:$AK$1196,24,0)</f>
        <v>43490</v>
      </c>
      <c r="P196" s="17">
        <f>VLOOKUP(MTPL_Registrations[[#This Row],[player_id]],'MTBC statistics'!$A$1:$AK$1196,28,0)</f>
        <v>0</v>
      </c>
      <c r="Q196" s="13">
        <f>VLOOKUP(MTPL_Registrations[[#This Row],[player_id]],'MTBC statistics'!$A$1:$AK$1196,29,0)</f>
        <v>1</v>
      </c>
      <c r="R196" s="13">
        <f>VLOOKUP(MTPL_Registrations[[#This Row],[player_id]],'MTBC statistics'!$A$1:$AK$1196,34,0)</f>
        <v>178</v>
      </c>
      <c r="S196" s="13">
        <f>VLOOKUP(MTPL_Registrations[[#This Row],[player_id]],'MTBC statistics'!$A$1:$AK$1196,35,0)</f>
        <v>108</v>
      </c>
      <c r="T196" s="13">
        <f>VLOOKUP(MTPL_Registrations[[#This Row],[player_id]],'MTBC statistics'!$A$1:$AK$1196,36,0)</f>
        <v>60</v>
      </c>
      <c r="U196" s="13">
        <f>VLOOKUP(MTPL_Registrations[[#This Row],[player_id]],'MTBC statistics'!$A$1:$AK$1196,37,0)</f>
        <v>10</v>
      </c>
      <c r="V196" s="15" t="b">
        <f>IFERROR(VLOOKUP(MTPL_Registrations[[#This Row],[player_id]],Table6[#All],10,0),FALSE)</f>
        <v>0</v>
      </c>
      <c r="W196" s="15" t="b">
        <f>IFERROR(VLOOKUP(MTPL_Registrations[[#This Row],[player_id]],ONWER_RETAINED_PLAYER!$A$1:$M$25,3,0),FALSE)</f>
        <v>0</v>
      </c>
      <c r="X196" s="15" t="b">
        <f>IFERROR(VLOOKUP(MTPL_Registrations[[#This Row],[player_id]],ONWER_RETAINED_PLAYER!$A$1:$M$25,4,0),FALSE)</f>
        <v>0</v>
      </c>
      <c r="Y196" s="15">
        <v>195</v>
      </c>
      <c r="Z196" s="15">
        <v>100</v>
      </c>
      <c r="AA196" s="18">
        <v>169</v>
      </c>
      <c r="AB196" s="15">
        <f>VLOOKUP(MTPL_Registrations[[#This Row],[player_id]],'MTBC statistics'!$A$1:$AK$1196,13,0)</f>
        <v>4</v>
      </c>
      <c r="AC196" s="15">
        <f>VLOOKUP(MTPL_Registrations[[#This Row],[player_id]],'MTBC statistics'!$A$1:$AK$1196,14,0)</f>
        <v>1</v>
      </c>
      <c r="AD196" s="19"/>
    </row>
    <row r="197" spans="1:30" ht="22" customHeight="1" x14ac:dyDescent="0.2">
      <c r="A197" s="20">
        <v>512712</v>
      </c>
      <c r="B197" s="12" t="s">
        <v>305</v>
      </c>
      <c r="C197" s="12" t="s">
        <v>306</v>
      </c>
      <c r="D197" s="12">
        <v>6513997925</v>
      </c>
      <c r="E197" s="12" t="s">
        <v>304</v>
      </c>
      <c r="F197" s="13">
        <f>VLOOKUP(MTPL_Registrations[[#This Row],[player_id]],'MTBC statistics'!$A$1:$AK$1196,8,0)</f>
        <v>9</v>
      </c>
      <c r="G197" s="13">
        <f>VLOOKUP(MTPL_Registrations[[#This Row],[player_id]],'MTBC statistics'!$A$1:$AK$1196,11,0)</f>
        <v>49</v>
      </c>
      <c r="H197" s="13">
        <f>VLOOKUP(MTPL_Registrations[[#This Row],[player_id]],'MTBC statistics'!$A$1:$AK$1196,12,0)</f>
        <v>57</v>
      </c>
      <c r="I197" s="14">
        <f>VLOOKUP(MTPL_Registrations[[#This Row],[player_id]],'MTBC statistics'!$A$1:$AK$1196,17,0)</f>
        <v>85.9649</v>
      </c>
      <c r="J197" s="15">
        <f>VLOOKUP(MTPL_Registrations[[#This Row],[player_id]],'MTBC statistics'!$A$1:$AK$1196,21,0)</f>
        <v>0</v>
      </c>
      <c r="K197" s="14">
        <f>VLOOKUP(MTPL_Registrations[[#This Row],[player_id]],'MTBC statistics'!$A$1:$AK$1196,23,0)</f>
        <v>6</v>
      </c>
      <c r="L197" s="15">
        <f>ROUND(VLOOKUP(MTPL_Registrations[[#This Row],[player_id]],'MTBC statistics'!$A$1:$AK$1196,19,0)/6,0)</f>
        <v>4</v>
      </c>
      <c r="M197" s="15">
        <f>VLOOKUP(MTPL_Registrations[[#This Row],[player_id]],'MTBC statistics'!$A$1:$AK$1196,16,0)</f>
        <v>8.1667000000000005</v>
      </c>
      <c r="N197" s="15">
        <f>VLOOKUP(MTPL_Registrations[[#This Row],[player_id]],'MTBC statistics'!$A$1:$AK$1196,15,0)</f>
        <v>26</v>
      </c>
      <c r="O197" s="16">
        <f>VLOOKUP(MTPL_Registrations[[#This Row],[player_id]],'MTBC statistics'!$A$1:$AK$1196,24,0)</f>
        <v>0</v>
      </c>
      <c r="P197" s="17">
        <f>VLOOKUP(MTPL_Registrations[[#This Row],[player_id]],'MTBC statistics'!$A$1:$AK$1196,28,0)</f>
        <v>0</v>
      </c>
      <c r="Q197" s="13">
        <f>VLOOKUP(MTPL_Registrations[[#This Row],[player_id]],'MTBC statistics'!$A$1:$AK$1196,29,0)</f>
        <v>3</v>
      </c>
      <c r="R197" s="13">
        <f>VLOOKUP(MTPL_Registrations[[#This Row],[player_id]],'MTBC statistics'!$A$1:$AK$1196,34,0)</f>
        <v>176</v>
      </c>
      <c r="S197" s="13">
        <f>VLOOKUP(MTPL_Registrations[[#This Row],[player_id]],'MTBC statistics'!$A$1:$AK$1196,35,0)</f>
        <v>106</v>
      </c>
      <c r="T197" s="13">
        <f>VLOOKUP(MTPL_Registrations[[#This Row],[player_id]],'MTBC statistics'!$A$1:$AK$1196,36,0)</f>
        <v>10</v>
      </c>
      <c r="U197" s="13">
        <f>VLOOKUP(MTPL_Registrations[[#This Row],[player_id]],'MTBC statistics'!$A$1:$AK$1196,37,0)</f>
        <v>60</v>
      </c>
      <c r="V197" s="15" t="b">
        <f>IFERROR(VLOOKUP(MTPL_Registrations[[#This Row],[player_id]],Table6[#All],10,0),FALSE)</f>
        <v>0</v>
      </c>
      <c r="W197" s="15" t="b">
        <f>IFERROR(VLOOKUP(MTPL_Registrations[[#This Row],[player_id]],ONWER_RETAINED_PLAYER!$A$1:$M$25,3,0),FALSE)</f>
        <v>0</v>
      </c>
      <c r="X197" s="15" t="b">
        <f>IFERROR(VLOOKUP(MTPL_Registrations[[#This Row],[player_id]],ONWER_RETAINED_PLAYER!$A$1:$M$25,4,0),FALSE)</f>
        <v>0</v>
      </c>
      <c r="Y197" s="15">
        <v>196</v>
      </c>
      <c r="Z197" s="15">
        <v>104</v>
      </c>
      <c r="AA197" s="18">
        <v>183</v>
      </c>
      <c r="AB197" s="15">
        <f>VLOOKUP(MTPL_Registrations[[#This Row],[player_id]],'MTBC statistics'!$A$1:$AK$1196,13,0)</f>
        <v>1</v>
      </c>
      <c r="AC197" s="15">
        <f>VLOOKUP(MTPL_Registrations[[#This Row],[player_id]],'MTBC statistics'!$A$1:$AK$1196,14,0)</f>
        <v>3</v>
      </c>
      <c r="AD197" s="19"/>
    </row>
    <row r="198" spans="1:30" ht="22" customHeight="1" x14ac:dyDescent="0.2">
      <c r="A198" s="20">
        <v>512793</v>
      </c>
      <c r="B198" s="12" t="s">
        <v>160</v>
      </c>
      <c r="C198" s="12" t="s">
        <v>161</v>
      </c>
      <c r="D198" s="12">
        <v>9524659151</v>
      </c>
      <c r="E198" s="12" t="s">
        <v>157</v>
      </c>
      <c r="F198" s="13">
        <f>VLOOKUP(MTPL_Registrations[[#This Row],[player_id]],'MTBC statistics'!$A$1:$AK$1196,8,0)</f>
        <v>8</v>
      </c>
      <c r="G198" s="13">
        <f>VLOOKUP(MTPL_Registrations[[#This Row],[player_id]],'MTBC statistics'!$A$1:$AK$1196,11,0)</f>
        <v>61</v>
      </c>
      <c r="H198" s="13">
        <f>VLOOKUP(MTPL_Registrations[[#This Row],[player_id]],'MTBC statistics'!$A$1:$AK$1196,12,0)</f>
        <v>115</v>
      </c>
      <c r="I198" s="14">
        <f>VLOOKUP(MTPL_Registrations[[#This Row],[player_id]],'MTBC statistics'!$A$1:$AK$1196,17,0)</f>
        <v>53.043500000000002</v>
      </c>
      <c r="J198" s="15">
        <f>VLOOKUP(MTPL_Registrations[[#This Row],[player_id]],'MTBC statistics'!$A$1:$AK$1196,21,0)</f>
        <v>1</v>
      </c>
      <c r="K198" s="14">
        <f>VLOOKUP(MTPL_Registrations[[#This Row],[player_id]],'MTBC statistics'!$A$1:$AK$1196,23,0)</f>
        <v>8</v>
      </c>
      <c r="L198" s="15">
        <f>ROUND(VLOOKUP(MTPL_Registrations[[#This Row],[player_id]],'MTBC statistics'!$A$1:$AK$1196,19,0)/6,0)</f>
        <v>3</v>
      </c>
      <c r="M198" s="15">
        <f>VLOOKUP(MTPL_Registrations[[#This Row],[player_id]],'MTBC statistics'!$A$1:$AK$1196,16,0)</f>
        <v>7.625</v>
      </c>
      <c r="N198" s="15">
        <f>VLOOKUP(MTPL_Registrations[[#This Row],[player_id]],'MTBC statistics'!$A$1:$AK$1196,15,0)</f>
        <v>20</v>
      </c>
      <c r="O198" s="16">
        <f>VLOOKUP(MTPL_Registrations[[#This Row],[player_id]],'MTBC statistics'!$A$1:$AK$1196,24,0)</f>
        <v>43472</v>
      </c>
      <c r="P198" s="17">
        <f>VLOOKUP(MTPL_Registrations[[#This Row],[player_id]],'MTBC statistics'!$A$1:$AK$1196,28,0)</f>
        <v>0</v>
      </c>
      <c r="Q198" s="13">
        <f>VLOOKUP(MTPL_Registrations[[#This Row],[player_id]],'MTBC statistics'!$A$1:$AK$1196,29,0)</f>
        <v>3</v>
      </c>
      <c r="R198" s="13">
        <f>VLOOKUP(MTPL_Registrations[[#This Row],[player_id]],'MTBC statistics'!$A$1:$AK$1196,34,0)</f>
        <v>171</v>
      </c>
      <c r="S198" s="13">
        <f>VLOOKUP(MTPL_Registrations[[#This Row],[player_id]],'MTBC statistics'!$A$1:$AK$1196,35,0)</f>
        <v>111</v>
      </c>
      <c r="T198" s="13">
        <f>VLOOKUP(MTPL_Registrations[[#This Row],[player_id]],'MTBC statistics'!$A$1:$AK$1196,36,0)</f>
        <v>20</v>
      </c>
      <c r="U198" s="13">
        <f>VLOOKUP(MTPL_Registrations[[#This Row],[player_id]],'MTBC statistics'!$A$1:$AK$1196,37,0)</f>
        <v>40</v>
      </c>
      <c r="V198" s="15" t="b">
        <f>IFERROR(VLOOKUP(MTPL_Registrations[[#This Row],[player_id]],Table6[#All],10,0),FALSE)</f>
        <v>1</v>
      </c>
      <c r="W198" s="15" t="b">
        <f>IFERROR(VLOOKUP(MTPL_Registrations[[#This Row],[player_id]],ONWER_RETAINED_PLAYER!$A$1:$M$25,3,0),FALSE)</f>
        <v>0</v>
      </c>
      <c r="X198" s="15" t="b">
        <f>IFERROR(VLOOKUP(MTPL_Registrations[[#This Row],[player_id]],ONWER_RETAINED_PLAYER!$A$1:$M$25,4,0),FALSE)</f>
        <v>0</v>
      </c>
      <c r="Y198" s="15">
        <v>197</v>
      </c>
      <c r="Z198" s="15">
        <v>99</v>
      </c>
      <c r="AA198" s="18">
        <v>178</v>
      </c>
      <c r="AB198" s="15">
        <f>VLOOKUP(MTPL_Registrations[[#This Row],[player_id]],'MTBC statistics'!$A$1:$AK$1196,13,0)</f>
        <v>0</v>
      </c>
      <c r="AC198" s="15">
        <f>VLOOKUP(MTPL_Registrations[[#This Row],[player_id]],'MTBC statistics'!$A$1:$AK$1196,14,0)</f>
        <v>0</v>
      </c>
      <c r="AD198" s="19"/>
    </row>
    <row r="199" spans="1:30" ht="22" customHeight="1" x14ac:dyDescent="0.2">
      <c r="A199" s="20">
        <v>512839</v>
      </c>
      <c r="B199" s="12" t="s">
        <v>312</v>
      </c>
      <c r="C199" s="12" t="s">
        <v>313</v>
      </c>
      <c r="D199" s="12">
        <v>6128169360</v>
      </c>
      <c r="E199" s="12" t="s">
        <v>311</v>
      </c>
      <c r="F199" s="13">
        <f>VLOOKUP(MTPL_Registrations[[#This Row],[player_id]],'MTBC statistics'!$A$1:$AK$1196,8,0)</f>
        <v>9</v>
      </c>
      <c r="G199" s="13">
        <f>VLOOKUP(MTPL_Registrations[[#This Row],[player_id]],'MTBC statistics'!$A$1:$AK$1196,11,0)</f>
        <v>7</v>
      </c>
      <c r="H199" s="13">
        <f>VLOOKUP(MTPL_Registrations[[#This Row],[player_id]],'MTBC statistics'!$A$1:$AK$1196,12,0)</f>
        <v>22</v>
      </c>
      <c r="I199" s="14">
        <f>VLOOKUP(MTPL_Registrations[[#This Row],[player_id]],'MTBC statistics'!$A$1:$AK$1196,17,0)</f>
        <v>31.818200000000001</v>
      </c>
      <c r="J199" s="15">
        <f>VLOOKUP(MTPL_Registrations[[#This Row],[player_id]],'MTBC statistics'!$A$1:$AK$1196,21,0)</f>
        <v>4</v>
      </c>
      <c r="K199" s="14">
        <f>VLOOKUP(MTPL_Registrations[[#This Row],[player_id]],'MTBC statistics'!$A$1:$AK$1196,23,0)</f>
        <v>4.1666999999999996</v>
      </c>
      <c r="L199" s="15">
        <f>ROUND(VLOOKUP(MTPL_Registrations[[#This Row],[player_id]],'MTBC statistics'!$A$1:$AK$1196,19,0)/6,0)</f>
        <v>18</v>
      </c>
      <c r="M199" s="15">
        <f>VLOOKUP(MTPL_Registrations[[#This Row],[player_id]],'MTBC statistics'!$A$1:$AK$1196,16,0)</f>
        <v>1.4</v>
      </c>
      <c r="N199" s="15">
        <f>VLOOKUP(MTPL_Registrations[[#This Row],[player_id]],'MTBC statistics'!$A$1:$AK$1196,15,0)</f>
        <v>3</v>
      </c>
      <c r="O199" s="16">
        <f>VLOOKUP(MTPL_Registrations[[#This Row],[player_id]],'MTBC statistics'!$A$1:$AK$1196,24,0)</f>
        <v>43504</v>
      </c>
      <c r="P199" s="17">
        <f>VLOOKUP(MTPL_Registrations[[#This Row],[player_id]],'MTBC statistics'!$A$1:$AK$1196,28,0)</f>
        <v>0</v>
      </c>
      <c r="Q199" s="13">
        <f>VLOOKUP(MTPL_Registrations[[#This Row],[player_id]],'MTBC statistics'!$A$1:$AK$1196,29,0)</f>
        <v>1</v>
      </c>
      <c r="R199" s="13">
        <f>VLOOKUP(MTPL_Registrations[[#This Row],[player_id]],'MTBC statistics'!$A$1:$AK$1196,34,0)</f>
        <v>167</v>
      </c>
      <c r="S199" s="13">
        <f>VLOOKUP(MTPL_Registrations[[#This Row],[player_id]],'MTBC statistics'!$A$1:$AK$1196,35,0)</f>
        <v>-13</v>
      </c>
      <c r="T199" s="13">
        <f>VLOOKUP(MTPL_Registrations[[#This Row],[player_id]],'MTBC statistics'!$A$1:$AK$1196,36,0)</f>
        <v>160</v>
      </c>
      <c r="U199" s="13">
        <f>VLOOKUP(MTPL_Registrations[[#This Row],[player_id]],'MTBC statistics'!$A$1:$AK$1196,37,0)</f>
        <v>20</v>
      </c>
      <c r="V199" s="15" t="b">
        <f>IFERROR(VLOOKUP(MTPL_Registrations[[#This Row],[player_id]],Table6[#All],10,0),FALSE)</f>
        <v>0</v>
      </c>
      <c r="W199" s="15" t="b">
        <f>IFERROR(VLOOKUP(MTPL_Registrations[[#This Row],[player_id]],ONWER_RETAINED_PLAYER!$A$1:$M$25,3,0),FALSE)</f>
        <v>0</v>
      </c>
      <c r="X199" s="15" t="b">
        <f>IFERROR(VLOOKUP(MTPL_Registrations[[#This Row],[player_id]],ONWER_RETAINED_PLAYER!$A$1:$M$25,4,0),FALSE)</f>
        <v>0</v>
      </c>
      <c r="Y199" s="15">
        <v>198</v>
      </c>
      <c r="Z199" s="15">
        <v>232</v>
      </c>
      <c r="AA199" s="18">
        <v>139</v>
      </c>
      <c r="AB199" s="15">
        <f>VLOOKUP(MTPL_Registrations[[#This Row],[player_id]],'MTBC statistics'!$A$1:$AK$1196,13,0)</f>
        <v>0</v>
      </c>
      <c r="AC199" s="15">
        <f>VLOOKUP(MTPL_Registrations[[#This Row],[player_id]],'MTBC statistics'!$A$1:$AK$1196,14,0)</f>
        <v>0</v>
      </c>
      <c r="AD199" s="19"/>
    </row>
    <row r="200" spans="1:30" ht="22" customHeight="1" x14ac:dyDescent="0.2">
      <c r="A200" s="20">
        <v>1263550</v>
      </c>
      <c r="B200" s="12" t="s">
        <v>444</v>
      </c>
      <c r="C200" s="12" t="s">
        <v>445</v>
      </c>
      <c r="D200" s="12">
        <v>4437997078</v>
      </c>
      <c r="E200" s="12" t="s">
        <v>446</v>
      </c>
      <c r="F200" s="13">
        <f>VLOOKUP(MTPL_Registrations[[#This Row],[player_id]],'MTBC statistics'!$A$1:$AK$1196,8,0)</f>
        <v>8</v>
      </c>
      <c r="G200" s="13">
        <f>VLOOKUP(MTPL_Registrations[[#This Row],[player_id]],'MTBC statistics'!$A$1:$AK$1196,11,0)</f>
        <v>49</v>
      </c>
      <c r="H200" s="13">
        <f>VLOOKUP(MTPL_Registrations[[#This Row],[player_id]],'MTBC statistics'!$A$1:$AK$1196,12,0)</f>
        <v>92</v>
      </c>
      <c r="I200" s="14">
        <f>VLOOKUP(MTPL_Registrations[[#This Row],[player_id]],'MTBC statistics'!$A$1:$AK$1196,17,0)</f>
        <v>53.260899999999999</v>
      </c>
      <c r="J200" s="15">
        <f>VLOOKUP(MTPL_Registrations[[#This Row],[player_id]],'MTBC statistics'!$A$1:$AK$1196,21,0)</f>
        <v>0</v>
      </c>
      <c r="K200" s="14">
        <f>VLOOKUP(MTPL_Registrations[[#This Row],[player_id]],'MTBC statistics'!$A$1:$AK$1196,23,0)</f>
        <v>0</v>
      </c>
      <c r="L200" s="15">
        <f>ROUND(VLOOKUP(MTPL_Registrations[[#This Row],[player_id]],'MTBC statistics'!$A$1:$AK$1196,19,0)/6,0)</f>
        <v>0</v>
      </c>
      <c r="M200" s="15">
        <f>VLOOKUP(MTPL_Registrations[[#This Row],[player_id]],'MTBC statistics'!$A$1:$AK$1196,16,0)</f>
        <v>7</v>
      </c>
      <c r="N200" s="15">
        <f>VLOOKUP(MTPL_Registrations[[#This Row],[player_id]],'MTBC statistics'!$A$1:$AK$1196,15,0)</f>
        <v>23</v>
      </c>
      <c r="O200" s="16">
        <f>VLOOKUP(MTPL_Registrations[[#This Row],[player_id]],'MTBC statistics'!$A$1:$AK$1196,24,0)</f>
        <v>0</v>
      </c>
      <c r="P200" s="17">
        <f>VLOOKUP(MTPL_Registrations[[#This Row],[player_id]],'MTBC statistics'!$A$1:$AK$1196,28,0)</f>
        <v>0</v>
      </c>
      <c r="Q200" s="13">
        <f>VLOOKUP(MTPL_Registrations[[#This Row],[player_id]],'MTBC statistics'!$A$1:$AK$1196,29,0)</f>
        <v>0</v>
      </c>
      <c r="R200" s="13">
        <f>VLOOKUP(MTPL_Registrations[[#This Row],[player_id]],'MTBC statistics'!$A$1:$AK$1196,34,0)</f>
        <v>159</v>
      </c>
      <c r="S200" s="13">
        <f>VLOOKUP(MTPL_Registrations[[#This Row],[player_id]],'MTBC statistics'!$A$1:$AK$1196,35,0)</f>
        <v>39</v>
      </c>
      <c r="T200" s="13">
        <f>VLOOKUP(MTPL_Registrations[[#This Row],[player_id]],'MTBC statistics'!$A$1:$AK$1196,36,0)</f>
        <v>0</v>
      </c>
      <c r="U200" s="13">
        <f>VLOOKUP(MTPL_Registrations[[#This Row],[player_id]],'MTBC statistics'!$A$1:$AK$1196,37,0)</f>
        <v>120</v>
      </c>
      <c r="V200" s="15" t="b">
        <f>IFERROR(VLOOKUP(MTPL_Registrations[[#This Row],[player_id]],Table6[#All],10,0),FALSE)</f>
        <v>0</v>
      </c>
      <c r="W200" s="15" t="b">
        <f>IFERROR(VLOOKUP(MTPL_Registrations[[#This Row],[player_id]],ONWER_RETAINED_PLAYER!$A$1:$M$25,3,0),FALSE)</f>
        <v>0</v>
      </c>
      <c r="X200" s="15" t="b">
        <f>IFERROR(VLOOKUP(MTPL_Registrations[[#This Row],[player_id]],ONWER_RETAINED_PLAYER!$A$1:$M$25,4,0),FALSE)</f>
        <v>0</v>
      </c>
      <c r="Y200" s="15">
        <v>199</v>
      </c>
      <c r="Z200" s="15">
        <v>164</v>
      </c>
      <c r="AA200" s="18">
        <v>216</v>
      </c>
      <c r="AB200" s="15">
        <f>VLOOKUP(MTPL_Registrations[[#This Row],[player_id]],'MTBC statistics'!$A$1:$AK$1196,13,0)</f>
        <v>0</v>
      </c>
      <c r="AC200" s="15">
        <f>VLOOKUP(MTPL_Registrations[[#This Row],[player_id]],'MTBC statistics'!$A$1:$AK$1196,14,0)</f>
        <v>0</v>
      </c>
      <c r="AD200" s="19"/>
    </row>
    <row r="201" spans="1:30" ht="22" customHeight="1" x14ac:dyDescent="0.2">
      <c r="A201" s="20">
        <v>836982</v>
      </c>
      <c r="B201" s="12" t="s">
        <v>213</v>
      </c>
      <c r="C201" s="12" t="s">
        <v>214</v>
      </c>
      <c r="D201" s="12">
        <v>5023964353</v>
      </c>
      <c r="E201" s="12" t="s">
        <v>193</v>
      </c>
      <c r="F201" s="13">
        <f>VLOOKUP(MTPL_Registrations[[#This Row],[player_id]],'MTBC statistics'!$A$1:$AK$1196,8,0)</f>
        <v>4</v>
      </c>
      <c r="G201" s="13">
        <f>VLOOKUP(MTPL_Registrations[[#This Row],[player_id]],'MTBC statistics'!$A$1:$AK$1196,11,0)</f>
        <v>17</v>
      </c>
      <c r="H201" s="13">
        <f>VLOOKUP(MTPL_Registrations[[#This Row],[player_id]],'MTBC statistics'!$A$1:$AK$1196,12,0)</f>
        <v>44</v>
      </c>
      <c r="I201" s="14">
        <f>VLOOKUP(MTPL_Registrations[[#This Row],[player_id]],'MTBC statistics'!$A$1:$AK$1196,17,0)</f>
        <v>38.636400000000002</v>
      </c>
      <c r="J201" s="15">
        <f>VLOOKUP(MTPL_Registrations[[#This Row],[player_id]],'MTBC statistics'!$A$1:$AK$1196,21,0)</f>
        <v>1</v>
      </c>
      <c r="K201" s="14">
        <f>VLOOKUP(MTPL_Registrations[[#This Row],[player_id]],'MTBC statistics'!$A$1:$AK$1196,23,0)</f>
        <v>3.4285999999999999</v>
      </c>
      <c r="L201" s="15">
        <f>ROUND(VLOOKUP(MTPL_Registrations[[#This Row],[player_id]],'MTBC statistics'!$A$1:$AK$1196,19,0)/6,0)</f>
        <v>7</v>
      </c>
      <c r="M201" s="15">
        <f>VLOOKUP(MTPL_Registrations[[#This Row],[player_id]],'MTBC statistics'!$A$1:$AK$1196,16,0)</f>
        <v>4.25</v>
      </c>
      <c r="N201" s="15">
        <f>VLOOKUP(MTPL_Registrations[[#This Row],[player_id]],'MTBC statistics'!$A$1:$AK$1196,15,0)</f>
        <v>13</v>
      </c>
      <c r="O201" s="16">
        <f>VLOOKUP(MTPL_Registrations[[#This Row],[player_id]],'MTBC statistics'!$A$1:$AK$1196,24,0)</f>
        <v>43476</v>
      </c>
      <c r="P201" s="17">
        <f>VLOOKUP(MTPL_Registrations[[#This Row],[player_id]],'MTBC statistics'!$A$1:$AK$1196,28,0)</f>
        <v>0</v>
      </c>
      <c r="Q201" s="13">
        <f>VLOOKUP(MTPL_Registrations[[#This Row],[player_id]],'MTBC statistics'!$A$1:$AK$1196,29,0)</f>
        <v>1</v>
      </c>
      <c r="R201" s="13">
        <f>VLOOKUP(MTPL_Registrations[[#This Row],[player_id]],'MTBC statistics'!$A$1:$AK$1196,34,0)</f>
        <v>157</v>
      </c>
      <c r="S201" s="13">
        <f>VLOOKUP(MTPL_Registrations[[#This Row],[player_id]],'MTBC statistics'!$A$1:$AK$1196,35,0)</f>
        <v>27</v>
      </c>
      <c r="T201" s="13">
        <f>VLOOKUP(MTPL_Registrations[[#This Row],[player_id]],'MTBC statistics'!$A$1:$AK$1196,36,0)</f>
        <v>110</v>
      </c>
      <c r="U201" s="13">
        <f>VLOOKUP(MTPL_Registrations[[#This Row],[player_id]],'MTBC statistics'!$A$1:$AK$1196,37,0)</f>
        <v>20</v>
      </c>
      <c r="V201" s="15" t="b">
        <f>IFERROR(VLOOKUP(MTPL_Registrations[[#This Row],[player_id]],Table6[#All],10,0),FALSE)</f>
        <v>0</v>
      </c>
      <c r="W201" s="15" t="b">
        <f>IFERROR(VLOOKUP(MTPL_Registrations[[#This Row],[player_id]],ONWER_RETAINED_PLAYER!$A$1:$M$25,3,0),FALSE)</f>
        <v>0</v>
      </c>
      <c r="X201" s="15" t="b">
        <f>IFERROR(VLOOKUP(MTPL_Registrations[[#This Row],[player_id]],ONWER_RETAINED_PLAYER!$A$1:$M$25,4,0),FALSE)</f>
        <v>0</v>
      </c>
      <c r="Y201" s="15">
        <v>200</v>
      </c>
      <c r="Z201" s="15">
        <v>172</v>
      </c>
      <c r="AA201" s="18">
        <v>153</v>
      </c>
      <c r="AB201" s="15">
        <f>VLOOKUP(MTPL_Registrations[[#This Row],[player_id]],'MTBC statistics'!$A$1:$AK$1196,13,0)</f>
        <v>0</v>
      </c>
      <c r="AC201" s="15">
        <f>VLOOKUP(MTPL_Registrations[[#This Row],[player_id]],'MTBC statistics'!$A$1:$AK$1196,14,0)</f>
        <v>0</v>
      </c>
      <c r="AD201" s="19"/>
    </row>
    <row r="202" spans="1:30" ht="22" customHeight="1" x14ac:dyDescent="0.2">
      <c r="A202" s="20">
        <v>514455</v>
      </c>
      <c r="B202" s="12" t="s">
        <v>433</v>
      </c>
      <c r="C202" s="12" t="s">
        <v>434</v>
      </c>
      <c r="D202" s="12">
        <v>9178365003</v>
      </c>
      <c r="E202" s="12" t="s">
        <v>435</v>
      </c>
      <c r="F202" s="13">
        <f>VLOOKUP(MTPL_Registrations[[#This Row],[player_id]],'MTBC statistics'!$A$1:$AK$1196,8,0)</f>
        <v>11</v>
      </c>
      <c r="G202" s="13">
        <f>VLOOKUP(MTPL_Registrations[[#This Row],[player_id]],'MTBC statistics'!$A$1:$AK$1196,11,0)</f>
        <v>47</v>
      </c>
      <c r="H202" s="13">
        <f>VLOOKUP(MTPL_Registrations[[#This Row],[player_id]],'MTBC statistics'!$A$1:$AK$1196,12,0)</f>
        <v>54</v>
      </c>
      <c r="I202" s="14">
        <f>VLOOKUP(MTPL_Registrations[[#This Row],[player_id]],'MTBC statistics'!$A$1:$AK$1196,17,0)</f>
        <v>87.037000000000006</v>
      </c>
      <c r="J202" s="15">
        <f>VLOOKUP(MTPL_Registrations[[#This Row],[player_id]],'MTBC statistics'!$A$1:$AK$1196,21,0)</f>
        <v>0</v>
      </c>
      <c r="K202" s="14">
        <f>VLOOKUP(MTPL_Registrations[[#This Row],[player_id]],'MTBC statistics'!$A$1:$AK$1196,23,0)</f>
        <v>0</v>
      </c>
      <c r="L202" s="15">
        <f>ROUND(VLOOKUP(MTPL_Registrations[[#This Row],[player_id]],'MTBC statistics'!$A$1:$AK$1196,19,0)/6,0)</f>
        <v>0</v>
      </c>
      <c r="M202" s="15">
        <f>VLOOKUP(MTPL_Registrations[[#This Row],[player_id]],'MTBC statistics'!$A$1:$AK$1196,16,0)</f>
        <v>5.875</v>
      </c>
      <c r="N202" s="15">
        <f>VLOOKUP(MTPL_Registrations[[#This Row],[player_id]],'MTBC statistics'!$A$1:$AK$1196,15,0)</f>
        <v>15</v>
      </c>
      <c r="O202" s="16">
        <f>VLOOKUP(MTPL_Registrations[[#This Row],[player_id]],'MTBC statistics'!$A$1:$AK$1196,24,0)</f>
        <v>0</v>
      </c>
      <c r="P202" s="17">
        <f>VLOOKUP(MTPL_Registrations[[#This Row],[player_id]],'MTBC statistics'!$A$1:$AK$1196,28,0)</f>
        <v>0</v>
      </c>
      <c r="Q202" s="13">
        <f>VLOOKUP(MTPL_Registrations[[#This Row],[player_id]],'MTBC statistics'!$A$1:$AK$1196,29,0)</f>
        <v>6</v>
      </c>
      <c r="R202" s="13">
        <f>VLOOKUP(MTPL_Registrations[[#This Row],[player_id]],'MTBC statistics'!$A$1:$AK$1196,34,0)</f>
        <v>155</v>
      </c>
      <c r="S202" s="13">
        <f>VLOOKUP(MTPL_Registrations[[#This Row],[player_id]],'MTBC statistics'!$A$1:$AK$1196,35,0)</f>
        <v>85</v>
      </c>
      <c r="T202" s="13">
        <f>VLOOKUP(MTPL_Registrations[[#This Row],[player_id]],'MTBC statistics'!$A$1:$AK$1196,36,0)</f>
        <v>0</v>
      </c>
      <c r="U202" s="13">
        <f>VLOOKUP(MTPL_Registrations[[#This Row],[player_id]],'MTBC statistics'!$A$1:$AK$1196,37,0)</f>
        <v>70</v>
      </c>
      <c r="V202" s="15" t="b">
        <f>IFERROR(VLOOKUP(MTPL_Registrations[[#This Row],[player_id]],Table6[#All],10,0),FALSE)</f>
        <v>0</v>
      </c>
      <c r="W202" s="15" t="b">
        <f>IFERROR(VLOOKUP(MTPL_Registrations[[#This Row],[player_id]],ONWER_RETAINED_PLAYER!$A$1:$M$25,3,0),FALSE)</f>
        <v>0</v>
      </c>
      <c r="X202" s="15" t="b">
        <f>IFERROR(VLOOKUP(MTPL_Registrations[[#This Row],[player_id]],ONWER_RETAINED_PLAYER!$A$1:$M$25,4,0),FALSE)</f>
        <v>0</v>
      </c>
      <c r="Y202" s="15">
        <v>201</v>
      </c>
      <c r="Z202" s="15">
        <v>120</v>
      </c>
      <c r="AA202" s="18">
        <v>209</v>
      </c>
      <c r="AB202" s="15">
        <f>VLOOKUP(MTPL_Registrations[[#This Row],[player_id]],'MTBC statistics'!$A$1:$AK$1196,13,0)</f>
        <v>2</v>
      </c>
      <c r="AC202" s="15">
        <f>VLOOKUP(MTPL_Registrations[[#This Row],[player_id]],'MTBC statistics'!$A$1:$AK$1196,14,0)</f>
        <v>3</v>
      </c>
      <c r="AD202" s="19"/>
    </row>
    <row r="203" spans="1:30" ht="22" customHeight="1" x14ac:dyDescent="0.2">
      <c r="A203" s="20">
        <v>1288357</v>
      </c>
      <c r="B203" s="12" t="s">
        <v>47</v>
      </c>
      <c r="C203" s="12" t="s">
        <v>48</v>
      </c>
      <c r="D203" s="12">
        <v>3173133609</v>
      </c>
      <c r="E203" s="12" t="s">
        <v>40</v>
      </c>
      <c r="F203" s="13">
        <f>VLOOKUP(MTPL_Registrations[[#This Row],[player_id]],'MTBC statistics'!$A$1:$AK$1196,8,0)</f>
        <v>5</v>
      </c>
      <c r="G203" s="13">
        <f>VLOOKUP(MTPL_Registrations[[#This Row],[player_id]],'MTBC statistics'!$A$1:$AK$1196,11,0)</f>
        <v>1</v>
      </c>
      <c r="H203" s="13">
        <f>VLOOKUP(MTPL_Registrations[[#This Row],[player_id]],'MTBC statistics'!$A$1:$AK$1196,12,0)</f>
        <v>3</v>
      </c>
      <c r="I203" s="14">
        <f>VLOOKUP(MTPL_Registrations[[#This Row],[player_id]],'MTBC statistics'!$A$1:$AK$1196,17,0)</f>
        <v>33.333300000000001</v>
      </c>
      <c r="J203" s="15">
        <f>VLOOKUP(MTPL_Registrations[[#This Row],[player_id]],'MTBC statistics'!$A$1:$AK$1196,21,0)</f>
        <v>0</v>
      </c>
      <c r="K203" s="14">
        <f>VLOOKUP(MTPL_Registrations[[#This Row],[player_id]],'MTBC statistics'!$A$1:$AK$1196,23,0)</f>
        <v>0</v>
      </c>
      <c r="L203" s="15">
        <f>ROUND(VLOOKUP(MTPL_Registrations[[#This Row],[player_id]],'MTBC statistics'!$A$1:$AK$1196,19,0)/6,0)</f>
        <v>0</v>
      </c>
      <c r="M203" s="15">
        <f>VLOOKUP(MTPL_Registrations[[#This Row],[player_id]],'MTBC statistics'!$A$1:$AK$1196,16,0)</f>
        <v>0.5</v>
      </c>
      <c r="N203" s="15">
        <f>VLOOKUP(MTPL_Registrations[[#This Row],[player_id]],'MTBC statistics'!$A$1:$AK$1196,15,0)</f>
        <v>1</v>
      </c>
      <c r="O203" s="16">
        <f>VLOOKUP(MTPL_Registrations[[#This Row],[player_id]],'MTBC statistics'!$A$1:$AK$1196,24,0)</f>
        <v>0</v>
      </c>
      <c r="P203" s="17">
        <f>VLOOKUP(MTPL_Registrations[[#This Row],[player_id]],'MTBC statistics'!$A$1:$AK$1196,28,0)</f>
        <v>0</v>
      </c>
      <c r="Q203" s="13">
        <f>VLOOKUP(MTPL_Registrations[[#This Row],[player_id]],'MTBC statistics'!$A$1:$AK$1196,29,0)</f>
        <v>4</v>
      </c>
      <c r="R203" s="13">
        <f>VLOOKUP(MTPL_Registrations[[#This Row],[player_id]],'MTBC statistics'!$A$1:$AK$1196,34,0)</f>
        <v>151</v>
      </c>
      <c r="S203" s="13">
        <f>VLOOKUP(MTPL_Registrations[[#This Row],[player_id]],'MTBC statistics'!$A$1:$AK$1196,35,0)</f>
        <v>-9</v>
      </c>
      <c r="T203" s="13">
        <f>VLOOKUP(MTPL_Registrations[[#This Row],[player_id]],'MTBC statistics'!$A$1:$AK$1196,36,0)</f>
        <v>0</v>
      </c>
      <c r="U203" s="13">
        <f>VLOOKUP(MTPL_Registrations[[#This Row],[player_id]],'MTBC statistics'!$A$1:$AK$1196,37,0)</f>
        <v>160</v>
      </c>
      <c r="V203" s="15" t="b">
        <f>IFERROR(VLOOKUP(MTPL_Registrations[[#This Row],[player_id]],Table6[#All],10,0),FALSE)</f>
        <v>0</v>
      </c>
      <c r="W203" s="15" t="b">
        <f>IFERROR(VLOOKUP(MTPL_Registrations[[#This Row],[player_id]],ONWER_RETAINED_PLAYER!$A$1:$M$25,3,0),FALSE)</f>
        <v>0</v>
      </c>
      <c r="X203" s="15" t="b">
        <f>IFERROR(VLOOKUP(MTPL_Registrations[[#This Row],[player_id]],ONWER_RETAINED_PLAYER!$A$1:$M$25,4,0),FALSE)</f>
        <v>0</v>
      </c>
      <c r="Y203" s="15">
        <v>202</v>
      </c>
      <c r="Z203" s="15">
        <v>226</v>
      </c>
      <c r="AA203" s="18">
        <v>234</v>
      </c>
      <c r="AB203" s="15">
        <f>VLOOKUP(MTPL_Registrations[[#This Row],[player_id]],'MTBC statistics'!$A$1:$AK$1196,13,0)</f>
        <v>0</v>
      </c>
      <c r="AC203" s="15">
        <f>VLOOKUP(MTPL_Registrations[[#This Row],[player_id]],'MTBC statistics'!$A$1:$AK$1196,14,0)</f>
        <v>0</v>
      </c>
      <c r="AD203" s="19"/>
    </row>
    <row r="204" spans="1:30" ht="22" customHeight="1" x14ac:dyDescent="0.2">
      <c r="A204" s="20">
        <v>533352</v>
      </c>
      <c r="B204" s="12" t="s">
        <v>356</v>
      </c>
      <c r="C204" s="12" t="s">
        <v>357</v>
      </c>
      <c r="D204" s="12">
        <v>6128406548</v>
      </c>
      <c r="E204" s="12" t="s">
        <v>347</v>
      </c>
      <c r="F204" s="13">
        <f>VLOOKUP(MTPL_Registrations[[#This Row],[player_id]],'MTBC statistics'!$A$1:$AK$1196,8,0)</f>
        <v>8</v>
      </c>
      <c r="G204" s="13">
        <f>VLOOKUP(MTPL_Registrations[[#This Row],[player_id]],'MTBC statistics'!$A$1:$AK$1196,11,0)</f>
        <v>0</v>
      </c>
      <c r="H204" s="13">
        <f>VLOOKUP(MTPL_Registrations[[#This Row],[player_id]],'MTBC statistics'!$A$1:$AK$1196,12,0)</f>
        <v>1</v>
      </c>
      <c r="I204" s="14">
        <f>VLOOKUP(MTPL_Registrations[[#This Row],[player_id]],'MTBC statistics'!$A$1:$AK$1196,17,0)</f>
        <v>0</v>
      </c>
      <c r="J204" s="15">
        <f>VLOOKUP(MTPL_Registrations[[#This Row],[player_id]],'MTBC statistics'!$A$1:$AK$1196,21,0)</f>
        <v>4</v>
      </c>
      <c r="K204" s="14">
        <f>VLOOKUP(MTPL_Registrations[[#This Row],[player_id]],'MTBC statistics'!$A$1:$AK$1196,23,0)</f>
        <v>4.8571</v>
      </c>
      <c r="L204" s="15">
        <f>ROUND(VLOOKUP(MTPL_Registrations[[#This Row],[player_id]],'MTBC statistics'!$A$1:$AK$1196,19,0)/6,0)</f>
        <v>14</v>
      </c>
      <c r="M204" s="15">
        <f>VLOOKUP(MTPL_Registrations[[#This Row],[player_id]],'MTBC statistics'!$A$1:$AK$1196,16,0)</f>
        <v>0</v>
      </c>
      <c r="N204" s="15">
        <f>VLOOKUP(MTPL_Registrations[[#This Row],[player_id]],'MTBC statistics'!$A$1:$AK$1196,15,0)</f>
        <v>0</v>
      </c>
      <c r="O204" s="16">
        <f>VLOOKUP(MTPL_Registrations[[#This Row],[player_id]],'MTBC statistics'!$A$1:$AK$1196,24,0)</f>
        <v>43504</v>
      </c>
      <c r="P204" s="17">
        <f>VLOOKUP(MTPL_Registrations[[#This Row],[player_id]],'MTBC statistics'!$A$1:$AK$1196,28,0)</f>
        <v>0</v>
      </c>
      <c r="Q204" s="13">
        <f>VLOOKUP(MTPL_Registrations[[#This Row],[player_id]],'MTBC statistics'!$A$1:$AK$1196,29,0)</f>
        <v>2</v>
      </c>
      <c r="R204" s="13">
        <f>VLOOKUP(MTPL_Registrations[[#This Row],[player_id]],'MTBC statistics'!$A$1:$AK$1196,34,0)</f>
        <v>150</v>
      </c>
      <c r="S204" s="13">
        <f>VLOOKUP(MTPL_Registrations[[#This Row],[player_id]],'MTBC statistics'!$A$1:$AK$1196,35,0)</f>
        <v>-10</v>
      </c>
      <c r="T204" s="13">
        <f>VLOOKUP(MTPL_Registrations[[#This Row],[player_id]],'MTBC statistics'!$A$1:$AK$1196,36,0)</f>
        <v>140</v>
      </c>
      <c r="U204" s="13">
        <f>VLOOKUP(MTPL_Registrations[[#This Row],[player_id]],'MTBC statistics'!$A$1:$AK$1196,37,0)</f>
        <v>20</v>
      </c>
      <c r="V204" s="15" t="b">
        <f>IFERROR(VLOOKUP(MTPL_Registrations[[#This Row],[player_id]],Table6[#All],10,0),FALSE)</f>
        <v>0</v>
      </c>
      <c r="W204" s="15" t="b">
        <f>IFERROR(VLOOKUP(MTPL_Registrations[[#This Row],[player_id]],ONWER_RETAINED_PLAYER!$A$1:$M$25,3,0),FALSE)</f>
        <v>0</v>
      </c>
      <c r="X204" s="15" t="b">
        <f>IFERROR(VLOOKUP(MTPL_Registrations[[#This Row],[player_id]],ONWER_RETAINED_PLAYER!$A$1:$M$25,4,0),FALSE)</f>
        <v>0</v>
      </c>
      <c r="Y204" s="15">
        <v>203</v>
      </c>
      <c r="Z204" s="15">
        <v>228</v>
      </c>
      <c r="AA204" s="18">
        <v>146</v>
      </c>
      <c r="AB204" s="15">
        <f>VLOOKUP(MTPL_Registrations[[#This Row],[player_id]],'MTBC statistics'!$A$1:$AK$1196,13,0)</f>
        <v>0</v>
      </c>
      <c r="AC204" s="15">
        <f>VLOOKUP(MTPL_Registrations[[#This Row],[player_id]],'MTBC statistics'!$A$1:$AK$1196,14,0)</f>
        <v>0</v>
      </c>
      <c r="AD204" s="19"/>
    </row>
    <row r="205" spans="1:30" ht="22" customHeight="1" x14ac:dyDescent="0.2">
      <c r="A205" s="20">
        <v>820411</v>
      </c>
      <c r="B205" s="12" t="s">
        <v>320</v>
      </c>
      <c r="C205" s="12" t="s">
        <v>321</v>
      </c>
      <c r="D205" s="12">
        <v>5073511410</v>
      </c>
      <c r="E205" s="12" t="s">
        <v>322</v>
      </c>
      <c r="F205" s="13">
        <f>VLOOKUP(MTPL_Registrations[[#This Row],[player_id]],'MTBC statistics'!$A$1:$AK$1196,8,0)</f>
        <v>1</v>
      </c>
      <c r="G205" s="13">
        <f>VLOOKUP(MTPL_Registrations[[#This Row],[player_id]],'MTBC statistics'!$A$1:$AK$1196,11,0)</f>
        <v>0</v>
      </c>
      <c r="H205" s="13">
        <f>VLOOKUP(MTPL_Registrations[[#This Row],[player_id]],'MTBC statistics'!$A$1:$AK$1196,12,0)</f>
        <v>0</v>
      </c>
      <c r="I205" s="14">
        <f>VLOOKUP(MTPL_Registrations[[#This Row],[player_id]],'MTBC statistics'!$A$1:$AK$1196,17,0)</f>
        <v>0</v>
      </c>
      <c r="J205" s="15">
        <f>VLOOKUP(MTPL_Registrations[[#This Row],[player_id]],'MTBC statistics'!$A$1:$AK$1196,21,0)</f>
        <v>4</v>
      </c>
      <c r="K205" s="14">
        <f>VLOOKUP(MTPL_Registrations[[#This Row],[player_id]],'MTBC statistics'!$A$1:$AK$1196,23,0)</f>
        <v>3.75</v>
      </c>
      <c r="L205" s="15">
        <f>ROUND(VLOOKUP(MTPL_Registrations[[#This Row],[player_id]],'MTBC statistics'!$A$1:$AK$1196,19,0)/6,0)</f>
        <v>4</v>
      </c>
      <c r="M205" s="15">
        <f>VLOOKUP(MTPL_Registrations[[#This Row],[player_id]],'MTBC statistics'!$A$1:$AK$1196,16,0)</f>
        <v>0</v>
      </c>
      <c r="N205" s="15">
        <f>VLOOKUP(MTPL_Registrations[[#This Row],[player_id]],'MTBC statistics'!$A$1:$AK$1196,15,0)</f>
        <v>0</v>
      </c>
      <c r="O205" s="16">
        <f>VLOOKUP(MTPL_Registrations[[#This Row],[player_id]],'MTBC statistics'!$A$1:$AK$1196,24,0)</f>
        <v>43570</v>
      </c>
      <c r="P205" s="17">
        <f>VLOOKUP(MTPL_Registrations[[#This Row],[player_id]],'MTBC statistics'!$A$1:$AK$1196,28,0)</f>
        <v>0</v>
      </c>
      <c r="Q205" s="13">
        <f>VLOOKUP(MTPL_Registrations[[#This Row],[player_id]],'MTBC statistics'!$A$1:$AK$1196,29,0)</f>
        <v>1</v>
      </c>
      <c r="R205" s="13">
        <f>VLOOKUP(MTPL_Registrations[[#This Row],[player_id]],'MTBC statistics'!$A$1:$AK$1196,34,0)</f>
        <v>150</v>
      </c>
      <c r="S205" s="13">
        <f>VLOOKUP(MTPL_Registrations[[#This Row],[player_id]],'MTBC statistics'!$A$1:$AK$1196,35,0)</f>
        <v>0</v>
      </c>
      <c r="T205" s="13">
        <f>VLOOKUP(MTPL_Registrations[[#This Row],[player_id]],'MTBC statistics'!$A$1:$AK$1196,36,0)</f>
        <v>140</v>
      </c>
      <c r="U205" s="13">
        <f>VLOOKUP(MTPL_Registrations[[#This Row],[player_id]],'MTBC statistics'!$A$1:$AK$1196,37,0)</f>
        <v>10</v>
      </c>
      <c r="V205" s="15" t="b">
        <f>IFERROR(VLOOKUP(MTPL_Registrations[[#This Row],[player_id]],Table6[#All],10,0),FALSE)</f>
        <v>0</v>
      </c>
      <c r="W205" s="15" t="b">
        <f>IFERROR(VLOOKUP(MTPL_Registrations[[#This Row],[player_id]],ONWER_RETAINED_PLAYER!$A$1:$M$25,3,0),FALSE)</f>
        <v>0</v>
      </c>
      <c r="X205" s="15" t="b">
        <f>IFERROR(VLOOKUP(MTPL_Registrations[[#This Row],[player_id]],ONWER_RETAINED_PLAYER!$A$1:$M$25,4,0),FALSE)</f>
        <v>0</v>
      </c>
      <c r="Y205" s="15">
        <v>204</v>
      </c>
      <c r="Z205" s="15">
        <v>210</v>
      </c>
      <c r="AA205" s="18">
        <v>145</v>
      </c>
      <c r="AB205" s="15">
        <f>VLOOKUP(MTPL_Registrations[[#This Row],[player_id]],'MTBC statistics'!$A$1:$AK$1196,13,0)</f>
        <v>0</v>
      </c>
      <c r="AC205" s="15">
        <f>VLOOKUP(MTPL_Registrations[[#This Row],[player_id]],'MTBC statistics'!$A$1:$AK$1196,14,0)</f>
        <v>0</v>
      </c>
      <c r="AD205" s="19"/>
    </row>
    <row r="206" spans="1:30" ht="22" customHeight="1" x14ac:dyDescent="0.2">
      <c r="A206" s="20">
        <v>1277227</v>
      </c>
      <c r="B206" s="12" t="s">
        <v>23</v>
      </c>
      <c r="C206" s="12" t="s">
        <v>24</v>
      </c>
      <c r="D206" s="12">
        <v>8475659127</v>
      </c>
      <c r="E206" s="12" t="s">
        <v>20</v>
      </c>
      <c r="F206" s="13">
        <f>VLOOKUP(MTPL_Registrations[[#This Row],[player_id]],'MTBC statistics'!$A$1:$AK$1196,8,0)</f>
        <v>7</v>
      </c>
      <c r="G206" s="13">
        <f>VLOOKUP(MTPL_Registrations[[#This Row],[player_id]],'MTBC statistics'!$A$1:$AK$1196,11,0)</f>
        <v>28</v>
      </c>
      <c r="H206" s="13">
        <f>VLOOKUP(MTPL_Registrations[[#This Row],[player_id]],'MTBC statistics'!$A$1:$AK$1196,12,0)</f>
        <v>65</v>
      </c>
      <c r="I206" s="14">
        <f>VLOOKUP(MTPL_Registrations[[#This Row],[player_id]],'MTBC statistics'!$A$1:$AK$1196,17,0)</f>
        <v>43.076900000000002</v>
      </c>
      <c r="J206" s="15">
        <f>VLOOKUP(MTPL_Registrations[[#This Row],[player_id]],'MTBC statistics'!$A$1:$AK$1196,21,0)</f>
        <v>4</v>
      </c>
      <c r="K206" s="14">
        <f>VLOOKUP(MTPL_Registrations[[#This Row],[player_id]],'MTBC statistics'!$A$1:$AK$1196,23,0)</f>
        <v>6.4443999999999999</v>
      </c>
      <c r="L206" s="15">
        <f>ROUND(VLOOKUP(MTPL_Registrations[[#This Row],[player_id]],'MTBC statistics'!$A$1:$AK$1196,19,0)/6,0)</f>
        <v>9</v>
      </c>
      <c r="M206" s="15">
        <f>VLOOKUP(MTPL_Registrations[[#This Row],[player_id]],'MTBC statistics'!$A$1:$AK$1196,16,0)</f>
        <v>4.6666999999999996</v>
      </c>
      <c r="N206" s="15">
        <f>VLOOKUP(MTPL_Registrations[[#This Row],[player_id]],'MTBC statistics'!$A$1:$AK$1196,15,0)</f>
        <v>21</v>
      </c>
      <c r="O206" s="16">
        <f>VLOOKUP(MTPL_Registrations[[#This Row],[player_id]],'MTBC statistics'!$A$1:$AK$1196,24,0)</f>
        <v>43515</v>
      </c>
      <c r="P206" s="17">
        <f>VLOOKUP(MTPL_Registrations[[#This Row],[player_id]],'MTBC statistics'!$A$1:$AK$1196,28,0)</f>
        <v>0</v>
      </c>
      <c r="Q206" s="13">
        <f>VLOOKUP(MTPL_Registrations[[#This Row],[player_id]],'MTBC statistics'!$A$1:$AK$1196,29,0)</f>
        <v>2</v>
      </c>
      <c r="R206" s="13">
        <f>VLOOKUP(MTPL_Registrations[[#This Row],[player_id]],'MTBC statistics'!$A$1:$AK$1196,34,0)</f>
        <v>150</v>
      </c>
      <c r="S206" s="13">
        <f>VLOOKUP(MTPL_Registrations[[#This Row],[player_id]],'MTBC statistics'!$A$1:$AK$1196,35,0)</f>
        <v>20</v>
      </c>
      <c r="T206" s="13">
        <f>VLOOKUP(MTPL_Registrations[[#This Row],[player_id]],'MTBC statistics'!$A$1:$AK$1196,36,0)</f>
        <v>110</v>
      </c>
      <c r="U206" s="13">
        <f>VLOOKUP(MTPL_Registrations[[#This Row],[player_id]],'MTBC statistics'!$A$1:$AK$1196,37,0)</f>
        <v>20</v>
      </c>
      <c r="V206" s="15" t="b">
        <f>IFERROR(VLOOKUP(MTPL_Registrations[[#This Row],[player_id]],Table6[#All],10,0),FALSE)</f>
        <v>0</v>
      </c>
      <c r="W206" s="15" t="b">
        <f>IFERROR(VLOOKUP(MTPL_Registrations[[#This Row],[player_id]],ONWER_RETAINED_PLAYER!$A$1:$M$25,3,0),FALSE)</f>
        <v>0</v>
      </c>
      <c r="X206" s="15" t="b">
        <f>IFERROR(VLOOKUP(MTPL_Registrations[[#This Row],[player_id]],ONWER_RETAINED_PLAYER!$A$1:$M$25,4,0),FALSE)</f>
        <v>0</v>
      </c>
      <c r="Y206" s="15">
        <v>205</v>
      </c>
      <c r="Z206" s="15">
        <v>177</v>
      </c>
      <c r="AA206" s="18">
        <v>154</v>
      </c>
      <c r="AB206" s="15">
        <f>VLOOKUP(MTPL_Registrations[[#This Row],[player_id]],'MTBC statistics'!$A$1:$AK$1196,13,0)</f>
        <v>2</v>
      </c>
      <c r="AC206" s="15">
        <f>VLOOKUP(MTPL_Registrations[[#This Row],[player_id]],'MTBC statistics'!$A$1:$AK$1196,14,0)</f>
        <v>0</v>
      </c>
      <c r="AD206" s="19"/>
    </row>
    <row r="207" spans="1:30" ht="22" customHeight="1" x14ac:dyDescent="0.2">
      <c r="A207" s="20">
        <v>1279024</v>
      </c>
      <c r="B207" s="12" t="s">
        <v>58</v>
      </c>
      <c r="C207" s="12" t="s">
        <v>59</v>
      </c>
      <c r="D207" s="12">
        <v>7276877865</v>
      </c>
      <c r="E207" s="12" t="s">
        <v>60</v>
      </c>
      <c r="F207" s="13">
        <f>VLOOKUP(MTPL_Registrations[[#This Row],[player_id]],'MTBC statistics'!$A$1:$AK$1196,8,0)</f>
        <v>5</v>
      </c>
      <c r="G207" s="13">
        <f>VLOOKUP(MTPL_Registrations[[#This Row],[player_id]],'MTBC statistics'!$A$1:$AK$1196,11,0)</f>
        <v>54</v>
      </c>
      <c r="H207" s="13">
        <f>VLOOKUP(MTPL_Registrations[[#This Row],[player_id]],'MTBC statistics'!$A$1:$AK$1196,12,0)</f>
        <v>82</v>
      </c>
      <c r="I207" s="14">
        <f>VLOOKUP(MTPL_Registrations[[#This Row],[player_id]],'MTBC statistics'!$A$1:$AK$1196,17,0)</f>
        <v>65.853700000000003</v>
      </c>
      <c r="J207" s="15">
        <f>VLOOKUP(MTPL_Registrations[[#This Row],[player_id]],'MTBC statistics'!$A$1:$AK$1196,21,0)</f>
        <v>0</v>
      </c>
      <c r="K207" s="14">
        <f>VLOOKUP(MTPL_Registrations[[#This Row],[player_id]],'MTBC statistics'!$A$1:$AK$1196,23,0)</f>
        <v>0</v>
      </c>
      <c r="L207" s="15">
        <f>ROUND(VLOOKUP(MTPL_Registrations[[#This Row],[player_id]],'MTBC statistics'!$A$1:$AK$1196,19,0)/6,0)</f>
        <v>0</v>
      </c>
      <c r="M207" s="15">
        <f>VLOOKUP(MTPL_Registrations[[#This Row],[player_id]],'MTBC statistics'!$A$1:$AK$1196,16,0)</f>
        <v>10.8</v>
      </c>
      <c r="N207" s="15">
        <f>VLOOKUP(MTPL_Registrations[[#This Row],[player_id]],'MTBC statistics'!$A$1:$AK$1196,15,0)</f>
        <v>41</v>
      </c>
      <c r="O207" s="16">
        <f>VLOOKUP(MTPL_Registrations[[#This Row],[player_id]],'MTBC statistics'!$A$1:$AK$1196,24,0)</f>
        <v>0</v>
      </c>
      <c r="P207" s="17">
        <f>VLOOKUP(MTPL_Registrations[[#This Row],[player_id]],'MTBC statistics'!$A$1:$AK$1196,28,0)</f>
        <v>0</v>
      </c>
      <c r="Q207" s="13">
        <f>VLOOKUP(MTPL_Registrations[[#This Row],[player_id]],'MTBC statistics'!$A$1:$AK$1196,29,0)</f>
        <v>6</v>
      </c>
      <c r="R207" s="13">
        <f>VLOOKUP(MTPL_Registrations[[#This Row],[player_id]],'MTBC statistics'!$A$1:$AK$1196,34,0)</f>
        <v>148</v>
      </c>
      <c r="S207" s="13">
        <f>VLOOKUP(MTPL_Registrations[[#This Row],[player_id]],'MTBC statistics'!$A$1:$AK$1196,35,0)</f>
        <v>88</v>
      </c>
      <c r="T207" s="13">
        <f>VLOOKUP(MTPL_Registrations[[#This Row],[player_id]],'MTBC statistics'!$A$1:$AK$1196,36,0)</f>
        <v>0</v>
      </c>
      <c r="U207" s="13">
        <f>VLOOKUP(MTPL_Registrations[[#This Row],[player_id]],'MTBC statistics'!$A$1:$AK$1196,37,0)</f>
        <v>60</v>
      </c>
      <c r="V207" s="15" t="b">
        <f>IFERROR(VLOOKUP(MTPL_Registrations[[#This Row],[player_id]],Table6[#All],10,0),FALSE)</f>
        <v>1</v>
      </c>
      <c r="W207" s="15" t="b">
        <f>IFERROR(VLOOKUP(MTPL_Registrations[[#This Row],[player_id]],ONWER_RETAINED_PLAYER!$A$1:$M$25,3,0),FALSE)</f>
        <v>0</v>
      </c>
      <c r="X207" s="15" t="b">
        <f>IFERROR(VLOOKUP(MTPL_Registrations[[#This Row],[player_id]],ONWER_RETAINED_PLAYER!$A$1:$M$25,4,0),FALSE)</f>
        <v>0</v>
      </c>
      <c r="Y207" s="15">
        <v>206</v>
      </c>
      <c r="Z207" s="15">
        <v>119</v>
      </c>
      <c r="AA207" s="18">
        <v>208</v>
      </c>
      <c r="AB207" s="15">
        <f>VLOOKUP(MTPL_Registrations[[#This Row],[player_id]],'MTBC statistics'!$A$1:$AK$1196,13,0)</f>
        <v>4</v>
      </c>
      <c r="AC207" s="15">
        <f>VLOOKUP(MTPL_Registrations[[#This Row],[player_id]],'MTBC statistics'!$A$1:$AK$1196,14,0)</f>
        <v>0</v>
      </c>
      <c r="AD207" s="19"/>
    </row>
    <row r="208" spans="1:30" ht="22" customHeight="1" x14ac:dyDescent="0.2">
      <c r="A208" s="20">
        <v>1289099</v>
      </c>
      <c r="B208" s="12" t="s">
        <v>158</v>
      </c>
      <c r="C208" s="12" t="s">
        <v>159</v>
      </c>
      <c r="D208" s="12">
        <v>7156108086</v>
      </c>
      <c r="E208" s="12" t="s">
        <v>157</v>
      </c>
      <c r="F208" s="13">
        <f>VLOOKUP(MTPL_Registrations[[#This Row],[player_id]],'MTBC statistics'!$A$1:$AK$1196,8,0)</f>
        <v>3</v>
      </c>
      <c r="G208" s="13">
        <f>VLOOKUP(MTPL_Registrations[[#This Row],[player_id]],'MTBC statistics'!$A$1:$AK$1196,11,0)</f>
        <v>18</v>
      </c>
      <c r="H208" s="13">
        <f>VLOOKUP(MTPL_Registrations[[#This Row],[player_id]],'MTBC statistics'!$A$1:$AK$1196,12,0)</f>
        <v>41</v>
      </c>
      <c r="I208" s="14">
        <f>VLOOKUP(MTPL_Registrations[[#This Row],[player_id]],'MTBC statistics'!$A$1:$AK$1196,17,0)</f>
        <v>43.9024</v>
      </c>
      <c r="J208" s="15">
        <f>VLOOKUP(MTPL_Registrations[[#This Row],[player_id]],'MTBC statistics'!$A$1:$AK$1196,21,0)</f>
        <v>1</v>
      </c>
      <c r="K208" s="14">
        <f>VLOOKUP(MTPL_Registrations[[#This Row],[player_id]],'MTBC statistics'!$A$1:$AK$1196,23,0)</f>
        <v>2.375</v>
      </c>
      <c r="L208" s="15">
        <f>ROUND(VLOOKUP(MTPL_Registrations[[#This Row],[player_id]],'MTBC statistics'!$A$1:$AK$1196,19,0)/6,0)</f>
        <v>8</v>
      </c>
      <c r="M208" s="15">
        <f>VLOOKUP(MTPL_Registrations[[#This Row],[player_id]],'MTBC statistics'!$A$1:$AK$1196,16,0)</f>
        <v>6</v>
      </c>
      <c r="N208" s="15">
        <f>VLOOKUP(MTPL_Registrations[[#This Row],[player_id]],'MTBC statistics'!$A$1:$AK$1196,15,0)</f>
        <v>11</v>
      </c>
      <c r="O208" s="16">
        <f>VLOOKUP(MTPL_Registrations[[#This Row],[player_id]],'MTBC statistics'!$A$1:$AK$1196,24,0)</f>
        <v>43474</v>
      </c>
      <c r="P208" s="17">
        <f>VLOOKUP(MTPL_Registrations[[#This Row],[player_id]],'MTBC statistics'!$A$1:$AK$1196,28,0)</f>
        <v>0</v>
      </c>
      <c r="Q208" s="13">
        <f>VLOOKUP(MTPL_Registrations[[#This Row],[player_id]],'MTBC statistics'!$A$1:$AK$1196,29,0)</f>
        <v>2</v>
      </c>
      <c r="R208" s="13">
        <f>VLOOKUP(MTPL_Registrations[[#This Row],[player_id]],'MTBC statistics'!$A$1:$AK$1196,34,0)</f>
        <v>140</v>
      </c>
      <c r="S208" s="13">
        <f>VLOOKUP(MTPL_Registrations[[#This Row],[player_id]],'MTBC statistics'!$A$1:$AK$1196,35,0)</f>
        <v>20</v>
      </c>
      <c r="T208" s="13">
        <f>VLOOKUP(MTPL_Registrations[[#This Row],[player_id]],'MTBC statistics'!$A$1:$AK$1196,36,0)</f>
        <v>100</v>
      </c>
      <c r="U208" s="13">
        <f>VLOOKUP(MTPL_Registrations[[#This Row],[player_id]],'MTBC statistics'!$A$1:$AK$1196,37,0)</f>
        <v>20</v>
      </c>
      <c r="V208" s="15" t="b">
        <f>IFERROR(VLOOKUP(MTPL_Registrations[[#This Row],[player_id]],Table6[#All],10,0),FALSE)</f>
        <v>0</v>
      </c>
      <c r="W208" s="15" t="b">
        <f>IFERROR(VLOOKUP(MTPL_Registrations[[#This Row],[player_id]],ONWER_RETAINED_PLAYER!$A$1:$M$25,3,0),FALSE)</f>
        <v>0</v>
      </c>
      <c r="X208" s="15" t="b">
        <f>IFERROR(VLOOKUP(MTPL_Registrations[[#This Row],[player_id]],ONWER_RETAINED_PLAYER!$A$1:$M$25,4,0),FALSE)</f>
        <v>0</v>
      </c>
      <c r="Y208" s="15">
        <v>207</v>
      </c>
      <c r="Z208" s="15">
        <v>178</v>
      </c>
      <c r="AA208" s="18">
        <v>162</v>
      </c>
      <c r="AB208" s="15">
        <f>VLOOKUP(MTPL_Registrations[[#This Row],[player_id]],'MTBC statistics'!$A$1:$AK$1196,13,0)</f>
        <v>2</v>
      </c>
      <c r="AC208" s="15">
        <f>VLOOKUP(MTPL_Registrations[[#This Row],[player_id]],'MTBC statistics'!$A$1:$AK$1196,14,0)</f>
        <v>0</v>
      </c>
      <c r="AD208" s="19"/>
    </row>
    <row r="209" spans="1:30" ht="22" customHeight="1" x14ac:dyDescent="0.2">
      <c r="A209" s="20">
        <v>513074</v>
      </c>
      <c r="B209" s="12" t="s">
        <v>209</v>
      </c>
      <c r="C209" s="12" t="s">
        <v>210</v>
      </c>
      <c r="D209" s="12">
        <v>6309659702</v>
      </c>
      <c r="E209" s="12" t="s">
        <v>193</v>
      </c>
      <c r="F209" s="13">
        <f>VLOOKUP(MTPL_Registrations[[#This Row],[player_id]],'MTBC statistics'!$A$1:$AK$1196,8,0)</f>
        <v>8</v>
      </c>
      <c r="G209" s="13">
        <f>VLOOKUP(MTPL_Registrations[[#This Row],[player_id]],'MTBC statistics'!$A$1:$AK$1196,11,0)</f>
        <v>44</v>
      </c>
      <c r="H209" s="13">
        <f>VLOOKUP(MTPL_Registrations[[#This Row],[player_id]],'MTBC statistics'!$A$1:$AK$1196,12,0)</f>
        <v>54</v>
      </c>
      <c r="I209" s="14">
        <f>VLOOKUP(MTPL_Registrations[[#This Row],[player_id]],'MTBC statistics'!$A$1:$AK$1196,17,0)</f>
        <v>81.481499999999997</v>
      </c>
      <c r="J209" s="15">
        <f>VLOOKUP(MTPL_Registrations[[#This Row],[player_id]],'MTBC statistics'!$A$1:$AK$1196,21,0)</f>
        <v>0</v>
      </c>
      <c r="K209" s="14">
        <f>VLOOKUP(MTPL_Registrations[[#This Row],[player_id]],'MTBC statistics'!$A$1:$AK$1196,23,0)</f>
        <v>0</v>
      </c>
      <c r="L209" s="15">
        <f>ROUND(VLOOKUP(MTPL_Registrations[[#This Row],[player_id]],'MTBC statistics'!$A$1:$AK$1196,19,0)/6,0)</f>
        <v>0</v>
      </c>
      <c r="M209" s="15">
        <f>VLOOKUP(MTPL_Registrations[[#This Row],[player_id]],'MTBC statistics'!$A$1:$AK$1196,16,0)</f>
        <v>6.2857000000000003</v>
      </c>
      <c r="N209" s="15">
        <f>VLOOKUP(MTPL_Registrations[[#This Row],[player_id]],'MTBC statistics'!$A$1:$AK$1196,15,0)</f>
        <v>13</v>
      </c>
      <c r="O209" s="16">
        <f>VLOOKUP(MTPL_Registrations[[#This Row],[player_id]],'MTBC statistics'!$A$1:$AK$1196,24,0)</f>
        <v>0</v>
      </c>
      <c r="P209" s="17">
        <f>VLOOKUP(MTPL_Registrations[[#This Row],[player_id]],'MTBC statistics'!$A$1:$AK$1196,28,0)</f>
        <v>0</v>
      </c>
      <c r="Q209" s="13">
        <f>VLOOKUP(MTPL_Registrations[[#This Row],[player_id]],'MTBC statistics'!$A$1:$AK$1196,29,0)</f>
        <v>5</v>
      </c>
      <c r="R209" s="13">
        <f>VLOOKUP(MTPL_Registrations[[#This Row],[player_id]],'MTBC statistics'!$A$1:$AK$1196,34,0)</f>
        <v>131</v>
      </c>
      <c r="S209" s="13">
        <f>VLOOKUP(MTPL_Registrations[[#This Row],[player_id]],'MTBC statistics'!$A$1:$AK$1196,35,0)</f>
        <v>81</v>
      </c>
      <c r="T209" s="13">
        <f>VLOOKUP(MTPL_Registrations[[#This Row],[player_id]],'MTBC statistics'!$A$1:$AK$1196,36,0)</f>
        <v>0</v>
      </c>
      <c r="U209" s="13">
        <f>VLOOKUP(MTPL_Registrations[[#This Row],[player_id]],'MTBC statistics'!$A$1:$AK$1196,37,0)</f>
        <v>50</v>
      </c>
      <c r="V209" s="15" t="b">
        <f>IFERROR(VLOOKUP(MTPL_Registrations[[#This Row],[player_id]],Table6[#All],10,0),FALSE)</f>
        <v>0</v>
      </c>
      <c r="W209" s="15" t="b">
        <f>IFERROR(VLOOKUP(MTPL_Registrations[[#This Row],[player_id]],ONWER_RETAINED_PLAYER!$A$1:$M$25,3,0),FALSE)</f>
        <v>0</v>
      </c>
      <c r="X209" s="15" t="b">
        <f>IFERROR(VLOOKUP(MTPL_Registrations[[#This Row],[player_id]],ONWER_RETAINED_PLAYER!$A$1:$M$25,4,0),FALSE)</f>
        <v>1</v>
      </c>
      <c r="Y209" s="15">
        <v>208</v>
      </c>
      <c r="Z209" s="15">
        <v>122</v>
      </c>
      <c r="AA209" s="18">
        <v>211</v>
      </c>
      <c r="AB209" s="15">
        <f>VLOOKUP(MTPL_Registrations[[#This Row],[player_id]],'MTBC statistics'!$A$1:$AK$1196,13,0)</f>
        <v>1</v>
      </c>
      <c r="AC209" s="15">
        <f>VLOOKUP(MTPL_Registrations[[#This Row],[player_id]],'MTBC statistics'!$A$1:$AK$1196,14,0)</f>
        <v>3</v>
      </c>
      <c r="AD209" s="19"/>
    </row>
    <row r="210" spans="1:30" ht="22" customHeight="1" x14ac:dyDescent="0.2">
      <c r="A210" s="20">
        <v>512969</v>
      </c>
      <c r="B210" s="12" t="s">
        <v>470</v>
      </c>
      <c r="C210" s="12" t="s">
        <v>471</v>
      </c>
      <c r="D210" s="12">
        <v>6122290313</v>
      </c>
      <c r="E210" s="12" t="s">
        <v>455</v>
      </c>
      <c r="F210" s="13">
        <f>VLOOKUP(MTPL_Registrations[[#This Row],[player_id]],'MTBC statistics'!$A$1:$AK$1196,8,0)</f>
        <v>6</v>
      </c>
      <c r="G210" s="13">
        <f>VLOOKUP(MTPL_Registrations[[#This Row],[player_id]],'MTBC statistics'!$A$1:$AK$1196,11,0)</f>
        <v>51</v>
      </c>
      <c r="H210" s="13">
        <f>VLOOKUP(MTPL_Registrations[[#This Row],[player_id]],'MTBC statistics'!$A$1:$AK$1196,12,0)</f>
        <v>61</v>
      </c>
      <c r="I210" s="14">
        <f>VLOOKUP(MTPL_Registrations[[#This Row],[player_id]],'MTBC statistics'!$A$1:$AK$1196,17,0)</f>
        <v>83.6066</v>
      </c>
      <c r="J210" s="15">
        <f>VLOOKUP(MTPL_Registrations[[#This Row],[player_id]],'MTBC statistics'!$A$1:$AK$1196,21,0)</f>
        <v>1</v>
      </c>
      <c r="K210" s="14">
        <f>VLOOKUP(MTPL_Registrations[[#This Row],[player_id]],'MTBC statistics'!$A$1:$AK$1196,23,0)</f>
        <v>13</v>
      </c>
      <c r="L210" s="15">
        <f>ROUND(VLOOKUP(MTPL_Registrations[[#This Row],[player_id]],'MTBC statistics'!$A$1:$AK$1196,19,0)/6,0)</f>
        <v>1</v>
      </c>
      <c r="M210" s="15">
        <f>VLOOKUP(MTPL_Registrations[[#This Row],[player_id]],'MTBC statistics'!$A$1:$AK$1196,16,0)</f>
        <v>12.75</v>
      </c>
      <c r="N210" s="15">
        <f>VLOOKUP(MTPL_Registrations[[#This Row],[player_id]],'MTBC statistics'!$A$1:$AK$1196,15,0)</f>
        <v>32</v>
      </c>
      <c r="O210" s="16">
        <f>VLOOKUP(MTPL_Registrations[[#This Row],[player_id]],'MTBC statistics'!$A$1:$AK$1196,24,0)</f>
        <v>43478</v>
      </c>
      <c r="P210" s="17">
        <f>VLOOKUP(MTPL_Registrations[[#This Row],[player_id]],'MTBC statistics'!$A$1:$AK$1196,28,0)</f>
        <v>0</v>
      </c>
      <c r="Q210" s="13">
        <f>VLOOKUP(MTPL_Registrations[[#This Row],[player_id]],'MTBC statistics'!$A$1:$AK$1196,29,0)</f>
        <v>1</v>
      </c>
      <c r="R210" s="13">
        <f>VLOOKUP(MTPL_Registrations[[#This Row],[player_id]],'MTBC statistics'!$A$1:$AK$1196,34,0)</f>
        <v>130</v>
      </c>
      <c r="S210" s="13">
        <f>VLOOKUP(MTPL_Registrations[[#This Row],[player_id]],'MTBC statistics'!$A$1:$AK$1196,35,0)</f>
        <v>100</v>
      </c>
      <c r="T210" s="13">
        <f>VLOOKUP(MTPL_Registrations[[#This Row],[player_id]],'MTBC statistics'!$A$1:$AK$1196,36,0)</f>
        <v>20</v>
      </c>
      <c r="U210" s="13">
        <f>VLOOKUP(MTPL_Registrations[[#This Row],[player_id]],'MTBC statistics'!$A$1:$AK$1196,37,0)</f>
        <v>10</v>
      </c>
      <c r="V210" s="15" t="b">
        <f>IFERROR(VLOOKUP(MTPL_Registrations[[#This Row],[player_id]],Table6[#All],10,0),FALSE)</f>
        <v>0</v>
      </c>
      <c r="W210" s="15" t="b">
        <f>IFERROR(VLOOKUP(MTPL_Registrations[[#This Row],[player_id]],ONWER_RETAINED_PLAYER!$A$1:$M$25,3,0),FALSE)</f>
        <v>0</v>
      </c>
      <c r="X210" s="15" t="b">
        <f>IFERROR(VLOOKUP(MTPL_Registrations[[#This Row],[player_id]],ONWER_RETAINED_PLAYER!$A$1:$M$25,4,0),FALSE)</f>
        <v>0</v>
      </c>
      <c r="Y210" s="15">
        <v>209</v>
      </c>
      <c r="Z210" s="15">
        <v>109</v>
      </c>
      <c r="AA210" s="18">
        <v>179</v>
      </c>
      <c r="AB210" s="15">
        <f>VLOOKUP(MTPL_Registrations[[#This Row],[player_id]],'MTBC statistics'!$A$1:$AK$1196,13,0)</f>
        <v>1</v>
      </c>
      <c r="AC210" s="15">
        <f>VLOOKUP(MTPL_Registrations[[#This Row],[player_id]],'MTBC statistics'!$A$1:$AK$1196,14,0)</f>
        <v>4</v>
      </c>
      <c r="AD210" s="19"/>
    </row>
    <row r="211" spans="1:30" ht="22" customHeight="1" x14ac:dyDescent="0.2">
      <c r="A211" s="20">
        <v>1209521</v>
      </c>
      <c r="B211" s="12" t="s">
        <v>251</v>
      </c>
      <c r="C211" s="12" t="s">
        <v>252</v>
      </c>
      <c r="D211" s="12">
        <v>5073822918</v>
      </c>
      <c r="E211" s="12" t="s">
        <v>253</v>
      </c>
      <c r="F211" s="13">
        <f>VLOOKUP(MTPL_Registrations[[#This Row],[player_id]],'MTBC statistics'!$A$1:$AK$1196,8,0)</f>
        <v>5</v>
      </c>
      <c r="G211" s="13">
        <f>VLOOKUP(MTPL_Registrations[[#This Row],[player_id]],'MTBC statistics'!$A$1:$AK$1196,11,0)</f>
        <v>48</v>
      </c>
      <c r="H211" s="13">
        <f>VLOOKUP(MTPL_Registrations[[#This Row],[player_id]],'MTBC statistics'!$A$1:$AK$1196,12,0)</f>
        <v>93</v>
      </c>
      <c r="I211" s="14">
        <f>VLOOKUP(MTPL_Registrations[[#This Row],[player_id]],'MTBC statistics'!$A$1:$AK$1196,17,0)</f>
        <v>51.612900000000003</v>
      </c>
      <c r="J211" s="15">
        <f>VLOOKUP(MTPL_Registrations[[#This Row],[player_id]],'MTBC statistics'!$A$1:$AK$1196,21,0)</f>
        <v>0</v>
      </c>
      <c r="K211" s="14">
        <f>VLOOKUP(MTPL_Registrations[[#This Row],[player_id]],'MTBC statistics'!$A$1:$AK$1196,23,0)</f>
        <v>3.5</v>
      </c>
      <c r="L211" s="15">
        <f>ROUND(VLOOKUP(MTPL_Registrations[[#This Row],[player_id]],'MTBC statistics'!$A$1:$AK$1196,19,0)/6,0)</f>
        <v>2</v>
      </c>
      <c r="M211" s="15">
        <f>VLOOKUP(MTPL_Registrations[[#This Row],[player_id]],'MTBC statistics'!$A$1:$AK$1196,16,0)</f>
        <v>9.6</v>
      </c>
      <c r="N211" s="15">
        <f>VLOOKUP(MTPL_Registrations[[#This Row],[player_id]],'MTBC statistics'!$A$1:$AK$1196,15,0)</f>
        <v>24</v>
      </c>
      <c r="O211" s="16">
        <f>VLOOKUP(MTPL_Registrations[[#This Row],[player_id]],'MTBC statistics'!$A$1:$AK$1196,24,0)</f>
        <v>0</v>
      </c>
      <c r="P211" s="17">
        <f>VLOOKUP(MTPL_Registrations[[#This Row],[player_id]],'MTBC statistics'!$A$1:$AK$1196,28,0)</f>
        <v>0</v>
      </c>
      <c r="Q211" s="13">
        <f>VLOOKUP(MTPL_Registrations[[#This Row],[player_id]],'MTBC statistics'!$A$1:$AK$1196,29,0)</f>
        <v>0</v>
      </c>
      <c r="R211" s="13">
        <f>VLOOKUP(MTPL_Registrations[[#This Row],[player_id]],'MTBC statistics'!$A$1:$AK$1196,34,0)</f>
        <v>129</v>
      </c>
      <c r="S211" s="13">
        <f>VLOOKUP(MTPL_Registrations[[#This Row],[player_id]],'MTBC statistics'!$A$1:$AK$1196,35,0)</f>
        <v>59</v>
      </c>
      <c r="T211" s="13">
        <f>VLOOKUP(MTPL_Registrations[[#This Row],[player_id]],'MTBC statistics'!$A$1:$AK$1196,36,0)</f>
        <v>20</v>
      </c>
      <c r="U211" s="13">
        <f>VLOOKUP(MTPL_Registrations[[#This Row],[player_id]],'MTBC statistics'!$A$1:$AK$1196,37,0)</f>
        <v>50</v>
      </c>
      <c r="V211" s="15" t="b">
        <f>IFERROR(VLOOKUP(MTPL_Registrations[[#This Row],[player_id]],Table6[#All],10,0),FALSE)</f>
        <v>0</v>
      </c>
      <c r="W211" s="15" t="b">
        <f>IFERROR(VLOOKUP(MTPL_Registrations[[#This Row],[player_id]],ONWER_RETAINED_PLAYER!$A$1:$M$25,3,0),FALSE)</f>
        <v>0</v>
      </c>
      <c r="X211" s="15" t="b">
        <f>IFERROR(VLOOKUP(MTPL_Registrations[[#This Row],[player_id]],ONWER_RETAINED_PLAYER!$A$1:$M$25,4,0),FALSE)</f>
        <v>0</v>
      </c>
      <c r="Y211" s="15">
        <v>210</v>
      </c>
      <c r="Z211" s="15">
        <v>149</v>
      </c>
      <c r="AA211" s="18">
        <v>180</v>
      </c>
      <c r="AB211" s="15">
        <f>VLOOKUP(MTPL_Registrations[[#This Row],[player_id]],'MTBC statistics'!$A$1:$AK$1196,13,0)</f>
        <v>1</v>
      </c>
      <c r="AC211" s="15">
        <f>VLOOKUP(MTPL_Registrations[[#This Row],[player_id]],'MTBC statistics'!$A$1:$AK$1196,14,0)</f>
        <v>0</v>
      </c>
      <c r="AD211" s="19"/>
    </row>
    <row r="212" spans="1:30" ht="22" customHeight="1" x14ac:dyDescent="0.2">
      <c r="A212" s="20">
        <v>514075</v>
      </c>
      <c r="B212" s="12" t="s">
        <v>133</v>
      </c>
      <c r="C212" s="12" t="s">
        <v>134</v>
      </c>
      <c r="D212" s="12">
        <v>6519558004</v>
      </c>
      <c r="E212" s="12" t="s">
        <v>126</v>
      </c>
      <c r="F212" s="13">
        <f>VLOOKUP(MTPL_Registrations[[#This Row],[player_id]],'MTBC statistics'!$A$1:$AK$1196,8,0)</f>
        <v>2</v>
      </c>
      <c r="G212" s="13">
        <f>VLOOKUP(MTPL_Registrations[[#This Row],[player_id]],'MTBC statistics'!$A$1:$AK$1196,11,0)</f>
        <v>1</v>
      </c>
      <c r="H212" s="13">
        <f>VLOOKUP(MTPL_Registrations[[#This Row],[player_id]],'MTBC statistics'!$A$1:$AK$1196,12,0)</f>
        <v>1</v>
      </c>
      <c r="I212" s="14">
        <f>VLOOKUP(MTPL_Registrations[[#This Row],[player_id]],'MTBC statistics'!$A$1:$AK$1196,17,0)</f>
        <v>100</v>
      </c>
      <c r="J212" s="15">
        <f>VLOOKUP(MTPL_Registrations[[#This Row],[player_id]],'MTBC statistics'!$A$1:$AK$1196,21,0)</f>
        <v>2</v>
      </c>
      <c r="K212" s="14">
        <f>VLOOKUP(MTPL_Registrations[[#This Row],[player_id]],'MTBC statistics'!$A$1:$AK$1196,23,0)</f>
        <v>5</v>
      </c>
      <c r="L212" s="15">
        <f>ROUND(VLOOKUP(MTPL_Registrations[[#This Row],[player_id]],'MTBC statistics'!$A$1:$AK$1196,19,0)/6,0)</f>
        <v>7</v>
      </c>
      <c r="M212" s="15">
        <f>VLOOKUP(MTPL_Registrations[[#This Row],[player_id]],'MTBC statistics'!$A$1:$AK$1196,16,0)</f>
        <v>1</v>
      </c>
      <c r="N212" s="15">
        <f>VLOOKUP(MTPL_Registrations[[#This Row],[player_id]],'MTBC statistics'!$A$1:$AK$1196,15,0)</f>
        <v>1</v>
      </c>
      <c r="O212" s="16">
        <f>VLOOKUP(MTPL_Registrations[[#This Row],[player_id]],'MTBC statistics'!$A$1:$AK$1196,24,0)</f>
        <v>43503</v>
      </c>
      <c r="P212" s="17">
        <f>VLOOKUP(MTPL_Registrations[[#This Row],[player_id]],'MTBC statistics'!$A$1:$AK$1196,28,0)</f>
        <v>0</v>
      </c>
      <c r="Q212" s="13">
        <f>VLOOKUP(MTPL_Registrations[[#This Row],[player_id]],'MTBC statistics'!$A$1:$AK$1196,29,0)</f>
        <v>1</v>
      </c>
      <c r="R212" s="13">
        <f>VLOOKUP(MTPL_Registrations[[#This Row],[player_id]],'MTBC statistics'!$A$1:$AK$1196,34,0)</f>
        <v>121</v>
      </c>
      <c r="S212" s="13">
        <f>VLOOKUP(MTPL_Registrations[[#This Row],[player_id]],'MTBC statistics'!$A$1:$AK$1196,35,0)</f>
        <v>1</v>
      </c>
      <c r="T212" s="13">
        <f>VLOOKUP(MTPL_Registrations[[#This Row],[player_id]],'MTBC statistics'!$A$1:$AK$1196,36,0)</f>
        <v>110</v>
      </c>
      <c r="U212" s="13">
        <f>VLOOKUP(MTPL_Registrations[[#This Row],[player_id]],'MTBC statistics'!$A$1:$AK$1196,37,0)</f>
        <v>10</v>
      </c>
      <c r="V212" s="15" t="b">
        <f>IFERROR(VLOOKUP(MTPL_Registrations[[#This Row],[player_id]],Table6[#All],10,0),FALSE)</f>
        <v>0</v>
      </c>
      <c r="W212" s="15" t="b">
        <f>IFERROR(VLOOKUP(MTPL_Registrations[[#This Row],[player_id]],ONWER_RETAINED_PLAYER!$A$1:$M$25,3,0),FALSE)</f>
        <v>0</v>
      </c>
      <c r="X212" s="15" t="b">
        <f>IFERROR(VLOOKUP(MTPL_Registrations[[#This Row],[player_id]],ONWER_RETAINED_PLAYER!$A$1:$M$25,4,0),FALSE)</f>
        <v>0</v>
      </c>
      <c r="Y212" s="15">
        <v>211</v>
      </c>
      <c r="Z212" s="15">
        <v>207</v>
      </c>
      <c r="AA212" s="18">
        <v>155</v>
      </c>
      <c r="AB212" s="15">
        <f>VLOOKUP(MTPL_Registrations[[#This Row],[player_id]],'MTBC statistics'!$A$1:$AK$1196,13,0)</f>
        <v>0</v>
      </c>
      <c r="AC212" s="15">
        <f>VLOOKUP(MTPL_Registrations[[#This Row],[player_id]],'MTBC statistics'!$A$1:$AK$1196,14,0)</f>
        <v>0</v>
      </c>
      <c r="AD212" s="19"/>
    </row>
    <row r="213" spans="1:30" ht="22" customHeight="1" x14ac:dyDescent="0.2">
      <c r="A213" s="20">
        <v>1273146</v>
      </c>
      <c r="B213" s="12" t="s">
        <v>350</v>
      </c>
      <c r="C213" s="12" t="s">
        <v>351</v>
      </c>
      <c r="D213" s="12">
        <v>8034470128</v>
      </c>
      <c r="E213" s="12" t="s">
        <v>347</v>
      </c>
      <c r="F213" s="13">
        <f>VLOOKUP(MTPL_Registrations[[#This Row],[player_id]],'MTBC statistics'!$A$1:$AK$1196,8,0)</f>
        <v>7</v>
      </c>
      <c r="G213" s="13">
        <f>VLOOKUP(MTPL_Registrations[[#This Row],[player_id]],'MTBC statistics'!$A$1:$AK$1196,11,0)</f>
        <v>28</v>
      </c>
      <c r="H213" s="13">
        <f>VLOOKUP(MTPL_Registrations[[#This Row],[player_id]],'MTBC statistics'!$A$1:$AK$1196,12,0)</f>
        <v>48</v>
      </c>
      <c r="I213" s="14">
        <f>VLOOKUP(MTPL_Registrations[[#This Row],[player_id]],'MTBC statistics'!$A$1:$AK$1196,17,0)</f>
        <v>58.333300000000001</v>
      </c>
      <c r="J213" s="15">
        <f>VLOOKUP(MTPL_Registrations[[#This Row],[player_id]],'MTBC statistics'!$A$1:$AK$1196,21,0)</f>
        <v>3</v>
      </c>
      <c r="K213" s="14">
        <f>VLOOKUP(MTPL_Registrations[[#This Row],[player_id]],'MTBC statistics'!$A$1:$AK$1196,23,0)</f>
        <v>7.3734999999999999</v>
      </c>
      <c r="L213" s="15">
        <f>ROUND(VLOOKUP(MTPL_Registrations[[#This Row],[player_id]],'MTBC statistics'!$A$1:$AK$1196,19,0)/6,0)</f>
        <v>14</v>
      </c>
      <c r="M213" s="15">
        <f>VLOOKUP(MTPL_Registrations[[#This Row],[player_id]],'MTBC statistics'!$A$1:$AK$1196,16,0)</f>
        <v>4.6666999999999996</v>
      </c>
      <c r="N213" s="15">
        <f>VLOOKUP(MTPL_Registrations[[#This Row],[player_id]],'MTBC statistics'!$A$1:$AK$1196,15,0)</f>
        <v>11</v>
      </c>
      <c r="O213" s="16">
        <f>VLOOKUP(MTPL_Registrations[[#This Row],[player_id]],'MTBC statistics'!$A$1:$AK$1196,24,0)</f>
        <v>43517</v>
      </c>
      <c r="P213" s="17">
        <f>VLOOKUP(MTPL_Registrations[[#This Row],[player_id]],'MTBC statistics'!$A$1:$AK$1196,28,0)</f>
        <v>0</v>
      </c>
      <c r="Q213" s="13">
        <f>VLOOKUP(MTPL_Registrations[[#This Row],[player_id]],'MTBC statistics'!$A$1:$AK$1196,29,0)</f>
        <v>1</v>
      </c>
      <c r="R213" s="13">
        <f>VLOOKUP(MTPL_Registrations[[#This Row],[player_id]],'MTBC statistics'!$A$1:$AK$1196,34,0)</f>
        <v>119</v>
      </c>
      <c r="S213" s="13">
        <f>VLOOKUP(MTPL_Registrations[[#This Row],[player_id]],'MTBC statistics'!$A$1:$AK$1196,35,0)</f>
        <v>19</v>
      </c>
      <c r="T213" s="13">
        <f>VLOOKUP(MTPL_Registrations[[#This Row],[player_id]],'MTBC statistics'!$A$1:$AK$1196,36,0)</f>
        <v>80</v>
      </c>
      <c r="U213" s="13">
        <f>VLOOKUP(MTPL_Registrations[[#This Row],[player_id]],'MTBC statistics'!$A$1:$AK$1196,37,0)</f>
        <v>20</v>
      </c>
      <c r="V213" s="15" t="b">
        <f>IFERROR(VLOOKUP(MTPL_Registrations[[#This Row],[player_id]],Table6[#All],10,0),FALSE)</f>
        <v>0</v>
      </c>
      <c r="W213" s="15" t="b">
        <f>IFERROR(VLOOKUP(MTPL_Registrations[[#This Row],[player_id]],ONWER_RETAINED_PLAYER!$A$1:$M$25,3,0),FALSE)</f>
        <v>0</v>
      </c>
      <c r="X213" s="15" t="b">
        <f>IFERROR(VLOOKUP(MTPL_Registrations[[#This Row],[player_id]],ONWER_RETAINED_PLAYER!$A$1:$M$25,4,0),FALSE)</f>
        <v>0</v>
      </c>
      <c r="Y213" s="15">
        <v>212</v>
      </c>
      <c r="Z213" s="15">
        <v>179</v>
      </c>
      <c r="AA213" s="18">
        <v>166</v>
      </c>
      <c r="AB213" s="15">
        <f>VLOOKUP(MTPL_Registrations[[#This Row],[player_id]],'MTBC statistics'!$A$1:$AK$1196,13,0)</f>
        <v>1</v>
      </c>
      <c r="AC213" s="15">
        <f>VLOOKUP(MTPL_Registrations[[#This Row],[player_id]],'MTBC statistics'!$A$1:$AK$1196,14,0)</f>
        <v>0</v>
      </c>
      <c r="AD213" s="19"/>
    </row>
    <row r="214" spans="1:30" ht="22" customHeight="1" x14ac:dyDescent="0.2">
      <c r="A214" s="20">
        <v>512795</v>
      </c>
      <c r="B214" s="12" t="s">
        <v>290</v>
      </c>
      <c r="C214" s="12" t="s">
        <v>291</v>
      </c>
      <c r="D214" s="12">
        <v>6124255464</v>
      </c>
      <c r="E214" s="12" t="s">
        <v>287</v>
      </c>
      <c r="F214" s="13">
        <f>VLOOKUP(MTPL_Registrations[[#This Row],[player_id]],'MTBC statistics'!$A$1:$AK$1196,8,0)</f>
        <v>11</v>
      </c>
      <c r="G214" s="13">
        <f>VLOOKUP(MTPL_Registrations[[#This Row],[player_id]],'MTBC statistics'!$A$1:$AK$1196,11,0)</f>
        <v>69</v>
      </c>
      <c r="H214" s="13">
        <f>VLOOKUP(MTPL_Registrations[[#This Row],[player_id]],'MTBC statistics'!$A$1:$AK$1196,12,0)</f>
        <v>147</v>
      </c>
      <c r="I214" s="14">
        <f>VLOOKUP(MTPL_Registrations[[#This Row],[player_id]],'MTBC statistics'!$A$1:$AK$1196,17,0)</f>
        <v>46.938800000000001</v>
      </c>
      <c r="J214" s="15">
        <f>VLOOKUP(MTPL_Registrations[[#This Row],[player_id]],'MTBC statistics'!$A$1:$AK$1196,21,0)</f>
        <v>0</v>
      </c>
      <c r="K214" s="14">
        <f>VLOOKUP(MTPL_Registrations[[#This Row],[player_id]],'MTBC statistics'!$A$1:$AK$1196,23,0)</f>
        <v>0</v>
      </c>
      <c r="L214" s="15">
        <f>ROUND(VLOOKUP(MTPL_Registrations[[#This Row],[player_id]],'MTBC statistics'!$A$1:$AK$1196,19,0)/6,0)</f>
        <v>0</v>
      </c>
      <c r="M214" s="15">
        <f>VLOOKUP(MTPL_Registrations[[#This Row],[player_id]],'MTBC statistics'!$A$1:$AK$1196,16,0)</f>
        <v>6.2727000000000004</v>
      </c>
      <c r="N214" s="15">
        <f>VLOOKUP(MTPL_Registrations[[#This Row],[player_id]],'MTBC statistics'!$A$1:$AK$1196,15,0)</f>
        <v>16</v>
      </c>
      <c r="O214" s="16">
        <f>VLOOKUP(MTPL_Registrations[[#This Row],[player_id]],'MTBC statistics'!$A$1:$AK$1196,24,0)</f>
        <v>0</v>
      </c>
      <c r="P214" s="17">
        <f>VLOOKUP(MTPL_Registrations[[#This Row],[player_id]],'MTBC statistics'!$A$1:$AK$1196,28,0)</f>
        <v>0</v>
      </c>
      <c r="Q214" s="13">
        <f>VLOOKUP(MTPL_Registrations[[#This Row],[player_id]],'MTBC statistics'!$A$1:$AK$1196,29,0)</f>
        <v>2</v>
      </c>
      <c r="R214" s="13">
        <f>VLOOKUP(MTPL_Registrations[[#This Row],[player_id]],'MTBC statistics'!$A$1:$AK$1196,34,0)</f>
        <v>114</v>
      </c>
      <c r="S214" s="13">
        <f>VLOOKUP(MTPL_Registrations[[#This Row],[player_id]],'MTBC statistics'!$A$1:$AK$1196,35,0)</f>
        <v>94</v>
      </c>
      <c r="T214" s="13">
        <f>VLOOKUP(MTPL_Registrations[[#This Row],[player_id]],'MTBC statistics'!$A$1:$AK$1196,36,0)</f>
        <v>0</v>
      </c>
      <c r="U214" s="13">
        <f>VLOOKUP(MTPL_Registrations[[#This Row],[player_id]],'MTBC statistics'!$A$1:$AK$1196,37,0)</f>
        <v>20</v>
      </c>
      <c r="V214" s="15" t="b">
        <f>IFERROR(VLOOKUP(MTPL_Registrations[[#This Row],[player_id]],Table6[#All],10,0),FALSE)</f>
        <v>0</v>
      </c>
      <c r="W214" s="15" t="b">
        <f>IFERROR(VLOOKUP(MTPL_Registrations[[#This Row],[player_id]],ONWER_RETAINED_PLAYER!$A$1:$M$25,3,0),FALSE)</f>
        <v>0</v>
      </c>
      <c r="X214" s="15" t="b">
        <f>IFERROR(VLOOKUP(MTPL_Registrations[[#This Row],[player_id]],ONWER_RETAINED_PLAYER!$A$1:$M$25,4,0),FALSE)</f>
        <v>0</v>
      </c>
      <c r="Y214" s="15">
        <v>213</v>
      </c>
      <c r="Z214" s="15">
        <v>113</v>
      </c>
      <c r="AA214" s="18">
        <v>206</v>
      </c>
      <c r="AB214" s="15">
        <f>VLOOKUP(MTPL_Registrations[[#This Row],[player_id]],'MTBC statistics'!$A$1:$AK$1196,13,0)</f>
        <v>1</v>
      </c>
      <c r="AC214" s="15">
        <f>VLOOKUP(MTPL_Registrations[[#This Row],[player_id]],'MTBC statistics'!$A$1:$AK$1196,14,0)</f>
        <v>2</v>
      </c>
      <c r="AD214" s="19"/>
    </row>
    <row r="215" spans="1:30" ht="22" customHeight="1" x14ac:dyDescent="0.2">
      <c r="A215" s="20">
        <v>1264578</v>
      </c>
      <c r="B215" s="12" t="s">
        <v>364</v>
      </c>
      <c r="C215" s="12" t="s">
        <v>365</v>
      </c>
      <c r="D215" s="12" t="s">
        <v>366</v>
      </c>
      <c r="E215" s="12" t="s">
        <v>363</v>
      </c>
      <c r="F215" s="13">
        <f>VLOOKUP(MTPL_Registrations[[#This Row],[player_id]],'MTBC statistics'!$A$1:$AK$1196,8,0)</f>
        <v>11</v>
      </c>
      <c r="G215" s="13">
        <f>VLOOKUP(MTPL_Registrations[[#This Row],[player_id]],'MTBC statistics'!$A$1:$AK$1196,11,0)</f>
        <v>22</v>
      </c>
      <c r="H215" s="13">
        <f>VLOOKUP(MTPL_Registrations[[#This Row],[player_id]],'MTBC statistics'!$A$1:$AK$1196,12,0)</f>
        <v>63</v>
      </c>
      <c r="I215" s="14">
        <f>VLOOKUP(MTPL_Registrations[[#This Row],[player_id]],'MTBC statistics'!$A$1:$AK$1196,17,0)</f>
        <v>34.9206</v>
      </c>
      <c r="J215" s="15">
        <f>VLOOKUP(MTPL_Registrations[[#This Row],[player_id]],'MTBC statistics'!$A$1:$AK$1196,21,0)</f>
        <v>0</v>
      </c>
      <c r="K215" s="14">
        <f>VLOOKUP(MTPL_Registrations[[#This Row],[player_id]],'MTBC statistics'!$A$1:$AK$1196,23,0)</f>
        <v>0</v>
      </c>
      <c r="L215" s="15">
        <f>ROUND(VLOOKUP(MTPL_Registrations[[#This Row],[player_id]],'MTBC statistics'!$A$1:$AK$1196,19,0)/6,0)</f>
        <v>0</v>
      </c>
      <c r="M215" s="15">
        <f>VLOOKUP(MTPL_Registrations[[#This Row],[player_id]],'MTBC statistics'!$A$1:$AK$1196,16,0)</f>
        <v>2.4443999999999999</v>
      </c>
      <c r="N215" s="15">
        <f>VLOOKUP(MTPL_Registrations[[#This Row],[player_id]],'MTBC statistics'!$A$1:$AK$1196,15,0)</f>
        <v>15</v>
      </c>
      <c r="O215" s="16">
        <f>VLOOKUP(MTPL_Registrations[[#This Row],[player_id]],'MTBC statistics'!$A$1:$AK$1196,24,0)</f>
        <v>0</v>
      </c>
      <c r="P215" s="17">
        <f>VLOOKUP(MTPL_Registrations[[#This Row],[player_id]],'MTBC statistics'!$A$1:$AK$1196,28,0)</f>
        <v>0</v>
      </c>
      <c r="Q215" s="13">
        <f>VLOOKUP(MTPL_Registrations[[#This Row],[player_id]],'MTBC statistics'!$A$1:$AK$1196,29,0)</f>
        <v>3</v>
      </c>
      <c r="R215" s="13">
        <f>VLOOKUP(MTPL_Registrations[[#This Row],[player_id]],'MTBC statistics'!$A$1:$AK$1196,34,0)</f>
        <v>112</v>
      </c>
      <c r="S215" s="13">
        <f>VLOOKUP(MTPL_Registrations[[#This Row],[player_id]],'MTBC statistics'!$A$1:$AK$1196,35,0)</f>
        <v>2</v>
      </c>
      <c r="T215" s="13">
        <f>VLOOKUP(MTPL_Registrations[[#This Row],[player_id]],'MTBC statistics'!$A$1:$AK$1196,36,0)</f>
        <v>0</v>
      </c>
      <c r="U215" s="13">
        <f>VLOOKUP(MTPL_Registrations[[#This Row],[player_id]],'MTBC statistics'!$A$1:$AK$1196,37,0)</f>
        <v>110</v>
      </c>
      <c r="V215" s="15" t="b">
        <f>IFERROR(VLOOKUP(MTPL_Registrations[[#This Row],[player_id]],Table6[#All],10,0),FALSE)</f>
        <v>0</v>
      </c>
      <c r="W215" s="15" t="b">
        <f>IFERROR(VLOOKUP(MTPL_Registrations[[#This Row],[player_id]],ONWER_RETAINED_PLAYER!$A$1:$M$25,3,0),FALSE)</f>
        <v>0</v>
      </c>
      <c r="X215" s="15" t="b">
        <f>IFERROR(VLOOKUP(MTPL_Registrations[[#This Row],[player_id]],ONWER_RETAINED_PLAYER!$A$1:$M$25,4,0),FALSE)</f>
        <v>0</v>
      </c>
      <c r="Y215" s="15">
        <v>214</v>
      </c>
      <c r="Z215" s="15">
        <v>204</v>
      </c>
      <c r="AA215" s="18">
        <v>224</v>
      </c>
      <c r="AB215" s="15">
        <f>VLOOKUP(MTPL_Registrations[[#This Row],[player_id]],'MTBC statistics'!$A$1:$AK$1196,13,0)</f>
        <v>0</v>
      </c>
      <c r="AC215" s="15">
        <f>VLOOKUP(MTPL_Registrations[[#This Row],[player_id]],'MTBC statistics'!$A$1:$AK$1196,14,0)</f>
        <v>0</v>
      </c>
      <c r="AD215" s="19"/>
    </row>
    <row r="216" spans="1:30" ht="22" customHeight="1" x14ac:dyDescent="0.2">
      <c r="A216" s="20">
        <v>364031</v>
      </c>
      <c r="B216" s="12" t="s">
        <v>49</v>
      </c>
      <c r="C216" s="12" t="s">
        <v>50</v>
      </c>
      <c r="D216" s="12">
        <v>8472620938</v>
      </c>
      <c r="E216" s="12" t="s">
        <v>51</v>
      </c>
      <c r="F216" s="13">
        <f>VLOOKUP(MTPL_Registrations[[#This Row],[player_id]],'MTBC statistics'!$A$1:$AK$1196,8,0)</f>
        <v>8</v>
      </c>
      <c r="G216" s="13">
        <f>VLOOKUP(MTPL_Registrations[[#This Row],[player_id]],'MTBC statistics'!$A$1:$AK$1196,11,0)</f>
        <v>34</v>
      </c>
      <c r="H216" s="13">
        <f>VLOOKUP(MTPL_Registrations[[#This Row],[player_id]],'MTBC statistics'!$A$1:$AK$1196,12,0)</f>
        <v>51</v>
      </c>
      <c r="I216" s="14">
        <f>VLOOKUP(MTPL_Registrations[[#This Row],[player_id]],'MTBC statistics'!$A$1:$AK$1196,17,0)</f>
        <v>66.666700000000006</v>
      </c>
      <c r="J216" s="15">
        <f>VLOOKUP(MTPL_Registrations[[#This Row],[player_id]],'MTBC statistics'!$A$1:$AK$1196,21,0)</f>
        <v>0</v>
      </c>
      <c r="K216" s="14">
        <f>VLOOKUP(MTPL_Registrations[[#This Row],[player_id]],'MTBC statistics'!$A$1:$AK$1196,23,0)</f>
        <v>0</v>
      </c>
      <c r="L216" s="15">
        <f>ROUND(VLOOKUP(MTPL_Registrations[[#This Row],[player_id]],'MTBC statistics'!$A$1:$AK$1196,19,0)/6,0)</f>
        <v>0</v>
      </c>
      <c r="M216" s="15">
        <f>VLOOKUP(MTPL_Registrations[[#This Row],[player_id]],'MTBC statistics'!$A$1:$AK$1196,16,0)</f>
        <v>4.25</v>
      </c>
      <c r="N216" s="15">
        <f>VLOOKUP(MTPL_Registrations[[#This Row],[player_id]],'MTBC statistics'!$A$1:$AK$1196,15,0)</f>
        <v>11</v>
      </c>
      <c r="O216" s="16">
        <f>VLOOKUP(MTPL_Registrations[[#This Row],[player_id]],'MTBC statistics'!$A$1:$AK$1196,24,0)</f>
        <v>0</v>
      </c>
      <c r="P216" s="17">
        <f>VLOOKUP(MTPL_Registrations[[#This Row],[player_id]],'MTBC statistics'!$A$1:$AK$1196,28,0)</f>
        <v>0</v>
      </c>
      <c r="Q216" s="13">
        <f>VLOOKUP(MTPL_Registrations[[#This Row],[player_id]],'MTBC statistics'!$A$1:$AK$1196,29,0)</f>
        <v>1</v>
      </c>
      <c r="R216" s="13">
        <f>VLOOKUP(MTPL_Registrations[[#This Row],[player_id]],'MTBC statistics'!$A$1:$AK$1196,34,0)</f>
        <v>111</v>
      </c>
      <c r="S216" s="13">
        <f>VLOOKUP(MTPL_Registrations[[#This Row],[player_id]],'MTBC statistics'!$A$1:$AK$1196,35,0)</f>
        <v>31</v>
      </c>
      <c r="T216" s="13">
        <f>VLOOKUP(MTPL_Registrations[[#This Row],[player_id]],'MTBC statistics'!$A$1:$AK$1196,36,0)</f>
        <v>0</v>
      </c>
      <c r="U216" s="13">
        <f>VLOOKUP(MTPL_Registrations[[#This Row],[player_id]],'MTBC statistics'!$A$1:$AK$1196,37,0)</f>
        <v>80</v>
      </c>
      <c r="V216" s="15" t="b">
        <f>IFERROR(VLOOKUP(MTPL_Registrations[[#This Row],[player_id]],Table6[#All],10,0),FALSE)</f>
        <v>0</v>
      </c>
      <c r="W216" s="15" t="b">
        <f>IFERROR(VLOOKUP(MTPL_Registrations[[#This Row],[player_id]],ONWER_RETAINED_PLAYER!$A$1:$M$25,3,0),FALSE)</f>
        <v>0</v>
      </c>
      <c r="X216" s="15" t="b">
        <f>IFERROR(VLOOKUP(MTPL_Registrations[[#This Row],[player_id]],ONWER_RETAINED_PLAYER!$A$1:$M$25,4,0),FALSE)</f>
        <v>0</v>
      </c>
      <c r="Y216" s="15">
        <v>215</v>
      </c>
      <c r="Z216" s="15">
        <v>170</v>
      </c>
      <c r="AA216" s="18">
        <v>217</v>
      </c>
      <c r="AB216" s="15">
        <f>VLOOKUP(MTPL_Registrations[[#This Row],[player_id]],'MTBC statistics'!$A$1:$AK$1196,13,0)</f>
        <v>1</v>
      </c>
      <c r="AC216" s="15">
        <f>VLOOKUP(MTPL_Registrations[[#This Row],[player_id]],'MTBC statistics'!$A$1:$AK$1196,14,0)</f>
        <v>3</v>
      </c>
      <c r="AD216" s="19"/>
    </row>
    <row r="217" spans="1:30" ht="22" customHeight="1" x14ac:dyDescent="0.2">
      <c r="A217" s="20">
        <v>513160</v>
      </c>
      <c r="B217" s="12" t="s">
        <v>466</v>
      </c>
      <c r="C217" s="12" t="s">
        <v>467</v>
      </c>
      <c r="D217" s="12">
        <v>6123549343</v>
      </c>
      <c r="E217" s="12" t="s">
        <v>455</v>
      </c>
      <c r="F217" s="13">
        <f>VLOOKUP(MTPL_Registrations[[#This Row],[player_id]],'MTBC statistics'!$A$1:$AK$1196,8,0)</f>
        <v>1</v>
      </c>
      <c r="G217" s="13">
        <f>VLOOKUP(MTPL_Registrations[[#This Row],[player_id]],'MTBC statistics'!$A$1:$AK$1196,11,0)</f>
        <v>11</v>
      </c>
      <c r="H217" s="13">
        <f>VLOOKUP(MTPL_Registrations[[#This Row],[player_id]],'MTBC statistics'!$A$1:$AK$1196,12,0)</f>
        <v>9</v>
      </c>
      <c r="I217" s="14">
        <f>VLOOKUP(MTPL_Registrations[[#This Row],[player_id]],'MTBC statistics'!$A$1:$AK$1196,17,0)</f>
        <v>122.2222</v>
      </c>
      <c r="J217" s="15">
        <f>VLOOKUP(MTPL_Registrations[[#This Row],[player_id]],'MTBC statistics'!$A$1:$AK$1196,21,0)</f>
        <v>2</v>
      </c>
      <c r="K217" s="14">
        <f>VLOOKUP(MTPL_Registrations[[#This Row],[player_id]],'MTBC statistics'!$A$1:$AK$1196,23,0)</f>
        <v>4.6666999999999996</v>
      </c>
      <c r="L217" s="15">
        <f>ROUND(VLOOKUP(MTPL_Registrations[[#This Row],[player_id]],'MTBC statistics'!$A$1:$AK$1196,19,0)/6,0)</f>
        <v>3</v>
      </c>
      <c r="M217" s="15">
        <f>VLOOKUP(MTPL_Registrations[[#This Row],[player_id]],'MTBC statistics'!$A$1:$AK$1196,16,0)</f>
        <v>11</v>
      </c>
      <c r="N217" s="15">
        <f>VLOOKUP(MTPL_Registrations[[#This Row],[player_id]],'MTBC statistics'!$A$1:$AK$1196,15,0)</f>
        <v>11</v>
      </c>
      <c r="O217" s="16">
        <f>VLOOKUP(MTPL_Registrations[[#This Row],[player_id]],'MTBC statistics'!$A$1:$AK$1196,24,0)</f>
        <v>43510</v>
      </c>
      <c r="P217" s="17">
        <f>VLOOKUP(MTPL_Registrations[[#This Row],[player_id]],'MTBC statistics'!$A$1:$AK$1196,28,0)</f>
        <v>0</v>
      </c>
      <c r="Q217" s="13">
        <f>VLOOKUP(MTPL_Registrations[[#This Row],[player_id]],'MTBC statistics'!$A$1:$AK$1196,29,0)</f>
        <v>1</v>
      </c>
      <c r="R217" s="13">
        <f>VLOOKUP(MTPL_Registrations[[#This Row],[player_id]],'MTBC statistics'!$A$1:$AK$1196,34,0)</f>
        <v>103</v>
      </c>
      <c r="S217" s="13">
        <f>VLOOKUP(MTPL_Registrations[[#This Row],[player_id]],'MTBC statistics'!$A$1:$AK$1196,35,0)</f>
        <v>33</v>
      </c>
      <c r="T217" s="13">
        <f>VLOOKUP(MTPL_Registrations[[#This Row],[player_id]],'MTBC statistics'!$A$1:$AK$1196,36,0)</f>
        <v>60</v>
      </c>
      <c r="U217" s="13">
        <f>VLOOKUP(MTPL_Registrations[[#This Row],[player_id]],'MTBC statistics'!$A$1:$AK$1196,37,0)</f>
        <v>10</v>
      </c>
      <c r="V217" s="15" t="b">
        <f>IFERROR(VLOOKUP(MTPL_Registrations[[#This Row],[player_id]],Table6[#All],10,0),FALSE)</f>
        <v>0</v>
      </c>
      <c r="W217" s="15" t="b">
        <f>IFERROR(VLOOKUP(MTPL_Registrations[[#This Row],[player_id]],ONWER_RETAINED_PLAYER!$A$1:$M$25,3,0),FALSE)</f>
        <v>1</v>
      </c>
      <c r="X217" s="15" t="b">
        <f>IFERROR(VLOOKUP(MTPL_Registrations[[#This Row],[player_id]],ONWER_RETAINED_PLAYER!$A$1:$M$25,4,0),FALSE)</f>
        <v>0</v>
      </c>
      <c r="Y217" s="15">
        <v>216</v>
      </c>
      <c r="Z217" s="15">
        <v>168</v>
      </c>
      <c r="AA217" s="18">
        <v>170</v>
      </c>
      <c r="AB217" s="15">
        <f>VLOOKUP(MTPL_Registrations[[#This Row],[player_id]],'MTBC statistics'!$A$1:$AK$1196,13,0)</f>
        <v>0</v>
      </c>
      <c r="AC217" s="15">
        <f>VLOOKUP(MTPL_Registrations[[#This Row],[player_id]],'MTBC statistics'!$A$1:$AK$1196,14,0)</f>
        <v>1</v>
      </c>
      <c r="AD217" s="19"/>
    </row>
    <row r="218" spans="1:30" ht="22" customHeight="1" x14ac:dyDescent="0.2">
      <c r="A218" s="20">
        <v>517029</v>
      </c>
      <c r="B218" s="12" t="s">
        <v>54</v>
      </c>
      <c r="C218" s="12" t="s">
        <v>55</v>
      </c>
      <c r="D218" s="12">
        <v>5182695456</v>
      </c>
      <c r="E218" s="12" t="s">
        <v>51</v>
      </c>
      <c r="F218" s="13">
        <f>VLOOKUP(MTPL_Registrations[[#This Row],[player_id]],'MTBC statistics'!$A$1:$AK$1196,8,0)</f>
        <v>3</v>
      </c>
      <c r="G218" s="13">
        <f>VLOOKUP(MTPL_Registrations[[#This Row],[player_id]],'MTBC statistics'!$A$1:$AK$1196,11,0)</f>
        <v>32</v>
      </c>
      <c r="H218" s="13">
        <f>VLOOKUP(MTPL_Registrations[[#This Row],[player_id]],'MTBC statistics'!$A$1:$AK$1196,12,0)</f>
        <v>37</v>
      </c>
      <c r="I218" s="14">
        <f>VLOOKUP(MTPL_Registrations[[#This Row],[player_id]],'MTBC statistics'!$A$1:$AK$1196,17,0)</f>
        <v>86.486500000000007</v>
      </c>
      <c r="J218" s="15">
        <f>VLOOKUP(MTPL_Registrations[[#This Row],[player_id]],'MTBC statistics'!$A$1:$AK$1196,21,0)</f>
        <v>0</v>
      </c>
      <c r="K218" s="14">
        <f>VLOOKUP(MTPL_Registrations[[#This Row],[player_id]],'MTBC statistics'!$A$1:$AK$1196,23,0)</f>
        <v>0</v>
      </c>
      <c r="L218" s="15">
        <f>ROUND(VLOOKUP(MTPL_Registrations[[#This Row],[player_id]],'MTBC statistics'!$A$1:$AK$1196,19,0)/6,0)</f>
        <v>0</v>
      </c>
      <c r="M218" s="15">
        <f>VLOOKUP(MTPL_Registrations[[#This Row],[player_id]],'MTBC statistics'!$A$1:$AK$1196,16,0)</f>
        <v>10.666700000000001</v>
      </c>
      <c r="N218" s="15">
        <f>VLOOKUP(MTPL_Registrations[[#This Row],[player_id]],'MTBC statistics'!$A$1:$AK$1196,15,0)</f>
        <v>19</v>
      </c>
      <c r="O218" s="16">
        <f>VLOOKUP(MTPL_Registrations[[#This Row],[player_id]],'MTBC statistics'!$A$1:$AK$1196,24,0)</f>
        <v>0</v>
      </c>
      <c r="P218" s="17">
        <f>VLOOKUP(MTPL_Registrations[[#This Row],[player_id]],'MTBC statistics'!$A$1:$AK$1196,28,0)</f>
        <v>0</v>
      </c>
      <c r="Q218" s="13">
        <f>VLOOKUP(MTPL_Registrations[[#This Row],[player_id]],'MTBC statistics'!$A$1:$AK$1196,29,0)</f>
        <v>1</v>
      </c>
      <c r="R218" s="13">
        <f>VLOOKUP(MTPL_Registrations[[#This Row],[player_id]],'MTBC statistics'!$A$1:$AK$1196,34,0)</f>
        <v>88</v>
      </c>
      <c r="S218" s="13">
        <f>VLOOKUP(MTPL_Registrations[[#This Row],[player_id]],'MTBC statistics'!$A$1:$AK$1196,35,0)</f>
        <v>68</v>
      </c>
      <c r="T218" s="13">
        <f>VLOOKUP(MTPL_Registrations[[#This Row],[player_id]],'MTBC statistics'!$A$1:$AK$1196,36,0)</f>
        <v>0</v>
      </c>
      <c r="U218" s="13">
        <f>VLOOKUP(MTPL_Registrations[[#This Row],[player_id]],'MTBC statistics'!$A$1:$AK$1196,37,0)</f>
        <v>20</v>
      </c>
      <c r="V218" s="15" t="b">
        <f>IFERROR(VLOOKUP(MTPL_Registrations[[#This Row],[player_id]],Table6[#All],10,0),FALSE)</f>
        <v>0</v>
      </c>
      <c r="W218" s="15" t="b">
        <f>IFERROR(VLOOKUP(MTPL_Registrations[[#This Row],[player_id]],ONWER_RETAINED_PLAYER!$A$1:$M$25,3,0),FALSE)</f>
        <v>0</v>
      </c>
      <c r="X218" s="15" t="b">
        <f>IFERROR(VLOOKUP(MTPL_Registrations[[#This Row],[player_id]],ONWER_RETAINED_PLAYER!$A$1:$M$25,4,0),FALSE)</f>
        <v>0</v>
      </c>
      <c r="Y218" s="15">
        <v>217</v>
      </c>
      <c r="Z218" s="15">
        <v>137</v>
      </c>
      <c r="AA218" s="18">
        <v>213</v>
      </c>
      <c r="AB218" s="15">
        <f>VLOOKUP(MTPL_Registrations[[#This Row],[player_id]],'MTBC statistics'!$A$1:$AK$1196,13,0)</f>
        <v>2</v>
      </c>
      <c r="AC218" s="15">
        <f>VLOOKUP(MTPL_Registrations[[#This Row],[player_id]],'MTBC statistics'!$A$1:$AK$1196,14,0)</f>
        <v>2</v>
      </c>
      <c r="AD218" s="19"/>
    </row>
    <row r="219" spans="1:30" ht="22" customHeight="1" x14ac:dyDescent="0.2">
      <c r="A219" s="20">
        <v>869374</v>
      </c>
      <c r="B219" s="12" t="s">
        <v>416</v>
      </c>
      <c r="C219" s="12" t="s">
        <v>417</v>
      </c>
      <c r="D219" s="12">
        <v>9894880616</v>
      </c>
      <c r="E219" s="12" t="s">
        <v>411</v>
      </c>
      <c r="F219" s="13">
        <f>VLOOKUP(MTPL_Registrations[[#This Row],[player_id]],'MTBC statistics'!$A$1:$AK$1196,8,0)</f>
        <v>7</v>
      </c>
      <c r="G219" s="13">
        <f>VLOOKUP(MTPL_Registrations[[#This Row],[player_id]],'MTBC statistics'!$A$1:$AK$1196,11,0)</f>
        <v>37</v>
      </c>
      <c r="H219" s="13">
        <f>VLOOKUP(MTPL_Registrations[[#This Row],[player_id]],'MTBC statistics'!$A$1:$AK$1196,12,0)</f>
        <v>56</v>
      </c>
      <c r="I219" s="14">
        <f>VLOOKUP(MTPL_Registrations[[#This Row],[player_id]],'MTBC statistics'!$A$1:$AK$1196,17,0)</f>
        <v>66.071399999999997</v>
      </c>
      <c r="J219" s="15">
        <f>VLOOKUP(MTPL_Registrations[[#This Row],[player_id]],'MTBC statistics'!$A$1:$AK$1196,21,0)</f>
        <v>0</v>
      </c>
      <c r="K219" s="14">
        <f>VLOOKUP(MTPL_Registrations[[#This Row],[player_id]],'MTBC statistics'!$A$1:$AK$1196,23,0)</f>
        <v>0</v>
      </c>
      <c r="L219" s="15">
        <f>ROUND(VLOOKUP(MTPL_Registrations[[#This Row],[player_id]],'MTBC statistics'!$A$1:$AK$1196,19,0)/6,0)</f>
        <v>0</v>
      </c>
      <c r="M219" s="15">
        <f>VLOOKUP(MTPL_Registrations[[#This Row],[player_id]],'MTBC statistics'!$A$1:$AK$1196,16,0)</f>
        <v>7.4</v>
      </c>
      <c r="N219" s="15">
        <f>VLOOKUP(MTPL_Registrations[[#This Row],[player_id]],'MTBC statistics'!$A$1:$AK$1196,15,0)</f>
        <v>19</v>
      </c>
      <c r="O219" s="16">
        <f>VLOOKUP(MTPL_Registrations[[#This Row],[player_id]],'MTBC statistics'!$A$1:$AK$1196,24,0)</f>
        <v>0</v>
      </c>
      <c r="P219" s="17">
        <f>VLOOKUP(MTPL_Registrations[[#This Row],[player_id]],'MTBC statistics'!$A$1:$AK$1196,28,0)</f>
        <v>0</v>
      </c>
      <c r="Q219" s="13">
        <f>VLOOKUP(MTPL_Registrations[[#This Row],[player_id]],'MTBC statistics'!$A$1:$AK$1196,29,0)</f>
        <v>2</v>
      </c>
      <c r="R219" s="13">
        <f>VLOOKUP(MTPL_Registrations[[#This Row],[player_id]],'MTBC statistics'!$A$1:$AK$1196,34,0)</f>
        <v>69</v>
      </c>
      <c r="S219" s="13">
        <f>VLOOKUP(MTPL_Registrations[[#This Row],[player_id]],'MTBC statistics'!$A$1:$AK$1196,35,0)</f>
        <v>49</v>
      </c>
      <c r="T219" s="13">
        <f>VLOOKUP(MTPL_Registrations[[#This Row],[player_id]],'MTBC statistics'!$A$1:$AK$1196,36,0)</f>
        <v>0</v>
      </c>
      <c r="U219" s="13">
        <f>VLOOKUP(MTPL_Registrations[[#This Row],[player_id]],'MTBC statistics'!$A$1:$AK$1196,37,0)</f>
        <v>20</v>
      </c>
      <c r="V219" s="15" t="b">
        <f>IFERROR(VLOOKUP(MTPL_Registrations[[#This Row],[player_id]],Table6[#All],10,0),FALSE)</f>
        <v>0</v>
      </c>
      <c r="W219" s="15" t="b">
        <f>IFERROR(VLOOKUP(MTPL_Registrations[[#This Row],[player_id]],ONWER_RETAINED_PLAYER!$A$1:$M$25,3,0),FALSE)</f>
        <v>0</v>
      </c>
      <c r="X219" s="15" t="b">
        <f>IFERROR(VLOOKUP(MTPL_Registrations[[#This Row],[player_id]],ONWER_RETAINED_PLAYER!$A$1:$M$25,4,0),FALSE)</f>
        <v>0</v>
      </c>
      <c r="Y219" s="15">
        <v>218</v>
      </c>
      <c r="Z219" s="15">
        <v>156</v>
      </c>
      <c r="AA219" s="18">
        <v>214</v>
      </c>
      <c r="AB219" s="15">
        <f>VLOOKUP(MTPL_Registrations[[#This Row],[player_id]],'MTBC statistics'!$A$1:$AK$1196,13,0)</f>
        <v>2</v>
      </c>
      <c r="AC219" s="15">
        <f>VLOOKUP(MTPL_Registrations[[#This Row],[player_id]],'MTBC statistics'!$A$1:$AK$1196,14,0)</f>
        <v>0</v>
      </c>
      <c r="AD219" s="19"/>
    </row>
    <row r="220" spans="1:30" ht="22" customHeight="1" x14ac:dyDescent="0.2">
      <c r="A220" s="20">
        <v>1325253</v>
      </c>
      <c r="B220" s="12" t="s">
        <v>376</v>
      </c>
      <c r="C220" s="12" t="s">
        <v>377</v>
      </c>
      <c r="D220" s="12">
        <v>16128101437</v>
      </c>
      <c r="E220" s="12" t="s">
        <v>371</v>
      </c>
      <c r="F220" s="13">
        <f>VLOOKUP(MTPL_Registrations[[#This Row],[player_id]],'MTBC statistics'!$A$1:$AK$1196,8,0)</f>
        <v>6</v>
      </c>
      <c r="G220" s="13">
        <f>VLOOKUP(MTPL_Registrations[[#This Row],[player_id]],'MTBC statistics'!$A$1:$AK$1196,11,0)</f>
        <v>45</v>
      </c>
      <c r="H220" s="13">
        <f>VLOOKUP(MTPL_Registrations[[#This Row],[player_id]],'MTBC statistics'!$A$1:$AK$1196,12,0)</f>
        <v>91</v>
      </c>
      <c r="I220" s="14">
        <f>VLOOKUP(MTPL_Registrations[[#This Row],[player_id]],'MTBC statistics'!$A$1:$AK$1196,17,0)</f>
        <v>49.450499999999998</v>
      </c>
      <c r="J220" s="15">
        <f>VLOOKUP(MTPL_Registrations[[#This Row],[player_id]],'MTBC statistics'!$A$1:$AK$1196,21,0)</f>
        <v>0</v>
      </c>
      <c r="K220" s="14">
        <f>VLOOKUP(MTPL_Registrations[[#This Row],[player_id]],'MTBC statistics'!$A$1:$AK$1196,23,0)</f>
        <v>0</v>
      </c>
      <c r="L220" s="15">
        <f>ROUND(VLOOKUP(MTPL_Registrations[[#This Row],[player_id]],'MTBC statistics'!$A$1:$AK$1196,19,0)/6,0)</f>
        <v>0</v>
      </c>
      <c r="M220" s="15">
        <f>VLOOKUP(MTPL_Registrations[[#This Row],[player_id]],'MTBC statistics'!$A$1:$AK$1196,16,0)</f>
        <v>9</v>
      </c>
      <c r="N220" s="15">
        <f>VLOOKUP(MTPL_Registrations[[#This Row],[player_id]],'MTBC statistics'!$A$1:$AK$1196,15,0)</f>
        <v>16</v>
      </c>
      <c r="O220" s="16">
        <f>VLOOKUP(MTPL_Registrations[[#This Row],[player_id]],'MTBC statistics'!$A$1:$AK$1196,24,0)</f>
        <v>0</v>
      </c>
      <c r="P220" s="17">
        <f>VLOOKUP(MTPL_Registrations[[#This Row],[player_id]],'MTBC statistics'!$A$1:$AK$1196,28,0)</f>
        <v>0</v>
      </c>
      <c r="Q220" s="13">
        <f>VLOOKUP(MTPL_Registrations[[#This Row],[player_id]],'MTBC statistics'!$A$1:$AK$1196,29,0)</f>
        <v>0</v>
      </c>
      <c r="R220" s="13">
        <f>VLOOKUP(MTPL_Registrations[[#This Row],[player_id]],'MTBC statistics'!$A$1:$AK$1196,34,0)</f>
        <v>69</v>
      </c>
      <c r="S220" s="13">
        <f>VLOOKUP(MTPL_Registrations[[#This Row],[player_id]],'MTBC statistics'!$A$1:$AK$1196,35,0)</f>
        <v>69</v>
      </c>
      <c r="T220" s="13">
        <f>VLOOKUP(MTPL_Registrations[[#This Row],[player_id]],'MTBC statistics'!$A$1:$AK$1196,36,0)</f>
        <v>0</v>
      </c>
      <c r="U220" s="13">
        <f>VLOOKUP(MTPL_Registrations[[#This Row],[player_id]],'MTBC statistics'!$A$1:$AK$1196,37,0)</f>
        <v>0</v>
      </c>
      <c r="V220" s="15" t="b">
        <f>IFERROR(VLOOKUP(MTPL_Registrations[[#This Row],[player_id]],Table6[#All],10,0),FALSE)</f>
        <v>0</v>
      </c>
      <c r="W220" s="15" t="b">
        <f>IFERROR(VLOOKUP(MTPL_Registrations[[#This Row],[player_id]],ONWER_RETAINED_PLAYER!$A$1:$M$25,3,0),FALSE)</f>
        <v>0</v>
      </c>
      <c r="X220" s="15" t="b">
        <f>IFERROR(VLOOKUP(MTPL_Registrations[[#This Row],[player_id]],ONWER_RETAINED_PLAYER!$A$1:$M$25,4,0),FALSE)</f>
        <v>0</v>
      </c>
      <c r="Y220" s="15">
        <v>219</v>
      </c>
      <c r="Z220" s="15">
        <v>136</v>
      </c>
      <c r="AA220" s="18">
        <v>212</v>
      </c>
      <c r="AB220" s="15">
        <f>VLOOKUP(MTPL_Registrations[[#This Row],[player_id]],'MTBC statistics'!$A$1:$AK$1196,13,0)</f>
        <v>2</v>
      </c>
      <c r="AC220" s="15">
        <f>VLOOKUP(MTPL_Registrations[[#This Row],[player_id]],'MTBC statistics'!$A$1:$AK$1196,14,0)</f>
        <v>1</v>
      </c>
      <c r="AD220" s="19"/>
    </row>
    <row r="221" spans="1:30" ht="22" customHeight="1" x14ac:dyDescent="0.2">
      <c r="A221" s="20">
        <v>513239</v>
      </c>
      <c r="B221" s="12" t="s">
        <v>405</v>
      </c>
      <c r="C221" s="12" t="s">
        <v>406</v>
      </c>
      <c r="D221" s="12">
        <v>9522176254</v>
      </c>
      <c r="E221" s="12" t="s">
        <v>396</v>
      </c>
      <c r="F221" s="13">
        <f>VLOOKUP(MTPL_Registrations[[#This Row],[player_id]],'MTBC statistics'!$A$1:$AK$1196,8,0)</f>
        <v>9</v>
      </c>
      <c r="G221" s="13">
        <f>VLOOKUP(MTPL_Registrations[[#This Row],[player_id]],'MTBC statistics'!$A$1:$AK$1196,11,0)</f>
        <v>43</v>
      </c>
      <c r="H221" s="13">
        <f>VLOOKUP(MTPL_Registrations[[#This Row],[player_id]],'MTBC statistics'!$A$1:$AK$1196,12,0)</f>
        <v>77</v>
      </c>
      <c r="I221" s="14">
        <f>VLOOKUP(MTPL_Registrations[[#This Row],[player_id]],'MTBC statistics'!$A$1:$AK$1196,17,0)</f>
        <v>55.844200000000001</v>
      </c>
      <c r="J221" s="15">
        <f>VLOOKUP(MTPL_Registrations[[#This Row],[player_id]],'MTBC statistics'!$A$1:$AK$1196,21,0)</f>
        <v>0</v>
      </c>
      <c r="K221" s="14">
        <f>VLOOKUP(MTPL_Registrations[[#This Row],[player_id]],'MTBC statistics'!$A$1:$AK$1196,23,0)</f>
        <v>0</v>
      </c>
      <c r="L221" s="15">
        <f>ROUND(VLOOKUP(MTPL_Registrations[[#This Row],[player_id]],'MTBC statistics'!$A$1:$AK$1196,19,0)/6,0)</f>
        <v>0</v>
      </c>
      <c r="M221" s="15">
        <f>VLOOKUP(MTPL_Registrations[[#This Row],[player_id]],'MTBC statistics'!$A$1:$AK$1196,16,0)</f>
        <v>5.375</v>
      </c>
      <c r="N221" s="15">
        <f>VLOOKUP(MTPL_Registrations[[#This Row],[player_id]],'MTBC statistics'!$A$1:$AK$1196,15,0)</f>
        <v>15</v>
      </c>
      <c r="O221" s="16">
        <f>VLOOKUP(MTPL_Registrations[[#This Row],[player_id]],'MTBC statistics'!$A$1:$AK$1196,24,0)</f>
        <v>0</v>
      </c>
      <c r="P221" s="17">
        <f>VLOOKUP(MTPL_Registrations[[#This Row],[player_id]],'MTBC statistics'!$A$1:$AK$1196,28,0)</f>
        <v>0</v>
      </c>
      <c r="Q221" s="13">
        <f>VLOOKUP(MTPL_Registrations[[#This Row],[player_id]],'MTBC statistics'!$A$1:$AK$1196,29,0)</f>
        <v>2</v>
      </c>
      <c r="R221" s="13">
        <f>VLOOKUP(MTPL_Registrations[[#This Row],[player_id]],'MTBC statistics'!$A$1:$AK$1196,34,0)</f>
        <v>66</v>
      </c>
      <c r="S221" s="13">
        <f>VLOOKUP(MTPL_Registrations[[#This Row],[player_id]],'MTBC statistics'!$A$1:$AK$1196,35,0)</f>
        <v>46</v>
      </c>
      <c r="T221" s="13">
        <f>VLOOKUP(MTPL_Registrations[[#This Row],[player_id]],'MTBC statistics'!$A$1:$AK$1196,36,0)</f>
        <v>0</v>
      </c>
      <c r="U221" s="13">
        <f>VLOOKUP(MTPL_Registrations[[#This Row],[player_id]],'MTBC statistics'!$A$1:$AK$1196,37,0)</f>
        <v>20</v>
      </c>
      <c r="V221" s="15" t="b">
        <f>IFERROR(VLOOKUP(MTPL_Registrations[[#This Row],[player_id]],Table6[#All],10,0),FALSE)</f>
        <v>0</v>
      </c>
      <c r="W221" s="15" t="b">
        <f>IFERROR(VLOOKUP(MTPL_Registrations[[#This Row],[player_id]],ONWER_RETAINED_PLAYER!$A$1:$M$25,3,0),FALSE)</f>
        <v>0</v>
      </c>
      <c r="X221" s="15" t="b">
        <f>IFERROR(VLOOKUP(MTPL_Registrations[[#This Row],[player_id]],ONWER_RETAINED_PLAYER!$A$1:$M$25,4,0),FALSE)</f>
        <v>0</v>
      </c>
      <c r="Y221" s="15">
        <v>220</v>
      </c>
      <c r="Z221" s="15">
        <v>157</v>
      </c>
      <c r="AA221" s="18">
        <v>215</v>
      </c>
      <c r="AB221" s="15">
        <f>VLOOKUP(MTPL_Registrations[[#This Row],[player_id]],'MTBC statistics'!$A$1:$AK$1196,13,0)</f>
        <v>3</v>
      </c>
      <c r="AC221" s="15">
        <f>VLOOKUP(MTPL_Registrations[[#This Row],[player_id]],'MTBC statistics'!$A$1:$AK$1196,14,0)</f>
        <v>0</v>
      </c>
      <c r="AD221" s="19"/>
    </row>
    <row r="222" spans="1:30" ht="22" customHeight="1" x14ac:dyDescent="0.2">
      <c r="A222" s="20">
        <v>1278870</v>
      </c>
      <c r="B222" s="12" t="s">
        <v>262</v>
      </c>
      <c r="C222" s="12" t="s">
        <v>263</v>
      </c>
      <c r="D222" s="12" t="s">
        <v>264</v>
      </c>
      <c r="E222" s="12" t="s">
        <v>253</v>
      </c>
      <c r="F222" s="13">
        <f>VLOOKUP(MTPL_Registrations[[#This Row],[player_id]],'MTBC statistics'!$A$1:$AK$1196,8,0)</f>
        <v>7</v>
      </c>
      <c r="G222" s="13">
        <f>VLOOKUP(MTPL_Registrations[[#This Row],[player_id]],'MTBC statistics'!$A$1:$AK$1196,11,0)</f>
        <v>5</v>
      </c>
      <c r="H222" s="13">
        <f>VLOOKUP(MTPL_Registrations[[#This Row],[player_id]],'MTBC statistics'!$A$1:$AK$1196,12,0)</f>
        <v>13</v>
      </c>
      <c r="I222" s="14">
        <f>VLOOKUP(MTPL_Registrations[[#This Row],[player_id]],'MTBC statistics'!$A$1:$AK$1196,17,0)</f>
        <v>38.461500000000001</v>
      </c>
      <c r="J222" s="15">
        <f>VLOOKUP(MTPL_Registrations[[#This Row],[player_id]],'MTBC statistics'!$A$1:$AK$1196,21,0)</f>
        <v>0</v>
      </c>
      <c r="K222" s="14">
        <f>VLOOKUP(MTPL_Registrations[[#This Row],[player_id]],'MTBC statistics'!$A$1:$AK$1196,23,0)</f>
        <v>11</v>
      </c>
      <c r="L222" s="15">
        <f>ROUND(VLOOKUP(MTPL_Registrations[[#This Row],[player_id]],'MTBC statistics'!$A$1:$AK$1196,19,0)/6,0)</f>
        <v>1</v>
      </c>
      <c r="M222" s="15">
        <f>VLOOKUP(MTPL_Registrations[[#This Row],[player_id]],'MTBC statistics'!$A$1:$AK$1196,16,0)</f>
        <v>2.5</v>
      </c>
      <c r="N222" s="15">
        <f>VLOOKUP(MTPL_Registrations[[#This Row],[player_id]],'MTBC statistics'!$A$1:$AK$1196,15,0)</f>
        <v>3</v>
      </c>
      <c r="O222" s="16">
        <f>VLOOKUP(MTPL_Registrations[[#This Row],[player_id]],'MTBC statistics'!$A$1:$AK$1196,24,0)</f>
        <v>0</v>
      </c>
      <c r="P222" s="17">
        <f>VLOOKUP(MTPL_Registrations[[#This Row],[player_id]],'MTBC statistics'!$A$1:$AK$1196,28,0)</f>
        <v>0</v>
      </c>
      <c r="Q222" s="13">
        <f>VLOOKUP(MTPL_Registrations[[#This Row],[player_id]],'MTBC statistics'!$A$1:$AK$1196,29,0)</f>
        <v>4</v>
      </c>
      <c r="R222" s="13">
        <f>VLOOKUP(MTPL_Registrations[[#This Row],[player_id]],'MTBC statistics'!$A$1:$AK$1196,34,0)</f>
        <v>65</v>
      </c>
      <c r="S222" s="13">
        <f>VLOOKUP(MTPL_Registrations[[#This Row],[player_id]],'MTBC statistics'!$A$1:$AK$1196,35,0)</f>
        <v>5</v>
      </c>
      <c r="T222" s="13">
        <f>VLOOKUP(MTPL_Registrations[[#This Row],[player_id]],'MTBC statistics'!$A$1:$AK$1196,36,0)</f>
        <v>0</v>
      </c>
      <c r="U222" s="13">
        <f>VLOOKUP(MTPL_Registrations[[#This Row],[player_id]],'MTBC statistics'!$A$1:$AK$1196,37,0)</f>
        <v>60</v>
      </c>
      <c r="V222" s="15" t="b">
        <f>IFERROR(VLOOKUP(MTPL_Registrations[[#This Row],[player_id]],Table6[#All],10,0),FALSE)</f>
        <v>0</v>
      </c>
      <c r="W222" s="15" t="b">
        <f>IFERROR(VLOOKUP(MTPL_Registrations[[#This Row],[player_id]],ONWER_RETAINED_PLAYER!$A$1:$M$25,3,0),FALSE)</f>
        <v>0</v>
      </c>
      <c r="X222" s="15" t="b">
        <f>IFERROR(VLOOKUP(MTPL_Registrations[[#This Row],[player_id]],ONWER_RETAINED_PLAYER!$A$1:$M$25,4,0),FALSE)</f>
        <v>0</v>
      </c>
      <c r="Y222" s="15">
        <v>221</v>
      </c>
      <c r="Z222" s="15">
        <v>195</v>
      </c>
      <c r="AA222" s="18">
        <v>221</v>
      </c>
      <c r="AB222" s="15">
        <f>VLOOKUP(MTPL_Registrations[[#This Row],[player_id]],'MTBC statistics'!$A$1:$AK$1196,13,0)</f>
        <v>0</v>
      </c>
      <c r="AC222" s="15">
        <f>VLOOKUP(MTPL_Registrations[[#This Row],[player_id]],'MTBC statistics'!$A$1:$AK$1196,14,0)</f>
        <v>0</v>
      </c>
      <c r="AD222" s="19"/>
    </row>
    <row r="223" spans="1:30" ht="22" customHeight="1" x14ac:dyDescent="0.2">
      <c r="A223" s="20">
        <v>74580</v>
      </c>
      <c r="B223" s="12" t="s">
        <v>194</v>
      </c>
      <c r="C223" s="12" t="s">
        <v>195</v>
      </c>
      <c r="D223" s="12">
        <v>5075135316</v>
      </c>
      <c r="E223" s="12" t="s">
        <v>193</v>
      </c>
      <c r="F223" s="13">
        <f>VLOOKUP(MTPL_Registrations[[#This Row],[player_id]],'MTBC statistics'!$A$1:$AK$1196,8,0)</f>
        <v>7</v>
      </c>
      <c r="G223" s="13">
        <f>VLOOKUP(MTPL_Registrations[[#This Row],[player_id]],'MTBC statistics'!$A$1:$AK$1196,11,0)</f>
        <v>33</v>
      </c>
      <c r="H223" s="13">
        <f>VLOOKUP(MTPL_Registrations[[#This Row],[player_id]],'MTBC statistics'!$A$1:$AK$1196,12,0)</f>
        <v>82</v>
      </c>
      <c r="I223" s="14">
        <f>VLOOKUP(MTPL_Registrations[[#This Row],[player_id]],'MTBC statistics'!$A$1:$AK$1196,17,0)</f>
        <v>40.243899999999996</v>
      </c>
      <c r="J223" s="15">
        <f>VLOOKUP(MTPL_Registrations[[#This Row],[player_id]],'MTBC statistics'!$A$1:$AK$1196,21,0)</f>
        <v>0</v>
      </c>
      <c r="K223" s="14">
        <f>VLOOKUP(MTPL_Registrations[[#This Row],[player_id]],'MTBC statistics'!$A$1:$AK$1196,23,0)</f>
        <v>0</v>
      </c>
      <c r="L223" s="15">
        <f>ROUND(VLOOKUP(MTPL_Registrations[[#This Row],[player_id]],'MTBC statistics'!$A$1:$AK$1196,19,0)/6,0)</f>
        <v>0</v>
      </c>
      <c r="M223" s="15">
        <f>VLOOKUP(MTPL_Registrations[[#This Row],[player_id]],'MTBC statistics'!$A$1:$AK$1196,16,0)</f>
        <v>4.7142999999999997</v>
      </c>
      <c r="N223" s="15">
        <f>VLOOKUP(MTPL_Registrations[[#This Row],[player_id]],'MTBC statistics'!$A$1:$AK$1196,15,0)</f>
        <v>12</v>
      </c>
      <c r="O223" s="16">
        <f>VLOOKUP(MTPL_Registrations[[#This Row],[player_id]],'MTBC statistics'!$A$1:$AK$1196,24,0)</f>
        <v>0</v>
      </c>
      <c r="P223" s="17">
        <f>VLOOKUP(MTPL_Registrations[[#This Row],[player_id]],'MTBC statistics'!$A$1:$AK$1196,28,0)</f>
        <v>0</v>
      </c>
      <c r="Q223" s="13">
        <f>VLOOKUP(MTPL_Registrations[[#This Row],[player_id]],'MTBC statistics'!$A$1:$AK$1196,29,0)</f>
        <v>1</v>
      </c>
      <c r="R223" s="13">
        <f>VLOOKUP(MTPL_Registrations[[#This Row],[player_id]],'MTBC statistics'!$A$1:$AK$1196,34,0)</f>
        <v>63</v>
      </c>
      <c r="S223" s="13">
        <f>VLOOKUP(MTPL_Registrations[[#This Row],[player_id]],'MTBC statistics'!$A$1:$AK$1196,35,0)</f>
        <v>13</v>
      </c>
      <c r="T223" s="13">
        <f>VLOOKUP(MTPL_Registrations[[#This Row],[player_id]],'MTBC statistics'!$A$1:$AK$1196,36,0)</f>
        <v>0</v>
      </c>
      <c r="U223" s="13">
        <f>VLOOKUP(MTPL_Registrations[[#This Row],[player_id]],'MTBC statistics'!$A$1:$AK$1196,37,0)</f>
        <v>50</v>
      </c>
      <c r="V223" s="15" t="b">
        <f>IFERROR(VLOOKUP(MTPL_Registrations[[#This Row],[player_id]],Table6[#All],10,0),FALSE)</f>
        <v>0</v>
      </c>
      <c r="W223" s="15" t="b">
        <f>IFERROR(VLOOKUP(MTPL_Registrations[[#This Row],[player_id]],ONWER_RETAINED_PLAYER!$A$1:$M$25,3,0),FALSE)</f>
        <v>0</v>
      </c>
      <c r="X223" s="15" t="b">
        <f>IFERROR(VLOOKUP(MTPL_Registrations[[#This Row],[player_id]],ONWER_RETAINED_PLAYER!$A$1:$M$25,4,0),FALSE)</f>
        <v>0</v>
      </c>
      <c r="Y223" s="15">
        <v>222</v>
      </c>
      <c r="Z223" s="15">
        <v>184</v>
      </c>
      <c r="AA223" s="18">
        <v>219</v>
      </c>
      <c r="AB223" s="15">
        <f>VLOOKUP(MTPL_Registrations[[#This Row],[player_id]],'MTBC statistics'!$A$1:$AK$1196,13,0)</f>
        <v>0</v>
      </c>
      <c r="AC223" s="15">
        <f>VLOOKUP(MTPL_Registrations[[#This Row],[player_id]],'MTBC statistics'!$A$1:$AK$1196,14,0)</f>
        <v>0</v>
      </c>
      <c r="AD223" s="19"/>
    </row>
    <row r="224" spans="1:30" ht="22" customHeight="1" x14ac:dyDescent="0.2">
      <c r="A224" s="20">
        <v>1247826</v>
      </c>
      <c r="B224" s="12" t="s">
        <v>297</v>
      </c>
      <c r="C224" s="12" t="s">
        <v>298</v>
      </c>
      <c r="D224" s="12">
        <v>9138502762</v>
      </c>
      <c r="E224" s="12" t="s">
        <v>296</v>
      </c>
      <c r="F224" s="13">
        <f>VLOOKUP(MTPL_Registrations[[#This Row],[player_id]],'MTBC statistics'!$A$1:$AK$1196,8,0)</f>
        <v>6</v>
      </c>
      <c r="G224" s="13">
        <f>VLOOKUP(MTPL_Registrations[[#This Row],[player_id]],'MTBC statistics'!$A$1:$AK$1196,11,0)</f>
        <v>21</v>
      </c>
      <c r="H224" s="13">
        <f>VLOOKUP(MTPL_Registrations[[#This Row],[player_id]],'MTBC statistics'!$A$1:$AK$1196,12,0)</f>
        <v>38</v>
      </c>
      <c r="I224" s="14">
        <f>VLOOKUP(MTPL_Registrations[[#This Row],[player_id]],'MTBC statistics'!$A$1:$AK$1196,17,0)</f>
        <v>55.263199999999998</v>
      </c>
      <c r="J224" s="15">
        <f>VLOOKUP(MTPL_Registrations[[#This Row],[player_id]],'MTBC statistics'!$A$1:$AK$1196,21,0)</f>
        <v>0</v>
      </c>
      <c r="K224" s="14">
        <f>VLOOKUP(MTPL_Registrations[[#This Row],[player_id]],'MTBC statistics'!$A$1:$AK$1196,23,0)</f>
        <v>0</v>
      </c>
      <c r="L224" s="15">
        <f>ROUND(VLOOKUP(MTPL_Registrations[[#This Row],[player_id]],'MTBC statistics'!$A$1:$AK$1196,19,0)/6,0)</f>
        <v>0</v>
      </c>
      <c r="M224" s="15">
        <f>VLOOKUP(MTPL_Registrations[[#This Row],[player_id]],'MTBC statistics'!$A$1:$AK$1196,16,0)</f>
        <v>4.2</v>
      </c>
      <c r="N224" s="15">
        <f>VLOOKUP(MTPL_Registrations[[#This Row],[player_id]],'MTBC statistics'!$A$1:$AK$1196,15,0)</f>
        <v>9</v>
      </c>
      <c r="O224" s="16">
        <f>VLOOKUP(MTPL_Registrations[[#This Row],[player_id]],'MTBC statistics'!$A$1:$AK$1196,24,0)</f>
        <v>0</v>
      </c>
      <c r="P224" s="17">
        <f>VLOOKUP(MTPL_Registrations[[#This Row],[player_id]],'MTBC statistics'!$A$1:$AK$1196,28,0)</f>
        <v>0</v>
      </c>
      <c r="Q224" s="13">
        <f>VLOOKUP(MTPL_Registrations[[#This Row],[player_id]],'MTBC statistics'!$A$1:$AK$1196,29,0)</f>
        <v>5</v>
      </c>
      <c r="R224" s="13">
        <f>VLOOKUP(MTPL_Registrations[[#This Row],[player_id]],'MTBC statistics'!$A$1:$AK$1196,34,0)</f>
        <v>51</v>
      </c>
      <c r="S224" s="13">
        <f>VLOOKUP(MTPL_Registrations[[#This Row],[player_id]],'MTBC statistics'!$A$1:$AK$1196,35,0)</f>
        <v>1</v>
      </c>
      <c r="T224" s="13">
        <f>VLOOKUP(MTPL_Registrations[[#This Row],[player_id]],'MTBC statistics'!$A$1:$AK$1196,36,0)</f>
        <v>0</v>
      </c>
      <c r="U224" s="13">
        <f>VLOOKUP(MTPL_Registrations[[#This Row],[player_id]],'MTBC statistics'!$A$1:$AK$1196,37,0)</f>
        <v>50</v>
      </c>
      <c r="V224" s="15" t="b">
        <f>IFERROR(VLOOKUP(MTPL_Registrations[[#This Row],[player_id]],Table6[#All],10,0),FALSE)</f>
        <v>0</v>
      </c>
      <c r="W224" s="15" t="b">
        <f>IFERROR(VLOOKUP(MTPL_Registrations[[#This Row],[player_id]],ONWER_RETAINED_PLAYER!$A$1:$M$25,3,0),FALSE)</f>
        <v>0</v>
      </c>
      <c r="X224" s="15" t="b">
        <f>IFERROR(VLOOKUP(MTPL_Registrations[[#This Row],[player_id]],ONWER_RETAINED_PLAYER!$A$1:$M$25,4,0),FALSE)</f>
        <v>0</v>
      </c>
      <c r="Y224" s="15">
        <v>223</v>
      </c>
      <c r="Z224" s="15">
        <v>208</v>
      </c>
      <c r="AA224" s="18">
        <v>226</v>
      </c>
      <c r="AB224" s="15">
        <f>VLOOKUP(MTPL_Registrations[[#This Row],[player_id]],'MTBC statistics'!$A$1:$AK$1196,13,0)</f>
        <v>0</v>
      </c>
      <c r="AC224" s="15">
        <f>VLOOKUP(MTPL_Registrations[[#This Row],[player_id]],'MTBC statistics'!$A$1:$AK$1196,14,0)</f>
        <v>0</v>
      </c>
      <c r="AD224" s="19"/>
    </row>
    <row r="225" spans="1:30" ht="22" customHeight="1" x14ac:dyDescent="0.2">
      <c r="A225" s="20">
        <v>834566</v>
      </c>
      <c r="B225" s="12" t="s">
        <v>199</v>
      </c>
      <c r="C225" s="12" t="s">
        <v>200</v>
      </c>
      <c r="D225" s="12">
        <v>9523032454</v>
      </c>
      <c r="E225" s="12" t="s">
        <v>193</v>
      </c>
      <c r="F225" s="13">
        <f>VLOOKUP(MTPL_Registrations[[#This Row],[player_id]],'MTBC statistics'!$A$1:$AK$1196,8,0)</f>
        <v>3</v>
      </c>
      <c r="G225" s="13">
        <f>VLOOKUP(MTPL_Registrations[[#This Row],[player_id]],'MTBC statistics'!$A$1:$AK$1196,11,0)</f>
        <v>0</v>
      </c>
      <c r="H225" s="13">
        <f>VLOOKUP(MTPL_Registrations[[#This Row],[player_id]],'MTBC statistics'!$A$1:$AK$1196,12,0)</f>
        <v>1</v>
      </c>
      <c r="I225" s="14">
        <f>VLOOKUP(MTPL_Registrations[[#This Row],[player_id]],'MTBC statistics'!$A$1:$AK$1196,17,0)</f>
        <v>0</v>
      </c>
      <c r="J225" s="15">
        <f>VLOOKUP(MTPL_Registrations[[#This Row],[player_id]],'MTBC statistics'!$A$1:$AK$1196,21,0)</f>
        <v>0</v>
      </c>
      <c r="K225" s="14">
        <f>VLOOKUP(MTPL_Registrations[[#This Row],[player_id]],'MTBC statistics'!$A$1:$AK$1196,23,0)</f>
        <v>3.875</v>
      </c>
      <c r="L225" s="15">
        <f>ROUND(VLOOKUP(MTPL_Registrations[[#This Row],[player_id]],'MTBC statistics'!$A$1:$AK$1196,19,0)/6,0)</f>
        <v>8</v>
      </c>
      <c r="M225" s="15">
        <f>VLOOKUP(MTPL_Registrations[[#This Row],[player_id]],'MTBC statistics'!$A$1:$AK$1196,16,0)</f>
        <v>0</v>
      </c>
      <c r="N225" s="15">
        <f>VLOOKUP(MTPL_Registrations[[#This Row],[player_id]],'MTBC statistics'!$A$1:$AK$1196,15,0)</f>
        <v>0</v>
      </c>
      <c r="O225" s="16">
        <f>VLOOKUP(MTPL_Registrations[[#This Row],[player_id]],'MTBC statistics'!$A$1:$AK$1196,24,0)</f>
        <v>0</v>
      </c>
      <c r="P225" s="17">
        <f>VLOOKUP(MTPL_Registrations[[#This Row],[player_id]],'MTBC statistics'!$A$1:$AK$1196,28,0)</f>
        <v>0</v>
      </c>
      <c r="Q225" s="13">
        <f>VLOOKUP(MTPL_Registrations[[#This Row],[player_id]],'MTBC statistics'!$A$1:$AK$1196,29,0)</f>
        <v>0</v>
      </c>
      <c r="R225" s="13">
        <f>VLOOKUP(MTPL_Registrations[[#This Row],[player_id]],'MTBC statistics'!$A$1:$AK$1196,34,0)</f>
        <v>50</v>
      </c>
      <c r="S225" s="13">
        <f>VLOOKUP(MTPL_Registrations[[#This Row],[player_id]],'MTBC statistics'!$A$1:$AK$1196,35,0)</f>
        <v>-10</v>
      </c>
      <c r="T225" s="13">
        <f>VLOOKUP(MTPL_Registrations[[#This Row],[player_id]],'MTBC statistics'!$A$1:$AK$1196,36,0)</f>
        <v>40</v>
      </c>
      <c r="U225" s="13">
        <f>VLOOKUP(MTPL_Registrations[[#This Row],[player_id]],'MTBC statistics'!$A$1:$AK$1196,37,0)</f>
        <v>20</v>
      </c>
      <c r="V225" s="15" t="b">
        <f>IFERROR(VLOOKUP(MTPL_Registrations[[#This Row],[player_id]],Table6[#All],10,0),FALSE)</f>
        <v>0</v>
      </c>
      <c r="W225" s="15" t="b">
        <f>IFERROR(VLOOKUP(MTPL_Registrations[[#This Row],[player_id]],ONWER_RETAINED_PLAYER!$A$1:$M$25,3,0),FALSE)</f>
        <v>0</v>
      </c>
      <c r="X225" s="15" t="b">
        <f>IFERROR(VLOOKUP(MTPL_Registrations[[#This Row],[player_id]],ONWER_RETAINED_PLAYER!$A$1:$M$25,4,0),FALSE)</f>
        <v>0</v>
      </c>
      <c r="Y225" s="15">
        <v>224</v>
      </c>
      <c r="Z225" s="15">
        <v>229</v>
      </c>
      <c r="AA225" s="18">
        <v>174</v>
      </c>
      <c r="AB225" s="15">
        <f>VLOOKUP(MTPL_Registrations[[#This Row],[player_id]],'MTBC statistics'!$A$1:$AK$1196,13,0)</f>
        <v>0</v>
      </c>
      <c r="AC225" s="15">
        <f>VLOOKUP(MTPL_Registrations[[#This Row],[player_id]],'MTBC statistics'!$A$1:$AK$1196,14,0)</f>
        <v>0</v>
      </c>
      <c r="AD225" s="19"/>
    </row>
    <row r="226" spans="1:30" ht="22" customHeight="1" x14ac:dyDescent="0.2">
      <c r="A226" s="20">
        <v>853761</v>
      </c>
      <c r="B226" s="12" t="s">
        <v>191</v>
      </c>
      <c r="C226" s="12" t="s">
        <v>192</v>
      </c>
      <c r="D226" s="12">
        <v>2167031438</v>
      </c>
      <c r="E226" s="12" t="s">
        <v>190</v>
      </c>
      <c r="F226" s="13">
        <f>VLOOKUP(MTPL_Registrations[[#This Row],[player_id]],'MTBC statistics'!$A$1:$AK$1196,8,0)</f>
        <v>8</v>
      </c>
      <c r="G226" s="13">
        <f>VLOOKUP(MTPL_Registrations[[#This Row],[player_id]],'MTBC statistics'!$A$1:$AK$1196,11,0)</f>
        <v>15</v>
      </c>
      <c r="H226" s="13">
        <f>VLOOKUP(MTPL_Registrations[[#This Row],[player_id]],'MTBC statistics'!$A$1:$AK$1196,12,0)</f>
        <v>39</v>
      </c>
      <c r="I226" s="14">
        <f>VLOOKUP(MTPL_Registrations[[#This Row],[player_id]],'MTBC statistics'!$A$1:$AK$1196,17,0)</f>
        <v>38.461500000000001</v>
      </c>
      <c r="J226" s="15">
        <f>VLOOKUP(MTPL_Registrations[[#This Row],[player_id]],'MTBC statistics'!$A$1:$AK$1196,21,0)</f>
        <v>0</v>
      </c>
      <c r="K226" s="14">
        <f>VLOOKUP(MTPL_Registrations[[#This Row],[player_id]],'MTBC statistics'!$A$1:$AK$1196,23,0)</f>
        <v>0</v>
      </c>
      <c r="L226" s="15">
        <f>ROUND(VLOOKUP(MTPL_Registrations[[#This Row],[player_id]],'MTBC statistics'!$A$1:$AK$1196,19,0)/6,0)</f>
        <v>0</v>
      </c>
      <c r="M226" s="15">
        <f>VLOOKUP(MTPL_Registrations[[#This Row],[player_id]],'MTBC statistics'!$A$1:$AK$1196,16,0)</f>
        <v>2.1429</v>
      </c>
      <c r="N226" s="15">
        <f>VLOOKUP(MTPL_Registrations[[#This Row],[player_id]],'MTBC statistics'!$A$1:$AK$1196,15,0)</f>
        <v>6</v>
      </c>
      <c r="O226" s="16">
        <f>VLOOKUP(MTPL_Registrations[[#This Row],[player_id]],'MTBC statistics'!$A$1:$AK$1196,24,0)</f>
        <v>0</v>
      </c>
      <c r="P226" s="17">
        <f>VLOOKUP(MTPL_Registrations[[#This Row],[player_id]],'MTBC statistics'!$A$1:$AK$1196,28,0)</f>
        <v>0</v>
      </c>
      <c r="Q226" s="13">
        <f>VLOOKUP(MTPL_Registrations[[#This Row],[player_id]],'MTBC statistics'!$A$1:$AK$1196,29,0)</f>
        <v>3</v>
      </c>
      <c r="R226" s="13">
        <f>VLOOKUP(MTPL_Registrations[[#This Row],[player_id]],'MTBC statistics'!$A$1:$AK$1196,34,0)</f>
        <v>45</v>
      </c>
      <c r="S226" s="13">
        <f>VLOOKUP(MTPL_Registrations[[#This Row],[player_id]],'MTBC statistics'!$A$1:$AK$1196,35,0)</f>
        <v>-5</v>
      </c>
      <c r="T226" s="13">
        <f>VLOOKUP(MTPL_Registrations[[#This Row],[player_id]],'MTBC statistics'!$A$1:$AK$1196,36,0)</f>
        <v>0</v>
      </c>
      <c r="U226" s="13">
        <f>VLOOKUP(MTPL_Registrations[[#This Row],[player_id]],'MTBC statistics'!$A$1:$AK$1196,37,0)</f>
        <v>50</v>
      </c>
      <c r="V226" s="15" t="b">
        <f>IFERROR(VLOOKUP(MTPL_Registrations[[#This Row],[player_id]],Table6[#All],10,0),FALSE)</f>
        <v>0</v>
      </c>
      <c r="W226" s="15" t="b">
        <f>IFERROR(VLOOKUP(MTPL_Registrations[[#This Row],[player_id]],ONWER_RETAINED_PLAYER!$A$1:$M$25,3,0),FALSE)</f>
        <v>0</v>
      </c>
      <c r="X226" s="15" t="b">
        <f>IFERROR(VLOOKUP(MTPL_Registrations[[#This Row],[player_id]],ONWER_RETAINED_PLAYER!$A$1:$M$25,4,0),FALSE)</f>
        <v>0</v>
      </c>
      <c r="Y226" s="15">
        <v>225</v>
      </c>
      <c r="Z226" s="15">
        <v>220</v>
      </c>
      <c r="AA226" s="18">
        <v>233</v>
      </c>
      <c r="AB226" s="15">
        <f>VLOOKUP(MTPL_Registrations[[#This Row],[player_id]],'MTBC statistics'!$A$1:$AK$1196,13,0)</f>
        <v>0</v>
      </c>
      <c r="AC226" s="15">
        <f>VLOOKUP(MTPL_Registrations[[#This Row],[player_id]],'MTBC statistics'!$A$1:$AK$1196,14,0)</f>
        <v>0</v>
      </c>
      <c r="AD226" s="19"/>
    </row>
    <row r="227" spans="1:30" ht="22" customHeight="1" x14ac:dyDescent="0.2">
      <c r="A227" s="20">
        <v>513263</v>
      </c>
      <c r="B227" s="12" t="s">
        <v>2192</v>
      </c>
      <c r="C227" s="12"/>
      <c r="D227" s="12"/>
      <c r="E227" s="12" t="s">
        <v>229</v>
      </c>
      <c r="F227" s="13">
        <f>VLOOKUP(MTPL_Registrations[[#This Row],[player_id]],'MTBC statistics'!$A$1:$AK$1196,8,0)</f>
        <v>4</v>
      </c>
      <c r="G227" s="13">
        <f>VLOOKUP(MTPL_Registrations[[#This Row],[player_id]],'MTBC statistics'!$A$1:$AK$1196,11,0)</f>
        <v>21</v>
      </c>
      <c r="H227" s="13">
        <f>VLOOKUP(MTPL_Registrations[[#This Row],[player_id]],'MTBC statistics'!$A$1:$AK$1196,12,0)</f>
        <v>44</v>
      </c>
      <c r="I227" s="14">
        <f>VLOOKUP(MTPL_Registrations[[#This Row],[player_id]],'MTBC statistics'!$A$1:$AK$1196,17,0)</f>
        <v>47.7273</v>
      </c>
      <c r="J227" s="15">
        <f>VLOOKUP(MTPL_Registrations[[#This Row],[player_id]],'MTBC statistics'!$A$1:$AK$1196,21,0)</f>
        <v>1</v>
      </c>
      <c r="K227" s="14">
        <f>VLOOKUP(MTPL_Registrations[[#This Row],[player_id]],'MTBC statistics'!$A$1:$AK$1196,23,0)</f>
        <v>6.5</v>
      </c>
      <c r="L227" s="15">
        <f>ROUND(VLOOKUP(MTPL_Registrations[[#This Row],[player_id]],'MTBC statistics'!$A$1:$AK$1196,19,0)/6,0)</f>
        <v>2</v>
      </c>
      <c r="M227" s="15">
        <f>VLOOKUP(MTPL_Registrations[[#This Row],[player_id]],'MTBC statistics'!$A$1:$AK$1196,16,0)</f>
        <v>5.25</v>
      </c>
      <c r="N227" s="15">
        <f>VLOOKUP(MTPL_Registrations[[#This Row],[player_id]],'MTBC statistics'!$A$1:$AK$1196,15,0)</f>
        <v>14</v>
      </c>
      <c r="O227" s="16">
        <f>VLOOKUP(MTPL_Registrations[[#This Row],[player_id]],'MTBC statistics'!$A$1:$AK$1196,24,0)</f>
        <v>43478</v>
      </c>
      <c r="P227" s="17">
        <f>VLOOKUP(MTPL_Registrations[[#This Row],[player_id]],'MTBC statistics'!$A$1:$AK$1196,28,0)</f>
        <v>0</v>
      </c>
      <c r="Q227" s="13">
        <f>VLOOKUP(MTPL_Registrations[[#This Row],[player_id]],'MTBC statistics'!$A$1:$AK$1196,29,0)</f>
        <v>0</v>
      </c>
      <c r="R227" s="13">
        <f>VLOOKUP(MTPL_Registrations[[#This Row],[player_id]],'MTBC statistics'!$A$1:$AK$1196,34,0)</f>
        <v>42</v>
      </c>
      <c r="S227" s="13">
        <f>VLOOKUP(MTPL_Registrations[[#This Row],[player_id]],'MTBC statistics'!$A$1:$AK$1196,35,0)</f>
        <v>22</v>
      </c>
      <c r="T227" s="13">
        <f>VLOOKUP(MTPL_Registrations[[#This Row],[player_id]],'MTBC statistics'!$A$1:$AK$1196,36,0)</f>
        <v>20</v>
      </c>
      <c r="U227" s="13">
        <f>VLOOKUP(MTPL_Registrations[[#This Row],[player_id]],'MTBC statistics'!$A$1:$AK$1196,37,0)</f>
        <v>0</v>
      </c>
      <c r="V227" s="15" t="b">
        <f>IFERROR(VLOOKUP(MTPL_Registrations[[#This Row],[player_id]],Table6[#All],10,0),FALSE)</f>
        <v>0</v>
      </c>
      <c r="W227" s="15" t="b">
        <f>IFERROR(VLOOKUP(MTPL_Registrations[[#This Row],[player_id]],ONWER_RETAINED_PLAYER!$A$1:$M$25,3,0),FALSE)</f>
        <v>0</v>
      </c>
      <c r="X227" s="15" t="b">
        <f>IFERROR(VLOOKUP(MTPL_Registrations[[#This Row],[player_id]],ONWER_RETAINED_PLAYER!$A$1:$M$25,4,0),FALSE)</f>
        <v>1</v>
      </c>
      <c r="Y227" s="15">
        <v>226</v>
      </c>
      <c r="Z227" s="15">
        <v>175</v>
      </c>
      <c r="AA227" s="18">
        <v>181</v>
      </c>
      <c r="AB227" s="15">
        <f>VLOOKUP(MTPL_Registrations[[#This Row],[player_id]],'MTBC statistics'!$A$1:$AK$1196,13,0)</f>
        <v>1</v>
      </c>
      <c r="AC227" s="15">
        <f>VLOOKUP(MTPL_Registrations[[#This Row],[player_id]],'MTBC statistics'!$A$1:$AK$1196,14,0)</f>
        <v>0</v>
      </c>
      <c r="AD227" s="19"/>
    </row>
    <row r="228" spans="1:30" ht="22" customHeight="1" x14ac:dyDescent="0.2">
      <c r="A228" s="20">
        <v>1357917</v>
      </c>
      <c r="B228" s="12" t="s">
        <v>14</v>
      </c>
      <c r="C228" s="12" t="s">
        <v>15</v>
      </c>
      <c r="D228" s="12">
        <v>5107371238</v>
      </c>
      <c r="E228" s="12" t="s">
        <v>13</v>
      </c>
      <c r="F228" s="13">
        <f>VLOOKUP(MTPL_Registrations[[#This Row],[player_id]],'MTBC statistics'!$A$1:$AK$1196,8,0)</f>
        <v>4</v>
      </c>
      <c r="G228" s="13">
        <f>VLOOKUP(MTPL_Registrations[[#This Row],[player_id]],'MTBC statistics'!$A$1:$AK$1196,11,0)</f>
        <v>16</v>
      </c>
      <c r="H228" s="13">
        <f>VLOOKUP(MTPL_Registrations[[#This Row],[player_id]],'MTBC statistics'!$A$1:$AK$1196,12,0)</f>
        <v>36</v>
      </c>
      <c r="I228" s="14">
        <f>VLOOKUP(MTPL_Registrations[[#This Row],[player_id]],'MTBC statistics'!$A$1:$AK$1196,17,0)</f>
        <v>44.444400000000002</v>
      </c>
      <c r="J228" s="15">
        <f>VLOOKUP(MTPL_Registrations[[#This Row],[player_id]],'MTBC statistics'!$A$1:$AK$1196,21,0)</f>
        <v>0</v>
      </c>
      <c r="K228" s="14">
        <f>VLOOKUP(MTPL_Registrations[[#This Row],[player_id]],'MTBC statistics'!$A$1:$AK$1196,23,0)</f>
        <v>0</v>
      </c>
      <c r="L228" s="15">
        <f>ROUND(VLOOKUP(MTPL_Registrations[[#This Row],[player_id]],'MTBC statistics'!$A$1:$AK$1196,19,0)/6,0)</f>
        <v>0</v>
      </c>
      <c r="M228" s="15">
        <f>VLOOKUP(MTPL_Registrations[[#This Row],[player_id]],'MTBC statistics'!$A$1:$AK$1196,16,0)</f>
        <v>4</v>
      </c>
      <c r="N228" s="15">
        <f>VLOOKUP(MTPL_Registrations[[#This Row],[player_id]],'MTBC statistics'!$A$1:$AK$1196,15,0)</f>
        <v>8</v>
      </c>
      <c r="O228" s="16">
        <f>VLOOKUP(MTPL_Registrations[[#This Row],[player_id]],'MTBC statistics'!$A$1:$AK$1196,24,0)</f>
        <v>0</v>
      </c>
      <c r="P228" s="17">
        <f>VLOOKUP(MTPL_Registrations[[#This Row],[player_id]],'MTBC statistics'!$A$1:$AK$1196,28,0)</f>
        <v>0</v>
      </c>
      <c r="Q228" s="13">
        <f>VLOOKUP(MTPL_Registrations[[#This Row],[player_id]],'MTBC statistics'!$A$1:$AK$1196,29,0)</f>
        <v>2</v>
      </c>
      <c r="R228" s="13">
        <f>VLOOKUP(MTPL_Registrations[[#This Row],[player_id]],'MTBC statistics'!$A$1:$AK$1196,34,0)</f>
        <v>40</v>
      </c>
      <c r="S228" s="13">
        <f>VLOOKUP(MTPL_Registrations[[#This Row],[player_id]],'MTBC statistics'!$A$1:$AK$1196,35,0)</f>
        <v>0</v>
      </c>
      <c r="T228" s="13">
        <f>VLOOKUP(MTPL_Registrations[[#This Row],[player_id]],'MTBC statistics'!$A$1:$AK$1196,36,0)</f>
        <v>0</v>
      </c>
      <c r="U228" s="13">
        <f>VLOOKUP(MTPL_Registrations[[#This Row],[player_id]],'MTBC statistics'!$A$1:$AK$1196,37,0)</f>
        <v>40</v>
      </c>
      <c r="V228" s="15" t="b">
        <f>IFERROR(VLOOKUP(MTPL_Registrations[[#This Row],[player_id]],Table6[#All],10,0),FALSE)</f>
        <v>0</v>
      </c>
      <c r="W228" s="15" t="b">
        <f>IFERROR(VLOOKUP(MTPL_Registrations[[#This Row],[player_id]],ONWER_RETAINED_PLAYER!$A$1:$M$25,3,0),FALSE)</f>
        <v>0</v>
      </c>
      <c r="X228" s="15" t="b">
        <f>IFERROR(VLOOKUP(MTPL_Registrations[[#This Row],[player_id]],ONWER_RETAINED_PLAYER!$A$1:$M$25,4,0),FALSE)</f>
        <v>0</v>
      </c>
      <c r="Y228" s="15">
        <v>227</v>
      </c>
      <c r="Z228" s="15">
        <v>211</v>
      </c>
      <c r="AA228" s="18">
        <v>227</v>
      </c>
      <c r="AB228" s="15">
        <f>VLOOKUP(MTPL_Registrations[[#This Row],[player_id]],'MTBC statistics'!$A$1:$AK$1196,13,0)</f>
        <v>0</v>
      </c>
      <c r="AC228" s="15">
        <f>VLOOKUP(MTPL_Registrations[[#This Row],[player_id]],'MTBC statistics'!$A$1:$AK$1196,14,0)</f>
        <v>2</v>
      </c>
      <c r="AD228" s="19"/>
    </row>
    <row r="229" spans="1:30" ht="22" customHeight="1" x14ac:dyDescent="0.2">
      <c r="A229" s="20">
        <v>1314680</v>
      </c>
      <c r="B229" s="12" t="s">
        <v>326</v>
      </c>
      <c r="C229" s="12" t="s">
        <v>327</v>
      </c>
      <c r="D229" s="12">
        <v>6307309708</v>
      </c>
      <c r="E229" s="12" t="s">
        <v>325</v>
      </c>
      <c r="F229" s="13">
        <f>VLOOKUP(MTPL_Registrations[[#This Row],[player_id]],'MTBC statistics'!$A$1:$AK$1196,8,0)</f>
        <v>6</v>
      </c>
      <c r="G229" s="13">
        <f>VLOOKUP(MTPL_Registrations[[#This Row],[player_id]],'MTBC statistics'!$A$1:$AK$1196,11,0)</f>
        <v>9</v>
      </c>
      <c r="H229" s="13">
        <f>VLOOKUP(MTPL_Registrations[[#This Row],[player_id]],'MTBC statistics'!$A$1:$AK$1196,12,0)</f>
        <v>30</v>
      </c>
      <c r="I229" s="14">
        <f>VLOOKUP(MTPL_Registrations[[#This Row],[player_id]],'MTBC statistics'!$A$1:$AK$1196,17,0)</f>
        <v>30</v>
      </c>
      <c r="J229" s="15">
        <f>VLOOKUP(MTPL_Registrations[[#This Row],[player_id]],'MTBC statistics'!$A$1:$AK$1196,21,0)</f>
        <v>0</v>
      </c>
      <c r="K229" s="14">
        <f>VLOOKUP(MTPL_Registrations[[#This Row],[player_id]],'MTBC statistics'!$A$1:$AK$1196,23,0)</f>
        <v>0</v>
      </c>
      <c r="L229" s="15">
        <f>ROUND(VLOOKUP(MTPL_Registrations[[#This Row],[player_id]],'MTBC statistics'!$A$1:$AK$1196,19,0)/6,0)</f>
        <v>0</v>
      </c>
      <c r="M229" s="15">
        <f>VLOOKUP(MTPL_Registrations[[#This Row],[player_id]],'MTBC statistics'!$A$1:$AK$1196,16,0)</f>
        <v>1.8</v>
      </c>
      <c r="N229" s="15">
        <f>VLOOKUP(MTPL_Registrations[[#This Row],[player_id]],'MTBC statistics'!$A$1:$AK$1196,15,0)</f>
        <v>5</v>
      </c>
      <c r="O229" s="16">
        <f>VLOOKUP(MTPL_Registrations[[#This Row],[player_id]],'MTBC statistics'!$A$1:$AK$1196,24,0)</f>
        <v>0</v>
      </c>
      <c r="P229" s="17">
        <f>VLOOKUP(MTPL_Registrations[[#This Row],[player_id]],'MTBC statistics'!$A$1:$AK$1196,28,0)</f>
        <v>0</v>
      </c>
      <c r="Q229" s="13">
        <f>VLOOKUP(MTPL_Registrations[[#This Row],[player_id]],'MTBC statistics'!$A$1:$AK$1196,29,0)</f>
        <v>3</v>
      </c>
      <c r="R229" s="13">
        <f>VLOOKUP(MTPL_Registrations[[#This Row],[player_id]],'MTBC statistics'!$A$1:$AK$1196,34,0)</f>
        <v>29</v>
      </c>
      <c r="S229" s="13">
        <f>VLOOKUP(MTPL_Registrations[[#This Row],[player_id]],'MTBC statistics'!$A$1:$AK$1196,35,0)</f>
        <v>-21</v>
      </c>
      <c r="T229" s="13">
        <f>VLOOKUP(MTPL_Registrations[[#This Row],[player_id]],'MTBC statistics'!$A$1:$AK$1196,36,0)</f>
        <v>0</v>
      </c>
      <c r="U229" s="13">
        <f>VLOOKUP(MTPL_Registrations[[#This Row],[player_id]],'MTBC statistics'!$A$1:$AK$1196,37,0)</f>
        <v>50</v>
      </c>
      <c r="V229" s="15" t="b">
        <f>IFERROR(VLOOKUP(MTPL_Registrations[[#This Row],[player_id]],Table6[#All],10,0),FALSE)</f>
        <v>0</v>
      </c>
      <c r="W229" s="15" t="b">
        <f>IFERROR(VLOOKUP(MTPL_Registrations[[#This Row],[player_id]],ONWER_RETAINED_PLAYER!$A$1:$M$25,3,0),FALSE)</f>
        <v>0</v>
      </c>
      <c r="X229" s="15" t="b">
        <f>IFERROR(VLOOKUP(MTPL_Registrations[[#This Row],[player_id]],ONWER_RETAINED_PLAYER!$A$1:$M$25,4,0),FALSE)</f>
        <v>0</v>
      </c>
      <c r="Y229" s="15">
        <v>228</v>
      </c>
      <c r="Z229" s="15">
        <v>237</v>
      </c>
      <c r="AA229" s="18">
        <v>235</v>
      </c>
      <c r="AB229" s="15">
        <f>VLOOKUP(MTPL_Registrations[[#This Row],[player_id]],'MTBC statistics'!$A$1:$AK$1196,13,0)</f>
        <v>0</v>
      </c>
      <c r="AC229" s="15">
        <f>VLOOKUP(MTPL_Registrations[[#This Row],[player_id]],'MTBC statistics'!$A$1:$AK$1196,14,0)</f>
        <v>0</v>
      </c>
      <c r="AD229" s="19"/>
    </row>
    <row r="230" spans="1:30" ht="22" customHeight="1" x14ac:dyDescent="0.2">
      <c r="A230" s="20">
        <v>1225974</v>
      </c>
      <c r="B230" s="12" t="s">
        <v>299</v>
      </c>
      <c r="C230" s="12" t="s">
        <v>300</v>
      </c>
      <c r="D230" s="12"/>
      <c r="E230" s="12" t="s">
        <v>301</v>
      </c>
      <c r="F230" s="13">
        <f>VLOOKUP(MTPL_Registrations[[#This Row],[player_id]],'MTBC statistics'!$A$1:$AK$1196,8,0)</f>
        <v>3</v>
      </c>
      <c r="G230" s="13">
        <f>VLOOKUP(MTPL_Registrations[[#This Row],[player_id]],'MTBC statistics'!$A$1:$AK$1196,11,0)</f>
        <v>13</v>
      </c>
      <c r="H230" s="13">
        <f>VLOOKUP(MTPL_Registrations[[#This Row],[player_id]],'MTBC statistics'!$A$1:$AK$1196,12,0)</f>
        <v>18</v>
      </c>
      <c r="I230" s="14">
        <f>VLOOKUP(MTPL_Registrations[[#This Row],[player_id]],'MTBC statistics'!$A$1:$AK$1196,17,0)</f>
        <v>72.222200000000001</v>
      </c>
      <c r="J230" s="15">
        <f>VLOOKUP(MTPL_Registrations[[#This Row],[player_id]],'MTBC statistics'!$A$1:$AK$1196,21,0)</f>
        <v>0</v>
      </c>
      <c r="K230" s="14">
        <f>VLOOKUP(MTPL_Registrations[[#This Row],[player_id]],'MTBC statistics'!$A$1:$AK$1196,23,0)</f>
        <v>0</v>
      </c>
      <c r="L230" s="15">
        <f>ROUND(VLOOKUP(MTPL_Registrations[[#This Row],[player_id]],'MTBC statistics'!$A$1:$AK$1196,19,0)/6,0)</f>
        <v>0</v>
      </c>
      <c r="M230" s="15">
        <f>VLOOKUP(MTPL_Registrations[[#This Row],[player_id]],'MTBC statistics'!$A$1:$AK$1196,16,0)</f>
        <v>4.3333000000000004</v>
      </c>
      <c r="N230" s="15">
        <f>VLOOKUP(MTPL_Registrations[[#This Row],[player_id]],'MTBC statistics'!$A$1:$AK$1196,15,0)</f>
        <v>8</v>
      </c>
      <c r="O230" s="16">
        <f>VLOOKUP(MTPL_Registrations[[#This Row],[player_id]],'MTBC statistics'!$A$1:$AK$1196,24,0)</f>
        <v>0</v>
      </c>
      <c r="P230" s="17">
        <f>VLOOKUP(MTPL_Registrations[[#This Row],[player_id]],'MTBC statistics'!$A$1:$AK$1196,28,0)</f>
        <v>0</v>
      </c>
      <c r="Q230" s="13">
        <f>VLOOKUP(MTPL_Registrations[[#This Row],[player_id]],'MTBC statistics'!$A$1:$AK$1196,29,0)</f>
        <v>1</v>
      </c>
      <c r="R230" s="13">
        <f>VLOOKUP(MTPL_Registrations[[#This Row],[player_id]],'MTBC statistics'!$A$1:$AK$1196,34,0)</f>
        <v>23</v>
      </c>
      <c r="S230" s="13">
        <f>VLOOKUP(MTPL_Registrations[[#This Row],[player_id]],'MTBC statistics'!$A$1:$AK$1196,35,0)</f>
        <v>13</v>
      </c>
      <c r="T230" s="13">
        <f>VLOOKUP(MTPL_Registrations[[#This Row],[player_id]],'MTBC statistics'!$A$1:$AK$1196,36,0)</f>
        <v>0</v>
      </c>
      <c r="U230" s="13">
        <f>VLOOKUP(MTPL_Registrations[[#This Row],[player_id]],'MTBC statistics'!$A$1:$AK$1196,37,0)</f>
        <v>10</v>
      </c>
      <c r="V230" s="15" t="b">
        <f>IFERROR(VLOOKUP(MTPL_Registrations[[#This Row],[player_id]],Table6[#All],10,0),FALSE)</f>
        <v>0</v>
      </c>
      <c r="W230" s="15" t="b">
        <f>IFERROR(VLOOKUP(MTPL_Registrations[[#This Row],[player_id]],ONWER_RETAINED_PLAYER!$A$1:$M$25,3,0),FALSE)</f>
        <v>0</v>
      </c>
      <c r="X230" s="15" t="b">
        <f>IFERROR(VLOOKUP(MTPL_Registrations[[#This Row],[player_id]],ONWER_RETAINED_PLAYER!$A$1:$M$25,4,0),FALSE)</f>
        <v>0</v>
      </c>
      <c r="Y230" s="15">
        <v>229</v>
      </c>
      <c r="Z230" s="15">
        <v>185</v>
      </c>
      <c r="AA230" s="18">
        <v>220</v>
      </c>
      <c r="AB230" s="15">
        <f>VLOOKUP(MTPL_Registrations[[#This Row],[player_id]],'MTBC statistics'!$A$1:$AK$1196,13,0)</f>
        <v>0</v>
      </c>
      <c r="AC230" s="15">
        <f>VLOOKUP(MTPL_Registrations[[#This Row],[player_id]],'MTBC statistics'!$A$1:$AK$1196,14,0)</f>
        <v>0</v>
      </c>
      <c r="AD230" s="19"/>
    </row>
    <row r="231" spans="1:30" ht="22" customHeight="1" x14ac:dyDescent="0.2">
      <c r="A231" s="20">
        <v>529603</v>
      </c>
      <c r="B231" s="12" t="s">
        <v>2185</v>
      </c>
      <c r="C231" s="12"/>
      <c r="D231" s="12"/>
      <c r="E231" s="12" t="s">
        <v>304</v>
      </c>
      <c r="F231" s="13">
        <f>VLOOKUP(MTPL_Registrations[[#This Row],[player_id]],'MTBC statistics'!$A$1:$AK$1196,8,0)</f>
        <v>10</v>
      </c>
      <c r="G231" s="13">
        <f>VLOOKUP(MTPL_Registrations[[#This Row],[player_id]],'MTBC statistics'!$A$1:$AK$1196,11,0)</f>
        <v>11</v>
      </c>
      <c r="H231" s="13">
        <f>VLOOKUP(MTPL_Registrations[[#This Row],[player_id]],'MTBC statistics'!$A$1:$AK$1196,12,0)</f>
        <v>21</v>
      </c>
      <c r="I231" s="14">
        <f>VLOOKUP(MTPL_Registrations[[#This Row],[player_id]],'MTBC statistics'!$A$1:$AK$1196,17,0)</f>
        <v>52.381</v>
      </c>
      <c r="J231" s="15">
        <f>VLOOKUP(MTPL_Registrations[[#This Row],[player_id]],'MTBC statistics'!$A$1:$AK$1196,21,0)</f>
        <v>0</v>
      </c>
      <c r="K231" s="14">
        <f>VLOOKUP(MTPL_Registrations[[#This Row],[player_id]],'MTBC statistics'!$A$1:$AK$1196,23,0)</f>
        <v>0</v>
      </c>
      <c r="L231" s="15">
        <f>ROUND(VLOOKUP(MTPL_Registrations[[#This Row],[player_id]],'MTBC statistics'!$A$1:$AK$1196,19,0)/6,0)</f>
        <v>0</v>
      </c>
      <c r="M231" s="15">
        <f>VLOOKUP(MTPL_Registrations[[#This Row],[player_id]],'MTBC statistics'!$A$1:$AK$1196,16,0)</f>
        <v>2.2000000000000002</v>
      </c>
      <c r="N231" s="15">
        <f>VLOOKUP(MTPL_Registrations[[#This Row],[player_id]],'MTBC statistics'!$A$1:$AK$1196,15,0)</f>
        <v>5</v>
      </c>
      <c r="O231" s="16">
        <f>VLOOKUP(MTPL_Registrations[[#This Row],[player_id]],'MTBC statistics'!$A$1:$AK$1196,24,0)</f>
        <v>0</v>
      </c>
      <c r="P231" s="17">
        <f>VLOOKUP(MTPL_Registrations[[#This Row],[player_id]],'MTBC statistics'!$A$1:$AK$1196,28,0)</f>
        <v>0</v>
      </c>
      <c r="Q231" s="13">
        <f>VLOOKUP(MTPL_Registrations[[#This Row],[player_id]],'MTBC statistics'!$A$1:$AK$1196,29,0)</f>
        <v>2</v>
      </c>
      <c r="R231" s="13">
        <f>VLOOKUP(MTPL_Registrations[[#This Row],[player_id]],'MTBC statistics'!$A$1:$AK$1196,34,0)</f>
        <v>22</v>
      </c>
      <c r="S231" s="13">
        <f>VLOOKUP(MTPL_Registrations[[#This Row],[player_id]],'MTBC statistics'!$A$1:$AK$1196,35,0)</f>
        <v>2</v>
      </c>
      <c r="T231" s="13">
        <f>VLOOKUP(MTPL_Registrations[[#This Row],[player_id]],'MTBC statistics'!$A$1:$AK$1196,36,0)</f>
        <v>0</v>
      </c>
      <c r="U231" s="13">
        <f>VLOOKUP(MTPL_Registrations[[#This Row],[player_id]],'MTBC statistics'!$A$1:$AK$1196,37,0)</f>
        <v>20</v>
      </c>
      <c r="V231" s="15" t="b">
        <f>IFERROR(VLOOKUP(MTPL_Registrations[[#This Row],[player_id]],Table6[#All],10,0),FALSE)</f>
        <v>0</v>
      </c>
      <c r="W231" s="15" t="b">
        <f>IFERROR(VLOOKUP(MTPL_Registrations[[#This Row],[player_id]],ONWER_RETAINED_PLAYER!$A$1:$M$25,3,0),FALSE)</f>
        <v>0</v>
      </c>
      <c r="X231" s="15" t="b">
        <f>IFERROR(VLOOKUP(MTPL_Registrations[[#This Row],[player_id]],ONWER_RETAINED_PLAYER!$A$1:$M$25,4,0),FALSE)</f>
        <v>1</v>
      </c>
      <c r="Y231" s="15">
        <v>230</v>
      </c>
      <c r="Z231" s="15">
        <v>205</v>
      </c>
      <c r="AA231" s="18">
        <v>225</v>
      </c>
      <c r="AB231" s="15">
        <f>VLOOKUP(MTPL_Registrations[[#This Row],[player_id]],'MTBC statistics'!$A$1:$AK$1196,13,0)</f>
        <v>1</v>
      </c>
      <c r="AC231" s="15">
        <f>VLOOKUP(MTPL_Registrations[[#This Row],[player_id]],'MTBC statistics'!$A$1:$AK$1196,14,0)</f>
        <v>0</v>
      </c>
      <c r="AD231" s="19"/>
    </row>
    <row r="232" spans="1:30" ht="22" customHeight="1" x14ac:dyDescent="0.2">
      <c r="A232" s="20">
        <v>803224</v>
      </c>
      <c r="B232" s="12" t="s">
        <v>358</v>
      </c>
      <c r="C232" s="12" t="s">
        <v>359</v>
      </c>
      <c r="D232" s="12">
        <v>3132658640</v>
      </c>
      <c r="E232" s="12" t="s">
        <v>360</v>
      </c>
      <c r="F232" s="13">
        <f>VLOOKUP(MTPL_Registrations[[#This Row],[player_id]],'MTBC statistics'!$A$1:$AK$1196,8,0)</f>
        <v>2</v>
      </c>
      <c r="G232" s="13">
        <f>VLOOKUP(MTPL_Registrations[[#This Row],[player_id]],'MTBC statistics'!$A$1:$AK$1196,11,0)</f>
        <v>0</v>
      </c>
      <c r="H232" s="13">
        <f>VLOOKUP(MTPL_Registrations[[#This Row],[player_id]],'MTBC statistics'!$A$1:$AK$1196,12,0)</f>
        <v>3</v>
      </c>
      <c r="I232" s="14">
        <f>VLOOKUP(MTPL_Registrations[[#This Row],[player_id]],'MTBC statistics'!$A$1:$AK$1196,17,0)</f>
        <v>0</v>
      </c>
      <c r="J232" s="15">
        <f>VLOOKUP(MTPL_Registrations[[#This Row],[player_id]],'MTBC statistics'!$A$1:$AK$1196,21,0)</f>
        <v>1</v>
      </c>
      <c r="K232" s="14">
        <f>VLOOKUP(MTPL_Registrations[[#This Row],[player_id]],'MTBC statistics'!$A$1:$AK$1196,23,0)</f>
        <v>6.25</v>
      </c>
      <c r="L232" s="15">
        <f>ROUND(VLOOKUP(MTPL_Registrations[[#This Row],[player_id]],'MTBC statistics'!$A$1:$AK$1196,19,0)/6,0)</f>
        <v>4</v>
      </c>
      <c r="M232" s="15">
        <f>VLOOKUP(MTPL_Registrations[[#This Row],[player_id]],'MTBC statistics'!$A$1:$AK$1196,16,0)</f>
        <v>0</v>
      </c>
      <c r="N232" s="15">
        <f>VLOOKUP(MTPL_Registrations[[#This Row],[player_id]],'MTBC statistics'!$A$1:$AK$1196,15,0)</f>
        <v>0</v>
      </c>
      <c r="O232" s="16">
        <f>VLOOKUP(MTPL_Registrations[[#This Row],[player_id]],'MTBC statistics'!$A$1:$AK$1196,24,0)</f>
        <v>43490</v>
      </c>
      <c r="P232" s="17">
        <f>VLOOKUP(MTPL_Registrations[[#This Row],[player_id]],'MTBC statistics'!$A$1:$AK$1196,28,0)</f>
        <v>0</v>
      </c>
      <c r="Q232" s="13">
        <f>VLOOKUP(MTPL_Registrations[[#This Row],[player_id]],'MTBC statistics'!$A$1:$AK$1196,29,0)</f>
        <v>2</v>
      </c>
      <c r="R232" s="13">
        <f>VLOOKUP(MTPL_Registrations[[#This Row],[player_id]],'MTBC statistics'!$A$1:$AK$1196,34,0)</f>
        <v>20</v>
      </c>
      <c r="S232" s="13">
        <f>VLOOKUP(MTPL_Registrations[[#This Row],[player_id]],'MTBC statistics'!$A$1:$AK$1196,35,0)</f>
        <v>-20</v>
      </c>
      <c r="T232" s="13">
        <f>VLOOKUP(MTPL_Registrations[[#This Row],[player_id]],'MTBC statistics'!$A$1:$AK$1196,36,0)</f>
        <v>20</v>
      </c>
      <c r="U232" s="13">
        <f>VLOOKUP(MTPL_Registrations[[#This Row],[player_id]],'MTBC statistics'!$A$1:$AK$1196,37,0)</f>
        <v>20</v>
      </c>
      <c r="V232" s="15" t="b">
        <f>IFERROR(VLOOKUP(MTPL_Registrations[[#This Row],[player_id]],Table6[#All],10,0),FALSE)</f>
        <v>0</v>
      </c>
      <c r="W232" s="15" t="b">
        <f>IFERROR(VLOOKUP(MTPL_Registrations[[#This Row],[player_id]],ONWER_RETAINED_PLAYER!$A$1:$M$25,3,0),FALSE)</f>
        <v>0</v>
      </c>
      <c r="X232" s="15" t="b">
        <f>IFERROR(VLOOKUP(MTPL_Registrations[[#This Row],[player_id]],ONWER_RETAINED_PLAYER!$A$1:$M$25,4,0),FALSE)</f>
        <v>0</v>
      </c>
      <c r="Y232" s="15">
        <v>231</v>
      </c>
      <c r="Z232" s="15">
        <v>236</v>
      </c>
      <c r="AA232" s="18">
        <v>182</v>
      </c>
      <c r="AB232" s="15">
        <f>VLOOKUP(MTPL_Registrations[[#This Row],[player_id]],'MTBC statistics'!$A$1:$AK$1196,13,0)</f>
        <v>0</v>
      </c>
      <c r="AC232" s="15">
        <f>VLOOKUP(MTPL_Registrations[[#This Row],[player_id]],'MTBC statistics'!$A$1:$AK$1196,14,0)</f>
        <v>0</v>
      </c>
      <c r="AD232" s="19"/>
    </row>
    <row r="233" spans="1:30" ht="22" customHeight="1" x14ac:dyDescent="0.2">
      <c r="A233" s="20">
        <v>563689</v>
      </c>
      <c r="B233" s="12" t="s">
        <v>345</v>
      </c>
      <c r="C233" s="12" t="s">
        <v>346</v>
      </c>
      <c r="D233" s="12">
        <v>6128409509</v>
      </c>
      <c r="E233" s="12" t="s">
        <v>347</v>
      </c>
      <c r="F233" s="13">
        <f>VLOOKUP(MTPL_Registrations[[#This Row],[player_id]],'MTBC statistics'!$A$1:$AK$1196,8,0)</f>
        <v>4</v>
      </c>
      <c r="G233" s="13">
        <f>VLOOKUP(MTPL_Registrations[[#This Row],[player_id]],'MTBC statistics'!$A$1:$AK$1196,11,0)</f>
        <v>9</v>
      </c>
      <c r="H233" s="13">
        <f>VLOOKUP(MTPL_Registrations[[#This Row],[player_id]],'MTBC statistics'!$A$1:$AK$1196,12,0)</f>
        <v>21</v>
      </c>
      <c r="I233" s="14">
        <f>VLOOKUP(MTPL_Registrations[[#This Row],[player_id]],'MTBC statistics'!$A$1:$AK$1196,17,0)</f>
        <v>42.857100000000003</v>
      </c>
      <c r="J233" s="15">
        <f>VLOOKUP(MTPL_Registrations[[#This Row],[player_id]],'MTBC statistics'!$A$1:$AK$1196,21,0)</f>
        <v>0</v>
      </c>
      <c r="K233" s="14">
        <f>VLOOKUP(MTPL_Registrations[[#This Row],[player_id]],'MTBC statistics'!$A$1:$AK$1196,23,0)</f>
        <v>0</v>
      </c>
      <c r="L233" s="15">
        <f>ROUND(VLOOKUP(MTPL_Registrations[[#This Row],[player_id]],'MTBC statistics'!$A$1:$AK$1196,19,0)/6,0)</f>
        <v>0</v>
      </c>
      <c r="M233" s="15">
        <f>VLOOKUP(MTPL_Registrations[[#This Row],[player_id]],'MTBC statistics'!$A$1:$AK$1196,16,0)</f>
        <v>3</v>
      </c>
      <c r="N233" s="15">
        <f>VLOOKUP(MTPL_Registrations[[#This Row],[player_id]],'MTBC statistics'!$A$1:$AK$1196,15,0)</f>
        <v>5</v>
      </c>
      <c r="O233" s="16">
        <f>VLOOKUP(MTPL_Registrations[[#This Row],[player_id]],'MTBC statistics'!$A$1:$AK$1196,24,0)</f>
        <v>0</v>
      </c>
      <c r="P233" s="17">
        <f>VLOOKUP(MTPL_Registrations[[#This Row],[player_id]],'MTBC statistics'!$A$1:$AK$1196,28,0)</f>
        <v>0</v>
      </c>
      <c r="Q233" s="13">
        <f>VLOOKUP(MTPL_Registrations[[#This Row],[player_id]],'MTBC statistics'!$A$1:$AK$1196,29,0)</f>
        <v>2</v>
      </c>
      <c r="R233" s="13">
        <f>VLOOKUP(MTPL_Registrations[[#This Row],[player_id]],'MTBC statistics'!$A$1:$AK$1196,34,0)</f>
        <v>19</v>
      </c>
      <c r="S233" s="13">
        <f>VLOOKUP(MTPL_Registrations[[#This Row],[player_id]],'MTBC statistics'!$A$1:$AK$1196,35,0)</f>
        <v>-1</v>
      </c>
      <c r="T233" s="13">
        <f>VLOOKUP(MTPL_Registrations[[#This Row],[player_id]],'MTBC statistics'!$A$1:$AK$1196,36,0)</f>
        <v>0</v>
      </c>
      <c r="U233" s="13">
        <f>VLOOKUP(MTPL_Registrations[[#This Row],[player_id]],'MTBC statistics'!$A$1:$AK$1196,37,0)</f>
        <v>20</v>
      </c>
      <c r="V233" s="15" t="b">
        <f>IFERROR(VLOOKUP(MTPL_Registrations[[#This Row],[player_id]],Table6[#All],10,0),FALSE)</f>
        <v>0</v>
      </c>
      <c r="W233" s="15" t="b">
        <f>IFERROR(VLOOKUP(MTPL_Registrations[[#This Row],[player_id]],ONWER_RETAINED_PLAYER!$A$1:$M$25,3,0),FALSE)</f>
        <v>0</v>
      </c>
      <c r="X233" s="15" t="b">
        <f>IFERROR(VLOOKUP(MTPL_Registrations[[#This Row],[player_id]],ONWER_RETAINED_PLAYER!$A$1:$M$25,4,0),FALSE)</f>
        <v>0</v>
      </c>
      <c r="Y233" s="15">
        <v>232</v>
      </c>
      <c r="Z233" s="15">
        <v>215</v>
      </c>
      <c r="AA233" s="18">
        <v>231</v>
      </c>
      <c r="AB233" s="15">
        <f>VLOOKUP(MTPL_Registrations[[#This Row],[player_id]],'MTBC statistics'!$A$1:$AK$1196,13,0)</f>
        <v>0</v>
      </c>
      <c r="AC233" s="15">
        <f>VLOOKUP(MTPL_Registrations[[#This Row],[player_id]],'MTBC statistics'!$A$1:$AK$1196,14,0)</f>
        <v>0</v>
      </c>
      <c r="AD233" s="19"/>
    </row>
    <row r="234" spans="1:30" ht="22" customHeight="1" x14ac:dyDescent="0.2">
      <c r="A234" s="20">
        <v>1212931</v>
      </c>
      <c r="B234" s="12" t="s">
        <v>162</v>
      </c>
      <c r="C234" s="12" t="s">
        <v>163</v>
      </c>
      <c r="D234" s="12">
        <v>4083060305</v>
      </c>
      <c r="E234" s="12" t="s">
        <v>157</v>
      </c>
      <c r="F234" s="13">
        <f>VLOOKUP(MTPL_Registrations[[#This Row],[player_id]],'MTBC statistics'!$A$1:$AK$1196,8,0)</f>
        <v>4</v>
      </c>
      <c r="G234" s="13">
        <f>VLOOKUP(MTPL_Registrations[[#This Row],[player_id]],'MTBC statistics'!$A$1:$AK$1196,11,0)</f>
        <v>17</v>
      </c>
      <c r="H234" s="13">
        <f>VLOOKUP(MTPL_Registrations[[#This Row],[player_id]],'MTBC statistics'!$A$1:$AK$1196,12,0)</f>
        <v>44</v>
      </c>
      <c r="I234" s="14">
        <f>VLOOKUP(MTPL_Registrations[[#This Row],[player_id]],'MTBC statistics'!$A$1:$AK$1196,17,0)</f>
        <v>38.636400000000002</v>
      </c>
      <c r="J234" s="15">
        <f>VLOOKUP(MTPL_Registrations[[#This Row],[player_id]],'MTBC statistics'!$A$1:$AK$1196,21,0)</f>
        <v>0</v>
      </c>
      <c r="K234" s="14">
        <f>VLOOKUP(MTPL_Registrations[[#This Row],[player_id]],'MTBC statistics'!$A$1:$AK$1196,23,0)</f>
        <v>8</v>
      </c>
      <c r="L234" s="15">
        <f>ROUND(VLOOKUP(MTPL_Registrations[[#This Row],[player_id]],'MTBC statistics'!$A$1:$AK$1196,19,0)/6,0)</f>
        <v>5</v>
      </c>
      <c r="M234" s="15">
        <f>VLOOKUP(MTPL_Registrations[[#This Row],[player_id]],'MTBC statistics'!$A$1:$AK$1196,16,0)</f>
        <v>4.25</v>
      </c>
      <c r="N234" s="15">
        <f>VLOOKUP(MTPL_Registrations[[#This Row],[player_id]],'MTBC statistics'!$A$1:$AK$1196,15,0)</f>
        <v>14</v>
      </c>
      <c r="O234" s="16">
        <f>VLOOKUP(MTPL_Registrations[[#This Row],[player_id]],'MTBC statistics'!$A$1:$AK$1196,24,0)</f>
        <v>0</v>
      </c>
      <c r="P234" s="17">
        <f>VLOOKUP(MTPL_Registrations[[#This Row],[player_id]],'MTBC statistics'!$A$1:$AK$1196,28,0)</f>
        <v>0</v>
      </c>
      <c r="Q234" s="13">
        <f>VLOOKUP(MTPL_Registrations[[#This Row],[player_id]],'MTBC statistics'!$A$1:$AK$1196,29,0)</f>
        <v>1</v>
      </c>
      <c r="R234" s="13">
        <f>VLOOKUP(MTPL_Registrations[[#This Row],[player_id]],'MTBC statistics'!$A$1:$AK$1196,34,0)</f>
        <v>17</v>
      </c>
      <c r="S234" s="13">
        <f>VLOOKUP(MTPL_Registrations[[#This Row],[player_id]],'MTBC statistics'!$A$1:$AK$1196,35,0)</f>
        <v>7</v>
      </c>
      <c r="T234" s="13">
        <f>VLOOKUP(MTPL_Registrations[[#This Row],[player_id]],'MTBC statistics'!$A$1:$AK$1196,36,0)</f>
        <v>-10</v>
      </c>
      <c r="U234" s="13">
        <f>VLOOKUP(MTPL_Registrations[[#This Row],[player_id]],'MTBC statistics'!$A$1:$AK$1196,37,0)</f>
        <v>20</v>
      </c>
      <c r="V234" s="15" t="b">
        <f>IFERROR(VLOOKUP(MTPL_Registrations[[#This Row],[player_id]],Table6[#All],10,0),FALSE)</f>
        <v>0</v>
      </c>
      <c r="W234" s="15" t="b">
        <f>IFERROR(VLOOKUP(MTPL_Registrations[[#This Row],[player_id]],ONWER_RETAINED_PLAYER!$A$1:$M$25,3,0),FALSE)</f>
        <v>0</v>
      </c>
      <c r="X234" s="15" t="b">
        <f>IFERROR(VLOOKUP(MTPL_Registrations[[#This Row],[player_id]],ONWER_RETAINED_PLAYER!$A$1:$M$25,4,0),FALSE)</f>
        <v>0</v>
      </c>
      <c r="Y234" s="15">
        <v>233</v>
      </c>
      <c r="Z234" s="15">
        <v>193</v>
      </c>
      <c r="AA234" s="18">
        <v>238</v>
      </c>
      <c r="AB234" s="15">
        <f>VLOOKUP(MTPL_Registrations[[#This Row],[player_id]],'MTBC statistics'!$A$1:$AK$1196,13,0)</f>
        <v>0</v>
      </c>
      <c r="AC234" s="15">
        <f>VLOOKUP(MTPL_Registrations[[#This Row],[player_id]],'MTBC statistics'!$A$1:$AK$1196,14,0)</f>
        <v>0</v>
      </c>
      <c r="AD234" s="19"/>
    </row>
    <row r="235" spans="1:30" ht="22" customHeight="1" x14ac:dyDescent="0.2">
      <c r="A235" s="20">
        <v>1226627</v>
      </c>
      <c r="B235" s="12" t="s">
        <v>2311</v>
      </c>
      <c r="C235" s="12" t="s">
        <v>2312</v>
      </c>
      <c r="D235" s="12">
        <v>6516219079</v>
      </c>
      <c r="E235" s="12" t="s">
        <v>236</v>
      </c>
      <c r="F235" s="13">
        <f>VLOOKUP(MTPL_Registrations[[#This Row],[player_id]],'MTBC statistics'!$A$1:$AK$1196,8,0)</f>
        <v>1</v>
      </c>
      <c r="G235" s="13">
        <f>VLOOKUP(MTPL_Registrations[[#This Row],[player_id]],'MTBC statistics'!$A$1:$AK$1196,11,0)</f>
        <v>3</v>
      </c>
      <c r="H235" s="13">
        <f>VLOOKUP(MTPL_Registrations[[#This Row],[player_id]],'MTBC statistics'!$A$1:$AK$1196,12,0)</f>
        <v>5</v>
      </c>
      <c r="I235" s="14">
        <f>VLOOKUP(MTPL_Registrations[[#This Row],[player_id]],'MTBC statistics'!$A$1:$AK$1196,17,0)</f>
        <v>60</v>
      </c>
      <c r="J235" s="15">
        <f>VLOOKUP(MTPL_Registrations[[#This Row],[player_id]],'MTBC statistics'!$A$1:$AK$1196,21,0)</f>
        <v>0</v>
      </c>
      <c r="K235" s="14">
        <f>VLOOKUP(MTPL_Registrations[[#This Row],[player_id]],'MTBC statistics'!$A$1:$AK$1196,23,0)</f>
        <v>0</v>
      </c>
      <c r="L235" s="15">
        <f>ROUND(VLOOKUP(MTPL_Registrations[[#This Row],[player_id]],'MTBC statistics'!$A$1:$AK$1196,19,0)/6,0)</f>
        <v>0</v>
      </c>
      <c r="M235" s="15">
        <f>VLOOKUP(MTPL_Registrations[[#This Row],[player_id]],'MTBC statistics'!$A$1:$AK$1196,16,0)</f>
        <v>3</v>
      </c>
      <c r="N235" s="15">
        <f>VLOOKUP(MTPL_Registrations[[#This Row],[player_id]],'MTBC statistics'!$A$1:$AK$1196,15,0)</f>
        <v>3</v>
      </c>
      <c r="O235" s="16">
        <f>VLOOKUP(MTPL_Registrations[[#This Row],[player_id]],'MTBC statistics'!$A$1:$AK$1196,24,0)</f>
        <v>0</v>
      </c>
      <c r="P235" s="17">
        <f>VLOOKUP(MTPL_Registrations[[#This Row],[player_id]],'MTBC statistics'!$A$1:$AK$1196,28,0)</f>
        <v>0</v>
      </c>
      <c r="Q235" s="13">
        <f>VLOOKUP(MTPL_Registrations[[#This Row],[player_id]],'MTBC statistics'!$A$1:$AK$1196,29,0)</f>
        <v>1</v>
      </c>
      <c r="R235" s="13">
        <f>VLOOKUP(MTPL_Registrations[[#This Row],[player_id]],'MTBC statistics'!$A$1:$AK$1196,34,0)</f>
        <v>13</v>
      </c>
      <c r="S235" s="13">
        <f>VLOOKUP(MTPL_Registrations[[#This Row],[player_id]],'MTBC statistics'!$A$1:$AK$1196,35,0)</f>
        <v>3</v>
      </c>
      <c r="T235" s="13">
        <f>VLOOKUP(MTPL_Registrations[[#This Row],[player_id]],'MTBC statistics'!$A$1:$AK$1196,36,0)</f>
        <v>0</v>
      </c>
      <c r="U235" s="13">
        <f>VLOOKUP(MTPL_Registrations[[#This Row],[player_id]],'MTBC statistics'!$A$1:$AK$1196,37,0)</f>
        <v>10</v>
      </c>
      <c r="V235" s="15" t="b">
        <f>IFERROR(VLOOKUP(MTPL_Registrations[[#This Row],[player_id]],Table6[#All],10,0),FALSE)</f>
        <v>0</v>
      </c>
      <c r="W235" s="15" t="b">
        <f>IFERROR(VLOOKUP(MTPL_Registrations[[#This Row],[player_id]],ONWER_RETAINED_PLAYER!$A$1:$M$25,3,0),FALSE)</f>
        <v>0</v>
      </c>
      <c r="X235" s="15" t="b">
        <f>IFERROR(VLOOKUP(MTPL_Registrations[[#This Row],[player_id]],ONWER_RETAINED_PLAYER!$A$1:$M$25,4,0),FALSE)</f>
        <v>0</v>
      </c>
      <c r="Y235" s="15">
        <v>234</v>
      </c>
      <c r="Z235" s="15">
        <v>200</v>
      </c>
      <c r="AA235" s="18">
        <v>223</v>
      </c>
      <c r="AB235" s="15">
        <f>VLOOKUP(MTPL_Registrations[[#This Row],[player_id]],'MTBC statistics'!$A$1:$AK$1196,13,0)</f>
        <v>0</v>
      </c>
      <c r="AC235" s="15">
        <f>VLOOKUP(MTPL_Registrations[[#This Row],[player_id]],'MTBC statistics'!$A$1:$AK$1196,14,0)</f>
        <v>0</v>
      </c>
      <c r="AD235" s="19"/>
    </row>
    <row r="236" spans="1:30" ht="22" customHeight="1" x14ac:dyDescent="0.2">
      <c r="A236" s="20">
        <v>600197</v>
      </c>
      <c r="B236" s="12" t="s">
        <v>2280</v>
      </c>
      <c r="C236" s="12" t="s">
        <v>2281</v>
      </c>
      <c r="D236" s="12">
        <v>3207613620</v>
      </c>
      <c r="E236" s="12" t="s">
        <v>322</v>
      </c>
      <c r="F236" s="13">
        <f>VLOOKUP(MTPL_Registrations[[#This Row],[player_id]],'MTBC statistics'!$A$1:$AK$1196,8,0)</f>
        <v>1</v>
      </c>
      <c r="G236" s="13">
        <f>VLOOKUP(MTPL_Registrations[[#This Row],[player_id]],'MTBC statistics'!$A$1:$AK$1196,11,0)</f>
        <v>0</v>
      </c>
      <c r="H236" s="13">
        <f>VLOOKUP(MTPL_Registrations[[#This Row],[player_id]],'MTBC statistics'!$A$1:$AK$1196,12,0)</f>
        <v>0</v>
      </c>
      <c r="I236" s="14">
        <f>VLOOKUP(MTPL_Registrations[[#This Row],[player_id]],'MTBC statistics'!$A$1:$AK$1196,17,0)</f>
        <v>0</v>
      </c>
      <c r="J236" s="15">
        <f>VLOOKUP(MTPL_Registrations[[#This Row],[player_id]],'MTBC statistics'!$A$1:$AK$1196,21,0)</f>
        <v>0</v>
      </c>
      <c r="K236" s="14">
        <f>VLOOKUP(MTPL_Registrations[[#This Row],[player_id]],'MTBC statistics'!$A$1:$AK$1196,23,0)</f>
        <v>0</v>
      </c>
      <c r="L236" s="15">
        <f>ROUND(VLOOKUP(MTPL_Registrations[[#This Row],[player_id]],'MTBC statistics'!$A$1:$AK$1196,19,0)/6,0)</f>
        <v>0</v>
      </c>
      <c r="M236" s="15">
        <f>VLOOKUP(MTPL_Registrations[[#This Row],[player_id]],'MTBC statistics'!$A$1:$AK$1196,16,0)</f>
        <v>0</v>
      </c>
      <c r="N236" s="15">
        <f>VLOOKUP(MTPL_Registrations[[#This Row],[player_id]],'MTBC statistics'!$A$1:$AK$1196,15,0)</f>
        <v>0</v>
      </c>
      <c r="O236" s="16">
        <f>VLOOKUP(MTPL_Registrations[[#This Row],[player_id]],'MTBC statistics'!$A$1:$AK$1196,24,0)</f>
        <v>0</v>
      </c>
      <c r="P236" s="17">
        <f>VLOOKUP(MTPL_Registrations[[#This Row],[player_id]],'MTBC statistics'!$A$1:$AK$1196,28,0)</f>
        <v>0</v>
      </c>
      <c r="Q236" s="13">
        <f>VLOOKUP(MTPL_Registrations[[#This Row],[player_id]],'MTBC statistics'!$A$1:$AK$1196,29,0)</f>
        <v>1</v>
      </c>
      <c r="R236" s="13">
        <f>VLOOKUP(MTPL_Registrations[[#This Row],[player_id]],'MTBC statistics'!$A$1:$AK$1196,34,0)</f>
        <v>10</v>
      </c>
      <c r="S236" s="13">
        <f>VLOOKUP(MTPL_Registrations[[#This Row],[player_id]],'MTBC statistics'!$A$1:$AK$1196,35,0)</f>
        <v>0</v>
      </c>
      <c r="T236" s="13">
        <f>VLOOKUP(MTPL_Registrations[[#This Row],[player_id]],'MTBC statistics'!$A$1:$AK$1196,36,0)</f>
        <v>0</v>
      </c>
      <c r="U236" s="13">
        <f>VLOOKUP(MTPL_Registrations[[#This Row],[player_id]],'MTBC statistics'!$A$1:$AK$1196,37,0)</f>
        <v>10</v>
      </c>
      <c r="V236" s="15" t="b">
        <f>IFERROR(VLOOKUP(MTPL_Registrations[[#This Row],[player_id]],Table6[#All],10,0),FALSE)</f>
        <v>0</v>
      </c>
      <c r="W236" s="15" t="b">
        <f>IFERROR(VLOOKUP(MTPL_Registrations[[#This Row],[player_id]],ONWER_RETAINED_PLAYER!$A$1:$M$25,3,0),FALSE)</f>
        <v>0</v>
      </c>
      <c r="X236" s="15" t="b">
        <f>IFERROR(VLOOKUP(MTPL_Registrations[[#This Row],[player_id]],ONWER_RETAINED_PLAYER!$A$1:$M$25,4,0),FALSE)</f>
        <v>0</v>
      </c>
      <c r="Y236" s="15">
        <v>235</v>
      </c>
      <c r="Z236" s="15">
        <v>212</v>
      </c>
      <c r="AA236" s="18">
        <v>228</v>
      </c>
      <c r="AB236" s="15">
        <f>VLOOKUP(MTPL_Registrations[[#This Row],[player_id]],'MTBC statistics'!$A$1:$AK$1196,13,0)</f>
        <v>0</v>
      </c>
      <c r="AC236" s="15">
        <f>VLOOKUP(MTPL_Registrations[[#This Row],[player_id]],'MTBC statistics'!$A$1:$AK$1196,14,0)</f>
        <v>0</v>
      </c>
      <c r="AD236" s="19"/>
    </row>
    <row r="237" spans="1:30" ht="22" customHeight="1" x14ac:dyDescent="0.2">
      <c r="A237" s="20">
        <v>513090</v>
      </c>
      <c r="B237" s="12" t="s">
        <v>201</v>
      </c>
      <c r="C237" s="12" t="s">
        <v>202</v>
      </c>
      <c r="D237" s="12">
        <v>6122396159</v>
      </c>
      <c r="E237" s="12" t="s">
        <v>193</v>
      </c>
      <c r="F237" s="13">
        <f>VLOOKUP(MTPL_Registrations[[#This Row],[player_id]],'MTBC statistics'!$A$1:$AK$1196,8,0)</f>
        <v>1</v>
      </c>
      <c r="G237" s="13">
        <f>VLOOKUP(MTPL_Registrations[[#This Row],[player_id]],'MTBC statistics'!$A$1:$AK$1196,11,0)</f>
        <v>0</v>
      </c>
      <c r="H237" s="13">
        <f>VLOOKUP(MTPL_Registrations[[#This Row],[player_id]],'MTBC statistics'!$A$1:$AK$1196,12,0)</f>
        <v>0</v>
      </c>
      <c r="I237" s="14">
        <f>VLOOKUP(MTPL_Registrations[[#This Row],[player_id]],'MTBC statistics'!$A$1:$AK$1196,17,0)</f>
        <v>0</v>
      </c>
      <c r="J237" s="15">
        <f>VLOOKUP(MTPL_Registrations[[#This Row],[player_id]],'MTBC statistics'!$A$1:$AK$1196,21,0)</f>
        <v>0</v>
      </c>
      <c r="K237" s="14">
        <f>VLOOKUP(MTPL_Registrations[[#This Row],[player_id]],'MTBC statistics'!$A$1:$AK$1196,23,0)</f>
        <v>0</v>
      </c>
      <c r="L237" s="15">
        <f>ROUND(VLOOKUP(MTPL_Registrations[[#This Row],[player_id]],'MTBC statistics'!$A$1:$AK$1196,19,0)/6,0)</f>
        <v>0</v>
      </c>
      <c r="M237" s="15">
        <f>VLOOKUP(MTPL_Registrations[[#This Row],[player_id]],'MTBC statistics'!$A$1:$AK$1196,16,0)</f>
        <v>0</v>
      </c>
      <c r="N237" s="15">
        <f>VLOOKUP(MTPL_Registrations[[#This Row],[player_id]],'MTBC statistics'!$A$1:$AK$1196,15,0)</f>
        <v>0</v>
      </c>
      <c r="O237" s="16">
        <f>VLOOKUP(MTPL_Registrations[[#This Row],[player_id]],'MTBC statistics'!$A$1:$AK$1196,24,0)</f>
        <v>0</v>
      </c>
      <c r="P237" s="17">
        <f>VLOOKUP(MTPL_Registrations[[#This Row],[player_id]],'MTBC statistics'!$A$1:$AK$1196,28,0)</f>
        <v>0</v>
      </c>
      <c r="Q237" s="13">
        <f>VLOOKUP(MTPL_Registrations[[#This Row],[player_id]],'MTBC statistics'!$A$1:$AK$1196,29,0)</f>
        <v>0</v>
      </c>
      <c r="R237" s="13">
        <f>VLOOKUP(MTPL_Registrations[[#This Row],[player_id]],'MTBC statistics'!$A$1:$AK$1196,34,0)</f>
        <v>10</v>
      </c>
      <c r="S237" s="13">
        <f>VLOOKUP(MTPL_Registrations[[#This Row],[player_id]],'MTBC statistics'!$A$1:$AK$1196,35,0)</f>
        <v>0</v>
      </c>
      <c r="T237" s="13">
        <f>VLOOKUP(MTPL_Registrations[[#This Row],[player_id]],'MTBC statistics'!$A$1:$AK$1196,36,0)</f>
        <v>0</v>
      </c>
      <c r="U237" s="13">
        <f>VLOOKUP(MTPL_Registrations[[#This Row],[player_id]],'MTBC statistics'!$A$1:$AK$1196,37,0)</f>
        <v>10</v>
      </c>
      <c r="V237" s="15" t="b">
        <f>IFERROR(VLOOKUP(MTPL_Registrations[[#This Row],[player_id]],Table6[#All],10,0),FALSE)</f>
        <v>0</v>
      </c>
      <c r="W237" s="15" t="b">
        <f>IFERROR(VLOOKUP(MTPL_Registrations[[#This Row],[player_id]],ONWER_RETAINED_PLAYER!$A$1:$M$25,3,0),FALSE)</f>
        <v>0</v>
      </c>
      <c r="X237" s="15" t="b">
        <f>IFERROR(VLOOKUP(MTPL_Registrations[[#This Row],[player_id]],ONWER_RETAINED_PLAYER!$A$1:$M$25,4,0),FALSE)</f>
        <v>0</v>
      </c>
      <c r="Y237" s="15">
        <v>236</v>
      </c>
      <c r="Z237" s="15">
        <v>213</v>
      </c>
      <c r="AA237" s="18">
        <v>229</v>
      </c>
      <c r="AB237" s="15">
        <f>VLOOKUP(MTPL_Registrations[[#This Row],[player_id]],'MTBC statistics'!$A$1:$AK$1196,13,0)</f>
        <v>0</v>
      </c>
      <c r="AC237" s="15">
        <f>VLOOKUP(MTPL_Registrations[[#This Row],[player_id]],'MTBC statistics'!$A$1:$AK$1196,14,0)</f>
        <v>0</v>
      </c>
      <c r="AD237" s="19"/>
    </row>
    <row r="238" spans="1:30" ht="22" customHeight="1" x14ac:dyDescent="0.2">
      <c r="A238" s="20">
        <v>515497</v>
      </c>
      <c r="B238" s="12" t="s">
        <v>453</v>
      </c>
      <c r="C238" s="12" t="s">
        <v>454</v>
      </c>
      <c r="D238" s="12">
        <v>6126661310</v>
      </c>
      <c r="E238" s="12" t="s">
        <v>455</v>
      </c>
      <c r="F238" s="13">
        <f>VLOOKUP(MTPL_Registrations[[#This Row],[player_id]],'MTBC statistics'!$A$1:$AK$1196,8,0)</f>
        <v>6</v>
      </c>
      <c r="G238" s="13">
        <f>VLOOKUP(MTPL_Registrations[[#This Row],[player_id]],'MTBC statistics'!$A$1:$AK$1196,11,0)</f>
        <v>13</v>
      </c>
      <c r="H238" s="13">
        <f>VLOOKUP(MTPL_Registrations[[#This Row],[player_id]],'MTBC statistics'!$A$1:$AK$1196,12,0)</f>
        <v>26</v>
      </c>
      <c r="I238" s="14">
        <f>VLOOKUP(MTPL_Registrations[[#This Row],[player_id]],'MTBC statistics'!$A$1:$AK$1196,17,0)</f>
        <v>50</v>
      </c>
      <c r="J238" s="15">
        <f>VLOOKUP(MTPL_Registrations[[#This Row],[player_id]],'MTBC statistics'!$A$1:$AK$1196,21,0)</f>
        <v>0</v>
      </c>
      <c r="K238" s="14">
        <f>VLOOKUP(MTPL_Registrations[[#This Row],[player_id]],'MTBC statistics'!$A$1:$AK$1196,23,0)</f>
        <v>0</v>
      </c>
      <c r="L238" s="15">
        <f>ROUND(VLOOKUP(MTPL_Registrations[[#This Row],[player_id]],'MTBC statistics'!$A$1:$AK$1196,19,0)/6,0)</f>
        <v>0</v>
      </c>
      <c r="M238" s="15">
        <f>VLOOKUP(MTPL_Registrations[[#This Row],[player_id]],'MTBC statistics'!$A$1:$AK$1196,16,0)</f>
        <v>3.25</v>
      </c>
      <c r="N238" s="15">
        <f>VLOOKUP(MTPL_Registrations[[#This Row],[player_id]],'MTBC statistics'!$A$1:$AK$1196,15,0)</f>
        <v>8</v>
      </c>
      <c r="O238" s="16">
        <f>VLOOKUP(MTPL_Registrations[[#This Row],[player_id]],'MTBC statistics'!$A$1:$AK$1196,24,0)</f>
        <v>0</v>
      </c>
      <c r="P238" s="17">
        <f>VLOOKUP(MTPL_Registrations[[#This Row],[player_id]],'MTBC statistics'!$A$1:$AK$1196,28,0)</f>
        <v>0</v>
      </c>
      <c r="Q238" s="13">
        <f>VLOOKUP(MTPL_Registrations[[#This Row],[player_id]],'MTBC statistics'!$A$1:$AK$1196,29,0)</f>
        <v>0</v>
      </c>
      <c r="R238" s="13">
        <f>VLOOKUP(MTPL_Registrations[[#This Row],[player_id]],'MTBC statistics'!$A$1:$AK$1196,34,0)</f>
        <v>4</v>
      </c>
      <c r="S238" s="13">
        <f>VLOOKUP(MTPL_Registrations[[#This Row],[player_id]],'MTBC statistics'!$A$1:$AK$1196,35,0)</f>
        <v>4</v>
      </c>
      <c r="T238" s="13">
        <f>VLOOKUP(MTPL_Registrations[[#This Row],[player_id]],'MTBC statistics'!$A$1:$AK$1196,36,0)</f>
        <v>0</v>
      </c>
      <c r="U238" s="13">
        <f>VLOOKUP(MTPL_Registrations[[#This Row],[player_id]],'MTBC statistics'!$A$1:$AK$1196,37,0)</f>
        <v>0</v>
      </c>
      <c r="V238" s="15" t="b">
        <f>IFERROR(VLOOKUP(MTPL_Registrations[[#This Row],[player_id]],Table6[#All],10,0),FALSE)</f>
        <v>0</v>
      </c>
      <c r="W238" s="15" t="b">
        <f>IFERROR(VLOOKUP(MTPL_Registrations[[#This Row],[player_id]],ONWER_RETAINED_PLAYER!$A$1:$M$25,3,0),FALSE)</f>
        <v>0</v>
      </c>
      <c r="X238" s="15" t="b">
        <f>IFERROR(VLOOKUP(MTPL_Registrations[[#This Row],[player_id]],ONWER_RETAINED_PLAYER!$A$1:$M$25,4,0),FALSE)</f>
        <v>0</v>
      </c>
      <c r="Y238" s="15">
        <v>237</v>
      </c>
      <c r="Z238" s="15">
        <v>197</v>
      </c>
      <c r="AA238" s="18">
        <v>222</v>
      </c>
      <c r="AB238" s="15">
        <f>VLOOKUP(MTPL_Registrations[[#This Row],[player_id]],'MTBC statistics'!$A$1:$AK$1196,13,0)</f>
        <v>1</v>
      </c>
      <c r="AC238" s="15">
        <f>VLOOKUP(MTPL_Registrations[[#This Row],[player_id]],'MTBC statistics'!$A$1:$AK$1196,14,0)</f>
        <v>0</v>
      </c>
      <c r="AD238" s="19"/>
    </row>
    <row r="239" spans="1:30" ht="22" customHeight="1" x14ac:dyDescent="0.2">
      <c r="A239" s="22">
        <v>512947</v>
      </c>
      <c r="B239" s="23" t="s">
        <v>234</v>
      </c>
      <c r="C239" s="23" t="s">
        <v>235</v>
      </c>
      <c r="D239" s="23">
        <v>4257865441</v>
      </c>
      <c r="E239" s="23" t="s">
        <v>236</v>
      </c>
      <c r="F239" s="13">
        <f>VLOOKUP(MTPL_Registrations[[#This Row],[player_id]],'MTBC statistics'!$A$1:$AK$1196,8,0)</f>
        <v>0</v>
      </c>
      <c r="G239" s="13">
        <f>VLOOKUP(MTPL_Registrations[[#This Row],[player_id]],'MTBC statistics'!$A$1:$AK$1196,11,0)</f>
        <v>0</v>
      </c>
      <c r="H239" s="13">
        <f>VLOOKUP(MTPL_Registrations[[#This Row],[player_id]],'MTBC statistics'!$A$1:$AK$1196,12,0)</f>
        <v>0</v>
      </c>
      <c r="I239" s="14">
        <f>VLOOKUP(MTPL_Registrations[[#This Row],[player_id]],'MTBC statistics'!$A$1:$AK$1196,17,0)</f>
        <v>0</v>
      </c>
      <c r="J239" s="15">
        <f>VLOOKUP(MTPL_Registrations[[#This Row],[player_id]],'MTBC statistics'!$A$1:$AK$1196,21,0)</f>
        <v>0</v>
      </c>
      <c r="K239" s="14">
        <f>VLOOKUP(MTPL_Registrations[[#This Row],[player_id]],'MTBC statistics'!$A$1:$AK$1196,23,0)</f>
        <v>0</v>
      </c>
      <c r="L239" s="15">
        <f>ROUND(VLOOKUP(MTPL_Registrations[[#This Row],[player_id]],'MTBC statistics'!$A$1:$AK$1196,19,0)/6,0)</f>
        <v>0</v>
      </c>
      <c r="M239" s="15">
        <f>VLOOKUP(MTPL_Registrations[[#This Row],[player_id]],'MTBC statistics'!$A$1:$AK$1196,16,0)</f>
        <v>0</v>
      </c>
      <c r="N239" s="15">
        <f>VLOOKUP(MTPL_Registrations[[#This Row],[player_id]],'MTBC statistics'!$A$1:$AK$1196,15,0)</f>
        <v>0</v>
      </c>
      <c r="O239" s="16">
        <f>VLOOKUP(MTPL_Registrations[[#This Row],[player_id]],'MTBC statistics'!$A$1:$AK$1196,24,0)</f>
        <v>0</v>
      </c>
      <c r="P239" s="17">
        <f>VLOOKUP(MTPL_Registrations[[#This Row],[player_id]],'MTBC statistics'!$A$1:$AK$1196,28,0)</f>
        <v>0</v>
      </c>
      <c r="Q239" s="13">
        <f>VLOOKUP(MTPL_Registrations[[#This Row],[player_id]],'MTBC statistics'!$A$1:$AK$1196,29,0)</f>
        <v>0</v>
      </c>
      <c r="R239" s="13">
        <f>VLOOKUP(MTPL_Registrations[[#This Row],[player_id]],'MTBC statistics'!$A$1:$AK$1196,34,0)</f>
        <v>0</v>
      </c>
      <c r="S239" s="13">
        <f>VLOOKUP(MTPL_Registrations[[#This Row],[player_id]],'MTBC statistics'!$A$1:$AK$1196,35,0)</f>
        <v>0</v>
      </c>
      <c r="T239" s="13">
        <f>VLOOKUP(MTPL_Registrations[[#This Row],[player_id]],'MTBC statistics'!$A$1:$AK$1196,36,0)</f>
        <v>0</v>
      </c>
      <c r="U239" s="13">
        <f>VLOOKUP(MTPL_Registrations[[#This Row],[player_id]],'MTBC statistics'!$A$1:$AK$1196,37,0)</f>
        <v>0</v>
      </c>
      <c r="V239" s="24" t="b">
        <f>IFERROR(VLOOKUP(MTPL_Registrations[[#This Row],[player_id]],Table6[#All],10,0),FALSE)</f>
        <v>0</v>
      </c>
      <c r="W239" s="24" t="b">
        <f>IFERROR(VLOOKUP(MTPL_Registrations[[#This Row],[player_id]],ONWER_RETAINED_PLAYER!$A$1:$M$25,3,0),FALSE)</f>
        <v>0</v>
      </c>
      <c r="X239" s="24" t="b">
        <f>IFERROR(VLOOKUP(MTPL_Registrations[[#This Row],[player_id]],ONWER_RETAINED_PLAYER!$A$1:$M$25,4,0),FALSE)</f>
        <v>0</v>
      </c>
      <c r="Y239" s="15">
        <v>238</v>
      </c>
      <c r="Z239" s="15">
        <v>214</v>
      </c>
      <c r="AA239" s="18">
        <v>230</v>
      </c>
      <c r="AB239" s="24">
        <f>VLOOKUP(MTPL_Registrations[[#This Row],[player_id]],'MTBC statistics'!$A$1:$AK$1196,13,0)</f>
        <v>0</v>
      </c>
      <c r="AC239" s="24">
        <f>VLOOKUP(MTPL_Registrations[[#This Row],[player_id]],'MTBC statistics'!$A$1:$AK$1196,14,0)</f>
        <v>0</v>
      </c>
      <c r="AD239" s="19"/>
    </row>
  </sheetData>
  <sortState xmlns:xlrd2="http://schemas.microsoft.com/office/spreadsheetml/2017/richdata2" ref="A2:E206">
    <sortCondition ref="A1"/>
  </sortState>
  <phoneticPr fontId="5" type="noConversion"/>
  <hyperlinks>
    <hyperlink ref="C109" r:id="rId1" xr:uid="{0DCA4F0A-05F2-5641-8A4F-D6658AAF10E9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3304-82AD-AF49-85EC-4E74E189B76B}">
  <dimension ref="A1:AK1196"/>
  <sheetViews>
    <sheetView topLeftCell="A1177" workbookViewId="0">
      <selection activeCell="C1203" sqref="C1203"/>
    </sheetView>
  </sheetViews>
  <sheetFormatPr baseColWidth="10" defaultRowHeight="16" x14ac:dyDescent="0.2"/>
  <cols>
    <col min="1" max="1" width="11.1640625" customWidth="1"/>
    <col min="2" max="2" width="19.83203125" bestFit="1" customWidth="1"/>
    <col min="3" max="3" width="22.83203125" bestFit="1" customWidth="1"/>
    <col min="4" max="4" width="14.1640625" customWidth="1"/>
    <col min="5" max="5" width="12.83203125" customWidth="1"/>
    <col min="6" max="7" width="9" customWidth="1"/>
    <col min="8" max="8" width="14.33203125" bestFit="1" customWidth="1"/>
    <col min="9" max="9" width="22" customWidth="1"/>
    <col min="10" max="10" width="13" customWidth="1"/>
    <col min="11" max="11" width="12" customWidth="1"/>
    <col min="12" max="12" width="12.5" customWidth="1"/>
    <col min="13" max="13" width="12.33203125" customWidth="1"/>
    <col min="14" max="14" width="22.6640625" bestFit="1" customWidth="1"/>
    <col min="15" max="15" width="25.6640625" bestFit="1" customWidth="1"/>
    <col min="19" max="19" width="12" customWidth="1"/>
    <col min="22" max="22" width="15.83203125" customWidth="1"/>
    <col min="24" max="24" width="14.6640625" style="1" customWidth="1"/>
  </cols>
  <sheetData>
    <row r="1" spans="1:37" x14ac:dyDescent="0.2">
      <c r="A1" t="s">
        <v>474</v>
      </c>
      <c r="B1" t="s">
        <v>472</v>
      </c>
      <c r="C1" t="s">
        <v>2129</v>
      </c>
      <c r="D1" t="s">
        <v>473</v>
      </c>
      <c r="E1" t="s">
        <v>475</v>
      </c>
      <c r="F1" t="s">
        <v>476</v>
      </c>
      <c r="G1" t="s">
        <v>2130</v>
      </c>
      <c r="H1" t="s">
        <v>477</v>
      </c>
      <c r="I1" t="s">
        <v>2131</v>
      </c>
      <c r="J1" t="s">
        <v>2132</v>
      </c>
      <c r="K1" t="s">
        <v>478</v>
      </c>
      <c r="L1" t="s">
        <v>479</v>
      </c>
      <c r="M1" t="s">
        <v>2133</v>
      </c>
      <c r="N1" t="s">
        <v>2134</v>
      </c>
      <c r="O1" t="s">
        <v>2135</v>
      </c>
      <c r="P1" t="s">
        <v>2136</v>
      </c>
      <c r="Q1" t="s">
        <v>480</v>
      </c>
      <c r="R1" t="s">
        <v>2137</v>
      </c>
      <c r="S1" t="s">
        <v>2138</v>
      </c>
      <c r="T1" t="s">
        <v>2139</v>
      </c>
      <c r="U1" t="s">
        <v>2140</v>
      </c>
      <c r="V1" t="s">
        <v>2141</v>
      </c>
      <c r="W1" t="s">
        <v>481</v>
      </c>
      <c r="X1" s="1" t="s">
        <v>2142</v>
      </c>
      <c r="Y1" t="s">
        <v>2143</v>
      </c>
      <c r="Z1" t="s">
        <v>2144</v>
      </c>
      <c r="AA1" t="s">
        <v>2145</v>
      </c>
      <c r="AB1" t="s">
        <v>2146</v>
      </c>
      <c r="AC1" t="s">
        <v>2147</v>
      </c>
      <c r="AD1" t="s">
        <v>2148</v>
      </c>
      <c r="AE1" t="s">
        <v>2149</v>
      </c>
      <c r="AF1" t="s">
        <v>2150</v>
      </c>
      <c r="AG1" t="s">
        <v>2151</v>
      </c>
      <c r="AH1" t="s">
        <v>2152</v>
      </c>
      <c r="AI1" t="s">
        <v>2153</v>
      </c>
      <c r="AJ1" t="s">
        <v>2154</v>
      </c>
      <c r="AK1" t="s">
        <v>2155</v>
      </c>
    </row>
    <row r="2" spans="1:37" x14ac:dyDescent="0.2">
      <c r="A2">
        <v>1319995</v>
      </c>
      <c r="B2" t="s">
        <v>482</v>
      </c>
      <c r="C2">
        <v>21</v>
      </c>
      <c r="D2" t="s">
        <v>6</v>
      </c>
      <c r="E2" t="s">
        <v>517</v>
      </c>
      <c r="F2" t="s">
        <v>518</v>
      </c>
      <c r="G2" t="s">
        <v>2156</v>
      </c>
      <c r="H2">
        <v>4</v>
      </c>
      <c r="I2">
        <v>4</v>
      </c>
      <c r="J2">
        <v>2</v>
      </c>
      <c r="K2">
        <v>3</v>
      </c>
      <c r="L2">
        <v>7</v>
      </c>
      <c r="M2">
        <v>0</v>
      </c>
      <c r="N2">
        <v>0</v>
      </c>
      <c r="O2">
        <v>2</v>
      </c>
      <c r="P2">
        <v>1.5</v>
      </c>
      <c r="Q2">
        <v>42.857100000000003</v>
      </c>
      <c r="R2">
        <v>4</v>
      </c>
      <c r="S2">
        <v>0</v>
      </c>
      <c r="T2">
        <v>0</v>
      </c>
      <c r="U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</v>
      </c>
      <c r="AI2">
        <v>3</v>
      </c>
      <c r="AJ2">
        <v>0</v>
      </c>
      <c r="AK2">
        <v>0</v>
      </c>
    </row>
    <row r="3" spans="1:37" x14ac:dyDescent="0.2">
      <c r="A3">
        <v>548085</v>
      </c>
      <c r="B3" t="s">
        <v>482</v>
      </c>
      <c r="C3">
        <v>21</v>
      </c>
      <c r="D3" t="s">
        <v>6</v>
      </c>
      <c r="E3" t="s">
        <v>505</v>
      </c>
      <c r="F3" t="s">
        <v>506</v>
      </c>
      <c r="G3" t="s">
        <v>2156</v>
      </c>
      <c r="H3">
        <v>3</v>
      </c>
      <c r="I3">
        <v>3</v>
      </c>
      <c r="J3">
        <v>1</v>
      </c>
      <c r="K3">
        <v>12</v>
      </c>
      <c r="L3">
        <v>23</v>
      </c>
      <c r="M3">
        <v>2</v>
      </c>
      <c r="N3">
        <v>0</v>
      </c>
      <c r="O3">
        <v>11</v>
      </c>
      <c r="P3">
        <v>6</v>
      </c>
      <c r="Q3">
        <v>52.173900000000003</v>
      </c>
      <c r="R3">
        <v>3</v>
      </c>
      <c r="S3">
        <v>30</v>
      </c>
      <c r="T3">
        <v>31</v>
      </c>
      <c r="U3">
        <v>2</v>
      </c>
      <c r="V3">
        <v>15.5</v>
      </c>
      <c r="W3">
        <v>6.2</v>
      </c>
      <c r="X3" s="1">
        <v>43502</v>
      </c>
      <c r="Y3">
        <v>0</v>
      </c>
      <c r="Z3">
        <v>2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104</v>
      </c>
      <c r="AI3">
        <v>24</v>
      </c>
      <c r="AJ3">
        <v>70</v>
      </c>
      <c r="AK3">
        <v>10</v>
      </c>
    </row>
    <row r="4" spans="1:37" x14ac:dyDescent="0.2">
      <c r="A4">
        <v>1272711</v>
      </c>
      <c r="B4" t="s">
        <v>482</v>
      </c>
      <c r="C4">
        <v>21</v>
      </c>
      <c r="D4" t="s">
        <v>6</v>
      </c>
      <c r="E4" t="s">
        <v>515</v>
      </c>
      <c r="F4" t="s">
        <v>516</v>
      </c>
      <c r="G4" t="s">
        <v>2156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R4">
        <v>1</v>
      </c>
      <c r="S4">
        <v>0</v>
      </c>
      <c r="T4">
        <v>0</v>
      </c>
      <c r="U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>
        <v>513346</v>
      </c>
      <c r="B5" t="s">
        <v>482</v>
      </c>
      <c r="C5">
        <v>21</v>
      </c>
      <c r="D5" t="s">
        <v>6</v>
      </c>
      <c r="E5" t="s">
        <v>491</v>
      </c>
      <c r="F5" t="s">
        <v>492</v>
      </c>
      <c r="G5" t="s">
        <v>2156</v>
      </c>
      <c r="H5">
        <v>11</v>
      </c>
      <c r="I5">
        <v>11</v>
      </c>
      <c r="J5">
        <v>4</v>
      </c>
      <c r="K5">
        <v>55</v>
      </c>
      <c r="L5">
        <v>83</v>
      </c>
      <c r="M5">
        <v>1</v>
      </c>
      <c r="N5">
        <v>0</v>
      </c>
      <c r="O5">
        <v>35</v>
      </c>
      <c r="P5">
        <v>7.8571</v>
      </c>
      <c r="Q5">
        <v>66.265100000000004</v>
      </c>
      <c r="R5">
        <v>11</v>
      </c>
      <c r="S5">
        <v>0</v>
      </c>
      <c r="T5">
        <v>0</v>
      </c>
      <c r="U5">
        <v>0</v>
      </c>
      <c r="Y5">
        <v>0</v>
      </c>
      <c r="Z5">
        <v>0</v>
      </c>
      <c r="AA5">
        <v>0</v>
      </c>
      <c r="AB5">
        <v>0</v>
      </c>
      <c r="AC5">
        <v>4</v>
      </c>
      <c r="AD5">
        <v>0</v>
      </c>
      <c r="AE5">
        <v>0</v>
      </c>
      <c r="AF5">
        <v>0</v>
      </c>
      <c r="AG5">
        <v>0</v>
      </c>
      <c r="AH5">
        <v>96</v>
      </c>
      <c r="AI5">
        <v>56</v>
      </c>
      <c r="AJ5">
        <v>0</v>
      </c>
      <c r="AK5">
        <v>40</v>
      </c>
    </row>
    <row r="6" spans="1:37" x14ac:dyDescent="0.2">
      <c r="A6">
        <v>356252</v>
      </c>
      <c r="B6" t="s">
        <v>482</v>
      </c>
      <c r="C6">
        <v>21</v>
      </c>
      <c r="D6" t="s">
        <v>6</v>
      </c>
      <c r="E6" t="s">
        <v>483</v>
      </c>
      <c r="F6" t="s">
        <v>484</v>
      </c>
      <c r="G6" t="s">
        <v>2156</v>
      </c>
      <c r="H6">
        <v>2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2</v>
      </c>
      <c r="S6">
        <v>0</v>
      </c>
      <c r="T6">
        <v>0</v>
      </c>
      <c r="U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>
        <v>1272707</v>
      </c>
      <c r="B7" t="s">
        <v>482</v>
      </c>
      <c r="C7">
        <v>21</v>
      </c>
      <c r="D7" t="s">
        <v>6</v>
      </c>
      <c r="E7" t="s">
        <v>513</v>
      </c>
      <c r="F7" t="s">
        <v>514</v>
      </c>
      <c r="G7" t="s">
        <v>2156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R7">
        <v>1</v>
      </c>
      <c r="S7">
        <v>0</v>
      </c>
      <c r="T7">
        <v>0</v>
      </c>
      <c r="U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>
        <v>513348</v>
      </c>
      <c r="B8" t="s">
        <v>482</v>
      </c>
      <c r="C8">
        <v>21</v>
      </c>
      <c r="D8" t="s">
        <v>6</v>
      </c>
      <c r="E8" t="s">
        <v>493</v>
      </c>
      <c r="F8" t="s">
        <v>494</v>
      </c>
      <c r="G8" t="s">
        <v>2156</v>
      </c>
      <c r="H8">
        <v>7</v>
      </c>
      <c r="I8">
        <v>7</v>
      </c>
      <c r="J8">
        <v>4</v>
      </c>
      <c r="K8">
        <v>3</v>
      </c>
      <c r="L8">
        <v>7</v>
      </c>
      <c r="M8">
        <v>0</v>
      </c>
      <c r="N8">
        <v>0</v>
      </c>
      <c r="O8">
        <v>2</v>
      </c>
      <c r="P8">
        <v>1</v>
      </c>
      <c r="Q8">
        <v>42.857100000000003</v>
      </c>
      <c r="R8">
        <v>7</v>
      </c>
      <c r="S8">
        <v>69</v>
      </c>
      <c r="T8">
        <v>39</v>
      </c>
      <c r="U8">
        <v>8</v>
      </c>
      <c r="V8">
        <v>4.875</v>
      </c>
      <c r="W8">
        <v>3.3913000000000002</v>
      </c>
      <c r="X8" s="1">
        <v>43529</v>
      </c>
      <c r="Y8">
        <v>1</v>
      </c>
      <c r="Z8">
        <v>4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323</v>
      </c>
      <c r="AI8">
        <v>-7</v>
      </c>
      <c r="AJ8">
        <v>310</v>
      </c>
      <c r="AK8">
        <v>20</v>
      </c>
    </row>
    <row r="9" spans="1:37" x14ac:dyDescent="0.2">
      <c r="A9">
        <v>513349</v>
      </c>
      <c r="B9" t="s">
        <v>482</v>
      </c>
      <c r="C9">
        <v>21</v>
      </c>
      <c r="D9" t="s">
        <v>6</v>
      </c>
      <c r="E9" t="s">
        <v>495</v>
      </c>
      <c r="F9" t="s">
        <v>496</v>
      </c>
      <c r="G9" t="s">
        <v>2156</v>
      </c>
      <c r="H9">
        <v>10</v>
      </c>
      <c r="I9">
        <v>10</v>
      </c>
      <c r="J9">
        <v>3</v>
      </c>
      <c r="K9">
        <v>64</v>
      </c>
      <c r="L9">
        <v>62</v>
      </c>
      <c r="M9">
        <v>5</v>
      </c>
      <c r="N9">
        <v>1</v>
      </c>
      <c r="O9">
        <v>18</v>
      </c>
      <c r="P9">
        <v>9.1428999999999991</v>
      </c>
      <c r="Q9">
        <v>103.22580000000001</v>
      </c>
      <c r="R9">
        <v>10</v>
      </c>
      <c r="S9">
        <v>215</v>
      </c>
      <c r="T9">
        <v>135</v>
      </c>
      <c r="U9">
        <v>14</v>
      </c>
      <c r="V9">
        <v>9.6428999999999991</v>
      </c>
      <c r="W9">
        <v>3.7673999999999999</v>
      </c>
      <c r="X9" s="1">
        <v>43566</v>
      </c>
      <c r="Y9">
        <v>1</v>
      </c>
      <c r="Z9">
        <v>8</v>
      </c>
      <c r="AA9">
        <v>4</v>
      </c>
      <c r="AB9">
        <v>0</v>
      </c>
      <c r="AC9">
        <v>2</v>
      </c>
      <c r="AD9">
        <v>0</v>
      </c>
      <c r="AE9">
        <v>0</v>
      </c>
      <c r="AF9">
        <v>0</v>
      </c>
      <c r="AG9">
        <v>1</v>
      </c>
      <c r="AH9">
        <v>701</v>
      </c>
      <c r="AI9">
        <v>131</v>
      </c>
      <c r="AJ9">
        <v>540</v>
      </c>
      <c r="AK9">
        <v>30</v>
      </c>
    </row>
    <row r="10" spans="1:37" x14ac:dyDescent="0.2">
      <c r="A10">
        <v>513351</v>
      </c>
      <c r="B10" t="s">
        <v>482</v>
      </c>
      <c r="C10">
        <v>21</v>
      </c>
      <c r="D10" t="s">
        <v>6</v>
      </c>
      <c r="E10" t="s">
        <v>497</v>
      </c>
      <c r="F10" t="s">
        <v>498</v>
      </c>
      <c r="G10" t="s">
        <v>2156</v>
      </c>
      <c r="H10">
        <v>11</v>
      </c>
      <c r="I10">
        <v>11</v>
      </c>
      <c r="J10">
        <v>2</v>
      </c>
      <c r="K10">
        <v>114</v>
      </c>
      <c r="L10">
        <v>157</v>
      </c>
      <c r="M10">
        <v>8</v>
      </c>
      <c r="N10">
        <v>2</v>
      </c>
      <c r="O10">
        <v>48</v>
      </c>
      <c r="P10">
        <v>12.666700000000001</v>
      </c>
      <c r="Q10">
        <v>72.611500000000007</v>
      </c>
      <c r="R10">
        <v>11</v>
      </c>
      <c r="S10">
        <v>120</v>
      </c>
      <c r="T10">
        <v>68</v>
      </c>
      <c r="U10">
        <v>6</v>
      </c>
      <c r="V10">
        <v>11.333299999999999</v>
      </c>
      <c r="W10">
        <v>3.4</v>
      </c>
      <c r="X10" s="1">
        <v>43502</v>
      </c>
      <c r="Y10">
        <v>1</v>
      </c>
      <c r="Z10">
        <v>4</v>
      </c>
      <c r="AA10">
        <v>0</v>
      </c>
      <c r="AB10">
        <v>0</v>
      </c>
      <c r="AC10">
        <v>6</v>
      </c>
      <c r="AD10">
        <v>0</v>
      </c>
      <c r="AE10">
        <v>0</v>
      </c>
      <c r="AF10">
        <v>0</v>
      </c>
      <c r="AG10">
        <v>1</v>
      </c>
      <c r="AH10">
        <v>546</v>
      </c>
      <c r="AI10">
        <v>186</v>
      </c>
      <c r="AJ10">
        <v>290</v>
      </c>
      <c r="AK10">
        <v>70</v>
      </c>
    </row>
    <row r="11" spans="1:37" x14ac:dyDescent="0.2">
      <c r="A11">
        <v>513352</v>
      </c>
      <c r="B11" t="s">
        <v>482</v>
      </c>
      <c r="C11">
        <v>21</v>
      </c>
      <c r="D11" t="s">
        <v>6</v>
      </c>
      <c r="E11" t="s">
        <v>499</v>
      </c>
      <c r="F11" t="s">
        <v>500</v>
      </c>
      <c r="G11" t="s">
        <v>2156</v>
      </c>
      <c r="H11">
        <v>11</v>
      </c>
      <c r="I11">
        <v>11</v>
      </c>
      <c r="J11">
        <v>2</v>
      </c>
      <c r="K11">
        <v>188</v>
      </c>
      <c r="L11">
        <v>225</v>
      </c>
      <c r="M11">
        <v>9</v>
      </c>
      <c r="N11">
        <v>8</v>
      </c>
      <c r="O11">
        <v>58</v>
      </c>
      <c r="P11">
        <v>20.8889</v>
      </c>
      <c r="Q11">
        <v>83.555599999999998</v>
      </c>
      <c r="R11">
        <v>11</v>
      </c>
      <c r="S11">
        <v>211</v>
      </c>
      <c r="T11">
        <v>141</v>
      </c>
      <c r="U11">
        <v>20</v>
      </c>
      <c r="V11">
        <v>7.05</v>
      </c>
      <c r="W11">
        <v>4.0095000000000001</v>
      </c>
      <c r="X11" s="1">
        <v>43547</v>
      </c>
      <c r="Y11">
        <v>0</v>
      </c>
      <c r="Z11">
        <v>12</v>
      </c>
      <c r="AA11">
        <v>5</v>
      </c>
      <c r="AB11">
        <v>0</v>
      </c>
      <c r="AC11">
        <v>8</v>
      </c>
      <c r="AD11">
        <v>0</v>
      </c>
      <c r="AE11">
        <v>0</v>
      </c>
      <c r="AF11">
        <v>0</v>
      </c>
      <c r="AG11">
        <v>1</v>
      </c>
      <c r="AH11">
        <v>1149</v>
      </c>
      <c r="AI11">
        <v>419</v>
      </c>
      <c r="AJ11">
        <v>640</v>
      </c>
      <c r="AK11">
        <v>90</v>
      </c>
    </row>
    <row r="12" spans="1:37" x14ac:dyDescent="0.2">
      <c r="A12">
        <v>436937</v>
      </c>
      <c r="B12" t="s">
        <v>482</v>
      </c>
      <c r="C12">
        <v>21</v>
      </c>
      <c r="D12" t="s">
        <v>6</v>
      </c>
      <c r="E12" t="s">
        <v>485</v>
      </c>
      <c r="F12" t="s">
        <v>486</v>
      </c>
      <c r="G12" t="s">
        <v>2156</v>
      </c>
      <c r="H12">
        <v>7</v>
      </c>
      <c r="I12">
        <v>7</v>
      </c>
      <c r="J12">
        <v>2</v>
      </c>
      <c r="K12">
        <v>90</v>
      </c>
      <c r="L12">
        <v>106</v>
      </c>
      <c r="M12">
        <v>2</v>
      </c>
      <c r="N12">
        <v>2</v>
      </c>
      <c r="O12">
        <v>36</v>
      </c>
      <c r="P12">
        <v>18</v>
      </c>
      <c r="Q12">
        <v>84.905699999999996</v>
      </c>
      <c r="R12">
        <v>7</v>
      </c>
      <c r="S12">
        <v>30</v>
      </c>
      <c r="T12">
        <v>20</v>
      </c>
      <c r="U12">
        <v>1</v>
      </c>
      <c r="V12">
        <v>20</v>
      </c>
      <c r="W12">
        <v>4</v>
      </c>
      <c r="X12" s="1">
        <v>43470</v>
      </c>
      <c r="Y12">
        <v>0</v>
      </c>
      <c r="Z12">
        <v>0</v>
      </c>
      <c r="AA12">
        <v>1</v>
      </c>
      <c r="AB12">
        <v>0</v>
      </c>
      <c r="AC12">
        <v>14</v>
      </c>
      <c r="AD12">
        <v>1</v>
      </c>
      <c r="AE12">
        <v>2</v>
      </c>
      <c r="AF12">
        <v>0</v>
      </c>
      <c r="AG12">
        <v>5</v>
      </c>
      <c r="AH12">
        <v>446</v>
      </c>
      <c r="AI12">
        <v>176</v>
      </c>
      <c r="AJ12">
        <v>50</v>
      </c>
      <c r="AK12">
        <v>220</v>
      </c>
    </row>
    <row r="13" spans="1:37" x14ac:dyDescent="0.2">
      <c r="A13">
        <v>482179</v>
      </c>
      <c r="B13" t="s">
        <v>482</v>
      </c>
      <c r="C13">
        <v>21</v>
      </c>
      <c r="D13" t="s">
        <v>6</v>
      </c>
      <c r="E13" t="s">
        <v>487</v>
      </c>
      <c r="F13" t="s">
        <v>488</v>
      </c>
      <c r="G13" t="s">
        <v>2156</v>
      </c>
      <c r="H13">
        <v>9</v>
      </c>
      <c r="I13">
        <v>9</v>
      </c>
      <c r="J13">
        <v>3</v>
      </c>
      <c r="K13">
        <v>57</v>
      </c>
      <c r="L13">
        <v>59</v>
      </c>
      <c r="M13">
        <v>2</v>
      </c>
      <c r="N13">
        <v>2</v>
      </c>
      <c r="O13">
        <v>24</v>
      </c>
      <c r="P13">
        <v>9.5</v>
      </c>
      <c r="Q13">
        <v>96.610200000000006</v>
      </c>
      <c r="R13">
        <v>9</v>
      </c>
      <c r="S13">
        <v>189</v>
      </c>
      <c r="T13">
        <v>122</v>
      </c>
      <c r="U13">
        <v>22</v>
      </c>
      <c r="V13">
        <v>5.5454999999999997</v>
      </c>
      <c r="W13">
        <v>3.8730000000000002</v>
      </c>
      <c r="X13" s="1">
        <v>43565</v>
      </c>
      <c r="Y13">
        <v>2</v>
      </c>
      <c r="Z13">
        <v>8</v>
      </c>
      <c r="AA13">
        <v>7</v>
      </c>
      <c r="AB13">
        <v>0</v>
      </c>
      <c r="AC13">
        <v>3</v>
      </c>
      <c r="AD13">
        <v>0</v>
      </c>
      <c r="AE13">
        <v>0</v>
      </c>
      <c r="AF13">
        <v>1</v>
      </c>
      <c r="AG13">
        <v>4</v>
      </c>
      <c r="AH13">
        <v>993</v>
      </c>
      <c r="AI13">
        <v>93</v>
      </c>
      <c r="AJ13">
        <v>810</v>
      </c>
      <c r="AK13">
        <v>90</v>
      </c>
    </row>
    <row r="14" spans="1:37" x14ac:dyDescent="0.2">
      <c r="A14">
        <v>513138</v>
      </c>
      <c r="B14" t="s">
        <v>482</v>
      </c>
      <c r="C14">
        <v>21</v>
      </c>
      <c r="D14" t="s">
        <v>6</v>
      </c>
      <c r="E14" t="s">
        <v>489</v>
      </c>
      <c r="F14" t="s">
        <v>490</v>
      </c>
      <c r="G14" t="s">
        <v>2156</v>
      </c>
      <c r="H14">
        <v>10</v>
      </c>
      <c r="I14">
        <v>10</v>
      </c>
      <c r="J14">
        <v>0</v>
      </c>
      <c r="K14">
        <v>103</v>
      </c>
      <c r="L14">
        <v>182</v>
      </c>
      <c r="M14">
        <v>4</v>
      </c>
      <c r="N14">
        <v>1</v>
      </c>
      <c r="O14">
        <v>38</v>
      </c>
      <c r="P14">
        <v>10.3</v>
      </c>
      <c r="Q14">
        <v>56.593400000000003</v>
      </c>
      <c r="R14">
        <v>10</v>
      </c>
      <c r="S14">
        <v>18</v>
      </c>
      <c r="T14">
        <v>21</v>
      </c>
      <c r="U14">
        <v>1</v>
      </c>
      <c r="V14">
        <v>21</v>
      </c>
      <c r="W14">
        <v>7</v>
      </c>
      <c r="X14" s="1">
        <v>43479</v>
      </c>
      <c r="Y14">
        <v>0</v>
      </c>
      <c r="Z14">
        <v>0</v>
      </c>
      <c r="AA14">
        <v>1</v>
      </c>
      <c r="AB14">
        <v>0</v>
      </c>
      <c r="AC14">
        <v>7</v>
      </c>
      <c r="AD14">
        <v>0</v>
      </c>
      <c r="AE14">
        <v>0</v>
      </c>
      <c r="AF14">
        <v>0</v>
      </c>
      <c r="AG14">
        <v>1</v>
      </c>
      <c r="AH14">
        <v>229</v>
      </c>
      <c r="AI14">
        <v>129</v>
      </c>
      <c r="AJ14">
        <v>20</v>
      </c>
      <c r="AK14">
        <v>80</v>
      </c>
    </row>
    <row r="15" spans="1:37" x14ac:dyDescent="0.2">
      <c r="A15">
        <v>1272699</v>
      </c>
      <c r="B15" t="s">
        <v>482</v>
      </c>
      <c r="C15">
        <v>21</v>
      </c>
      <c r="D15" t="s">
        <v>6</v>
      </c>
      <c r="E15" t="s">
        <v>509</v>
      </c>
      <c r="F15" t="s">
        <v>510</v>
      </c>
      <c r="G15" t="s">
        <v>2156</v>
      </c>
      <c r="H15">
        <v>4</v>
      </c>
      <c r="I15">
        <v>4</v>
      </c>
      <c r="J15">
        <v>3</v>
      </c>
      <c r="K15">
        <v>8</v>
      </c>
      <c r="L15">
        <v>7</v>
      </c>
      <c r="M15">
        <v>1</v>
      </c>
      <c r="N15">
        <v>0</v>
      </c>
      <c r="O15">
        <v>8</v>
      </c>
      <c r="P15">
        <v>8</v>
      </c>
      <c r="Q15">
        <v>114.28570000000001</v>
      </c>
      <c r="R15">
        <v>4</v>
      </c>
      <c r="S15">
        <v>30</v>
      </c>
      <c r="T15">
        <v>21</v>
      </c>
      <c r="U15">
        <v>1</v>
      </c>
      <c r="V15">
        <v>21</v>
      </c>
      <c r="W15">
        <v>4.2</v>
      </c>
      <c r="X15" s="1">
        <v>43471</v>
      </c>
      <c r="Y15">
        <v>0</v>
      </c>
      <c r="Z15">
        <v>3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69</v>
      </c>
      <c r="AI15">
        <v>9</v>
      </c>
      <c r="AJ15">
        <v>50</v>
      </c>
      <c r="AK15">
        <v>10</v>
      </c>
    </row>
    <row r="16" spans="1:37" x14ac:dyDescent="0.2">
      <c r="A16">
        <v>553283</v>
      </c>
      <c r="B16" t="s">
        <v>482</v>
      </c>
      <c r="C16">
        <v>21</v>
      </c>
      <c r="D16" t="s">
        <v>6</v>
      </c>
      <c r="E16" t="s">
        <v>507</v>
      </c>
      <c r="F16" t="s">
        <v>508</v>
      </c>
      <c r="G16" t="s">
        <v>2156</v>
      </c>
      <c r="H16">
        <v>3</v>
      </c>
      <c r="I16">
        <v>3</v>
      </c>
      <c r="J16">
        <v>1</v>
      </c>
      <c r="K16">
        <v>0</v>
      </c>
      <c r="L16">
        <v>4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0</v>
      </c>
      <c r="U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-10</v>
      </c>
      <c r="AI16">
        <v>-10</v>
      </c>
      <c r="AJ16">
        <v>0</v>
      </c>
      <c r="AK16">
        <v>0</v>
      </c>
    </row>
    <row r="17" spans="1:37" x14ac:dyDescent="0.2">
      <c r="A17">
        <v>513355</v>
      </c>
      <c r="B17" t="s">
        <v>482</v>
      </c>
      <c r="C17">
        <v>21</v>
      </c>
      <c r="D17" t="s">
        <v>6</v>
      </c>
      <c r="E17" t="s">
        <v>501</v>
      </c>
      <c r="F17" t="s">
        <v>502</v>
      </c>
      <c r="G17" t="s">
        <v>2156</v>
      </c>
      <c r="H17">
        <v>11</v>
      </c>
      <c r="I17">
        <v>11</v>
      </c>
      <c r="J17">
        <v>4</v>
      </c>
      <c r="K17">
        <v>30</v>
      </c>
      <c r="L17">
        <v>62</v>
      </c>
      <c r="M17">
        <v>2</v>
      </c>
      <c r="N17">
        <v>1</v>
      </c>
      <c r="O17">
        <v>9</v>
      </c>
      <c r="P17">
        <v>4.2857000000000003</v>
      </c>
      <c r="Q17">
        <v>48.387099999999997</v>
      </c>
      <c r="R17">
        <v>11</v>
      </c>
      <c r="S17">
        <v>36</v>
      </c>
      <c r="T17">
        <v>34</v>
      </c>
      <c r="U17">
        <v>1</v>
      </c>
      <c r="V17">
        <v>34</v>
      </c>
      <c r="W17">
        <v>5.6666999999999996</v>
      </c>
      <c r="X17" s="1">
        <v>43479</v>
      </c>
      <c r="Y17">
        <v>0</v>
      </c>
      <c r="Z17">
        <v>5</v>
      </c>
      <c r="AA17">
        <v>0</v>
      </c>
      <c r="AB17">
        <v>0</v>
      </c>
      <c r="AC17">
        <v>10</v>
      </c>
      <c r="AD17">
        <v>0</v>
      </c>
      <c r="AE17">
        <v>3</v>
      </c>
      <c r="AF17">
        <v>1</v>
      </c>
      <c r="AG17">
        <v>3</v>
      </c>
      <c r="AH17">
        <v>234</v>
      </c>
      <c r="AI17">
        <v>14</v>
      </c>
      <c r="AJ17">
        <v>40</v>
      </c>
      <c r="AK17">
        <v>180</v>
      </c>
    </row>
    <row r="18" spans="1:37" x14ac:dyDescent="0.2">
      <c r="A18">
        <v>513357</v>
      </c>
      <c r="B18" t="s">
        <v>482</v>
      </c>
      <c r="C18">
        <v>21</v>
      </c>
      <c r="D18" t="s">
        <v>6</v>
      </c>
      <c r="E18" t="s">
        <v>503</v>
      </c>
      <c r="F18" t="s">
        <v>504</v>
      </c>
      <c r="G18" t="s">
        <v>2156</v>
      </c>
      <c r="H18">
        <v>11</v>
      </c>
      <c r="I18">
        <v>11</v>
      </c>
      <c r="J18">
        <v>1</v>
      </c>
      <c r="K18">
        <v>131</v>
      </c>
      <c r="L18">
        <v>192</v>
      </c>
      <c r="M18">
        <v>7</v>
      </c>
      <c r="N18">
        <v>4</v>
      </c>
      <c r="O18">
        <v>27</v>
      </c>
      <c r="P18">
        <v>13.1</v>
      </c>
      <c r="Q18">
        <v>68.229200000000006</v>
      </c>
      <c r="R18">
        <v>11</v>
      </c>
      <c r="S18">
        <v>198</v>
      </c>
      <c r="T18">
        <v>81</v>
      </c>
      <c r="U18">
        <v>8</v>
      </c>
      <c r="V18">
        <v>10.125</v>
      </c>
      <c r="W18">
        <v>2.4544999999999999</v>
      </c>
      <c r="X18" s="1">
        <v>43505</v>
      </c>
      <c r="Y18">
        <v>4</v>
      </c>
      <c r="Z18">
        <v>3</v>
      </c>
      <c r="AA18">
        <v>2</v>
      </c>
      <c r="AB18">
        <v>0</v>
      </c>
      <c r="AC18">
        <v>2</v>
      </c>
      <c r="AD18">
        <v>0</v>
      </c>
      <c r="AE18">
        <v>5</v>
      </c>
      <c r="AF18">
        <v>0</v>
      </c>
      <c r="AG18">
        <v>7</v>
      </c>
      <c r="AH18">
        <v>926</v>
      </c>
      <c r="AI18">
        <v>236</v>
      </c>
      <c r="AJ18">
        <v>550</v>
      </c>
      <c r="AK18">
        <v>140</v>
      </c>
    </row>
    <row r="19" spans="1:37" x14ac:dyDescent="0.2">
      <c r="A19">
        <v>1272702</v>
      </c>
      <c r="B19" t="s">
        <v>482</v>
      </c>
      <c r="C19">
        <v>21</v>
      </c>
      <c r="D19" t="s">
        <v>6</v>
      </c>
      <c r="E19" t="s">
        <v>511</v>
      </c>
      <c r="F19" t="s">
        <v>512</v>
      </c>
      <c r="G19" t="s">
        <v>2156</v>
      </c>
      <c r="H19">
        <v>4</v>
      </c>
      <c r="I19">
        <v>4</v>
      </c>
      <c r="J19">
        <v>2</v>
      </c>
      <c r="K19">
        <v>7</v>
      </c>
      <c r="L19">
        <v>8</v>
      </c>
      <c r="M19">
        <v>1</v>
      </c>
      <c r="N19">
        <v>0</v>
      </c>
      <c r="O19">
        <v>4</v>
      </c>
      <c r="P19">
        <v>3.5</v>
      </c>
      <c r="Q19">
        <v>87.5</v>
      </c>
      <c r="R19">
        <v>4</v>
      </c>
      <c r="S19">
        <v>6</v>
      </c>
      <c r="T19">
        <v>8</v>
      </c>
      <c r="U19">
        <v>1</v>
      </c>
      <c r="V19">
        <v>8</v>
      </c>
      <c r="W19">
        <v>8</v>
      </c>
      <c r="X19" s="1">
        <v>43473</v>
      </c>
      <c r="Y19">
        <v>0</v>
      </c>
      <c r="Z19">
        <v>2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28</v>
      </c>
      <c r="AI19">
        <v>8</v>
      </c>
      <c r="AJ19">
        <v>20</v>
      </c>
      <c r="AK19">
        <v>0</v>
      </c>
    </row>
    <row r="20" spans="1:37" x14ac:dyDescent="0.2">
      <c r="A20">
        <v>517329</v>
      </c>
      <c r="B20" t="s">
        <v>482</v>
      </c>
      <c r="C20">
        <v>21</v>
      </c>
      <c r="D20" t="s">
        <v>13</v>
      </c>
      <c r="E20" t="s">
        <v>525</v>
      </c>
      <c r="F20" t="s">
        <v>526</v>
      </c>
      <c r="G20" t="s">
        <v>2156</v>
      </c>
      <c r="H20">
        <v>8</v>
      </c>
      <c r="I20">
        <v>8</v>
      </c>
      <c r="J20">
        <v>0</v>
      </c>
      <c r="K20">
        <v>36</v>
      </c>
      <c r="L20">
        <v>75</v>
      </c>
      <c r="M20">
        <v>1</v>
      </c>
      <c r="N20">
        <v>1</v>
      </c>
      <c r="O20">
        <v>21</v>
      </c>
      <c r="P20">
        <v>4.5</v>
      </c>
      <c r="Q20">
        <v>48</v>
      </c>
      <c r="R20">
        <v>8</v>
      </c>
      <c r="S20">
        <v>156</v>
      </c>
      <c r="T20">
        <v>151</v>
      </c>
      <c r="U20">
        <v>5</v>
      </c>
      <c r="V20">
        <v>30.2</v>
      </c>
      <c r="W20">
        <v>5.8076999999999996</v>
      </c>
      <c r="X20" s="1">
        <v>43503</v>
      </c>
      <c r="Y20">
        <v>0</v>
      </c>
      <c r="Z20">
        <v>3</v>
      </c>
      <c r="AA20">
        <v>3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219</v>
      </c>
      <c r="AI20">
        <v>39</v>
      </c>
      <c r="AJ20">
        <v>160</v>
      </c>
      <c r="AK20">
        <v>20</v>
      </c>
    </row>
    <row r="21" spans="1:37" x14ac:dyDescent="0.2">
      <c r="A21">
        <v>1301519</v>
      </c>
      <c r="B21" t="s">
        <v>482</v>
      </c>
      <c r="C21">
        <v>21</v>
      </c>
      <c r="D21" t="s">
        <v>13</v>
      </c>
      <c r="E21" t="s">
        <v>559</v>
      </c>
      <c r="F21" t="s">
        <v>560</v>
      </c>
      <c r="G21" t="s">
        <v>2156</v>
      </c>
      <c r="H21">
        <v>1</v>
      </c>
      <c r="I21">
        <v>1</v>
      </c>
      <c r="J21">
        <v>0</v>
      </c>
      <c r="K21">
        <v>26</v>
      </c>
      <c r="L21">
        <v>23</v>
      </c>
      <c r="M21">
        <v>1</v>
      </c>
      <c r="N21">
        <v>0</v>
      </c>
      <c r="O21">
        <v>26</v>
      </c>
      <c r="P21">
        <v>26</v>
      </c>
      <c r="Q21">
        <v>113.04349999999999</v>
      </c>
      <c r="R21">
        <v>1</v>
      </c>
      <c r="S21">
        <v>6</v>
      </c>
      <c r="T21">
        <v>4</v>
      </c>
      <c r="U21">
        <v>1</v>
      </c>
      <c r="V21">
        <v>4</v>
      </c>
      <c r="W21">
        <v>4</v>
      </c>
      <c r="X21" s="1">
        <v>43469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77</v>
      </c>
      <c r="AI21">
        <v>57</v>
      </c>
      <c r="AJ21">
        <v>20</v>
      </c>
      <c r="AK21">
        <v>0</v>
      </c>
    </row>
    <row r="22" spans="1:37" x14ac:dyDescent="0.2">
      <c r="A22">
        <v>1274574</v>
      </c>
      <c r="B22" t="s">
        <v>482</v>
      </c>
      <c r="C22">
        <v>21</v>
      </c>
      <c r="D22" t="s">
        <v>13</v>
      </c>
      <c r="E22" t="s">
        <v>555</v>
      </c>
      <c r="F22" t="s">
        <v>556</v>
      </c>
      <c r="G22" t="s">
        <v>2156</v>
      </c>
      <c r="H22">
        <v>7</v>
      </c>
      <c r="I22">
        <v>7</v>
      </c>
      <c r="J22">
        <v>0</v>
      </c>
      <c r="K22">
        <v>94</v>
      </c>
      <c r="L22">
        <v>107</v>
      </c>
      <c r="M22">
        <v>2</v>
      </c>
      <c r="N22">
        <v>7</v>
      </c>
      <c r="O22">
        <v>47</v>
      </c>
      <c r="P22">
        <v>13.428599999999999</v>
      </c>
      <c r="Q22">
        <v>87.850499999999997</v>
      </c>
      <c r="R22">
        <v>7</v>
      </c>
      <c r="S22">
        <v>6</v>
      </c>
      <c r="T22">
        <v>9</v>
      </c>
      <c r="U22">
        <v>0</v>
      </c>
      <c r="W22">
        <v>9</v>
      </c>
      <c r="Y22">
        <v>0</v>
      </c>
      <c r="Z22">
        <v>0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230</v>
      </c>
      <c r="AI22">
        <v>200</v>
      </c>
      <c r="AJ22">
        <v>0</v>
      </c>
      <c r="AK22">
        <v>30</v>
      </c>
    </row>
    <row r="23" spans="1:37" x14ac:dyDescent="0.2">
      <c r="A23">
        <v>881484</v>
      </c>
      <c r="B23" t="s">
        <v>482</v>
      </c>
      <c r="C23">
        <v>21</v>
      </c>
      <c r="D23" t="s">
        <v>13</v>
      </c>
      <c r="E23" t="s">
        <v>543</v>
      </c>
      <c r="F23" t="s">
        <v>544</v>
      </c>
      <c r="G23" t="s">
        <v>2156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-10</v>
      </c>
      <c r="AI23">
        <v>-10</v>
      </c>
      <c r="AJ23">
        <v>0</v>
      </c>
      <c r="AK23">
        <v>0</v>
      </c>
    </row>
    <row r="24" spans="1:37" x14ac:dyDescent="0.2">
      <c r="A24">
        <v>1357917</v>
      </c>
      <c r="B24" t="s">
        <v>482</v>
      </c>
      <c r="C24">
        <v>21</v>
      </c>
      <c r="D24" t="s">
        <v>13</v>
      </c>
      <c r="E24" t="s">
        <v>543</v>
      </c>
      <c r="F24" t="s">
        <v>561</v>
      </c>
      <c r="G24" t="s">
        <v>2156</v>
      </c>
      <c r="H24">
        <v>4</v>
      </c>
      <c r="I24">
        <v>4</v>
      </c>
      <c r="J24">
        <v>0</v>
      </c>
      <c r="K24">
        <v>16</v>
      </c>
      <c r="L24">
        <v>36</v>
      </c>
      <c r="M24">
        <v>0</v>
      </c>
      <c r="N24">
        <v>2</v>
      </c>
      <c r="O24">
        <v>8</v>
      </c>
      <c r="P24">
        <v>4</v>
      </c>
      <c r="Q24">
        <v>44.444400000000002</v>
      </c>
      <c r="R24">
        <v>4</v>
      </c>
      <c r="S24">
        <v>0</v>
      </c>
      <c r="T24">
        <v>0</v>
      </c>
      <c r="U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1</v>
      </c>
      <c r="AG24">
        <v>0</v>
      </c>
      <c r="AH24">
        <v>40</v>
      </c>
      <c r="AI24">
        <v>0</v>
      </c>
      <c r="AJ24">
        <v>0</v>
      </c>
      <c r="AK24">
        <v>40</v>
      </c>
    </row>
    <row r="25" spans="1:37" x14ac:dyDescent="0.2">
      <c r="A25">
        <v>1274575</v>
      </c>
      <c r="B25" t="s">
        <v>482</v>
      </c>
      <c r="C25">
        <v>21</v>
      </c>
      <c r="D25" t="s">
        <v>13</v>
      </c>
      <c r="E25" t="s">
        <v>557</v>
      </c>
      <c r="F25" t="s">
        <v>558</v>
      </c>
      <c r="G25" t="s">
        <v>2156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R25">
        <v>1</v>
      </c>
      <c r="S25">
        <v>0</v>
      </c>
      <c r="T25">
        <v>0</v>
      </c>
      <c r="U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-10</v>
      </c>
      <c r="AI25">
        <v>-10</v>
      </c>
      <c r="AJ25">
        <v>0</v>
      </c>
      <c r="AK25">
        <v>0</v>
      </c>
    </row>
    <row r="26" spans="1:37" x14ac:dyDescent="0.2">
      <c r="A26">
        <v>851080</v>
      </c>
      <c r="B26" t="s">
        <v>482</v>
      </c>
      <c r="C26">
        <v>21</v>
      </c>
      <c r="D26" t="s">
        <v>13</v>
      </c>
      <c r="E26" t="s">
        <v>537</v>
      </c>
      <c r="F26" t="s">
        <v>538</v>
      </c>
      <c r="G26" t="s">
        <v>2156</v>
      </c>
      <c r="H26">
        <v>4</v>
      </c>
      <c r="I26">
        <v>4</v>
      </c>
      <c r="J26">
        <v>1</v>
      </c>
      <c r="K26">
        <v>16</v>
      </c>
      <c r="L26">
        <v>28</v>
      </c>
      <c r="M26">
        <v>0</v>
      </c>
      <c r="N26">
        <v>1</v>
      </c>
      <c r="O26">
        <v>13</v>
      </c>
      <c r="P26">
        <v>5.3333000000000004</v>
      </c>
      <c r="Q26">
        <v>57.142899999999997</v>
      </c>
      <c r="R26">
        <v>4</v>
      </c>
      <c r="S26">
        <v>0</v>
      </c>
      <c r="T26">
        <v>0</v>
      </c>
      <c r="U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18</v>
      </c>
      <c r="AI26">
        <v>18</v>
      </c>
      <c r="AJ26">
        <v>0</v>
      </c>
      <c r="AK26">
        <v>0</v>
      </c>
    </row>
    <row r="27" spans="1:37" x14ac:dyDescent="0.2">
      <c r="A27">
        <v>514283</v>
      </c>
      <c r="B27" t="s">
        <v>482</v>
      </c>
      <c r="C27">
        <v>21</v>
      </c>
      <c r="D27" t="s">
        <v>13</v>
      </c>
      <c r="E27" t="s">
        <v>521</v>
      </c>
      <c r="F27" t="s">
        <v>522</v>
      </c>
      <c r="G27" t="s">
        <v>2156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-10</v>
      </c>
      <c r="AI27">
        <v>-10</v>
      </c>
      <c r="AJ27">
        <v>0</v>
      </c>
      <c r="AK27">
        <v>0</v>
      </c>
    </row>
    <row r="28" spans="1:37" x14ac:dyDescent="0.2">
      <c r="A28">
        <v>846622</v>
      </c>
      <c r="B28" t="s">
        <v>482</v>
      </c>
      <c r="C28">
        <v>21</v>
      </c>
      <c r="D28" t="s">
        <v>13</v>
      </c>
      <c r="E28" t="s">
        <v>535</v>
      </c>
      <c r="F28" t="s">
        <v>536</v>
      </c>
      <c r="G28" t="s">
        <v>2156</v>
      </c>
      <c r="H28">
        <v>4</v>
      </c>
      <c r="I28">
        <v>4</v>
      </c>
      <c r="J28">
        <v>0</v>
      </c>
      <c r="K28">
        <v>20</v>
      </c>
      <c r="L28">
        <v>40</v>
      </c>
      <c r="M28">
        <v>0</v>
      </c>
      <c r="N28">
        <v>0</v>
      </c>
      <c r="O28">
        <v>8</v>
      </c>
      <c r="P28">
        <v>5</v>
      </c>
      <c r="Q28">
        <v>50</v>
      </c>
      <c r="R28">
        <v>4</v>
      </c>
      <c r="S28">
        <v>0</v>
      </c>
      <c r="T28">
        <v>0</v>
      </c>
      <c r="U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10</v>
      </c>
      <c r="AF28">
        <v>0</v>
      </c>
      <c r="AG28">
        <v>0</v>
      </c>
      <c r="AH28">
        <v>130</v>
      </c>
      <c r="AI28">
        <v>10</v>
      </c>
      <c r="AJ28">
        <v>0</v>
      </c>
      <c r="AK28">
        <v>120</v>
      </c>
    </row>
    <row r="29" spans="1:37" x14ac:dyDescent="0.2">
      <c r="A29">
        <v>1268172</v>
      </c>
      <c r="B29" t="s">
        <v>482</v>
      </c>
      <c r="C29">
        <v>21</v>
      </c>
      <c r="D29" t="s">
        <v>13</v>
      </c>
      <c r="E29" t="s">
        <v>553</v>
      </c>
      <c r="F29" t="s">
        <v>554</v>
      </c>
      <c r="G29" t="s">
        <v>2156</v>
      </c>
      <c r="H29">
        <v>6</v>
      </c>
      <c r="I29">
        <v>6</v>
      </c>
      <c r="J29">
        <v>1</v>
      </c>
      <c r="K29">
        <v>24</v>
      </c>
      <c r="L29">
        <v>62</v>
      </c>
      <c r="M29">
        <v>1</v>
      </c>
      <c r="N29">
        <v>0</v>
      </c>
      <c r="O29">
        <v>9</v>
      </c>
      <c r="P29">
        <v>4.8</v>
      </c>
      <c r="Q29">
        <v>38.709699999999998</v>
      </c>
      <c r="R29">
        <v>6</v>
      </c>
      <c r="S29">
        <v>0</v>
      </c>
      <c r="T29">
        <v>0</v>
      </c>
      <c r="U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</v>
      </c>
      <c r="AI29">
        <v>5</v>
      </c>
      <c r="AJ29">
        <v>0</v>
      </c>
      <c r="AK29">
        <v>0</v>
      </c>
    </row>
    <row r="30" spans="1:37" x14ac:dyDescent="0.2">
      <c r="A30">
        <v>514290</v>
      </c>
      <c r="B30" t="s">
        <v>482</v>
      </c>
      <c r="C30">
        <v>21</v>
      </c>
      <c r="D30" t="s">
        <v>13</v>
      </c>
      <c r="E30" t="s">
        <v>523</v>
      </c>
      <c r="F30" t="s">
        <v>524</v>
      </c>
      <c r="G30" t="s">
        <v>2156</v>
      </c>
      <c r="H30">
        <v>10</v>
      </c>
      <c r="I30">
        <v>10</v>
      </c>
      <c r="J30">
        <v>2</v>
      </c>
      <c r="K30">
        <v>69</v>
      </c>
      <c r="L30">
        <v>121</v>
      </c>
      <c r="M30">
        <v>1</v>
      </c>
      <c r="N30">
        <v>0</v>
      </c>
      <c r="O30">
        <v>26</v>
      </c>
      <c r="P30">
        <v>8.625</v>
      </c>
      <c r="Q30">
        <v>57.024799999999999</v>
      </c>
      <c r="R30">
        <v>10</v>
      </c>
      <c r="S30">
        <v>0</v>
      </c>
      <c r="T30">
        <v>0</v>
      </c>
      <c r="U30">
        <v>0</v>
      </c>
      <c r="Y30">
        <v>0</v>
      </c>
      <c r="Z30">
        <v>0</v>
      </c>
      <c r="AA30">
        <v>0</v>
      </c>
      <c r="AB30">
        <v>0</v>
      </c>
      <c r="AC30">
        <v>3</v>
      </c>
      <c r="AD30">
        <v>0</v>
      </c>
      <c r="AE30">
        <v>6</v>
      </c>
      <c r="AF30">
        <v>2</v>
      </c>
      <c r="AG30">
        <v>0</v>
      </c>
      <c r="AH30">
        <v>200</v>
      </c>
      <c r="AI30">
        <v>70</v>
      </c>
      <c r="AJ30">
        <v>0</v>
      </c>
      <c r="AK30">
        <v>130</v>
      </c>
    </row>
    <row r="31" spans="1:37" x14ac:dyDescent="0.2">
      <c r="A31">
        <v>870161</v>
      </c>
      <c r="B31" t="s">
        <v>482</v>
      </c>
      <c r="C31">
        <v>21</v>
      </c>
      <c r="D31" t="s">
        <v>13</v>
      </c>
      <c r="E31" t="s">
        <v>539</v>
      </c>
      <c r="F31" t="s">
        <v>540</v>
      </c>
      <c r="G31" t="s">
        <v>2156</v>
      </c>
      <c r="H31">
        <v>11</v>
      </c>
      <c r="I31">
        <v>11</v>
      </c>
      <c r="J31">
        <v>0</v>
      </c>
      <c r="K31">
        <v>96</v>
      </c>
      <c r="L31">
        <v>158</v>
      </c>
      <c r="M31">
        <v>5</v>
      </c>
      <c r="N31">
        <v>2</v>
      </c>
      <c r="O31">
        <v>19</v>
      </c>
      <c r="P31">
        <v>8.7272999999999996</v>
      </c>
      <c r="Q31">
        <v>60.759500000000003</v>
      </c>
      <c r="R31">
        <v>11</v>
      </c>
      <c r="S31">
        <v>198</v>
      </c>
      <c r="T31">
        <v>161</v>
      </c>
      <c r="U31">
        <v>17</v>
      </c>
      <c r="V31">
        <v>9.4705999999999992</v>
      </c>
      <c r="W31">
        <v>4.8788</v>
      </c>
      <c r="X31" s="1">
        <v>43573</v>
      </c>
      <c r="Y31">
        <v>2</v>
      </c>
      <c r="Z31">
        <v>17</v>
      </c>
      <c r="AA31">
        <v>2</v>
      </c>
      <c r="AB31">
        <v>0</v>
      </c>
      <c r="AC31">
        <v>5</v>
      </c>
      <c r="AD31">
        <v>0</v>
      </c>
      <c r="AE31">
        <v>0</v>
      </c>
      <c r="AF31">
        <v>0</v>
      </c>
      <c r="AG31">
        <v>0</v>
      </c>
      <c r="AH31">
        <v>815</v>
      </c>
      <c r="AI31">
        <v>135</v>
      </c>
      <c r="AJ31">
        <v>630</v>
      </c>
      <c r="AK31">
        <v>50</v>
      </c>
    </row>
    <row r="32" spans="1:37" x14ac:dyDescent="0.2">
      <c r="A32">
        <v>565585</v>
      </c>
      <c r="B32" t="s">
        <v>482</v>
      </c>
      <c r="C32">
        <v>21</v>
      </c>
      <c r="D32" t="s">
        <v>13</v>
      </c>
      <c r="E32" t="s">
        <v>529</v>
      </c>
      <c r="F32" t="s">
        <v>530</v>
      </c>
      <c r="G32" t="s">
        <v>2156</v>
      </c>
      <c r="H32">
        <v>10</v>
      </c>
      <c r="I32">
        <v>10</v>
      </c>
      <c r="J32">
        <v>0</v>
      </c>
      <c r="K32">
        <v>64</v>
      </c>
      <c r="L32">
        <v>162</v>
      </c>
      <c r="M32">
        <v>0</v>
      </c>
      <c r="N32">
        <v>0</v>
      </c>
      <c r="O32">
        <v>16</v>
      </c>
      <c r="P32">
        <v>6.4</v>
      </c>
      <c r="Q32">
        <v>39.5062</v>
      </c>
      <c r="R32">
        <v>10</v>
      </c>
      <c r="S32">
        <v>168</v>
      </c>
      <c r="T32">
        <v>129</v>
      </c>
      <c r="U32">
        <v>14</v>
      </c>
      <c r="V32">
        <v>9.2142999999999997</v>
      </c>
      <c r="W32">
        <v>4.6071</v>
      </c>
      <c r="X32" s="1">
        <v>43592</v>
      </c>
      <c r="Y32">
        <v>1</v>
      </c>
      <c r="Z32">
        <v>5</v>
      </c>
      <c r="AA32">
        <v>0</v>
      </c>
      <c r="AB32">
        <v>0</v>
      </c>
      <c r="AC32">
        <v>3</v>
      </c>
      <c r="AD32">
        <v>0</v>
      </c>
      <c r="AE32">
        <v>0</v>
      </c>
      <c r="AF32">
        <v>0</v>
      </c>
      <c r="AG32">
        <v>0</v>
      </c>
      <c r="AH32">
        <v>574</v>
      </c>
      <c r="AI32">
        <v>14</v>
      </c>
      <c r="AJ32">
        <v>530</v>
      </c>
      <c r="AK32">
        <v>30</v>
      </c>
    </row>
    <row r="33" spans="1:37" x14ac:dyDescent="0.2">
      <c r="A33">
        <v>1266145</v>
      </c>
      <c r="B33" t="s">
        <v>482</v>
      </c>
      <c r="C33">
        <v>21</v>
      </c>
      <c r="D33" t="s">
        <v>13</v>
      </c>
      <c r="E33" t="s">
        <v>549</v>
      </c>
      <c r="F33" t="s">
        <v>550</v>
      </c>
      <c r="G33" t="s">
        <v>2156</v>
      </c>
      <c r="H33">
        <v>7</v>
      </c>
      <c r="I33">
        <v>7</v>
      </c>
      <c r="J33">
        <v>1</v>
      </c>
      <c r="K33">
        <v>20</v>
      </c>
      <c r="L33">
        <v>24</v>
      </c>
      <c r="M33">
        <v>1</v>
      </c>
      <c r="N33">
        <v>1</v>
      </c>
      <c r="O33">
        <v>9</v>
      </c>
      <c r="P33">
        <v>3.3332999999999999</v>
      </c>
      <c r="Q33">
        <v>83.333299999999994</v>
      </c>
      <c r="R33">
        <v>7</v>
      </c>
      <c r="S33">
        <v>107</v>
      </c>
      <c r="T33">
        <v>117</v>
      </c>
      <c r="U33">
        <v>8</v>
      </c>
      <c r="V33">
        <v>14.625</v>
      </c>
      <c r="W33">
        <v>6.5606999999999998</v>
      </c>
      <c r="X33" s="1">
        <v>43545</v>
      </c>
      <c r="Y33">
        <v>0</v>
      </c>
      <c r="Z33">
        <v>12</v>
      </c>
      <c r="AA33">
        <v>9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253</v>
      </c>
      <c r="AI33">
        <v>13</v>
      </c>
      <c r="AJ33">
        <v>230</v>
      </c>
      <c r="AK33">
        <v>10</v>
      </c>
    </row>
    <row r="34" spans="1:37" x14ac:dyDescent="0.2">
      <c r="A34">
        <v>875160</v>
      </c>
      <c r="B34" t="s">
        <v>482</v>
      </c>
      <c r="C34">
        <v>21</v>
      </c>
      <c r="D34" t="s">
        <v>13</v>
      </c>
      <c r="E34" t="s">
        <v>541</v>
      </c>
      <c r="F34" t="s">
        <v>542</v>
      </c>
      <c r="G34" t="s">
        <v>2156</v>
      </c>
      <c r="H34">
        <v>10</v>
      </c>
      <c r="I34">
        <v>10</v>
      </c>
      <c r="J34">
        <v>0</v>
      </c>
      <c r="K34">
        <v>56</v>
      </c>
      <c r="L34">
        <v>114</v>
      </c>
      <c r="M34">
        <v>3</v>
      </c>
      <c r="N34">
        <v>1</v>
      </c>
      <c r="O34">
        <v>23</v>
      </c>
      <c r="P34">
        <v>5.6</v>
      </c>
      <c r="Q34">
        <v>49.122799999999998</v>
      </c>
      <c r="R34">
        <v>10</v>
      </c>
      <c r="S34">
        <v>153</v>
      </c>
      <c r="T34">
        <v>128</v>
      </c>
      <c r="U34">
        <v>11</v>
      </c>
      <c r="V34">
        <v>11.6364</v>
      </c>
      <c r="W34">
        <v>5.0195999999999996</v>
      </c>
      <c r="X34" s="1">
        <v>43528</v>
      </c>
      <c r="Y34">
        <v>3</v>
      </c>
      <c r="Z34">
        <v>22</v>
      </c>
      <c r="AA34">
        <v>4</v>
      </c>
      <c r="AB34">
        <v>0</v>
      </c>
      <c r="AC34">
        <v>5</v>
      </c>
      <c r="AD34">
        <v>1</v>
      </c>
      <c r="AE34">
        <v>0</v>
      </c>
      <c r="AF34">
        <v>1</v>
      </c>
      <c r="AG34">
        <v>0</v>
      </c>
      <c r="AH34">
        <v>621</v>
      </c>
      <c r="AI34">
        <v>61</v>
      </c>
      <c r="AJ34">
        <v>480</v>
      </c>
      <c r="AK34">
        <v>80</v>
      </c>
    </row>
    <row r="35" spans="1:37" x14ac:dyDescent="0.2">
      <c r="A35">
        <v>1268171</v>
      </c>
      <c r="B35" t="s">
        <v>482</v>
      </c>
      <c r="C35">
        <v>21</v>
      </c>
      <c r="D35" t="s">
        <v>13</v>
      </c>
      <c r="E35" t="s">
        <v>551</v>
      </c>
      <c r="F35" t="s">
        <v>552</v>
      </c>
      <c r="G35" t="s">
        <v>2156</v>
      </c>
      <c r="H35">
        <v>4</v>
      </c>
      <c r="I35">
        <v>4</v>
      </c>
      <c r="J35">
        <v>0</v>
      </c>
      <c r="K35">
        <v>12</v>
      </c>
      <c r="L35">
        <v>32</v>
      </c>
      <c r="M35">
        <v>0</v>
      </c>
      <c r="N35">
        <v>0</v>
      </c>
      <c r="O35">
        <v>7</v>
      </c>
      <c r="P35">
        <v>3</v>
      </c>
      <c r="Q35">
        <v>37.5</v>
      </c>
      <c r="R35">
        <v>4</v>
      </c>
      <c r="S35">
        <v>0</v>
      </c>
      <c r="T35">
        <v>0</v>
      </c>
      <c r="U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-8</v>
      </c>
      <c r="AJ35">
        <v>0</v>
      </c>
      <c r="AK35">
        <v>10</v>
      </c>
    </row>
    <row r="36" spans="1:37" x14ac:dyDescent="0.2">
      <c r="A36">
        <v>1266108</v>
      </c>
      <c r="B36" t="s">
        <v>482</v>
      </c>
      <c r="C36">
        <v>21</v>
      </c>
      <c r="D36" t="s">
        <v>13</v>
      </c>
      <c r="E36" t="s">
        <v>547</v>
      </c>
      <c r="F36" t="s">
        <v>548</v>
      </c>
      <c r="G36" t="s">
        <v>2156</v>
      </c>
      <c r="H36">
        <v>8</v>
      </c>
      <c r="I36">
        <v>8</v>
      </c>
      <c r="J36">
        <v>0</v>
      </c>
      <c r="K36">
        <v>29</v>
      </c>
      <c r="L36">
        <v>43</v>
      </c>
      <c r="M36">
        <v>2</v>
      </c>
      <c r="N36">
        <v>0</v>
      </c>
      <c r="O36">
        <v>12</v>
      </c>
      <c r="P36">
        <v>3.625</v>
      </c>
      <c r="Q36">
        <v>67.441900000000004</v>
      </c>
      <c r="R36">
        <v>8</v>
      </c>
      <c r="S36">
        <v>12</v>
      </c>
      <c r="T36">
        <v>24</v>
      </c>
      <c r="U36">
        <v>0</v>
      </c>
      <c r="W36">
        <v>12</v>
      </c>
      <c r="Y36">
        <v>0</v>
      </c>
      <c r="Z36">
        <v>1</v>
      </c>
      <c r="AA36">
        <v>2</v>
      </c>
      <c r="AB36">
        <v>0</v>
      </c>
      <c r="AC36">
        <v>3</v>
      </c>
      <c r="AD36">
        <v>0</v>
      </c>
      <c r="AE36">
        <v>0</v>
      </c>
      <c r="AF36">
        <v>0</v>
      </c>
      <c r="AG36">
        <v>0</v>
      </c>
      <c r="AH36">
        <v>21</v>
      </c>
      <c r="AI36">
        <v>21</v>
      </c>
      <c r="AJ36">
        <v>-30</v>
      </c>
      <c r="AK36">
        <v>30</v>
      </c>
    </row>
    <row r="37" spans="1:37" x14ac:dyDescent="0.2">
      <c r="A37">
        <v>607</v>
      </c>
      <c r="B37" t="s">
        <v>482</v>
      </c>
      <c r="C37">
        <v>21</v>
      </c>
      <c r="D37" t="s">
        <v>13</v>
      </c>
      <c r="E37" t="s">
        <v>519</v>
      </c>
      <c r="F37" t="s">
        <v>520</v>
      </c>
      <c r="G37" t="s">
        <v>2156</v>
      </c>
      <c r="H37">
        <v>11</v>
      </c>
      <c r="I37">
        <v>11</v>
      </c>
      <c r="J37">
        <v>0</v>
      </c>
      <c r="K37">
        <v>115</v>
      </c>
      <c r="L37">
        <v>90</v>
      </c>
      <c r="M37">
        <v>2</v>
      </c>
      <c r="N37">
        <v>10</v>
      </c>
      <c r="O37">
        <v>53</v>
      </c>
      <c r="P37">
        <v>10.454499999999999</v>
      </c>
      <c r="Q37">
        <v>127.7778</v>
      </c>
      <c r="R37">
        <v>11</v>
      </c>
      <c r="S37">
        <v>189</v>
      </c>
      <c r="T37">
        <v>146</v>
      </c>
      <c r="U37">
        <v>12</v>
      </c>
      <c r="V37">
        <v>12.166700000000001</v>
      </c>
      <c r="W37">
        <v>4.6349</v>
      </c>
      <c r="X37" s="1">
        <v>43541</v>
      </c>
      <c r="Y37">
        <v>1</v>
      </c>
      <c r="Z37">
        <v>8</v>
      </c>
      <c r="AA37">
        <v>5</v>
      </c>
      <c r="AB37">
        <v>0</v>
      </c>
      <c r="AC37">
        <v>7</v>
      </c>
      <c r="AD37">
        <v>0</v>
      </c>
      <c r="AE37">
        <v>0</v>
      </c>
      <c r="AF37">
        <v>0</v>
      </c>
      <c r="AG37">
        <v>0</v>
      </c>
      <c r="AH37">
        <v>883</v>
      </c>
      <c r="AI37">
        <v>343</v>
      </c>
      <c r="AJ37">
        <v>470</v>
      </c>
      <c r="AK37">
        <v>70</v>
      </c>
    </row>
    <row r="38" spans="1:37" x14ac:dyDescent="0.2">
      <c r="A38">
        <v>846577</v>
      </c>
      <c r="B38" t="s">
        <v>482</v>
      </c>
      <c r="C38">
        <v>21</v>
      </c>
      <c r="D38" t="s">
        <v>13</v>
      </c>
      <c r="E38" t="s">
        <v>533</v>
      </c>
      <c r="F38" t="s">
        <v>534</v>
      </c>
      <c r="G38" t="s">
        <v>2156</v>
      </c>
      <c r="H38">
        <v>1</v>
      </c>
      <c r="I38">
        <v>1</v>
      </c>
      <c r="J38">
        <v>0</v>
      </c>
      <c r="K38">
        <v>8</v>
      </c>
      <c r="L38">
        <v>13</v>
      </c>
      <c r="M38">
        <v>0</v>
      </c>
      <c r="N38">
        <v>1</v>
      </c>
      <c r="O38">
        <v>8</v>
      </c>
      <c r="P38">
        <v>8</v>
      </c>
      <c r="Q38">
        <v>61.538499999999999</v>
      </c>
      <c r="R38">
        <v>1</v>
      </c>
      <c r="S38">
        <v>0</v>
      </c>
      <c r="T38">
        <v>0</v>
      </c>
      <c r="U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10</v>
      </c>
      <c r="AI38">
        <v>10</v>
      </c>
      <c r="AJ38">
        <v>0</v>
      </c>
      <c r="AK38">
        <v>0</v>
      </c>
    </row>
    <row r="39" spans="1:37" x14ac:dyDescent="0.2">
      <c r="A39">
        <v>900506</v>
      </c>
      <c r="B39" t="s">
        <v>482</v>
      </c>
      <c r="C39">
        <v>21</v>
      </c>
      <c r="D39" t="s">
        <v>13</v>
      </c>
      <c r="E39" t="s">
        <v>545</v>
      </c>
      <c r="F39" t="s">
        <v>546</v>
      </c>
      <c r="G39" t="s">
        <v>2156</v>
      </c>
      <c r="H39">
        <v>4</v>
      </c>
      <c r="I39">
        <v>4</v>
      </c>
      <c r="J39">
        <v>0</v>
      </c>
      <c r="K39">
        <v>7</v>
      </c>
      <c r="L39">
        <v>13</v>
      </c>
      <c r="M39">
        <v>1</v>
      </c>
      <c r="N39">
        <v>0</v>
      </c>
      <c r="O39">
        <v>7</v>
      </c>
      <c r="P39">
        <v>1.75</v>
      </c>
      <c r="Q39">
        <v>53.846200000000003</v>
      </c>
      <c r="R39">
        <v>4</v>
      </c>
      <c r="S39">
        <v>0</v>
      </c>
      <c r="T39">
        <v>0</v>
      </c>
      <c r="U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-2</v>
      </c>
      <c r="AI39">
        <v>-2</v>
      </c>
      <c r="AJ39">
        <v>0</v>
      </c>
      <c r="AK39">
        <v>0</v>
      </c>
    </row>
    <row r="40" spans="1:37" x14ac:dyDescent="0.2">
      <c r="A40">
        <v>560688</v>
      </c>
      <c r="B40" t="s">
        <v>482</v>
      </c>
      <c r="C40">
        <v>21</v>
      </c>
      <c r="D40" t="s">
        <v>13</v>
      </c>
      <c r="E40" t="s">
        <v>527</v>
      </c>
      <c r="F40" t="s">
        <v>528</v>
      </c>
      <c r="G40" t="s">
        <v>2156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18</v>
      </c>
      <c r="T40">
        <v>18</v>
      </c>
      <c r="U40">
        <v>0</v>
      </c>
      <c r="W40">
        <v>6</v>
      </c>
      <c r="Y40">
        <v>0</v>
      </c>
      <c r="Z40">
        <v>4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-10</v>
      </c>
      <c r="AJ40">
        <v>0</v>
      </c>
      <c r="AK40">
        <v>10</v>
      </c>
    </row>
    <row r="41" spans="1:37" x14ac:dyDescent="0.2">
      <c r="A41">
        <v>599859</v>
      </c>
      <c r="B41" t="s">
        <v>482</v>
      </c>
      <c r="C41">
        <v>21</v>
      </c>
      <c r="D41" t="s">
        <v>13</v>
      </c>
      <c r="E41" t="s">
        <v>531</v>
      </c>
      <c r="F41" t="s">
        <v>532</v>
      </c>
      <c r="G41" t="s">
        <v>2156</v>
      </c>
      <c r="H41">
        <v>7</v>
      </c>
      <c r="I41">
        <v>7</v>
      </c>
      <c r="J41">
        <v>0</v>
      </c>
      <c r="K41">
        <v>61</v>
      </c>
      <c r="L41">
        <v>79</v>
      </c>
      <c r="M41">
        <v>1</v>
      </c>
      <c r="N41">
        <v>4</v>
      </c>
      <c r="O41">
        <v>26</v>
      </c>
      <c r="P41">
        <v>8.7142999999999997</v>
      </c>
      <c r="Q41">
        <v>77.215199999999996</v>
      </c>
      <c r="R41">
        <v>7</v>
      </c>
      <c r="S41">
        <v>0</v>
      </c>
      <c r="T41">
        <v>0</v>
      </c>
      <c r="U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140</v>
      </c>
      <c r="AI41">
        <v>130</v>
      </c>
      <c r="AJ41">
        <v>0</v>
      </c>
      <c r="AK41">
        <v>10</v>
      </c>
    </row>
    <row r="42" spans="1:37" x14ac:dyDescent="0.2">
      <c r="A42">
        <v>1208922</v>
      </c>
      <c r="B42" t="s">
        <v>482</v>
      </c>
      <c r="C42">
        <v>21</v>
      </c>
      <c r="D42" t="s">
        <v>562</v>
      </c>
      <c r="E42" t="s">
        <v>583</v>
      </c>
      <c r="F42" t="s">
        <v>508</v>
      </c>
      <c r="G42" t="s">
        <v>2156</v>
      </c>
      <c r="H42">
        <v>7</v>
      </c>
      <c r="I42">
        <v>7</v>
      </c>
      <c r="J42">
        <v>1</v>
      </c>
      <c r="K42">
        <v>15</v>
      </c>
      <c r="L42">
        <v>59</v>
      </c>
      <c r="M42">
        <v>1</v>
      </c>
      <c r="N42">
        <v>0</v>
      </c>
      <c r="O42">
        <v>9</v>
      </c>
      <c r="P42">
        <v>2.5</v>
      </c>
      <c r="Q42">
        <v>25.4237</v>
      </c>
      <c r="R42">
        <v>7</v>
      </c>
      <c r="S42">
        <v>156</v>
      </c>
      <c r="T42">
        <v>138</v>
      </c>
      <c r="U42">
        <v>9</v>
      </c>
      <c r="V42">
        <v>15.333299999999999</v>
      </c>
      <c r="W42">
        <v>5.3076999999999996</v>
      </c>
      <c r="X42" s="1">
        <v>43545</v>
      </c>
      <c r="Y42">
        <v>0</v>
      </c>
      <c r="Z42">
        <v>23</v>
      </c>
      <c r="AA42">
        <v>4</v>
      </c>
      <c r="AB42">
        <v>0</v>
      </c>
      <c r="AC42">
        <v>2</v>
      </c>
      <c r="AD42">
        <v>0</v>
      </c>
      <c r="AE42">
        <v>0</v>
      </c>
      <c r="AF42">
        <v>2</v>
      </c>
      <c r="AG42">
        <v>1</v>
      </c>
      <c r="AH42">
        <v>326</v>
      </c>
      <c r="AI42">
        <v>-24</v>
      </c>
      <c r="AJ42">
        <v>280</v>
      </c>
      <c r="AK42">
        <v>70</v>
      </c>
    </row>
    <row r="43" spans="1:37" x14ac:dyDescent="0.2">
      <c r="A43">
        <v>1208918</v>
      </c>
      <c r="B43" t="s">
        <v>482</v>
      </c>
      <c r="C43">
        <v>21</v>
      </c>
      <c r="D43" t="s">
        <v>562</v>
      </c>
      <c r="E43" t="s">
        <v>578</v>
      </c>
      <c r="F43" t="s">
        <v>579</v>
      </c>
      <c r="G43" t="s">
        <v>2156</v>
      </c>
      <c r="H43">
        <v>9</v>
      </c>
      <c r="I43">
        <v>9</v>
      </c>
      <c r="J43">
        <v>0</v>
      </c>
      <c r="K43">
        <v>37</v>
      </c>
      <c r="L43">
        <v>101</v>
      </c>
      <c r="M43">
        <v>1</v>
      </c>
      <c r="N43">
        <v>0</v>
      </c>
      <c r="O43">
        <v>11</v>
      </c>
      <c r="P43">
        <v>4.1111000000000004</v>
      </c>
      <c r="Q43">
        <v>36.633699999999997</v>
      </c>
      <c r="R43">
        <v>9</v>
      </c>
      <c r="S43">
        <v>0</v>
      </c>
      <c r="T43">
        <v>0</v>
      </c>
      <c r="U43">
        <v>0</v>
      </c>
      <c r="Y43">
        <v>0</v>
      </c>
      <c r="Z43">
        <v>0</v>
      </c>
      <c r="AA43">
        <v>0</v>
      </c>
      <c r="AB43">
        <v>0</v>
      </c>
      <c r="AC43">
        <v>4</v>
      </c>
      <c r="AD43">
        <v>0</v>
      </c>
      <c r="AE43">
        <v>2</v>
      </c>
      <c r="AF43">
        <v>0</v>
      </c>
      <c r="AG43">
        <v>0</v>
      </c>
      <c r="AH43">
        <v>58</v>
      </c>
      <c r="AI43">
        <v>-2</v>
      </c>
      <c r="AJ43">
        <v>0</v>
      </c>
      <c r="AK43">
        <v>60</v>
      </c>
    </row>
    <row r="44" spans="1:37" x14ac:dyDescent="0.2">
      <c r="A44">
        <v>1208919</v>
      </c>
      <c r="B44" t="s">
        <v>482</v>
      </c>
      <c r="C44">
        <v>21</v>
      </c>
      <c r="D44" t="s">
        <v>562</v>
      </c>
      <c r="E44" t="s">
        <v>580</v>
      </c>
      <c r="F44" t="s">
        <v>528</v>
      </c>
      <c r="G44" t="s">
        <v>2156</v>
      </c>
      <c r="H44">
        <v>9</v>
      </c>
      <c r="I44">
        <v>9</v>
      </c>
      <c r="J44">
        <v>0</v>
      </c>
      <c r="K44">
        <v>49</v>
      </c>
      <c r="L44">
        <v>114</v>
      </c>
      <c r="M44">
        <v>0</v>
      </c>
      <c r="N44">
        <v>0</v>
      </c>
      <c r="O44">
        <v>21</v>
      </c>
      <c r="P44">
        <v>5.4443999999999999</v>
      </c>
      <c r="Q44">
        <v>42.982500000000002</v>
      </c>
      <c r="R44">
        <v>9</v>
      </c>
      <c r="S44">
        <v>0</v>
      </c>
      <c r="T44">
        <v>0</v>
      </c>
      <c r="U44">
        <v>0</v>
      </c>
      <c r="Y44">
        <v>0</v>
      </c>
      <c r="Z44">
        <v>0</v>
      </c>
      <c r="AA44">
        <v>0</v>
      </c>
      <c r="AB44">
        <v>0</v>
      </c>
      <c r="AC44">
        <v>5</v>
      </c>
      <c r="AD44">
        <v>0</v>
      </c>
      <c r="AE44">
        <v>0</v>
      </c>
      <c r="AF44">
        <v>0</v>
      </c>
      <c r="AG44">
        <v>0</v>
      </c>
      <c r="AH44">
        <v>89</v>
      </c>
      <c r="AI44">
        <v>39</v>
      </c>
      <c r="AJ44">
        <v>0</v>
      </c>
      <c r="AK44">
        <v>50</v>
      </c>
    </row>
    <row r="45" spans="1:37" x14ac:dyDescent="0.2">
      <c r="A45">
        <v>1208917</v>
      </c>
      <c r="B45" t="s">
        <v>482</v>
      </c>
      <c r="C45">
        <v>21</v>
      </c>
      <c r="D45" t="s">
        <v>562</v>
      </c>
      <c r="E45" t="s">
        <v>576</v>
      </c>
      <c r="F45" t="s">
        <v>577</v>
      </c>
      <c r="G45" t="s">
        <v>2156</v>
      </c>
      <c r="H45">
        <v>6</v>
      </c>
      <c r="I45">
        <v>6</v>
      </c>
      <c r="J45">
        <v>3</v>
      </c>
      <c r="K45">
        <v>1</v>
      </c>
      <c r="L45">
        <v>6</v>
      </c>
      <c r="M45">
        <v>0</v>
      </c>
      <c r="N45">
        <v>0</v>
      </c>
      <c r="O45">
        <v>1</v>
      </c>
      <c r="P45">
        <v>0.33329999999999999</v>
      </c>
      <c r="Q45">
        <v>16.666699999999999</v>
      </c>
      <c r="R45">
        <v>6</v>
      </c>
      <c r="S45">
        <v>21</v>
      </c>
      <c r="T45">
        <v>40</v>
      </c>
      <c r="U45">
        <v>2</v>
      </c>
      <c r="V45">
        <v>20</v>
      </c>
      <c r="W45">
        <v>11.428599999999999</v>
      </c>
      <c r="X45" s="1">
        <v>43506</v>
      </c>
      <c r="Y45">
        <v>0</v>
      </c>
      <c r="Z45">
        <v>6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0</v>
      </c>
      <c r="AH45">
        <v>41</v>
      </c>
      <c r="AI45">
        <v>-19</v>
      </c>
      <c r="AJ45">
        <v>30</v>
      </c>
      <c r="AK45">
        <v>30</v>
      </c>
    </row>
    <row r="46" spans="1:37" x14ac:dyDescent="0.2">
      <c r="A46">
        <v>1209454</v>
      </c>
      <c r="B46" t="s">
        <v>482</v>
      </c>
      <c r="C46">
        <v>21</v>
      </c>
      <c r="D46" t="s">
        <v>562</v>
      </c>
      <c r="E46" t="s">
        <v>587</v>
      </c>
      <c r="F46" t="s">
        <v>504</v>
      </c>
      <c r="G46" t="s">
        <v>2156</v>
      </c>
      <c r="H46">
        <v>5</v>
      </c>
      <c r="I46">
        <v>5</v>
      </c>
      <c r="J46">
        <v>1</v>
      </c>
      <c r="K46">
        <v>14</v>
      </c>
      <c r="L46">
        <v>48</v>
      </c>
      <c r="M46">
        <v>0</v>
      </c>
      <c r="N46">
        <v>0</v>
      </c>
      <c r="O46">
        <v>5</v>
      </c>
      <c r="P46">
        <v>3.5</v>
      </c>
      <c r="Q46">
        <v>29.166699999999999</v>
      </c>
      <c r="R46">
        <v>5</v>
      </c>
      <c r="S46">
        <v>120</v>
      </c>
      <c r="T46">
        <v>86</v>
      </c>
      <c r="U46">
        <v>7</v>
      </c>
      <c r="V46">
        <v>12.2857</v>
      </c>
      <c r="W46">
        <v>4.3</v>
      </c>
      <c r="X46" s="1">
        <v>43520</v>
      </c>
      <c r="Y46">
        <v>0</v>
      </c>
      <c r="Z46">
        <v>11</v>
      </c>
      <c r="AA46">
        <v>1</v>
      </c>
      <c r="AB46">
        <v>0</v>
      </c>
      <c r="AC46">
        <v>2</v>
      </c>
      <c r="AD46">
        <v>0</v>
      </c>
      <c r="AE46">
        <v>0</v>
      </c>
      <c r="AF46">
        <v>2</v>
      </c>
      <c r="AG46">
        <v>0</v>
      </c>
      <c r="AH46">
        <v>274</v>
      </c>
      <c r="AI46">
        <v>-16</v>
      </c>
      <c r="AJ46">
        <v>230</v>
      </c>
      <c r="AK46">
        <v>60</v>
      </c>
    </row>
    <row r="47" spans="1:37" x14ac:dyDescent="0.2">
      <c r="A47">
        <v>1208923</v>
      </c>
      <c r="B47" t="s">
        <v>482</v>
      </c>
      <c r="C47">
        <v>21</v>
      </c>
      <c r="D47" t="s">
        <v>562</v>
      </c>
      <c r="E47" t="s">
        <v>584</v>
      </c>
      <c r="F47" t="s">
        <v>585</v>
      </c>
      <c r="G47" t="s">
        <v>2156</v>
      </c>
      <c r="H47">
        <v>2</v>
      </c>
      <c r="I47">
        <v>2</v>
      </c>
      <c r="J47">
        <v>0</v>
      </c>
      <c r="K47">
        <v>8</v>
      </c>
      <c r="L47">
        <v>19</v>
      </c>
      <c r="M47">
        <v>0</v>
      </c>
      <c r="N47">
        <v>0</v>
      </c>
      <c r="O47">
        <v>6</v>
      </c>
      <c r="P47">
        <v>4</v>
      </c>
      <c r="Q47">
        <v>42.1053</v>
      </c>
      <c r="R47">
        <v>2</v>
      </c>
      <c r="S47">
        <v>11</v>
      </c>
      <c r="T47">
        <v>21</v>
      </c>
      <c r="U47">
        <v>0</v>
      </c>
      <c r="W47">
        <v>11.454499999999999</v>
      </c>
      <c r="Y47">
        <v>0</v>
      </c>
      <c r="Z47">
        <v>1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28</v>
      </c>
      <c r="AI47">
        <v>-2</v>
      </c>
      <c r="AJ47">
        <v>0</v>
      </c>
      <c r="AK47">
        <v>30</v>
      </c>
    </row>
    <row r="48" spans="1:37" x14ac:dyDescent="0.2">
      <c r="A48">
        <v>1208914</v>
      </c>
      <c r="B48" t="s">
        <v>482</v>
      </c>
      <c r="C48">
        <v>21</v>
      </c>
      <c r="D48" t="s">
        <v>562</v>
      </c>
      <c r="E48" t="s">
        <v>570</v>
      </c>
      <c r="F48" t="s">
        <v>571</v>
      </c>
      <c r="G48" t="s">
        <v>2156</v>
      </c>
      <c r="H48">
        <v>4</v>
      </c>
      <c r="I48">
        <v>4</v>
      </c>
      <c r="J48">
        <v>0</v>
      </c>
      <c r="K48">
        <v>2</v>
      </c>
      <c r="L48">
        <v>31</v>
      </c>
      <c r="M48">
        <v>0</v>
      </c>
      <c r="N48">
        <v>0</v>
      </c>
      <c r="O48">
        <v>2</v>
      </c>
      <c r="P48">
        <v>0.5</v>
      </c>
      <c r="Q48">
        <v>6.4516</v>
      </c>
      <c r="R48">
        <v>4</v>
      </c>
      <c r="S48">
        <v>0</v>
      </c>
      <c r="T48">
        <v>0</v>
      </c>
      <c r="U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-28</v>
      </c>
      <c r="AI48">
        <v>-38</v>
      </c>
      <c r="AJ48">
        <v>0</v>
      </c>
      <c r="AK48">
        <v>10</v>
      </c>
    </row>
    <row r="49" spans="1:37" x14ac:dyDescent="0.2">
      <c r="A49">
        <v>1208916</v>
      </c>
      <c r="B49" t="s">
        <v>482</v>
      </c>
      <c r="C49">
        <v>21</v>
      </c>
      <c r="D49" t="s">
        <v>562</v>
      </c>
      <c r="E49" t="s">
        <v>574</v>
      </c>
      <c r="F49" t="s">
        <v>575</v>
      </c>
      <c r="G49" t="s">
        <v>2156</v>
      </c>
      <c r="H49">
        <v>1</v>
      </c>
      <c r="I49">
        <v>1</v>
      </c>
      <c r="J49">
        <v>0</v>
      </c>
      <c r="K49">
        <v>5</v>
      </c>
      <c r="L49">
        <v>8</v>
      </c>
      <c r="M49">
        <v>0</v>
      </c>
      <c r="N49">
        <v>0</v>
      </c>
      <c r="O49">
        <v>5</v>
      </c>
      <c r="P49">
        <v>5</v>
      </c>
      <c r="Q49">
        <v>62.5</v>
      </c>
      <c r="R49">
        <v>1</v>
      </c>
      <c r="S49">
        <v>18</v>
      </c>
      <c r="T49">
        <v>19</v>
      </c>
      <c r="U49">
        <v>1</v>
      </c>
      <c r="V49">
        <v>19</v>
      </c>
      <c r="W49">
        <v>6.3333000000000004</v>
      </c>
      <c r="X49" s="1">
        <v>43484</v>
      </c>
      <c r="Y49">
        <v>0</v>
      </c>
      <c r="Z49">
        <v>0</v>
      </c>
      <c r="AA49">
        <v>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25</v>
      </c>
      <c r="AI49">
        <v>5</v>
      </c>
      <c r="AJ49">
        <v>20</v>
      </c>
      <c r="AK49">
        <v>0</v>
      </c>
    </row>
    <row r="50" spans="1:37" x14ac:dyDescent="0.2">
      <c r="A50">
        <v>366225</v>
      </c>
      <c r="B50" t="s">
        <v>482</v>
      </c>
      <c r="C50">
        <v>21</v>
      </c>
      <c r="D50" t="s">
        <v>562</v>
      </c>
      <c r="E50" t="s">
        <v>563</v>
      </c>
      <c r="F50" t="s">
        <v>564</v>
      </c>
      <c r="G50" t="s">
        <v>2156</v>
      </c>
      <c r="H50">
        <v>10</v>
      </c>
      <c r="I50">
        <v>10</v>
      </c>
      <c r="J50">
        <v>0</v>
      </c>
      <c r="K50">
        <v>48</v>
      </c>
      <c r="L50">
        <v>69</v>
      </c>
      <c r="M50">
        <v>3</v>
      </c>
      <c r="N50">
        <v>2</v>
      </c>
      <c r="O50">
        <v>26</v>
      </c>
      <c r="P50">
        <v>4.8</v>
      </c>
      <c r="Q50">
        <v>69.565200000000004</v>
      </c>
      <c r="R50">
        <v>10</v>
      </c>
      <c r="S50">
        <v>96</v>
      </c>
      <c r="T50">
        <v>91</v>
      </c>
      <c r="U50">
        <v>4</v>
      </c>
      <c r="V50">
        <v>22.75</v>
      </c>
      <c r="W50">
        <v>5.6875</v>
      </c>
      <c r="X50" s="1">
        <v>43512</v>
      </c>
      <c r="Y50">
        <v>0</v>
      </c>
      <c r="Z50">
        <v>14</v>
      </c>
      <c r="AA50">
        <v>1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0</v>
      </c>
      <c r="AH50">
        <v>195</v>
      </c>
      <c r="AI50">
        <v>75</v>
      </c>
      <c r="AJ50">
        <v>100</v>
      </c>
      <c r="AK50">
        <v>20</v>
      </c>
    </row>
    <row r="51" spans="1:37" x14ac:dyDescent="0.2">
      <c r="A51">
        <v>1259908</v>
      </c>
      <c r="B51" t="s">
        <v>482</v>
      </c>
      <c r="C51">
        <v>21</v>
      </c>
      <c r="D51" t="s">
        <v>562</v>
      </c>
      <c r="E51" t="s">
        <v>588</v>
      </c>
      <c r="F51" t="s">
        <v>589</v>
      </c>
      <c r="G51" t="s">
        <v>2156</v>
      </c>
      <c r="H51">
        <v>8</v>
      </c>
      <c r="I51">
        <v>8</v>
      </c>
      <c r="J51">
        <v>0</v>
      </c>
      <c r="K51">
        <v>54</v>
      </c>
      <c r="L51">
        <v>81</v>
      </c>
      <c r="M51">
        <v>2</v>
      </c>
      <c r="N51">
        <v>2</v>
      </c>
      <c r="O51">
        <v>22</v>
      </c>
      <c r="P51">
        <v>6.75</v>
      </c>
      <c r="Q51">
        <v>66.666700000000006</v>
      </c>
      <c r="R51">
        <v>8</v>
      </c>
      <c r="S51">
        <v>0</v>
      </c>
      <c r="T51">
        <v>0</v>
      </c>
      <c r="U51">
        <v>0</v>
      </c>
      <c r="Y51">
        <v>0</v>
      </c>
      <c r="Z51">
        <v>0</v>
      </c>
      <c r="AA51">
        <v>0</v>
      </c>
      <c r="AB51">
        <v>0</v>
      </c>
      <c r="AC51">
        <v>5</v>
      </c>
      <c r="AD51">
        <v>0</v>
      </c>
      <c r="AE51">
        <v>0</v>
      </c>
      <c r="AF51">
        <v>1</v>
      </c>
      <c r="AG51">
        <v>0</v>
      </c>
      <c r="AH51">
        <v>140</v>
      </c>
      <c r="AI51">
        <v>70</v>
      </c>
      <c r="AJ51">
        <v>0</v>
      </c>
      <c r="AK51">
        <v>70</v>
      </c>
    </row>
    <row r="52" spans="1:37" x14ac:dyDescent="0.2">
      <c r="A52">
        <v>1208924</v>
      </c>
      <c r="B52" t="s">
        <v>482</v>
      </c>
      <c r="C52">
        <v>21</v>
      </c>
      <c r="D52" t="s">
        <v>562</v>
      </c>
      <c r="E52" t="s">
        <v>572</v>
      </c>
      <c r="F52" t="s">
        <v>586</v>
      </c>
      <c r="G52" t="s">
        <v>2156</v>
      </c>
      <c r="H52">
        <v>5</v>
      </c>
      <c r="I52">
        <v>5</v>
      </c>
      <c r="J52">
        <v>0</v>
      </c>
      <c r="K52">
        <v>32</v>
      </c>
      <c r="L52">
        <v>51</v>
      </c>
      <c r="M52">
        <v>2</v>
      </c>
      <c r="N52">
        <v>0</v>
      </c>
      <c r="O52">
        <v>15</v>
      </c>
      <c r="P52">
        <v>6.4</v>
      </c>
      <c r="Q52">
        <v>62.745100000000001</v>
      </c>
      <c r="R52">
        <v>5</v>
      </c>
      <c r="S52">
        <v>72</v>
      </c>
      <c r="T52">
        <v>60</v>
      </c>
      <c r="U52">
        <v>5</v>
      </c>
      <c r="V52">
        <v>12</v>
      </c>
      <c r="W52">
        <v>5</v>
      </c>
      <c r="X52" s="1">
        <v>43537</v>
      </c>
      <c r="Y52">
        <v>1</v>
      </c>
      <c r="Z52">
        <v>18</v>
      </c>
      <c r="AA52">
        <v>5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234</v>
      </c>
      <c r="AI52">
        <v>34</v>
      </c>
      <c r="AJ52">
        <v>180</v>
      </c>
      <c r="AK52">
        <v>20</v>
      </c>
    </row>
    <row r="53" spans="1:37" x14ac:dyDescent="0.2">
      <c r="A53">
        <v>1208915</v>
      </c>
      <c r="B53" t="s">
        <v>482</v>
      </c>
      <c r="C53">
        <v>21</v>
      </c>
      <c r="D53" t="s">
        <v>562</v>
      </c>
      <c r="E53" t="s">
        <v>572</v>
      </c>
      <c r="F53" t="s">
        <v>573</v>
      </c>
      <c r="G53" t="s">
        <v>2156</v>
      </c>
      <c r="H53">
        <v>11</v>
      </c>
      <c r="I53">
        <v>11</v>
      </c>
      <c r="J53">
        <v>0</v>
      </c>
      <c r="K53">
        <v>91</v>
      </c>
      <c r="L53">
        <v>148</v>
      </c>
      <c r="M53">
        <v>4</v>
      </c>
      <c r="N53">
        <v>3</v>
      </c>
      <c r="O53">
        <v>20</v>
      </c>
      <c r="P53">
        <v>8.2727000000000004</v>
      </c>
      <c r="Q53">
        <v>61.486499999999999</v>
      </c>
      <c r="R53">
        <v>11</v>
      </c>
      <c r="S53">
        <v>230</v>
      </c>
      <c r="T53">
        <v>228</v>
      </c>
      <c r="U53">
        <v>14</v>
      </c>
      <c r="V53">
        <v>16.285699999999999</v>
      </c>
      <c r="W53">
        <v>5.9478</v>
      </c>
      <c r="X53" s="1">
        <v>43541</v>
      </c>
      <c r="Y53">
        <v>0</v>
      </c>
      <c r="Z53">
        <v>41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551</v>
      </c>
      <c r="AI53">
        <v>141</v>
      </c>
      <c r="AJ53">
        <v>390</v>
      </c>
      <c r="AK53">
        <v>20</v>
      </c>
    </row>
    <row r="54" spans="1:37" x14ac:dyDescent="0.2">
      <c r="A54">
        <v>1268910</v>
      </c>
      <c r="B54" t="s">
        <v>482</v>
      </c>
      <c r="C54">
        <v>21</v>
      </c>
      <c r="D54" t="s">
        <v>562</v>
      </c>
      <c r="E54" t="s">
        <v>551</v>
      </c>
      <c r="F54" t="s">
        <v>518</v>
      </c>
      <c r="G54" t="s">
        <v>2156</v>
      </c>
      <c r="H54">
        <v>2</v>
      </c>
      <c r="I54">
        <v>2</v>
      </c>
      <c r="J54">
        <v>0</v>
      </c>
      <c r="K54">
        <v>16</v>
      </c>
      <c r="L54">
        <v>29</v>
      </c>
      <c r="M54">
        <v>1</v>
      </c>
      <c r="N54">
        <v>0</v>
      </c>
      <c r="O54">
        <v>9</v>
      </c>
      <c r="P54">
        <v>8</v>
      </c>
      <c r="Q54">
        <v>55.172400000000003</v>
      </c>
      <c r="R54">
        <v>2</v>
      </c>
      <c r="S54">
        <v>30</v>
      </c>
      <c r="T54">
        <v>39</v>
      </c>
      <c r="U54">
        <v>2</v>
      </c>
      <c r="V54">
        <v>19.5</v>
      </c>
      <c r="W54">
        <v>7.8</v>
      </c>
      <c r="X54" s="1">
        <v>13181</v>
      </c>
      <c r="Y54">
        <v>0</v>
      </c>
      <c r="Z54">
        <v>6</v>
      </c>
      <c r="AA54">
        <v>2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57</v>
      </c>
      <c r="AI54">
        <v>7</v>
      </c>
      <c r="AJ54">
        <v>40</v>
      </c>
      <c r="AK54">
        <v>10</v>
      </c>
    </row>
    <row r="55" spans="1:37" x14ac:dyDescent="0.2">
      <c r="A55">
        <v>1208920</v>
      </c>
      <c r="B55" t="s">
        <v>482</v>
      </c>
      <c r="C55">
        <v>21</v>
      </c>
      <c r="D55" t="s">
        <v>562</v>
      </c>
      <c r="E55" t="s">
        <v>581</v>
      </c>
      <c r="F55" t="s">
        <v>582</v>
      </c>
      <c r="G55" t="s">
        <v>2156</v>
      </c>
      <c r="H55">
        <v>3</v>
      </c>
      <c r="I55">
        <v>3</v>
      </c>
      <c r="J55">
        <v>1</v>
      </c>
      <c r="K55">
        <v>4</v>
      </c>
      <c r="L55">
        <v>17</v>
      </c>
      <c r="M55">
        <v>0</v>
      </c>
      <c r="N55">
        <v>0</v>
      </c>
      <c r="O55">
        <v>2</v>
      </c>
      <c r="P55">
        <v>2</v>
      </c>
      <c r="Q55">
        <v>23.529399999999999</v>
      </c>
      <c r="R55">
        <v>3</v>
      </c>
      <c r="S55">
        <v>0</v>
      </c>
      <c r="T55">
        <v>0</v>
      </c>
      <c r="U55">
        <v>0</v>
      </c>
      <c r="Y55">
        <v>0</v>
      </c>
      <c r="Z55">
        <v>0</v>
      </c>
      <c r="AA55">
        <v>0</v>
      </c>
      <c r="AB55">
        <v>0</v>
      </c>
      <c r="AC55">
        <v>3</v>
      </c>
      <c r="AD55">
        <v>0</v>
      </c>
      <c r="AE55">
        <v>0</v>
      </c>
      <c r="AF55">
        <v>0</v>
      </c>
      <c r="AG55">
        <v>0</v>
      </c>
      <c r="AH55">
        <v>24</v>
      </c>
      <c r="AI55">
        <v>-6</v>
      </c>
      <c r="AJ55">
        <v>0</v>
      </c>
      <c r="AK55">
        <v>30</v>
      </c>
    </row>
    <row r="56" spans="1:37" x14ac:dyDescent="0.2">
      <c r="A56">
        <v>1208913</v>
      </c>
      <c r="B56" t="s">
        <v>482</v>
      </c>
      <c r="C56">
        <v>21</v>
      </c>
      <c r="D56" t="s">
        <v>562</v>
      </c>
      <c r="E56" t="s">
        <v>568</v>
      </c>
      <c r="F56" t="s">
        <v>569</v>
      </c>
      <c r="G56" t="s">
        <v>2156</v>
      </c>
      <c r="H56">
        <v>8</v>
      </c>
      <c r="I56">
        <v>8</v>
      </c>
      <c r="J56">
        <v>2</v>
      </c>
      <c r="K56">
        <v>38</v>
      </c>
      <c r="L56">
        <v>71</v>
      </c>
      <c r="M56">
        <v>0</v>
      </c>
      <c r="N56">
        <v>0</v>
      </c>
      <c r="O56">
        <v>23</v>
      </c>
      <c r="P56">
        <v>6.3333000000000004</v>
      </c>
      <c r="Q56">
        <v>53.521099999999997</v>
      </c>
      <c r="R56">
        <v>8</v>
      </c>
      <c r="S56">
        <v>0</v>
      </c>
      <c r="T56">
        <v>0</v>
      </c>
      <c r="U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6</v>
      </c>
      <c r="AF56">
        <v>0</v>
      </c>
      <c r="AG56">
        <v>0</v>
      </c>
      <c r="AH56">
        <v>98</v>
      </c>
      <c r="AI56">
        <v>38</v>
      </c>
      <c r="AJ56">
        <v>0</v>
      </c>
      <c r="AK56">
        <v>60</v>
      </c>
    </row>
    <row r="57" spans="1:37" x14ac:dyDescent="0.2">
      <c r="A57">
        <v>1283676</v>
      </c>
      <c r="B57" t="s">
        <v>482</v>
      </c>
      <c r="C57">
        <v>21</v>
      </c>
      <c r="D57" t="s">
        <v>562</v>
      </c>
      <c r="E57" t="s">
        <v>592</v>
      </c>
      <c r="F57" t="s">
        <v>593</v>
      </c>
      <c r="G57" t="s">
        <v>2156</v>
      </c>
      <c r="H57">
        <v>4</v>
      </c>
      <c r="I57">
        <v>4</v>
      </c>
      <c r="J57">
        <v>0</v>
      </c>
      <c r="K57">
        <v>25</v>
      </c>
      <c r="L57">
        <v>29</v>
      </c>
      <c r="M57">
        <v>3</v>
      </c>
      <c r="N57">
        <v>1</v>
      </c>
      <c r="O57">
        <v>13</v>
      </c>
      <c r="P57">
        <v>6.25</v>
      </c>
      <c r="Q57">
        <v>86.206900000000005</v>
      </c>
      <c r="R57">
        <v>4</v>
      </c>
      <c r="S57">
        <v>6</v>
      </c>
      <c r="T57">
        <v>6</v>
      </c>
      <c r="U57">
        <v>0</v>
      </c>
      <c r="W57">
        <v>6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80</v>
      </c>
      <c r="AI57">
        <v>70</v>
      </c>
      <c r="AJ57">
        <v>0</v>
      </c>
      <c r="AK57">
        <v>10</v>
      </c>
    </row>
    <row r="58" spans="1:37" x14ac:dyDescent="0.2">
      <c r="A58">
        <v>1280310</v>
      </c>
      <c r="B58" t="s">
        <v>482</v>
      </c>
      <c r="C58">
        <v>21</v>
      </c>
      <c r="D58" t="s">
        <v>562</v>
      </c>
      <c r="E58" t="s">
        <v>590</v>
      </c>
      <c r="F58" t="s">
        <v>591</v>
      </c>
      <c r="G58" t="s">
        <v>2156</v>
      </c>
      <c r="H58">
        <v>6</v>
      </c>
      <c r="I58">
        <v>6</v>
      </c>
      <c r="J58">
        <v>0</v>
      </c>
      <c r="K58">
        <v>97</v>
      </c>
      <c r="L58">
        <v>116</v>
      </c>
      <c r="M58">
        <v>4</v>
      </c>
      <c r="N58">
        <v>1</v>
      </c>
      <c r="O58">
        <v>60</v>
      </c>
      <c r="P58">
        <v>16.166699999999999</v>
      </c>
      <c r="Q58">
        <v>83.620699999999999</v>
      </c>
      <c r="R58">
        <v>6</v>
      </c>
      <c r="S58">
        <v>108</v>
      </c>
      <c r="T58">
        <v>75</v>
      </c>
      <c r="U58">
        <v>7</v>
      </c>
      <c r="V58">
        <v>10.7143</v>
      </c>
      <c r="W58">
        <v>4.1666999999999996</v>
      </c>
      <c r="X58" s="1">
        <v>43520</v>
      </c>
      <c r="Y58">
        <v>0</v>
      </c>
      <c r="Z58">
        <v>12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483</v>
      </c>
      <c r="AI58">
        <v>253</v>
      </c>
      <c r="AJ58">
        <v>220</v>
      </c>
      <c r="AK58">
        <v>10</v>
      </c>
    </row>
    <row r="59" spans="1:37" x14ac:dyDescent="0.2">
      <c r="A59">
        <v>568154</v>
      </c>
      <c r="B59" t="s">
        <v>482</v>
      </c>
      <c r="C59">
        <v>21</v>
      </c>
      <c r="D59" t="s">
        <v>562</v>
      </c>
      <c r="E59" t="s">
        <v>565</v>
      </c>
      <c r="F59" t="s">
        <v>566</v>
      </c>
      <c r="G59" t="s">
        <v>2156</v>
      </c>
      <c r="H59">
        <v>11</v>
      </c>
      <c r="I59">
        <v>11</v>
      </c>
      <c r="J59">
        <v>0</v>
      </c>
      <c r="K59">
        <v>113</v>
      </c>
      <c r="L59">
        <v>133</v>
      </c>
      <c r="M59">
        <v>3</v>
      </c>
      <c r="N59">
        <v>9</v>
      </c>
      <c r="O59">
        <v>36</v>
      </c>
      <c r="P59">
        <v>10.2727</v>
      </c>
      <c r="Q59">
        <v>84.962400000000002</v>
      </c>
      <c r="R59">
        <v>11</v>
      </c>
      <c r="S59">
        <v>238</v>
      </c>
      <c r="T59">
        <v>179</v>
      </c>
      <c r="U59">
        <v>13</v>
      </c>
      <c r="V59">
        <v>13.7692</v>
      </c>
      <c r="W59">
        <v>4.5125999999999999</v>
      </c>
      <c r="X59" s="1">
        <v>43534</v>
      </c>
      <c r="Y59">
        <v>5</v>
      </c>
      <c r="Z59">
        <v>8</v>
      </c>
      <c r="AA59">
        <v>5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854</v>
      </c>
      <c r="AI59">
        <v>214</v>
      </c>
      <c r="AJ59">
        <v>620</v>
      </c>
      <c r="AK59">
        <v>20</v>
      </c>
    </row>
    <row r="60" spans="1:37" x14ac:dyDescent="0.2">
      <c r="A60">
        <v>1208912</v>
      </c>
      <c r="B60" t="s">
        <v>482</v>
      </c>
      <c r="C60">
        <v>21</v>
      </c>
      <c r="D60" t="s">
        <v>562</v>
      </c>
      <c r="E60" t="s">
        <v>567</v>
      </c>
      <c r="F60" t="s">
        <v>528</v>
      </c>
      <c r="G60" t="s">
        <v>2156</v>
      </c>
      <c r="H60">
        <v>10</v>
      </c>
      <c r="I60">
        <v>10</v>
      </c>
      <c r="J60">
        <v>0</v>
      </c>
      <c r="K60">
        <v>11</v>
      </c>
      <c r="L60">
        <v>41</v>
      </c>
      <c r="M60">
        <v>1</v>
      </c>
      <c r="N60">
        <v>0</v>
      </c>
      <c r="O60">
        <v>4</v>
      </c>
      <c r="P60">
        <v>1.1000000000000001</v>
      </c>
      <c r="Q60">
        <v>26.8293</v>
      </c>
      <c r="R60">
        <v>10</v>
      </c>
      <c r="S60">
        <v>42</v>
      </c>
      <c r="T60">
        <v>58</v>
      </c>
      <c r="U60">
        <v>2</v>
      </c>
      <c r="V60">
        <v>29</v>
      </c>
      <c r="W60">
        <v>8.2857000000000003</v>
      </c>
      <c r="X60" s="1">
        <v>43507</v>
      </c>
      <c r="Y60">
        <v>0</v>
      </c>
      <c r="Z60">
        <v>9</v>
      </c>
      <c r="AA60">
        <v>2</v>
      </c>
      <c r="AB60">
        <v>0</v>
      </c>
      <c r="AC60">
        <v>3</v>
      </c>
      <c r="AD60">
        <v>0</v>
      </c>
      <c r="AE60">
        <v>0</v>
      </c>
      <c r="AF60">
        <v>1</v>
      </c>
      <c r="AG60">
        <v>0</v>
      </c>
      <c r="AH60">
        <v>72</v>
      </c>
      <c r="AI60">
        <v>-28</v>
      </c>
      <c r="AJ60">
        <v>50</v>
      </c>
      <c r="AK60">
        <v>50</v>
      </c>
    </row>
    <row r="61" spans="1:37" x14ac:dyDescent="0.2">
      <c r="A61">
        <v>512944</v>
      </c>
      <c r="B61" t="s">
        <v>482</v>
      </c>
      <c r="C61">
        <v>21</v>
      </c>
      <c r="D61" t="s">
        <v>20</v>
      </c>
      <c r="E61" t="s">
        <v>598</v>
      </c>
      <c r="F61" t="s">
        <v>599</v>
      </c>
      <c r="G61" t="s">
        <v>2156</v>
      </c>
      <c r="H61">
        <v>6</v>
      </c>
      <c r="I61">
        <v>6</v>
      </c>
      <c r="J61">
        <v>0</v>
      </c>
      <c r="K61">
        <v>33</v>
      </c>
      <c r="L61">
        <v>71</v>
      </c>
      <c r="M61">
        <v>3</v>
      </c>
      <c r="N61">
        <v>0</v>
      </c>
      <c r="O61">
        <v>14</v>
      </c>
      <c r="P61">
        <v>5.5</v>
      </c>
      <c r="Q61">
        <v>46.478900000000003</v>
      </c>
      <c r="R61">
        <v>6</v>
      </c>
      <c r="S61">
        <v>135</v>
      </c>
      <c r="T61">
        <v>81</v>
      </c>
      <c r="U61">
        <v>13</v>
      </c>
      <c r="V61">
        <v>6.2308000000000003</v>
      </c>
      <c r="W61">
        <v>3.6</v>
      </c>
      <c r="X61" s="1">
        <v>43592</v>
      </c>
      <c r="Y61">
        <v>1</v>
      </c>
      <c r="Z61">
        <v>2</v>
      </c>
      <c r="AA61">
        <v>1</v>
      </c>
      <c r="AB61">
        <v>0</v>
      </c>
      <c r="AC61">
        <v>5</v>
      </c>
      <c r="AD61">
        <v>0</v>
      </c>
      <c r="AE61">
        <v>1</v>
      </c>
      <c r="AF61">
        <v>0</v>
      </c>
      <c r="AG61">
        <v>1</v>
      </c>
      <c r="AH61">
        <v>596</v>
      </c>
      <c r="AI61">
        <v>26</v>
      </c>
      <c r="AJ61">
        <v>500</v>
      </c>
      <c r="AK61">
        <v>70</v>
      </c>
    </row>
    <row r="62" spans="1:37" x14ac:dyDescent="0.2">
      <c r="A62">
        <v>822149</v>
      </c>
      <c r="B62" t="s">
        <v>482</v>
      </c>
      <c r="C62">
        <v>21</v>
      </c>
      <c r="D62" t="s">
        <v>20</v>
      </c>
      <c r="E62" t="s">
        <v>608</v>
      </c>
      <c r="F62" t="s">
        <v>609</v>
      </c>
      <c r="G62" t="s">
        <v>2156</v>
      </c>
      <c r="H62">
        <v>10</v>
      </c>
      <c r="I62">
        <v>10</v>
      </c>
      <c r="J62">
        <v>0</v>
      </c>
      <c r="K62">
        <v>124</v>
      </c>
      <c r="L62">
        <v>199</v>
      </c>
      <c r="M62">
        <v>4</v>
      </c>
      <c r="N62">
        <v>6</v>
      </c>
      <c r="O62">
        <v>25</v>
      </c>
      <c r="P62">
        <v>12.4</v>
      </c>
      <c r="Q62">
        <v>62.311599999999999</v>
      </c>
      <c r="R62">
        <v>10</v>
      </c>
      <c r="S62">
        <v>115</v>
      </c>
      <c r="T62">
        <v>111</v>
      </c>
      <c r="U62">
        <v>4</v>
      </c>
      <c r="V62">
        <v>27.75</v>
      </c>
      <c r="W62">
        <v>5.7912999999999997</v>
      </c>
      <c r="X62" s="1">
        <v>43504</v>
      </c>
      <c r="Y62">
        <v>1</v>
      </c>
      <c r="Z62">
        <v>13</v>
      </c>
      <c r="AA62">
        <v>2</v>
      </c>
      <c r="AB62">
        <v>0</v>
      </c>
      <c r="AC62">
        <v>5</v>
      </c>
      <c r="AD62">
        <v>0</v>
      </c>
      <c r="AE62">
        <v>0</v>
      </c>
      <c r="AF62">
        <v>0</v>
      </c>
      <c r="AG62">
        <v>0</v>
      </c>
      <c r="AH62">
        <v>410</v>
      </c>
      <c r="AI62">
        <v>200</v>
      </c>
      <c r="AJ62">
        <v>160</v>
      </c>
      <c r="AK62">
        <v>50</v>
      </c>
    </row>
    <row r="63" spans="1:37" x14ac:dyDescent="0.2">
      <c r="A63">
        <v>1211087</v>
      </c>
      <c r="B63" t="s">
        <v>482</v>
      </c>
      <c r="C63">
        <v>21</v>
      </c>
      <c r="D63" t="s">
        <v>20</v>
      </c>
      <c r="E63" t="s">
        <v>583</v>
      </c>
      <c r="F63" t="s">
        <v>621</v>
      </c>
      <c r="G63" t="s">
        <v>2156</v>
      </c>
      <c r="H63">
        <v>6</v>
      </c>
      <c r="I63">
        <v>6</v>
      </c>
      <c r="J63">
        <v>0</v>
      </c>
      <c r="K63">
        <v>17</v>
      </c>
      <c r="L63">
        <v>49</v>
      </c>
      <c r="M63">
        <v>1</v>
      </c>
      <c r="N63">
        <v>0</v>
      </c>
      <c r="O63">
        <v>6</v>
      </c>
      <c r="P63">
        <v>2.8332999999999999</v>
      </c>
      <c r="Q63">
        <v>34.693899999999999</v>
      </c>
      <c r="R63">
        <v>6</v>
      </c>
      <c r="S63">
        <v>0</v>
      </c>
      <c r="T63">
        <v>0</v>
      </c>
      <c r="U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8</v>
      </c>
      <c r="AI63">
        <v>8</v>
      </c>
      <c r="AJ63">
        <v>0</v>
      </c>
      <c r="AK63">
        <v>0</v>
      </c>
    </row>
    <row r="64" spans="1:37" x14ac:dyDescent="0.2">
      <c r="A64">
        <v>1211086</v>
      </c>
      <c r="B64" t="s">
        <v>482</v>
      </c>
      <c r="C64">
        <v>21</v>
      </c>
      <c r="D64" t="s">
        <v>20</v>
      </c>
      <c r="E64" t="s">
        <v>619</v>
      </c>
      <c r="F64" t="s">
        <v>620</v>
      </c>
      <c r="G64" t="s">
        <v>2156</v>
      </c>
      <c r="H64">
        <v>7</v>
      </c>
      <c r="I64">
        <v>7</v>
      </c>
      <c r="J64">
        <v>0</v>
      </c>
      <c r="K64">
        <v>44</v>
      </c>
      <c r="L64">
        <v>47</v>
      </c>
      <c r="M64">
        <v>3</v>
      </c>
      <c r="N64">
        <v>3</v>
      </c>
      <c r="O64">
        <v>23</v>
      </c>
      <c r="P64">
        <v>6.2857000000000003</v>
      </c>
      <c r="Q64">
        <v>93.617000000000004</v>
      </c>
      <c r="R64">
        <v>7</v>
      </c>
      <c r="S64">
        <v>96</v>
      </c>
      <c r="T64">
        <v>88</v>
      </c>
      <c r="U64">
        <v>4</v>
      </c>
      <c r="V64">
        <v>22</v>
      </c>
      <c r="W64">
        <v>5.5</v>
      </c>
      <c r="X64" s="1">
        <v>43495</v>
      </c>
      <c r="Y64">
        <v>0</v>
      </c>
      <c r="Z64">
        <v>10</v>
      </c>
      <c r="AA64">
        <v>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203</v>
      </c>
      <c r="AI64">
        <v>73</v>
      </c>
      <c r="AJ64">
        <v>130</v>
      </c>
      <c r="AK64">
        <v>0</v>
      </c>
    </row>
    <row r="65" spans="1:37" x14ac:dyDescent="0.2">
      <c r="A65">
        <v>512827</v>
      </c>
      <c r="B65" t="s">
        <v>482</v>
      </c>
      <c r="C65">
        <v>21</v>
      </c>
      <c r="D65" t="s">
        <v>20</v>
      </c>
      <c r="E65" t="s">
        <v>596</v>
      </c>
      <c r="F65" t="s">
        <v>597</v>
      </c>
      <c r="G65" t="s">
        <v>2156</v>
      </c>
      <c r="H65">
        <v>6</v>
      </c>
      <c r="I65">
        <v>6</v>
      </c>
      <c r="J65">
        <v>3</v>
      </c>
      <c r="K65">
        <v>1</v>
      </c>
      <c r="L65">
        <v>9</v>
      </c>
      <c r="M65">
        <v>0</v>
      </c>
      <c r="N65">
        <v>0</v>
      </c>
      <c r="O65">
        <v>1</v>
      </c>
      <c r="P65">
        <v>0.33329999999999999</v>
      </c>
      <c r="Q65">
        <v>11.1111</v>
      </c>
      <c r="R65">
        <v>6</v>
      </c>
      <c r="S65">
        <v>60</v>
      </c>
      <c r="T65">
        <v>51</v>
      </c>
      <c r="U65">
        <v>5</v>
      </c>
      <c r="V65">
        <v>10.199999999999999</v>
      </c>
      <c r="W65">
        <v>5.0999999999999996</v>
      </c>
      <c r="X65" s="1">
        <v>43510</v>
      </c>
      <c r="Y65">
        <v>0</v>
      </c>
      <c r="Z65">
        <v>10</v>
      </c>
      <c r="AA65">
        <v>7</v>
      </c>
      <c r="AB65">
        <v>0</v>
      </c>
      <c r="AC65">
        <v>2</v>
      </c>
      <c r="AD65">
        <v>0</v>
      </c>
      <c r="AE65">
        <v>0</v>
      </c>
      <c r="AF65">
        <v>2</v>
      </c>
      <c r="AG65">
        <v>1</v>
      </c>
      <c r="AH65">
        <v>211</v>
      </c>
      <c r="AI65">
        <v>-9</v>
      </c>
      <c r="AJ65">
        <v>150</v>
      </c>
      <c r="AK65">
        <v>70</v>
      </c>
    </row>
    <row r="66" spans="1:37" x14ac:dyDescent="0.2">
      <c r="A66">
        <v>1211085</v>
      </c>
      <c r="B66" t="s">
        <v>482</v>
      </c>
      <c r="C66">
        <v>21</v>
      </c>
      <c r="D66" t="s">
        <v>20</v>
      </c>
      <c r="E66" t="s">
        <v>617</v>
      </c>
      <c r="F66" t="s">
        <v>618</v>
      </c>
      <c r="G66" t="s">
        <v>2156</v>
      </c>
      <c r="H66">
        <v>11</v>
      </c>
      <c r="I66">
        <v>11</v>
      </c>
      <c r="J66">
        <v>0</v>
      </c>
      <c r="K66">
        <v>58</v>
      </c>
      <c r="L66">
        <v>148</v>
      </c>
      <c r="M66">
        <v>2</v>
      </c>
      <c r="N66">
        <v>0</v>
      </c>
      <c r="O66">
        <v>18</v>
      </c>
      <c r="P66">
        <v>5.2727000000000004</v>
      </c>
      <c r="Q66">
        <v>39.1892</v>
      </c>
      <c r="R66">
        <v>11</v>
      </c>
      <c r="S66">
        <v>19</v>
      </c>
      <c r="T66">
        <v>27</v>
      </c>
      <c r="U66">
        <v>0</v>
      </c>
      <c r="W66">
        <v>8.5263000000000009</v>
      </c>
      <c r="Y66">
        <v>0</v>
      </c>
      <c r="Z66">
        <v>1</v>
      </c>
      <c r="AA66">
        <v>0</v>
      </c>
      <c r="AB66">
        <v>0</v>
      </c>
      <c r="AC66">
        <v>4</v>
      </c>
      <c r="AD66">
        <v>0</v>
      </c>
      <c r="AE66">
        <v>0</v>
      </c>
      <c r="AF66">
        <v>0</v>
      </c>
      <c r="AG66">
        <v>0</v>
      </c>
      <c r="AH66">
        <v>40</v>
      </c>
      <c r="AI66">
        <v>0</v>
      </c>
      <c r="AJ66">
        <v>0</v>
      </c>
      <c r="AK66">
        <v>40</v>
      </c>
    </row>
    <row r="67" spans="1:37" x14ac:dyDescent="0.2">
      <c r="A67">
        <v>1329509</v>
      </c>
      <c r="B67" t="s">
        <v>482</v>
      </c>
      <c r="C67">
        <v>21</v>
      </c>
      <c r="D67" t="s">
        <v>20</v>
      </c>
      <c r="E67" t="s">
        <v>626</v>
      </c>
      <c r="F67" t="s">
        <v>627</v>
      </c>
      <c r="G67" t="s">
        <v>2156</v>
      </c>
      <c r="H67">
        <v>2</v>
      </c>
      <c r="I67">
        <v>2</v>
      </c>
      <c r="J67">
        <v>0</v>
      </c>
      <c r="K67">
        <v>1</v>
      </c>
      <c r="L67">
        <v>4</v>
      </c>
      <c r="M67">
        <v>0</v>
      </c>
      <c r="N67">
        <v>0</v>
      </c>
      <c r="O67">
        <v>1</v>
      </c>
      <c r="P67">
        <v>0.5</v>
      </c>
      <c r="Q67">
        <v>25</v>
      </c>
      <c r="R67">
        <v>2</v>
      </c>
      <c r="S67">
        <v>0</v>
      </c>
      <c r="T67">
        <v>0</v>
      </c>
      <c r="U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0</v>
      </c>
      <c r="AK67">
        <v>0</v>
      </c>
    </row>
    <row r="68" spans="1:37" x14ac:dyDescent="0.2">
      <c r="A68">
        <v>1211084</v>
      </c>
      <c r="B68" t="s">
        <v>482</v>
      </c>
      <c r="C68">
        <v>21</v>
      </c>
      <c r="D68" t="s">
        <v>20</v>
      </c>
      <c r="E68" t="s">
        <v>615</v>
      </c>
      <c r="F68" t="s">
        <v>616</v>
      </c>
      <c r="G68" t="s">
        <v>2156</v>
      </c>
      <c r="H68">
        <v>11</v>
      </c>
      <c r="I68">
        <v>11</v>
      </c>
      <c r="J68">
        <v>0</v>
      </c>
      <c r="K68">
        <v>47</v>
      </c>
      <c r="L68">
        <v>65</v>
      </c>
      <c r="M68">
        <v>3</v>
      </c>
      <c r="N68">
        <v>2</v>
      </c>
      <c r="O68">
        <v>18</v>
      </c>
      <c r="P68">
        <v>4.2727000000000004</v>
      </c>
      <c r="Q68">
        <v>72.307699999999997</v>
      </c>
      <c r="R68">
        <v>11</v>
      </c>
      <c r="S68">
        <v>204</v>
      </c>
      <c r="T68">
        <v>160</v>
      </c>
      <c r="U68">
        <v>11</v>
      </c>
      <c r="V68">
        <v>14.545500000000001</v>
      </c>
      <c r="W68">
        <v>4.7058999999999997</v>
      </c>
      <c r="X68" s="1">
        <v>43540</v>
      </c>
      <c r="Y68">
        <v>1</v>
      </c>
      <c r="Z68">
        <v>31</v>
      </c>
      <c r="AA68">
        <v>4</v>
      </c>
      <c r="AB68">
        <v>0</v>
      </c>
      <c r="AC68">
        <v>2</v>
      </c>
      <c r="AD68">
        <v>0</v>
      </c>
      <c r="AE68">
        <v>0</v>
      </c>
      <c r="AF68">
        <v>0</v>
      </c>
      <c r="AG68">
        <v>2</v>
      </c>
      <c r="AH68">
        <v>484</v>
      </c>
      <c r="AI68">
        <v>54</v>
      </c>
      <c r="AJ68">
        <v>390</v>
      </c>
      <c r="AK68">
        <v>40</v>
      </c>
    </row>
    <row r="69" spans="1:37" x14ac:dyDescent="0.2">
      <c r="A69">
        <v>512950</v>
      </c>
      <c r="B69" t="s">
        <v>482</v>
      </c>
      <c r="C69">
        <v>21</v>
      </c>
      <c r="D69" t="s">
        <v>20</v>
      </c>
      <c r="E69" t="s">
        <v>600</v>
      </c>
      <c r="F69" t="s">
        <v>601</v>
      </c>
      <c r="G69" t="s">
        <v>2156</v>
      </c>
      <c r="H69">
        <v>4</v>
      </c>
      <c r="I69">
        <v>4</v>
      </c>
      <c r="J69">
        <v>0</v>
      </c>
      <c r="K69">
        <v>14</v>
      </c>
      <c r="L69">
        <v>27</v>
      </c>
      <c r="M69">
        <v>1</v>
      </c>
      <c r="N69">
        <v>0</v>
      </c>
      <c r="O69">
        <v>10</v>
      </c>
      <c r="P69">
        <v>3.5</v>
      </c>
      <c r="Q69">
        <v>51.851900000000001</v>
      </c>
      <c r="R69">
        <v>4</v>
      </c>
      <c r="S69">
        <v>0</v>
      </c>
      <c r="T69">
        <v>0</v>
      </c>
      <c r="U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25</v>
      </c>
      <c r="AI69">
        <v>5</v>
      </c>
      <c r="AJ69">
        <v>0</v>
      </c>
      <c r="AK69">
        <v>20</v>
      </c>
    </row>
    <row r="70" spans="1:37" x14ac:dyDescent="0.2">
      <c r="A70">
        <v>1288483</v>
      </c>
      <c r="B70" t="s">
        <v>482</v>
      </c>
      <c r="C70">
        <v>21</v>
      </c>
      <c r="D70" t="s">
        <v>20</v>
      </c>
      <c r="E70" t="s">
        <v>624</v>
      </c>
      <c r="F70" t="s">
        <v>625</v>
      </c>
      <c r="G70" t="s">
        <v>2156</v>
      </c>
      <c r="H70">
        <v>5</v>
      </c>
      <c r="I70">
        <v>5</v>
      </c>
      <c r="J70">
        <v>0</v>
      </c>
      <c r="K70">
        <v>14</v>
      </c>
      <c r="L70">
        <v>22</v>
      </c>
      <c r="M70">
        <v>2</v>
      </c>
      <c r="N70">
        <v>0</v>
      </c>
      <c r="O70">
        <v>6</v>
      </c>
      <c r="P70">
        <v>2.8</v>
      </c>
      <c r="Q70">
        <v>63.636400000000002</v>
      </c>
      <c r="R70">
        <v>5</v>
      </c>
      <c r="S70">
        <v>12</v>
      </c>
      <c r="T70">
        <v>7</v>
      </c>
      <c r="U70">
        <v>0</v>
      </c>
      <c r="W70">
        <v>3.5</v>
      </c>
      <c r="Y70">
        <v>0</v>
      </c>
      <c r="Z70">
        <v>3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26</v>
      </c>
      <c r="AI70">
        <v>-4</v>
      </c>
      <c r="AJ70">
        <v>20</v>
      </c>
      <c r="AK70">
        <v>10</v>
      </c>
    </row>
    <row r="71" spans="1:37" x14ac:dyDescent="0.2">
      <c r="A71">
        <v>1277227</v>
      </c>
      <c r="B71" t="s">
        <v>482</v>
      </c>
      <c r="C71">
        <v>21</v>
      </c>
      <c r="D71" t="s">
        <v>20</v>
      </c>
      <c r="E71" t="s">
        <v>622</v>
      </c>
      <c r="F71" t="s">
        <v>623</v>
      </c>
      <c r="G71" t="s">
        <v>2156</v>
      </c>
      <c r="H71">
        <v>7</v>
      </c>
      <c r="I71">
        <v>7</v>
      </c>
      <c r="J71">
        <v>1</v>
      </c>
      <c r="K71">
        <v>28</v>
      </c>
      <c r="L71">
        <v>65</v>
      </c>
      <c r="M71">
        <v>2</v>
      </c>
      <c r="N71">
        <v>0</v>
      </c>
      <c r="O71">
        <v>21</v>
      </c>
      <c r="P71">
        <v>4.6666999999999996</v>
      </c>
      <c r="Q71">
        <v>43.076900000000002</v>
      </c>
      <c r="R71">
        <v>7</v>
      </c>
      <c r="S71">
        <v>54</v>
      </c>
      <c r="T71">
        <v>58</v>
      </c>
      <c r="U71">
        <v>4</v>
      </c>
      <c r="V71">
        <v>14.5</v>
      </c>
      <c r="W71">
        <v>6.4443999999999999</v>
      </c>
      <c r="X71" s="1">
        <v>43515</v>
      </c>
      <c r="Y71">
        <v>0</v>
      </c>
      <c r="Z71">
        <v>5</v>
      </c>
      <c r="AA71">
        <v>2</v>
      </c>
      <c r="AB71">
        <v>0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150</v>
      </c>
      <c r="AI71">
        <v>20</v>
      </c>
      <c r="AJ71">
        <v>110</v>
      </c>
      <c r="AK71">
        <v>20</v>
      </c>
    </row>
    <row r="72" spans="1:37" x14ac:dyDescent="0.2">
      <c r="A72">
        <v>1211083</v>
      </c>
      <c r="B72" t="s">
        <v>482</v>
      </c>
      <c r="C72">
        <v>21</v>
      </c>
      <c r="D72" t="s">
        <v>20</v>
      </c>
      <c r="E72" t="s">
        <v>613</v>
      </c>
      <c r="F72" t="s">
        <v>614</v>
      </c>
      <c r="G72" t="s">
        <v>2156</v>
      </c>
      <c r="H72">
        <v>3</v>
      </c>
      <c r="I72">
        <v>3</v>
      </c>
      <c r="J72">
        <v>1</v>
      </c>
      <c r="K72">
        <v>5</v>
      </c>
      <c r="L72">
        <v>17</v>
      </c>
      <c r="M72">
        <v>0</v>
      </c>
      <c r="N72">
        <v>0</v>
      </c>
      <c r="O72">
        <v>4</v>
      </c>
      <c r="P72">
        <v>2.5</v>
      </c>
      <c r="Q72">
        <v>29.411799999999999</v>
      </c>
      <c r="R72">
        <v>3</v>
      </c>
      <c r="S72">
        <v>24</v>
      </c>
      <c r="T72">
        <v>26</v>
      </c>
      <c r="U72">
        <v>1</v>
      </c>
      <c r="V72">
        <v>26</v>
      </c>
      <c r="W72">
        <v>6.5</v>
      </c>
      <c r="X72" s="1">
        <v>43491</v>
      </c>
      <c r="Y72">
        <v>0</v>
      </c>
      <c r="Z72">
        <v>1</v>
      </c>
      <c r="AA72">
        <v>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15</v>
      </c>
      <c r="AI72">
        <v>-5</v>
      </c>
      <c r="AJ72">
        <v>20</v>
      </c>
      <c r="AK72">
        <v>0</v>
      </c>
    </row>
    <row r="73" spans="1:37" x14ac:dyDescent="0.2">
      <c r="A73">
        <v>838768</v>
      </c>
      <c r="B73" t="s">
        <v>482</v>
      </c>
      <c r="C73">
        <v>21</v>
      </c>
      <c r="D73" t="s">
        <v>20</v>
      </c>
      <c r="E73" t="s">
        <v>611</v>
      </c>
      <c r="F73" t="s">
        <v>612</v>
      </c>
      <c r="G73" t="s">
        <v>2156</v>
      </c>
      <c r="H73">
        <v>3</v>
      </c>
      <c r="I73">
        <v>3</v>
      </c>
      <c r="J73">
        <v>2</v>
      </c>
      <c r="K73">
        <v>1</v>
      </c>
      <c r="L73">
        <v>5</v>
      </c>
      <c r="M73">
        <v>0</v>
      </c>
      <c r="N73">
        <v>0</v>
      </c>
      <c r="O73">
        <v>1</v>
      </c>
      <c r="P73">
        <v>1</v>
      </c>
      <c r="Q73">
        <v>20</v>
      </c>
      <c r="R73">
        <v>3</v>
      </c>
      <c r="S73">
        <v>0</v>
      </c>
      <c r="T73">
        <v>0</v>
      </c>
      <c r="U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11</v>
      </c>
      <c r="AI73">
        <v>1</v>
      </c>
      <c r="AJ73">
        <v>0</v>
      </c>
      <c r="AK73">
        <v>10</v>
      </c>
    </row>
    <row r="74" spans="1:37" x14ac:dyDescent="0.2">
      <c r="A74">
        <v>516061</v>
      </c>
      <c r="B74" t="s">
        <v>482</v>
      </c>
      <c r="C74">
        <v>21</v>
      </c>
      <c r="D74" t="s">
        <v>20</v>
      </c>
      <c r="E74" t="s">
        <v>606</v>
      </c>
      <c r="F74" t="s">
        <v>607</v>
      </c>
      <c r="G74" t="s">
        <v>2156</v>
      </c>
      <c r="H74">
        <v>11</v>
      </c>
      <c r="I74">
        <v>11</v>
      </c>
      <c r="J74">
        <v>0</v>
      </c>
      <c r="K74">
        <v>62</v>
      </c>
      <c r="L74">
        <v>112</v>
      </c>
      <c r="M74">
        <v>2</v>
      </c>
      <c r="N74">
        <v>3</v>
      </c>
      <c r="O74">
        <v>22</v>
      </c>
      <c r="P74">
        <v>5.6364000000000001</v>
      </c>
      <c r="Q74">
        <v>55.357100000000003</v>
      </c>
      <c r="R74">
        <v>11</v>
      </c>
      <c r="S74">
        <v>204</v>
      </c>
      <c r="T74">
        <v>190</v>
      </c>
      <c r="U74">
        <v>9</v>
      </c>
      <c r="V74">
        <v>21.1111</v>
      </c>
      <c r="W74">
        <v>5.5881999999999996</v>
      </c>
      <c r="X74" s="1">
        <v>43545</v>
      </c>
      <c r="Y74">
        <v>1</v>
      </c>
      <c r="Z74">
        <v>5</v>
      </c>
      <c r="AA74">
        <v>7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1</v>
      </c>
      <c r="AH74">
        <v>430</v>
      </c>
      <c r="AI74">
        <v>60</v>
      </c>
      <c r="AJ74">
        <v>340</v>
      </c>
      <c r="AK74">
        <v>30</v>
      </c>
    </row>
    <row r="75" spans="1:37" x14ac:dyDescent="0.2">
      <c r="A75">
        <v>836845</v>
      </c>
      <c r="B75" t="s">
        <v>482</v>
      </c>
      <c r="C75">
        <v>21</v>
      </c>
      <c r="D75" t="s">
        <v>20</v>
      </c>
      <c r="E75" t="s">
        <v>610</v>
      </c>
      <c r="F75" t="s">
        <v>573</v>
      </c>
      <c r="G75" t="s">
        <v>2156</v>
      </c>
      <c r="H75">
        <v>3</v>
      </c>
      <c r="I75">
        <v>3</v>
      </c>
      <c r="J75">
        <v>1</v>
      </c>
      <c r="K75">
        <v>9</v>
      </c>
      <c r="L75">
        <v>28</v>
      </c>
      <c r="M75">
        <v>0</v>
      </c>
      <c r="N75">
        <v>0</v>
      </c>
      <c r="O75">
        <v>9</v>
      </c>
      <c r="P75">
        <v>4.5</v>
      </c>
      <c r="Q75">
        <v>32.142899999999997</v>
      </c>
      <c r="R75">
        <v>3</v>
      </c>
      <c r="S75">
        <v>0</v>
      </c>
      <c r="T75">
        <v>0</v>
      </c>
      <c r="U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-1</v>
      </c>
      <c r="AI75">
        <v>-11</v>
      </c>
      <c r="AJ75">
        <v>0</v>
      </c>
      <c r="AK75">
        <v>10</v>
      </c>
    </row>
    <row r="76" spans="1:37" x14ac:dyDescent="0.2">
      <c r="A76">
        <v>512954</v>
      </c>
      <c r="B76" t="s">
        <v>482</v>
      </c>
      <c r="C76">
        <v>21</v>
      </c>
      <c r="D76" t="s">
        <v>20</v>
      </c>
      <c r="E76" t="s">
        <v>602</v>
      </c>
      <c r="F76" t="s">
        <v>603</v>
      </c>
      <c r="G76" t="s">
        <v>2156</v>
      </c>
      <c r="H76">
        <v>11</v>
      </c>
      <c r="I76">
        <v>11</v>
      </c>
      <c r="J76">
        <v>0</v>
      </c>
      <c r="K76">
        <v>90</v>
      </c>
      <c r="L76">
        <v>126</v>
      </c>
      <c r="M76">
        <v>5</v>
      </c>
      <c r="N76">
        <v>1</v>
      </c>
      <c r="O76">
        <v>39</v>
      </c>
      <c r="P76">
        <v>8.1818000000000008</v>
      </c>
      <c r="Q76">
        <v>71.428600000000003</v>
      </c>
      <c r="R76">
        <v>11</v>
      </c>
      <c r="S76">
        <v>0</v>
      </c>
      <c r="T76">
        <v>0</v>
      </c>
      <c r="U76">
        <v>0</v>
      </c>
      <c r="Y76">
        <v>0</v>
      </c>
      <c r="Z76">
        <v>0</v>
      </c>
      <c r="AA76">
        <v>0</v>
      </c>
      <c r="AB76">
        <v>0</v>
      </c>
      <c r="AC76">
        <v>2</v>
      </c>
      <c r="AD76">
        <v>0</v>
      </c>
      <c r="AE76">
        <v>12</v>
      </c>
      <c r="AF76">
        <v>0</v>
      </c>
      <c r="AG76">
        <v>2</v>
      </c>
      <c r="AH76">
        <v>287</v>
      </c>
      <c r="AI76">
        <v>127</v>
      </c>
      <c r="AJ76">
        <v>0</v>
      </c>
      <c r="AK76">
        <v>160</v>
      </c>
    </row>
    <row r="77" spans="1:37" x14ac:dyDescent="0.2">
      <c r="A77">
        <v>512955</v>
      </c>
      <c r="B77" t="s">
        <v>482</v>
      </c>
      <c r="C77">
        <v>21</v>
      </c>
      <c r="D77" t="s">
        <v>20</v>
      </c>
      <c r="E77" t="s">
        <v>604</v>
      </c>
      <c r="F77" t="s">
        <v>605</v>
      </c>
      <c r="G77" t="s">
        <v>2156</v>
      </c>
      <c r="H77">
        <v>8</v>
      </c>
      <c r="I77">
        <v>8</v>
      </c>
      <c r="J77">
        <v>0</v>
      </c>
      <c r="K77">
        <v>177</v>
      </c>
      <c r="L77">
        <v>142</v>
      </c>
      <c r="M77">
        <v>6</v>
      </c>
      <c r="N77">
        <v>13</v>
      </c>
      <c r="O77">
        <v>47</v>
      </c>
      <c r="P77">
        <v>22.125</v>
      </c>
      <c r="Q77">
        <v>124.64790000000001</v>
      </c>
      <c r="R77">
        <v>8</v>
      </c>
      <c r="S77">
        <v>170</v>
      </c>
      <c r="T77">
        <v>168</v>
      </c>
      <c r="U77">
        <v>12</v>
      </c>
      <c r="V77">
        <v>14</v>
      </c>
      <c r="W77">
        <v>5.9294000000000002</v>
      </c>
      <c r="X77" s="1">
        <v>11720</v>
      </c>
      <c r="Y77">
        <v>0</v>
      </c>
      <c r="Z77">
        <v>11</v>
      </c>
      <c r="AA77">
        <v>9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809</v>
      </c>
      <c r="AI77">
        <v>469</v>
      </c>
      <c r="AJ77">
        <v>310</v>
      </c>
      <c r="AK77">
        <v>30</v>
      </c>
    </row>
    <row r="78" spans="1:37" x14ac:dyDescent="0.2">
      <c r="A78">
        <v>341491</v>
      </c>
      <c r="B78" t="s">
        <v>482</v>
      </c>
      <c r="C78">
        <v>21</v>
      </c>
      <c r="D78" t="s">
        <v>20</v>
      </c>
      <c r="E78" t="s">
        <v>594</v>
      </c>
      <c r="F78" t="s">
        <v>595</v>
      </c>
      <c r="G78" t="s">
        <v>2156</v>
      </c>
      <c r="H78">
        <v>6</v>
      </c>
      <c r="I78">
        <v>6</v>
      </c>
      <c r="J78">
        <v>1</v>
      </c>
      <c r="K78">
        <v>6</v>
      </c>
      <c r="L78">
        <v>18</v>
      </c>
      <c r="M78">
        <v>0</v>
      </c>
      <c r="N78">
        <v>0</v>
      </c>
      <c r="O78">
        <v>2</v>
      </c>
      <c r="P78">
        <v>1.2</v>
      </c>
      <c r="Q78">
        <v>33.333300000000001</v>
      </c>
      <c r="R78">
        <v>6</v>
      </c>
      <c r="S78">
        <v>0</v>
      </c>
      <c r="T78">
        <v>0</v>
      </c>
      <c r="U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16</v>
      </c>
      <c r="AI78">
        <v>6</v>
      </c>
      <c r="AJ78">
        <v>0</v>
      </c>
      <c r="AK78">
        <v>10</v>
      </c>
    </row>
    <row r="79" spans="1:37" x14ac:dyDescent="0.2">
      <c r="A79">
        <v>1212239</v>
      </c>
      <c r="B79" t="s">
        <v>482</v>
      </c>
      <c r="C79">
        <v>21</v>
      </c>
      <c r="D79" t="s">
        <v>628</v>
      </c>
      <c r="E79" t="s">
        <v>667</v>
      </c>
      <c r="F79" t="s">
        <v>668</v>
      </c>
      <c r="G79" t="s">
        <v>2156</v>
      </c>
      <c r="H79">
        <v>5</v>
      </c>
      <c r="I79">
        <v>5</v>
      </c>
      <c r="J79">
        <v>0</v>
      </c>
      <c r="K79">
        <v>42</v>
      </c>
      <c r="L79">
        <v>40</v>
      </c>
      <c r="M79">
        <v>1</v>
      </c>
      <c r="N79">
        <v>3</v>
      </c>
      <c r="O79">
        <v>28</v>
      </c>
      <c r="P79">
        <v>8.4</v>
      </c>
      <c r="Q79">
        <v>105</v>
      </c>
      <c r="R79">
        <v>5</v>
      </c>
      <c r="S79">
        <v>37</v>
      </c>
      <c r="T79">
        <v>34</v>
      </c>
      <c r="U79">
        <v>4</v>
      </c>
      <c r="V79">
        <v>8.5</v>
      </c>
      <c r="W79">
        <v>5.5134999999999996</v>
      </c>
      <c r="X79" s="1">
        <v>43540</v>
      </c>
      <c r="Y79">
        <v>1</v>
      </c>
      <c r="Z79">
        <v>3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229</v>
      </c>
      <c r="AI79">
        <v>69</v>
      </c>
      <c r="AJ79">
        <v>140</v>
      </c>
      <c r="AK79">
        <v>20</v>
      </c>
    </row>
    <row r="80" spans="1:37" x14ac:dyDescent="0.2">
      <c r="A80">
        <v>874857</v>
      </c>
      <c r="B80" t="s">
        <v>482</v>
      </c>
      <c r="C80">
        <v>21</v>
      </c>
      <c r="D80" t="s">
        <v>628</v>
      </c>
      <c r="E80" t="s">
        <v>661</v>
      </c>
      <c r="F80" t="s">
        <v>662</v>
      </c>
      <c r="G80" t="s">
        <v>2156</v>
      </c>
      <c r="H80">
        <v>10</v>
      </c>
      <c r="I80">
        <v>10</v>
      </c>
      <c r="J80">
        <v>1</v>
      </c>
      <c r="K80">
        <v>44</v>
      </c>
      <c r="L80">
        <v>70</v>
      </c>
      <c r="M80">
        <v>2</v>
      </c>
      <c r="N80">
        <v>0</v>
      </c>
      <c r="O80">
        <v>19</v>
      </c>
      <c r="P80">
        <v>4.8888999999999996</v>
      </c>
      <c r="Q80">
        <v>62.857100000000003</v>
      </c>
      <c r="R80">
        <v>10</v>
      </c>
      <c r="S80">
        <v>196</v>
      </c>
      <c r="T80">
        <v>120</v>
      </c>
      <c r="U80">
        <v>12</v>
      </c>
      <c r="V80">
        <v>10</v>
      </c>
      <c r="W80">
        <v>3.6735000000000002</v>
      </c>
      <c r="X80" s="1">
        <v>43539</v>
      </c>
      <c r="Y80">
        <v>0</v>
      </c>
      <c r="Z80">
        <v>20</v>
      </c>
      <c r="AA80">
        <v>1</v>
      </c>
      <c r="AB80">
        <v>0</v>
      </c>
      <c r="AC80">
        <v>2</v>
      </c>
      <c r="AD80">
        <v>0</v>
      </c>
      <c r="AE80">
        <v>0</v>
      </c>
      <c r="AF80">
        <v>0</v>
      </c>
      <c r="AG80">
        <v>1</v>
      </c>
      <c r="AH80">
        <v>546</v>
      </c>
      <c r="AI80">
        <v>76</v>
      </c>
      <c r="AJ80">
        <v>440</v>
      </c>
      <c r="AK80">
        <v>30</v>
      </c>
    </row>
    <row r="81" spans="1:37" x14ac:dyDescent="0.2">
      <c r="A81">
        <v>569673</v>
      </c>
      <c r="B81" t="s">
        <v>482</v>
      </c>
      <c r="C81">
        <v>21</v>
      </c>
      <c r="D81" t="s">
        <v>628</v>
      </c>
      <c r="E81" t="s">
        <v>651</v>
      </c>
      <c r="F81" t="s">
        <v>652</v>
      </c>
      <c r="G81" t="s">
        <v>2156</v>
      </c>
      <c r="H81">
        <v>2</v>
      </c>
      <c r="I81">
        <v>2</v>
      </c>
      <c r="J81">
        <v>1</v>
      </c>
      <c r="K81">
        <v>1</v>
      </c>
      <c r="L81">
        <v>3</v>
      </c>
      <c r="M81">
        <v>0</v>
      </c>
      <c r="N81">
        <v>0</v>
      </c>
      <c r="O81">
        <v>1</v>
      </c>
      <c r="P81">
        <v>1</v>
      </c>
      <c r="Q81">
        <v>33.333300000000001</v>
      </c>
      <c r="R81">
        <v>2</v>
      </c>
      <c r="S81">
        <v>30</v>
      </c>
      <c r="T81">
        <v>14</v>
      </c>
      <c r="U81">
        <v>1</v>
      </c>
      <c r="V81">
        <v>14</v>
      </c>
      <c r="W81">
        <v>2.8</v>
      </c>
      <c r="X81" s="1">
        <v>43470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61</v>
      </c>
      <c r="AI81">
        <v>1</v>
      </c>
      <c r="AJ81">
        <v>60</v>
      </c>
      <c r="AK81">
        <v>0</v>
      </c>
    </row>
    <row r="82" spans="1:37" x14ac:dyDescent="0.2">
      <c r="A82">
        <v>1212238</v>
      </c>
      <c r="B82" t="s">
        <v>482</v>
      </c>
      <c r="C82">
        <v>21</v>
      </c>
      <c r="D82" t="s">
        <v>628</v>
      </c>
      <c r="E82" t="s">
        <v>665</v>
      </c>
      <c r="F82" t="s">
        <v>666</v>
      </c>
      <c r="G82" t="s">
        <v>2156</v>
      </c>
      <c r="H82">
        <v>6</v>
      </c>
      <c r="I82">
        <v>6</v>
      </c>
      <c r="J82">
        <v>0</v>
      </c>
      <c r="K82">
        <v>54</v>
      </c>
      <c r="L82">
        <v>65</v>
      </c>
      <c r="M82">
        <v>4</v>
      </c>
      <c r="N82">
        <v>1</v>
      </c>
      <c r="O82">
        <v>29</v>
      </c>
      <c r="P82">
        <v>9</v>
      </c>
      <c r="Q82">
        <v>83.076899999999995</v>
      </c>
      <c r="R82">
        <v>6</v>
      </c>
      <c r="S82">
        <v>0</v>
      </c>
      <c r="T82">
        <v>0</v>
      </c>
      <c r="U82">
        <v>0</v>
      </c>
      <c r="Y82">
        <v>0</v>
      </c>
      <c r="Z82">
        <v>0</v>
      </c>
      <c r="AA82">
        <v>0</v>
      </c>
      <c r="AB82">
        <v>0</v>
      </c>
      <c r="AC82">
        <v>5</v>
      </c>
      <c r="AD82">
        <v>0</v>
      </c>
      <c r="AE82">
        <v>0</v>
      </c>
      <c r="AF82">
        <v>0</v>
      </c>
      <c r="AG82">
        <v>0</v>
      </c>
      <c r="AH82">
        <v>150</v>
      </c>
      <c r="AI82">
        <v>100</v>
      </c>
      <c r="AJ82">
        <v>0</v>
      </c>
      <c r="AK82">
        <v>50</v>
      </c>
    </row>
    <row r="83" spans="1:37" x14ac:dyDescent="0.2">
      <c r="A83">
        <v>567162</v>
      </c>
      <c r="B83" t="s">
        <v>482</v>
      </c>
      <c r="C83">
        <v>21</v>
      </c>
      <c r="D83" t="s">
        <v>628</v>
      </c>
      <c r="E83" t="s">
        <v>649</v>
      </c>
      <c r="F83" t="s">
        <v>650</v>
      </c>
      <c r="G83" t="s">
        <v>2156</v>
      </c>
      <c r="H83">
        <v>7</v>
      </c>
      <c r="I83">
        <v>7</v>
      </c>
      <c r="J83">
        <v>1</v>
      </c>
      <c r="K83">
        <v>47</v>
      </c>
      <c r="L83">
        <v>92</v>
      </c>
      <c r="M83">
        <v>3</v>
      </c>
      <c r="N83">
        <v>0</v>
      </c>
      <c r="O83">
        <v>15</v>
      </c>
      <c r="P83">
        <v>7.8333000000000004</v>
      </c>
      <c r="Q83">
        <v>51.087000000000003</v>
      </c>
      <c r="R83">
        <v>7</v>
      </c>
      <c r="S83">
        <v>63</v>
      </c>
      <c r="T83">
        <v>62</v>
      </c>
      <c r="U83">
        <v>2</v>
      </c>
      <c r="V83">
        <v>31</v>
      </c>
      <c r="W83">
        <v>5.9047999999999998</v>
      </c>
      <c r="X83" s="1">
        <v>43479</v>
      </c>
      <c r="Y83">
        <v>0</v>
      </c>
      <c r="Z83">
        <v>8</v>
      </c>
      <c r="AA83">
        <v>4</v>
      </c>
      <c r="AB83">
        <v>0</v>
      </c>
      <c r="AC83">
        <v>2</v>
      </c>
      <c r="AD83">
        <v>0</v>
      </c>
      <c r="AE83">
        <v>0</v>
      </c>
      <c r="AF83">
        <v>1</v>
      </c>
      <c r="AG83">
        <v>1</v>
      </c>
      <c r="AH83">
        <v>180</v>
      </c>
      <c r="AI83">
        <v>60</v>
      </c>
      <c r="AJ83">
        <v>70</v>
      </c>
      <c r="AK83">
        <v>50</v>
      </c>
    </row>
    <row r="84" spans="1:37" x14ac:dyDescent="0.2">
      <c r="A84">
        <v>513183</v>
      </c>
      <c r="B84" t="s">
        <v>482</v>
      </c>
      <c r="C84">
        <v>21</v>
      </c>
      <c r="D84" t="s">
        <v>628</v>
      </c>
      <c r="E84" t="s">
        <v>643</v>
      </c>
      <c r="F84" t="s">
        <v>644</v>
      </c>
      <c r="G84" t="s">
        <v>2156</v>
      </c>
      <c r="H84">
        <v>9</v>
      </c>
      <c r="I84">
        <v>9</v>
      </c>
      <c r="J84">
        <v>1</v>
      </c>
      <c r="K84">
        <v>97</v>
      </c>
      <c r="L84">
        <v>169</v>
      </c>
      <c r="M84">
        <v>4</v>
      </c>
      <c r="N84">
        <v>0</v>
      </c>
      <c r="O84">
        <v>30</v>
      </c>
      <c r="P84">
        <v>12.125</v>
      </c>
      <c r="Q84">
        <v>57.3964</v>
      </c>
      <c r="R84">
        <v>9</v>
      </c>
      <c r="S84">
        <v>0</v>
      </c>
      <c r="T84">
        <v>0</v>
      </c>
      <c r="U84">
        <v>0</v>
      </c>
      <c r="Y84">
        <v>0</v>
      </c>
      <c r="Z84">
        <v>0</v>
      </c>
      <c r="AA84">
        <v>0</v>
      </c>
      <c r="AB84">
        <v>0</v>
      </c>
      <c r="AC84">
        <v>5</v>
      </c>
      <c r="AD84">
        <v>0</v>
      </c>
      <c r="AE84">
        <v>7</v>
      </c>
      <c r="AF84">
        <v>0</v>
      </c>
      <c r="AG84">
        <v>1</v>
      </c>
      <c r="AH84">
        <v>281</v>
      </c>
      <c r="AI84">
        <v>151</v>
      </c>
      <c r="AJ84">
        <v>0</v>
      </c>
      <c r="AK84">
        <v>130</v>
      </c>
    </row>
    <row r="85" spans="1:37" x14ac:dyDescent="0.2">
      <c r="A85">
        <v>1280332</v>
      </c>
      <c r="B85" t="s">
        <v>482</v>
      </c>
      <c r="C85">
        <v>21</v>
      </c>
      <c r="D85" t="s">
        <v>628</v>
      </c>
      <c r="E85" t="s">
        <v>499</v>
      </c>
      <c r="F85" t="s">
        <v>671</v>
      </c>
      <c r="G85" t="s">
        <v>2156</v>
      </c>
      <c r="H85">
        <v>5</v>
      </c>
      <c r="I85">
        <v>5</v>
      </c>
      <c r="J85">
        <v>0</v>
      </c>
      <c r="K85">
        <v>29</v>
      </c>
      <c r="L85">
        <v>56</v>
      </c>
      <c r="M85">
        <v>2</v>
      </c>
      <c r="N85">
        <v>0</v>
      </c>
      <c r="O85">
        <v>9</v>
      </c>
      <c r="P85">
        <v>5.8</v>
      </c>
      <c r="Q85">
        <v>51.785699999999999</v>
      </c>
      <c r="R85">
        <v>5</v>
      </c>
      <c r="S85">
        <v>62</v>
      </c>
      <c r="T85">
        <v>45</v>
      </c>
      <c r="U85">
        <v>5</v>
      </c>
      <c r="V85">
        <v>9</v>
      </c>
      <c r="W85">
        <v>4.3548</v>
      </c>
      <c r="X85" s="1">
        <v>43506</v>
      </c>
      <c r="Y85">
        <v>1</v>
      </c>
      <c r="Z85">
        <v>3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251</v>
      </c>
      <c r="AI85">
        <v>21</v>
      </c>
      <c r="AJ85">
        <v>220</v>
      </c>
      <c r="AK85">
        <v>10</v>
      </c>
    </row>
    <row r="86" spans="1:37" x14ac:dyDescent="0.2">
      <c r="A86">
        <v>829102</v>
      </c>
      <c r="B86" t="s">
        <v>482</v>
      </c>
      <c r="C86">
        <v>21</v>
      </c>
      <c r="D86" t="s">
        <v>628</v>
      </c>
      <c r="E86" t="s">
        <v>655</v>
      </c>
      <c r="F86" t="s">
        <v>656</v>
      </c>
      <c r="G86" t="s">
        <v>2156</v>
      </c>
      <c r="H86">
        <v>5</v>
      </c>
      <c r="I86">
        <v>5</v>
      </c>
      <c r="J86">
        <v>2</v>
      </c>
      <c r="K86">
        <v>2</v>
      </c>
      <c r="L86">
        <v>9</v>
      </c>
      <c r="M86">
        <v>0</v>
      </c>
      <c r="N86">
        <v>0</v>
      </c>
      <c r="O86">
        <v>2</v>
      </c>
      <c r="P86">
        <v>0.66669999999999996</v>
      </c>
      <c r="Q86">
        <v>22.222200000000001</v>
      </c>
      <c r="R86">
        <v>5</v>
      </c>
      <c r="S86">
        <v>0</v>
      </c>
      <c r="T86">
        <v>0</v>
      </c>
      <c r="U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-8</v>
      </c>
      <c r="AI86">
        <v>-8</v>
      </c>
      <c r="AJ86">
        <v>0</v>
      </c>
      <c r="AK86">
        <v>0</v>
      </c>
    </row>
    <row r="87" spans="1:37" x14ac:dyDescent="0.2">
      <c r="A87">
        <v>829144</v>
      </c>
      <c r="B87" t="s">
        <v>482</v>
      </c>
      <c r="C87">
        <v>21</v>
      </c>
      <c r="D87" t="s">
        <v>628</v>
      </c>
      <c r="E87" t="s">
        <v>657</v>
      </c>
      <c r="F87" t="s">
        <v>658</v>
      </c>
      <c r="G87" t="s">
        <v>2156</v>
      </c>
      <c r="H87">
        <v>2</v>
      </c>
      <c r="I87">
        <v>2</v>
      </c>
      <c r="J87">
        <v>1</v>
      </c>
      <c r="K87">
        <v>5</v>
      </c>
      <c r="L87">
        <v>8</v>
      </c>
      <c r="M87">
        <v>0</v>
      </c>
      <c r="N87">
        <v>0</v>
      </c>
      <c r="O87">
        <v>5</v>
      </c>
      <c r="P87">
        <v>5</v>
      </c>
      <c r="Q87">
        <v>62.5</v>
      </c>
      <c r="R87">
        <v>2</v>
      </c>
      <c r="S87">
        <v>48</v>
      </c>
      <c r="T87">
        <v>29</v>
      </c>
      <c r="U87">
        <v>7</v>
      </c>
      <c r="V87">
        <v>4.1429</v>
      </c>
      <c r="W87">
        <v>3.625</v>
      </c>
      <c r="X87" s="1">
        <v>43572</v>
      </c>
      <c r="Y87">
        <v>1</v>
      </c>
      <c r="Z87">
        <v>2</v>
      </c>
      <c r="AA87">
        <v>1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285</v>
      </c>
      <c r="AI87">
        <v>5</v>
      </c>
      <c r="AJ87">
        <v>270</v>
      </c>
      <c r="AK87">
        <v>10</v>
      </c>
    </row>
    <row r="88" spans="1:37" x14ac:dyDescent="0.2">
      <c r="A88">
        <v>1277813</v>
      </c>
      <c r="B88" t="s">
        <v>482</v>
      </c>
      <c r="C88">
        <v>21</v>
      </c>
      <c r="D88" t="s">
        <v>628</v>
      </c>
      <c r="E88" t="s">
        <v>669</v>
      </c>
      <c r="F88" t="s">
        <v>670</v>
      </c>
      <c r="G88" t="s">
        <v>2156</v>
      </c>
      <c r="H88">
        <v>2</v>
      </c>
      <c r="I88">
        <v>2</v>
      </c>
      <c r="J88">
        <v>2</v>
      </c>
      <c r="K88">
        <v>0</v>
      </c>
      <c r="L88">
        <v>0</v>
      </c>
      <c r="M88">
        <v>0</v>
      </c>
      <c r="N88">
        <v>0</v>
      </c>
      <c r="O88">
        <v>0</v>
      </c>
      <c r="R88">
        <v>2</v>
      </c>
      <c r="S88">
        <v>30</v>
      </c>
      <c r="T88">
        <v>40</v>
      </c>
      <c r="U88">
        <v>2</v>
      </c>
      <c r="V88">
        <v>20</v>
      </c>
      <c r="W88">
        <v>8</v>
      </c>
      <c r="X88" s="1">
        <v>43512</v>
      </c>
      <c r="Y88">
        <v>0</v>
      </c>
      <c r="Z88">
        <v>2</v>
      </c>
      <c r="AA88">
        <v>4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40</v>
      </c>
      <c r="AI88">
        <v>0</v>
      </c>
      <c r="AJ88">
        <v>30</v>
      </c>
      <c r="AK88">
        <v>10</v>
      </c>
    </row>
    <row r="89" spans="1:37" x14ac:dyDescent="0.2">
      <c r="A89">
        <v>513510</v>
      </c>
      <c r="B89" t="s">
        <v>482</v>
      </c>
      <c r="C89">
        <v>21</v>
      </c>
      <c r="D89" t="s">
        <v>628</v>
      </c>
      <c r="E89" t="s">
        <v>647</v>
      </c>
      <c r="F89" t="s">
        <v>648</v>
      </c>
      <c r="G89" t="s">
        <v>2156</v>
      </c>
      <c r="H89">
        <v>5</v>
      </c>
      <c r="I89">
        <v>5</v>
      </c>
      <c r="J89">
        <v>0</v>
      </c>
      <c r="K89">
        <v>33</v>
      </c>
      <c r="L89">
        <v>75</v>
      </c>
      <c r="M89">
        <v>1</v>
      </c>
      <c r="N89">
        <v>1</v>
      </c>
      <c r="O89">
        <v>26</v>
      </c>
      <c r="P89">
        <v>6.6</v>
      </c>
      <c r="Q89">
        <v>44</v>
      </c>
      <c r="R89">
        <v>5</v>
      </c>
      <c r="S89">
        <v>6</v>
      </c>
      <c r="T89">
        <v>5</v>
      </c>
      <c r="U89">
        <v>1</v>
      </c>
      <c r="V89">
        <v>5</v>
      </c>
      <c r="W89">
        <v>5</v>
      </c>
      <c r="X89" s="1">
        <v>43470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66</v>
      </c>
      <c r="AI89">
        <v>46</v>
      </c>
      <c r="AJ89">
        <v>20</v>
      </c>
      <c r="AK89">
        <v>0</v>
      </c>
    </row>
    <row r="90" spans="1:37" x14ac:dyDescent="0.2">
      <c r="A90">
        <v>575087</v>
      </c>
      <c r="B90" t="s">
        <v>482</v>
      </c>
      <c r="C90">
        <v>21</v>
      </c>
      <c r="D90" t="s">
        <v>628</v>
      </c>
      <c r="E90" t="s">
        <v>653</v>
      </c>
      <c r="F90" t="s">
        <v>654</v>
      </c>
      <c r="G90" t="s">
        <v>2156</v>
      </c>
      <c r="H90">
        <v>10</v>
      </c>
      <c r="I90">
        <v>10</v>
      </c>
      <c r="J90">
        <v>1</v>
      </c>
      <c r="K90">
        <v>96</v>
      </c>
      <c r="L90">
        <v>134</v>
      </c>
      <c r="M90">
        <v>1</v>
      </c>
      <c r="N90">
        <v>7</v>
      </c>
      <c r="O90">
        <v>36</v>
      </c>
      <c r="P90">
        <v>10.666700000000001</v>
      </c>
      <c r="Q90">
        <v>71.641800000000003</v>
      </c>
      <c r="R90">
        <v>10</v>
      </c>
      <c r="S90">
        <v>0</v>
      </c>
      <c r="T90">
        <v>0</v>
      </c>
      <c r="U90">
        <v>0</v>
      </c>
      <c r="Y90">
        <v>0</v>
      </c>
      <c r="Z90">
        <v>0</v>
      </c>
      <c r="AA90">
        <v>0</v>
      </c>
      <c r="AB90">
        <v>0</v>
      </c>
      <c r="AC90">
        <v>4</v>
      </c>
      <c r="AD90">
        <v>0</v>
      </c>
      <c r="AE90">
        <v>4</v>
      </c>
      <c r="AF90">
        <v>0</v>
      </c>
      <c r="AG90">
        <v>0</v>
      </c>
      <c r="AH90">
        <v>231</v>
      </c>
      <c r="AI90">
        <v>151</v>
      </c>
      <c r="AJ90">
        <v>0</v>
      </c>
      <c r="AK90">
        <v>80</v>
      </c>
    </row>
    <row r="91" spans="1:37" x14ac:dyDescent="0.2">
      <c r="A91">
        <v>869535</v>
      </c>
      <c r="B91" t="s">
        <v>482</v>
      </c>
      <c r="C91">
        <v>21</v>
      </c>
      <c r="D91" t="s">
        <v>628</v>
      </c>
      <c r="E91" t="s">
        <v>659</v>
      </c>
      <c r="F91" t="s">
        <v>660</v>
      </c>
      <c r="G91" t="s">
        <v>2156</v>
      </c>
      <c r="H91">
        <v>3</v>
      </c>
      <c r="I91">
        <v>3</v>
      </c>
      <c r="J91">
        <v>0</v>
      </c>
      <c r="K91">
        <v>21</v>
      </c>
      <c r="L91">
        <v>29</v>
      </c>
      <c r="M91">
        <v>2</v>
      </c>
      <c r="N91">
        <v>0</v>
      </c>
      <c r="O91">
        <v>13</v>
      </c>
      <c r="P91">
        <v>7</v>
      </c>
      <c r="Q91">
        <v>72.413799999999995</v>
      </c>
      <c r="R91">
        <v>3</v>
      </c>
      <c r="S91">
        <v>48</v>
      </c>
      <c r="T91">
        <v>20</v>
      </c>
      <c r="U91">
        <v>3</v>
      </c>
      <c r="V91">
        <v>6.6666999999999996</v>
      </c>
      <c r="W91">
        <v>2.5</v>
      </c>
      <c r="X91" s="1">
        <v>43506</v>
      </c>
      <c r="Y91">
        <v>0</v>
      </c>
      <c r="Z91">
        <v>2</v>
      </c>
      <c r="AA91">
        <v>1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163</v>
      </c>
      <c r="AI91">
        <v>33</v>
      </c>
      <c r="AJ91">
        <v>110</v>
      </c>
      <c r="AK91">
        <v>20</v>
      </c>
    </row>
    <row r="92" spans="1:37" x14ac:dyDescent="0.2">
      <c r="A92">
        <v>512916</v>
      </c>
      <c r="B92" t="s">
        <v>482</v>
      </c>
      <c r="C92">
        <v>21</v>
      </c>
      <c r="D92" t="s">
        <v>628</v>
      </c>
      <c r="E92" t="s">
        <v>636</v>
      </c>
      <c r="F92" t="s">
        <v>637</v>
      </c>
      <c r="G92" t="s">
        <v>2156</v>
      </c>
      <c r="H92">
        <v>11</v>
      </c>
      <c r="I92">
        <v>11</v>
      </c>
      <c r="J92">
        <v>3</v>
      </c>
      <c r="K92">
        <v>42</v>
      </c>
      <c r="L92">
        <v>58</v>
      </c>
      <c r="M92">
        <v>2</v>
      </c>
      <c r="N92">
        <v>2</v>
      </c>
      <c r="O92">
        <v>16</v>
      </c>
      <c r="P92">
        <v>5.25</v>
      </c>
      <c r="Q92">
        <v>72.413799999999995</v>
      </c>
      <c r="R92">
        <v>11</v>
      </c>
      <c r="S92">
        <v>234</v>
      </c>
      <c r="T92">
        <v>162</v>
      </c>
      <c r="U92">
        <v>18</v>
      </c>
      <c r="V92">
        <v>9</v>
      </c>
      <c r="W92">
        <v>4.1538000000000004</v>
      </c>
      <c r="X92" s="1">
        <v>43547</v>
      </c>
      <c r="Y92">
        <v>8</v>
      </c>
      <c r="Z92">
        <v>21</v>
      </c>
      <c r="AA92">
        <v>1</v>
      </c>
      <c r="AB92">
        <v>0</v>
      </c>
      <c r="AC92">
        <v>12</v>
      </c>
      <c r="AD92">
        <v>0</v>
      </c>
      <c r="AE92">
        <v>0</v>
      </c>
      <c r="AF92">
        <v>0</v>
      </c>
      <c r="AG92">
        <v>4</v>
      </c>
      <c r="AH92">
        <v>1158</v>
      </c>
      <c r="AI92">
        <v>58</v>
      </c>
      <c r="AJ92">
        <v>940</v>
      </c>
      <c r="AK92">
        <v>160</v>
      </c>
    </row>
    <row r="93" spans="1:37" x14ac:dyDescent="0.2">
      <c r="A93">
        <v>513224</v>
      </c>
      <c r="B93" t="s">
        <v>482</v>
      </c>
      <c r="C93">
        <v>21</v>
      </c>
      <c r="D93" t="s">
        <v>628</v>
      </c>
      <c r="E93" t="s">
        <v>645</v>
      </c>
      <c r="F93" t="s">
        <v>646</v>
      </c>
      <c r="G93" t="s">
        <v>2156</v>
      </c>
      <c r="H93">
        <v>4</v>
      </c>
      <c r="I93">
        <v>4</v>
      </c>
      <c r="J93">
        <v>1</v>
      </c>
      <c r="K93">
        <v>25</v>
      </c>
      <c r="L93">
        <v>34</v>
      </c>
      <c r="M93">
        <v>2</v>
      </c>
      <c r="N93">
        <v>0</v>
      </c>
      <c r="O93">
        <v>12</v>
      </c>
      <c r="P93">
        <v>8.3332999999999995</v>
      </c>
      <c r="Q93">
        <v>73.529399999999995</v>
      </c>
      <c r="R93">
        <v>4</v>
      </c>
      <c r="S93">
        <v>72</v>
      </c>
      <c r="T93">
        <v>58</v>
      </c>
      <c r="U93">
        <v>1</v>
      </c>
      <c r="V93">
        <v>58</v>
      </c>
      <c r="W93">
        <v>4.8333000000000004</v>
      </c>
      <c r="X93" s="1">
        <v>43486</v>
      </c>
      <c r="Y93">
        <v>0</v>
      </c>
      <c r="Z93">
        <v>7</v>
      </c>
      <c r="AA93">
        <v>1</v>
      </c>
      <c r="AB93">
        <v>0</v>
      </c>
      <c r="AC93">
        <v>4</v>
      </c>
      <c r="AD93">
        <v>0</v>
      </c>
      <c r="AE93">
        <v>0</v>
      </c>
      <c r="AF93">
        <v>0</v>
      </c>
      <c r="AG93">
        <v>0</v>
      </c>
      <c r="AH93">
        <v>147</v>
      </c>
      <c r="AI93">
        <v>47</v>
      </c>
      <c r="AJ93">
        <v>60</v>
      </c>
      <c r="AK93">
        <v>40</v>
      </c>
    </row>
    <row r="94" spans="1:37" x14ac:dyDescent="0.2">
      <c r="A94">
        <v>513106</v>
      </c>
      <c r="B94" t="s">
        <v>482</v>
      </c>
      <c r="C94">
        <v>21</v>
      </c>
      <c r="D94" t="s">
        <v>628</v>
      </c>
      <c r="E94" t="s">
        <v>572</v>
      </c>
      <c r="F94" t="s">
        <v>638</v>
      </c>
      <c r="G94" t="s">
        <v>2156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R94">
        <v>1</v>
      </c>
      <c r="S94">
        <v>0</v>
      </c>
      <c r="T94">
        <v>0</v>
      </c>
      <c r="U94">
        <v>0</v>
      </c>
      <c r="Y94">
        <v>0</v>
      </c>
      <c r="Z94">
        <v>0</v>
      </c>
      <c r="AA94">
        <v>0</v>
      </c>
      <c r="AB94">
        <v>0</v>
      </c>
      <c r="AC94">
        <v>3</v>
      </c>
      <c r="AD94">
        <v>0</v>
      </c>
      <c r="AE94">
        <v>0</v>
      </c>
      <c r="AF94">
        <v>0</v>
      </c>
      <c r="AG94">
        <v>0</v>
      </c>
      <c r="AH94">
        <v>30</v>
      </c>
      <c r="AI94">
        <v>0</v>
      </c>
      <c r="AJ94">
        <v>0</v>
      </c>
      <c r="AK94">
        <v>30</v>
      </c>
    </row>
    <row r="95" spans="1:37" x14ac:dyDescent="0.2">
      <c r="A95">
        <v>512762</v>
      </c>
      <c r="B95" t="s">
        <v>482</v>
      </c>
      <c r="C95">
        <v>21</v>
      </c>
      <c r="D95" t="s">
        <v>628</v>
      </c>
      <c r="E95" t="s">
        <v>634</v>
      </c>
      <c r="F95" t="s">
        <v>635</v>
      </c>
      <c r="G95" t="s">
        <v>2156</v>
      </c>
      <c r="H95">
        <v>8</v>
      </c>
      <c r="I95">
        <v>8</v>
      </c>
      <c r="J95">
        <v>4</v>
      </c>
      <c r="K95">
        <v>24</v>
      </c>
      <c r="L95">
        <v>44</v>
      </c>
      <c r="M95">
        <v>2</v>
      </c>
      <c r="N95">
        <v>0</v>
      </c>
      <c r="O95">
        <v>13</v>
      </c>
      <c r="P95">
        <v>6</v>
      </c>
      <c r="Q95">
        <v>54.545499999999997</v>
      </c>
      <c r="R95">
        <v>8</v>
      </c>
      <c r="S95">
        <v>0</v>
      </c>
      <c r="T95">
        <v>0</v>
      </c>
      <c r="U95">
        <v>0</v>
      </c>
      <c r="Y95">
        <v>0</v>
      </c>
      <c r="Z95">
        <v>0</v>
      </c>
      <c r="AA95">
        <v>0</v>
      </c>
      <c r="AB95">
        <v>0</v>
      </c>
      <c r="AC95">
        <v>4</v>
      </c>
      <c r="AD95">
        <v>0</v>
      </c>
      <c r="AE95">
        <v>0</v>
      </c>
      <c r="AF95">
        <v>0</v>
      </c>
      <c r="AG95">
        <v>2</v>
      </c>
      <c r="AH95">
        <v>86</v>
      </c>
      <c r="AI95">
        <v>26</v>
      </c>
      <c r="AJ95">
        <v>0</v>
      </c>
      <c r="AK95">
        <v>60</v>
      </c>
    </row>
    <row r="96" spans="1:37" x14ac:dyDescent="0.2">
      <c r="A96">
        <v>218435</v>
      </c>
      <c r="B96" t="s">
        <v>482</v>
      </c>
      <c r="C96">
        <v>21</v>
      </c>
      <c r="D96" t="s">
        <v>628</v>
      </c>
      <c r="E96" t="s">
        <v>630</v>
      </c>
      <c r="F96" t="s">
        <v>631</v>
      </c>
      <c r="G96" t="s">
        <v>2156</v>
      </c>
      <c r="H96">
        <v>3</v>
      </c>
      <c r="I96">
        <v>3</v>
      </c>
      <c r="J96">
        <v>0</v>
      </c>
      <c r="K96">
        <v>3</v>
      </c>
      <c r="L96">
        <v>7</v>
      </c>
      <c r="M96">
        <v>0</v>
      </c>
      <c r="N96">
        <v>0</v>
      </c>
      <c r="O96">
        <v>3</v>
      </c>
      <c r="P96">
        <v>1</v>
      </c>
      <c r="Q96">
        <v>42.857100000000003</v>
      </c>
      <c r="R96">
        <v>3</v>
      </c>
      <c r="S96">
        <v>0</v>
      </c>
      <c r="T96">
        <v>0</v>
      </c>
      <c r="U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3</v>
      </c>
      <c r="AI96">
        <v>-7</v>
      </c>
      <c r="AJ96">
        <v>0</v>
      </c>
      <c r="AK96">
        <v>10</v>
      </c>
    </row>
    <row r="97" spans="1:37" x14ac:dyDescent="0.2">
      <c r="A97">
        <v>380210</v>
      </c>
      <c r="B97" t="s">
        <v>482</v>
      </c>
      <c r="C97">
        <v>21</v>
      </c>
      <c r="D97" t="s">
        <v>628</v>
      </c>
      <c r="E97" t="s">
        <v>632</v>
      </c>
      <c r="F97" t="s">
        <v>633</v>
      </c>
      <c r="G97" t="s">
        <v>2156</v>
      </c>
      <c r="H97">
        <v>1</v>
      </c>
      <c r="I97">
        <v>1</v>
      </c>
      <c r="J97">
        <v>0</v>
      </c>
      <c r="K97">
        <v>1</v>
      </c>
      <c r="L97">
        <v>1</v>
      </c>
      <c r="M97">
        <v>0</v>
      </c>
      <c r="N97">
        <v>0</v>
      </c>
      <c r="O97">
        <v>1</v>
      </c>
      <c r="P97">
        <v>1</v>
      </c>
      <c r="Q97">
        <v>100</v>
      </c>
      <c r="R97">
        <v>1</v>
      </c>
      <c r="S97">
        <v>18</v>
      </c>
      <c r="T97">
        <v>6</v>
      </c>
      <c r="U97">
        <v>2</v>
      </c>
      <c r="V97">
        <v>3</v>
      </c>
      <c r="W97">
        <v>2</v>
      </c>
      <c r="X97" s="1">
        <v>43502</v>
      </c>
      <c r="Y97">
        <v>1</v>
      </c>
      <c r="Z97">
        <v>2</v>
      </c>
      <c r="AA97">
        <v>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111</v>
      </c>
      <c r="AI97">
        <v>1</v>
      </c>
      <c r="AJ97">
        <v>110</v>
      </c>
      <c r="AK97">
        <v>0</v>
      </c>
    </row>
    <row r="98" spans="1:37" x14ac:dyDescent="0.2">
      <c r="A98">
        <v>1210476</v>
      </c>
      <c r="B98" t="s">
        <v>482</v>
      </c>
      <c r="C98">
        <v>21</v>
      </c>
      <c r="D98" t="s">
        <v>628</v>
      </c>
      <c r="E98" t="s">
        <v>663</v>
      </c>
      <c r="F98" t="s">
        <v>664</v>
      </c>
      <c r="G98" t="s">
        <v>2156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R98">
        <v>1</v>
      </c>
      <c r="S98">
        <v>0</v>
      </c>
      <c r="T98">
        <v>0</v>
      </c>
      <c r="U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">
      <c r="A99">
        <v>39932</v>
      </c>
      <c r="B99" t="s">
        <v>482</v>
      </c>
      <c r="C99">
        <v>21</v>
      </c>
      <c r="D99" t="s">
        <v>628</v>
      </c>
      <c r="E99" t="s">
        <v>629</v>
      </c>
      <c r="F99" t="s">
        <v>488</v>
      </c>
      <c r="G99" t="s">
        <v>2156</v>
      </c>
      <c r="H99">
        <v>3</v>
      </c>
      <c r="I99">
        <v>3</v>
      </c>
      <c r="J99">
        <v>0</v>
      </c>
      <c r="K99">
        <v>60</v>
      </c>
      <c r="L99">
        <v>45</v>
      </c>
      <c r="M99">
        <v>3</v>
      </c>
      <c r="N99">
        <v>5</v>
      </c>
      <c r="O99">
        <v>25</v>
      </c>
      <c r="P99">
        <v>20</v>
      </c>
      <c r="Q99">
        <v>133.33330000000001</v>
      </c>
      <c r="R99">
        <v>3</v>
      </c>
      <c r="S99">
        <v>36</v>
      </c>
      <c r="T99">
        <v>38</v>
      </c>
      <c r="U99">
        <v>4</v>
      </c>
      <c r="V99">
        <v>9.5</v>
      </c>
      <c r="W99">
        <v>6.3333000000000004</v>
      </c>
      <c r="X99" s="1">
        <v>43518</v>
      </c>
      <c r="Y99">
        <v>0</v>
      </c>
      <c r="Z99">
        <v>3</v>
      </c>
      <c r="AA99">
        <v>1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313</v>
      </c>
      <c r="AI99">
        <v>193</v>
      </c>
      <c r="AJ99">
        <v>100</v>
      </c>
      <c r="AK99">
        <v>20</v>
      </c>
    </row>
    <row r="100" spans="1:37" x14ac:dyDescent="0.2">
      <c r="A100">
        <v>513108</v>
      </c>
      <c r="B100" t="s">
        <v>482</v>
      </c>
      <c r="C100">
        <v>21</v>
      </c>
      <c r="D100" t="s">
        <v>628</v>
      </c>
      <c r="E100" t="s">
        <v>639</v>
      </c>
      <c r="F100" t="s">
        <v>640</v>
      </c>
      <c r="G100" t="s">
        <v>2156</v>
      </c>
      <c r="H100">
        <v>3</v>
      </c>
      <c r="I100">
        <v>3</v>
      </c>
      <c r="J100">
        <v>0</v>
      </c>
      <c r="K100">
        <v>27</v>
      </c>
      <c r="L100">
        <v>38</v>
      </c>
      <c r="M100">
        <v>2</v>
      </c>
      <c r="N100">
        <v>1</v>
      </c>
      <c r="O100">
        <v>24</v>
      </c>
      <c r="P100">
        <v>9</v>
      </c>
      <c r="Q100">
        <v>71.052599999999998</v>
      </c>
      <c r="R100">
        <v>3</v>
      </c>
      <c r="S100">
        <v>42</v>
      </c>
      <c r="T100">
        <v>38</v>
      </c>
      <c r="U100">
        <v>2</v>
      </c>
      <c r="V100">
        <v>19</v>
      </c>
      <c r="W100">
        <v>5.4286000000000003</v>
      </c>
      <c r="X100" s="1">
        <v>43516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111</v>
      </c>
      <c r="AI100">
        <v>41</v>
      </c>
      <c r="AJ100">
        <v>60</v>
      </c>
      <c r="AK100">
        <v>10</v>
      </c>
    </row>
    <row r="101" spans="1:37" x14ac:dyDescent="0.2">
      <c r="A101">
        <v>513113</v>
      </c>
      <c r="B101" t="s">
        <v>482</v>
      </c>
      <c r="C101">
        <v>21</v>
      </c>
      <c r="D101" t="s">
        <v>628</v>
      </c>
      <c r="E101" t="s">
        <v>641</v>
      </c>
      <c r="F101" t="s">
        <v>642</v>
      </c>
      <c r="G101" t="s">
        <v>2156</v>
      </c>
      <c r="H101">
        <v>10</v>
      </c>
      <c r="I101">
        <v>10</v>
      </c>
      <c r="J101">
        <v>0</v>
      </c>
      <c r="K101">
        <v>203</v>
      </c>
      <c r="L101">
        <v>144</v>
      </c>
      <c r="M101">
        <v>11</v>
      </c>
      <c r="N101">
        <v>17</v>
      </c>
      <c r="O101">
        <v>76</v>
      </c>
      <c r="P101">
        <v>20.3</v>
      </c>
      <c r="Q101">
        <v>140.97219999999999</v>
      </c>
      <c r="R101">
        <v>10</v>
      </c>
      <c r="S101">
        <v>225</v>
      </c>
      <c r="T101">
        <v>138</v>
      </c>
      <c r="U101">
        <v>22</v>
      </c>
      <c r="V101">
        <v>6.2727000000000004</v>
      </c>
      <c r="W101">
        <v>3.68</v>
      </c>
      <c r="X101" s="1">
        <v>43573</v>
      </c>
      <c r="Y101">
        <v>3</v>
      </c>
      <c r="Z101">
        <v>24</v>
      </c>
      <c r="AA101">
        <v>19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1560</v>
      </c>
      <c r="AI101">
        <v>670</v>
      </c>
      <c r="AJ101">
        <v>880</v>
      </c>
      <c r="AK101">
        <v>10</v>
      </c>
    </row>
    <row r="102" spans="1:37" x14ac:dyDescent="0.2">
      <c r="A102">
        <v>513519</v>
      </c>
      <c r="B102" t="s">
        <v>482</v>
      </c>
      <c r="C102">
        <v>21</v>
      </c>
      <c r="D102" t="s">
        <v>40</v>
      </c>
      <c r="E102" t="s">
        <v>619</v>
      </c>
      <c r="F102" t="s">
        <v>674</v>
      </c>
      <c r="G102" t="s">
        <v>2156</v>
      </c>
      <c r="H102">
        <v>10</v>
      </c>
      <c r="I102">
        <v>10</v>
      </c>
      <c r="J102">
        <v>1</v>
      </c>
      <c r="K102">
        <v>61</v>
      </c>
      <c r="L102">
        <v>107</v>
      </c>
      <c r="M102">
        <v>3</v>
      </c>
      <c r="N102">
        <v>1</v>
      </c>
      <c r="O102">
        <v>20</v>
      </c>
      <c r="P102">
        <v>6.7778</v>
      </c>
      <c r="Q102">
        <v>57.009300000000003</v>
      </c>
      <c r="R102">
        <v>10</v>
      </c>
      <c r="S102">
        <v>0</v>
      </c>
      <c r="T102">
        <v>0</v>
      </c>
      <c r="U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1</v>
      </c>
      <c r="AG102">
        <v>0</v>
      </c>
      <c r="AH102">
        <v>146</v>
      </c>
      <c r="AI102">
        <v>76</v>
      </c>
      <c r="AJ102">
        <v>0</v>
      </c>
      <c r="AK102">
        <v>70</v>
      </c>
    </row>
    <row r="103" spans="1:37" x14ac:dyDescent="0.2">
      <c r="A103">
        <v>513521</v>
      </c>
      <c r="B103" t="s">
        <v>482</v>
      </c>
      <c r="C103">
        <v>21</v>
      </c>
      <c r="D103" t="s">
        <v>40</v>
      </c>
      <c r="E103" t="s">
        <v>675</v>
      </c>
      <c r="F103" t="s">
        <v>676</v>
      </c>
      <c r="G103" t="s">
        <v>2156</v>
      </c>
      <c r="H103">
        <v>11</v>
      </c>
      <c r="I103">
        <v>11</v>
      </c>
      <c r="J103">
        <v>1</v>
      </c>
      <c r="K103">
        <v>80</v>
      </c>
      <c r="L103">
        <v>147</v>
      </c>
      <c r="M103">
        <v>5</v>
      </c>
      <c r="N103">
        <v>1</v>
      </c>
      <c r="O103">
        <v>25</v>
      </c>
      <c r="P103">
        <v>8</v>
      </c>
      <c r="Q103">
        <v>54.421799999999998</v>
      </c>
      <c r="R103">
        <v>11</v>
      </c>
      <c r="S103">
        <v>208</v>
      </c>
      <c r="T103">
        <v>139</v>
      </c>
      <c r="U103">
        <v>13</v>
      </c>
      <c r="V103">
        <v>10.692299999999999</v>
      </c>
      <c r="W103">
        <v>4.0095999999999998</v>
      </c>
      <c r="X103" s="1">
        <v>43529</v>
      </c>
      <c r="Y103">
        <v>3</v>
      </c>
      <c r="Z103">
        <v>5</v>
      </c>
      <c r="AA103">
        <v>6</v>
      </c>
      <c r="AB103">
        <v>0</v>
      </c>
      <c r="AC103">
        <v>2</v>
      </c>
      <c r="AD103">
        <v>0</v>
      </c>
      <c r="AE103">
        <v>0</v>
      </c>
      <c r="AF103">
        <v>0</v>
      </c>
      <c r="AG103">
        <v>2</v>
      </c>
      <c r="AH103">
        <v>747</v>
      </c>
      <c r="AI103">
        <v>107</v>
      </c>
      <c r="AJ103">
        <v>600</v>
      </c>
      <c r="AK103">
        <v>40</v>
      </c>
    </row>
    <row r="104" spans="1:37" x14ac:dyDescent="0.2">
      <c r="A104">
        <v>513539</v>
      </c>
      <c r="B104" t="s">
        <v>482</v>
      </c>
      <c r="C104">
        <v>21</v>
      </c>
      <c r="D104" t="s">
        <v>40</v>
      </c>
      <c r="E104" t="s">
        <v>678</v>
      </c>
      <c r="F104" t="s">
        <v>679</v>
      </c>
      <c r="G104" t="s">
        <v>2156</v>
      </c>
      <c r="H104">
        <v>2</v>
      </c>
      <c r="I104">
        <v>2</v>
      </c>
      <c r="J104">
        <v>1</v>
      </c>
      <c r="K104">
        <v>4</v>
      </c>
      <c r="L104">
        <v>13</v>
      </c>
      <c r="M104">
        <v>0</v>
      </c>
      <c r="N104">
        <v>0</v>
      </c>
      <c r="O104">
        <v>4</v>
      </c>
      <c r="P104">
        <v>4</v>
      </c>
      <c r="Q104">
        <v>30.769200000000001</v>
      </c>
      <c r="R104">
        <v>2</v>
      </c>
      <c r="S104">
        <v>0</v>
      </c>
      <c r="T104">
        <v>0</v>
      </c>
      <c r="U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4</v>
      </c>
      <c r="AI104">
        <v>-6</v>
      </c>
      <c r="AJ104">
        <v>0</v>
      </c>
      <c r="AK104">
        <v>10</v>
      </c>
    </row>
    <row r="105" spans="1:37" x14ac:dyDescent="0.2">
      <c r="A105">
        <v>846625</v>
      </c>
      <c r="B105" t="s">
        <v>482</v>
      </c>
      <c r="C105">
        <v>21</v>
      </c>
      <c r="D105" t="s">
        <v>40</v>
      </c>
      <c r="E105" t="s">
        <v>691</v>
      </c>
      <c r="F105" t="s">
        <v>692</v>
      </c>
      <c r="G105" t="s">
        <v>2156</v>
      </c>
      <c r="H105">
        <v>10</v>
      </c>
      <c r="I105">
        <v>10</v>
      </c>
      <c r="J105">
        <v>0</v>
      </c>
      <c r="K105">
        <v>104</v>
      </c>
      <c r="L105">
        <v>137</v>
      </c>
      <c r="M105">
        <v>6</v>
      </c>
      <c r="N105">
        <v>5</v>
      </c>
      <c r="O105">
        <v>41</v>
      </c>
      <c r="P105">
        <v>10.4</v>
      </c>
      <c r="Q105">
        <v>75.912400000000005</v>
      </c>
      <c r="R105">
        <v>10</v>
      </c>
      <c r="S105">
        <v>162</v>
      </c>
      <c r="T105">
        <v>120</v>
      </c>
      <c r="U105">
        <v>10</v>
      </c>
      <c r="V105">
        <v>12</v>
      </c>
      <c r="W105">
        <v>4.4443999999999999</v>
      </c>
      <c r="X105" s="1">
        <v>43535</v>
      </c>
      <c r="Y105">
        <v>2</v>
      </c>
      <c r="Z105">
        <v>11</v>
      </c>
      <c r="AA105">
        <v>3</v>
      </c>
      <c r="AB105">
        <v>0</v>
      </c>
      <c r="AC105">
        <v>7</v>
      </c>
      <c r="AD105">
        <v>0</v>
      </c>
      <c r="AE105">
        <v>0</v>
      </c>
      <c r="AF105">
        <v>0</v>
      </c>
      <c r="AG105">
        <v>0</v>
      </c>
      <c r="AH105">
        <v>680</v>
      </c>
      <c r="AI105">
        <v>200</v>
      </c>
      <c r="AJ105">
        <v>410</v>
      </c>
      <c r="AK105">
        <v>70</v>
      </c>
    </row>
    <row r="106" spans="1:37" x14ac:dyDescent="0.2">
      <c r="A106">
        <v>824109</v>
      </c>
      <c r="B106" t="s">
        <v>482</v>
      </c>
      <c r="C106">
        <v>21</v>
      </c>
      <c r="D106" t="s">
        <v>40</v>
      </c>
      <c r="E106" t="s">
        <v>687</v>
      </c>
      <c r="F106" t="s">
        <v>688</v>
      </c>
      <c r="G106" t="s">
        <v>2156</v>
      </c>
      <c r="H106">
        <v>10</v>
      </c>
      <c r="I106">
        <v>10</v>
      </c>
      <c r="J106">
        <v>5</v>
      </c>
      <c r="K106">
        <v>16</v>
      </c>
      <c r="L106">
        <v>19</v>
      </c>
      <c r="M106">
        <v>1</v>
      </c>
      <c r="N106">
        <v>1</v>
      </c>
      <c r="O106">
        <v>15</v>
      </c>
      <c r="P106">
        <v>3.2</v>
      </c>
      <c r="Q106">
        <v>84.210499999999996</v>
      </c>
      <c r="R106">
        <v>10</v>
      </c>
      <c r="S106">
        <v>160</v>
      </c>
      <c r="T106">
        <v>127</v>
      </c>
      <c r="U106">
        <v>10</v>
      </c>
      <c r="V106">
        <v>12.7</v>
      </c>
      <c r="W106">
        <v>4.7625000000000002</v>
      </c>
      <c r="X106" s="1">
        <v>43509</v>
      </c>
      <c r="Y106">
        <v>0</v>
      </c>
      <c r="Z106">
        <v>14</v>
      </c>
      <c r="AA106">
        <v>3</v>
      </c>
      <c r="AB106">
        <v>0</v>
      </c>
      <c r="AC106">
        <v>2</v>
      </c>
      <c r="AD106">
        <v>0</v>
      </c>
      <c r="AE106">
        <v>0</v>
      </c>
      <c r="AF106">
        <v>0</v>
      </c>
      <c r="AG106">
        <v>2</v>
      </c>
      <c r="AH106">
        <v>379</v>
      </c>
      <c r="AI106">
        <v>9</v>
      </c>
      <c r="AJ106">
        <v>330</v>
      </c>
      <c r="AK106">
        <v>40</v>
      </c>
    </row>
    <row r="107" spans="1:37" x14ac:dyDescent="0.2">
      <c r="A107">
        <v>513555</v>
      </c>
      <c r="B107" t="s">
        <v>482</v>
      </c>
      <c r="C107">
        <v>21</v>
      </c>
      <c r="D107" t="s">
        <v>40</v>
      </c>
      <c r="E107" t="s">
        <v>681</v>
      </c>
      <c r="F107" t="s">
        <v>682</v>
      </c>
      <c r="G107" t="s">
        <v>2156</v>
      </c>
      <c r="H107">
        <v>1</v>
      </c>
      <c r="I107">
        <v>1</v>
      </c>
      <c r="J107">
        <v>0</v>
      </c>
      <c r="K107">
        <v>3</v>
      </c>
      <c r="L107">
        <v>4</v>
      </c>
      <c r="M107">
        <v>0</v>
      </c>
      <c r="N107">
        <v>0</v>
      </c>
      <c r="O107">
        <v>3</v>
      </c>
      <c r="P107">
        <v>3</v>
      </c>
      <c r="Q107">
        <v>75</v>
      </c>
      <c r="R107">
        <v>1</v>
      </c>
      <c r="S107">
        <v>24</v>
      </c>
      <c r="T107">
        <v>13</v>
      </c>
      <c r="U107">
        <v>3</v>
      </c>
      <c r="V107">
        <v>4.3333000000000004</v>
      </c>
      <c r="W107">
        <v>3.25</v>
      </c>
      <c r="X107" s="1">
        <v>43537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103</v>
      </c>
      <c r="AI107">
        <v>3</v>
      </c>
      <c r="AJ107">
        <v>100</v>
      </c>
      <c r="AK107">
        <v>0</v>
      </c>
    </row>
    <row r="108" spans="1:37" x14ac:dyDescent="0.2">
      <c r="A108">
        <v>879097</v>
      </c>
      <c r="B108" t="s">
        <v>482</v>
      </c>
      <c r="C108">
        <v>21</v>
      </c>
      <c r="D108" t="s">
        <v>40</v>
      </c>
      <c r="E108" t="s">
        <v>693</v>
      </c>
      <c r="F108" t="s">
        <v>694</v>
      </c>
      <c r="G108" t="s">
        <v>2156</v>
      </c>
      <c r="H108">
        <v>4</v>
      </c>
      <c r="I108">
        <v>4</v>
      </c>
      <c r="J108">
        <v>0</v>
      </c>
      <c r="K108">
        <v>46</v>
      </c>
      <c r="L108">
        <v>81</v>
      </c>
      <c r="M108">
        <v>4</v>
      </c>
      <c r="N108">
        <v>0</v>
      </c>
      <c r="O108">
        <v>32</v>
      </c>
      <c r="P108">
        <v>11.5</v>
      </c>
      <c r="Q108">
        <v>56.790100000000002</v>
      </c>
      <c r="R108">
        <v>4</v>
      </c>
      <c r="S108">
        <v>0</v>
      </c>
      <c r="T108">
        <v>0</v>
      </c>
      <c r="U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80</v>
      </c>
      <c r="AI108">
        <v>70</v>
      </c>
      <c r="AJ108">
        <v>0</v>
      </c>
      <c r="AK108">
        <v>10</v>
      </c>
    </row>
    <row r="109" spans="1:37" x14ac:dyDescent="0.2">
      <c r="A109">
        <v>839944</v>
      </c>
      <c r="B109" t="s">
        <v>482</v>
      </c>
      <c r="C109">
        <v>21</v>
      </c>
      <c r="D109" t="s">
        <v>40</v>
      </c>
      <c r="E109" t="s">
        <v>689</v>
      </c>
      <c r="F109" t="s">
        <v>690</v>
      </c>
      <c r="G109" t="s">
        <v>2156</v>
      </c>
      <c r="H109">
        <v>8</v>
      </c>
      <c r="I109">
        <v>8</v>
      </c>
      <c r="J109">
        <v>1</v>
      </c>
      <c r="K109">
        <v>42</v>
      </c>
      <c r="L109">
        <v>36</v>
      </c>
      <c r="M109">
        <v>3</v>
      </c>
      <c r="N109">
        <v>2</v>
      </c>
      <c r="O109">
        <v>12</v>
      </c>
      <c r="P109">
        <v>6</v>
      </c>
      <c r="Q109">
        <v>116.66670000000001</v>
      </c>
      <c r="R109">
        <v>8</v>
      </c>
      <c r="S109">
        <v>0</v>
      </c>
      <c r="T109">
        <v>0</v>
      </c>
      <c r="U109">
        <v>0</v>
      </c>
      <c r="Y109">
        <v>0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1</v>
      </c>
      <c r="AF109">
        <v>0</v>
      </c>
      <c r="AG109">
        <v>0</v>
      </c>
      <c r="AH109">
        <v>179</v>
      </c>
      <c r="AI109">
        <v>129</v>
      </c>
      <c r="AJ109">
        <v>0</v>
      </c>
      <c r="AK109">
        <v>50</v>
      </c>
    </row>
    <row r="110" spans="1:37" x14ac:dyDescent="0.2">
      <c r="A110">
        <v>1246953</v>
      </c>
      <c r="B110" t="s">
        <v>482</v>
      </c>
      <c r="C110">
        <v>21</v>
      </c>
      <c r="D110" t="s">
        <v>40</v>
      </c>
      <c r="E110" t="s">
        <v>699</v>
      </c>
      <c r="F110" t="s">
        <v>700</v>
      </c>
      <c r="G110" t="s">
        <v>2156</v>
      </c>
      <c r="H110">
        <v>11</v>
      </c>
      <c r="I110">
        <v>11</v>
      </c>
      <c r="J110">
        <v>2</v>
      </c>
      <c r="K110">
        <v>91</v>
      </c>
      <c r="L110">
        <v>116</v>
      </c>
      <c r="M110">
        <v>4</v>
      </c>
      <c r="N110">
        <v>3</v>
      </c>
      <c r="O110">
        <v>27</v>
      </c>
      <c r="P110">
        <v>10.1111</v>
      </c>
      <c r="Q110">
        <v>78.448300000000003</v>
      </c>
      <c r="R110">
        <v>11</v>
      </c>
      <c r="S110">
        <v>78</v>
      </c>
      <c r="T110">
        <v>50</v>
      </c>
      <c r="U110">
        <v>4</v>
      </c>
      <c r="V110">
        <v>12.5</v>
      </c>
      <c r="W110">
        <v>3.8462000000000001</v>
      </c>
      <c r="X110" s="1">
        <v>43503</v>
      </c>
      <c r="Y110">
        <v>0</v>
      </c>
      <c r="Z110">
        <v>3</v>
      </c>
      <c r="AA110">
        <v>1</v>
      </c>
      <c r="AB110">
        <v>0</v>
      </c>
      <c r="AC110">
        <v>7</v>
      </c>
      <c r="AD110">
        <v>0</v>
      </c>
      <c r="AE110">
        <v>0</v>
      </c>
      <c r="AF110">
        <v>0</v>
      </c>
      <c r="AG110">
        <v>0</v>
      </c>
      <c r="AH110">
        <v>441</v>
      </c>
      <c r="AI110">
        <v>191</v>
      </c>
      <c r="AJ110">
        <v>180</v>
      </c>
      <c r="AK110">
        <v>70</v>
      </c>
    </row>
    <row r="111" spans="1:37" x14ac:dyDescent="0.2">
      <c r="A111">
        <v>380276</v>
      </c>
      <c r="B111" t="s">
        <v>482</v>
      </c>
      <c r="C111">
        <v>21</v>
      </c>
      <c r="D111" t="s">
        <v>40</v>
      </c>
      <c r="E111" t="s">
        <v>672</v>
      </c>
      <c r="F111" t="s">
        <v>673</v>
      </c>
      <c r="G111" t="s">
        <v>2156</v>
      </c>
      <c r="H111">
        <v>1</v>
      </c>
      <c r="I111">
        <v>1</v>
      </c>
      <c r="J111">
        <v>0</v>
      </c>
      <c r="K111">
        <v>5</v>
      </c>
      <c r="L111">
        <v>12</v>
      </c>
      <c r="M111">
        <v>0</v>
      </c>
      <c r="N111">
        <v>0</v>
      </c>
      <c r="O111">
        <v>5</v>
      </c>
      <c r="P111">
        <v>5</v>
      </c>
      <c r="Q111">
        <v>41.666699999999999</v>
      </c>
      <c r="R111">
        <v>1</v>
      </c>
      <c r="S111">
        <v>0</v>
      </c>
      <c r="T111">
        <v>0</v>
      </c>
      <c r="U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-5</v>
      </c>
      <c r="AI111">
        <v>-5</v>
      </c>
      <c r="AJ111">
        <v>0</v>
      </c>
      <c r="AK111">
        <v>0</v>
      </c>
    </row>
    <row r="112" spans="1:37" x14ac:dyDescent="0.2">
      <c r="A112">
        <v>820350</v>
      </c>
      <c r="B112" t="s">
        <v>482</v>
      </c>
      <c r="C112">
        <v>21</v>
      </c>
      <c r="D112" t="s">
        <v>40</v>
      </c>
      <c r="E112" t="s">
        <v>685</v>
      </c>
      <c r="F112" t="s">
        <v>686</v>
      </c>
      <c r="G112" t="s">
        <v>2156</v>
      </c>
      <c r="H112">
        <v>9</v>
      </c>
      <c r="I112">
        <v>9</v>
      </c>
      <c r="J112">
        <v>3</v>
      </c>
      <c r="K112">
        <v>21</v>
      </c>
      <c r="L112">
        <v>44</v>
      </c>
      <c r="M112">
        <v>0</v>
      </c>
      <c r="N112">
        <v>0</v>
      </c>
      <c r="O112">
        <v>12</v>
      </c>
      <c r="P112">
        <v>3.5</v>
      </c>
      <c r="Q112">
        <v>47.7273</v>
      </c>
      <c r="R112">
        <v>9</v>
      </c>
      <c r="S112">
        <v>0</v>
      </c>
      <c r="T112">
        <v>0</v>
      </c>
      <c r="U112">
        <v>0</v>
      </c>
      <c r="Y112">
        <v>0</v>
      </c>
      <c r="Z112">
        <v>0</v>
      </c>
      <c r="AA112">
        <v>0</v>
      </c>
      <c r="AB112">
        <v>0</v>
      </c>
      <c r="AC112">
        <v>4</v>
      </c>
      <c r="AD112">
        <v>1</v>
      </c>
      <c r="AE112">
        <v>6</v>
      </c>
      <c r="AF112">
        <v>1</v>
      </c>
      <c r="AG112">
        <v>6</v>
      </c>
      <c r="AH112">
        <v>201</v>
      </c>
      <c r="AI112">
        <v>11</v>
      </c>
      <c r="AJ112">
        <v>0</v>
      </c>
      <c r="AK112">
        <v>190</v>
      </c>
    </row>
    <row r="113" spans="1:37" x14ac:dyDescent="0.2">
      <c r="A113">
        <v>820349</v>
      </c>
      <c r="B113" t="s">
        <v>482</v>
      </c>
      <c r="C113">
        <v>21</v>
      </c>
      <c r="D113" t="s">
        <v>40</v>
      </c>
      <c r="E113" t="s">
        <v>683</v>
      </c>
      <c r="F113" t="s">
        <v>684</v>
      </c>
      <c r="G113" t="s">
        <v>2156</v>
      </c>
      <c r="H113">
        <v>10</v>
      </c>
      <c r="I113">
        <v>10</v>
      </c>
      <c r="J113">
        <v>2</v>
      </c>
      <c r="K113">
        <v>36</v>
      </c>
      <c r="L113">
        <v>47</v>
      </c>
      <c r="M113">
        <v>2</v>
      </c>
      <c r="N113">
        <v>2</v>
      </c>
      <c r="O113">
        <v>10</v>
      </c>
      <c r="P113">
        <v>4.5</v>
      </c>
      <c r="Q113">
        <v>76.595699999999994</v>
      </c>
      <c r="R113">
        <v>10</v>
      </c>
      <c r="S113">
        <v>178</v>
      </c>
      <c r="T113">
        <v>133</v>
      </c>
      <c r="U113">
        <v>17</v>
      </c>
      <c r="V113">
        <v>7.8235000000000001</v>
      </c>
      <c r="W113">
        <v>4.4831000000000003</v>
      </c>
      <c r="X113" s="1">
        <v>12479</v>
      </c>
      <c r="Y113">
        <v>2</v>
      </c>
      <c r="Z113">
        <v>8</v>
      </c>
      <c r="AA113">
        <v>7</v>
      </c>
      <c r="AB113">
        <v>0</v>
      </c>
      <c r="AC113">
        <v>3</v>
      </c>
      <c r="AD113">
        <v>0</v>
      </c>
      <c r="AE113">
        <v>0</v>
      </c>
      <c r="AF113">
        <v>0</v>
      </c>
      <c r="AG113">
        <v>0</v>
      </c>
      <c r="AH113">
        <v>702</v>
      </c>
      <c r="AI113">
        <v>62</v>
      </c>
      <c r="AJ113">
        <v>610</v>
      </c>
      <c r="AK113">
        <v>30</v>
      </c>
    </row>
    <row r="114" spans="1:37" x14ac:dyDescent="0.2">
      <c r="A114">
        <v>513525</v>
      </c>
      <c r="B114" t="s">
        <v>482</v>
      </c>
      <c r="C114">
        <v>21</v>
      </c>
      <c r="D114" t="s">
        <v>40</v>
      </c>
      <c r="E114" t="s">
        <v>677</v>
      </c>
      <c r="F114" t="s">
        <v>508</v>
      </c>
      <c r="G114" t="s">
        <v>2156</v>
      </c>
      <c r="H114">
        <v>5</v>
      </c>
      <c r="I114">
        <v>5</v>
      </c>
      <c r="J114">
        <v>3</v>
      </c>
      <c r="K114">
        <v>3</v>
      </c>
      <c r="L114">
        <v>12</v>
      </c>
      <c r="M114">
        <v>0</v>
      </c>
      <c r="N114">
        <v>0</v>
      </c>
      <c r="O114">
        <v>3</v>
      </c>
      <c r="P114">
        <v>1.5</v>
      </c>
      <c r="Q114">
        <v>25</v>
      </c>
      <c r="R114">
        <v>5</v>
      </c>
      <c r="S114">
        <v>42</v>
      </c>
      <c r="T114">
        <v>32</v>
      </c>
      <c r="U114">
        <v>3</v>
      </c>
      <c r="V114">
        <v>10.666700000000001</v>
      </c>
      <c r="W114">
        <v>4.5713999999999997</v>
      </c>
      <c r="X114" s="1">
        <v>43506</v>
      </c>
      <c r="Y114">
        <v>0</v>
      </c>
      <c r="Z114">
        <v>4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123</v>
      </c>
      <c r="AI114">
        <v>3</v>
      </c>
      <c r="AJ114">
        <v>120</v>
      </c>
      <c r="AK114">
        <v>0</v>
      </c>
    </row>
    <row r="115" spans="1:37" x14ac:dyDescent="0.2">
      <c r="A115">
        <v>1246952</v>
      </c>
      <c r="B115" t="s">
        <v>482</v>
      </c>
      <c r="C115">
        <v>21</v>
      </c>
      <c r="D115" t="s">
        <v>40</v>
      </c>
      <c r="E115" t="s">
        <v>697</v>
      </c>
      <c r="F115" t="s">
        <v>698</v>
      </c>
      <c r="G115" t="s">
        <v>2156</v>
      </c>
      <c r="H115">
        <v>11</v>
      </c>
      <c r="I115">
        <v>11</v>
      </c>
      <c r="J115">
        <v>0</v>
      </c>
      <c r="K115">
        <v>183</v>
      </c>
      <c r="L115">
        <v>241</v>
      </c>
      <c r="M115">
        <v>13</v>
      </c>
      <c r="N115">
        <v>9</v>
      </c>
      <c r="O115">
        <v>48</v>
      </c>
      <c r="P115">
        <v>16.636399999999998</v>
      </c>
      <c r="Q115">
        <v>75.933599999999998</v>
      </c>
      <c r="R115">
        <v>11</v>
      </c>
      <c r="S115">
        <v>163</v>
      </c>
      <c r="T115">
        <v>114</v>
      </c>
      <c r="U115">
        <v>13</v>
      </c>
      <c r="V115">
        <v>8.7691999999999997</v>
      </c>
      <c r="W115">
        <v>4.1962999999999999</v>
      </c>
      <c r="X115" s="1">
        <v>43534</v>
      </c>
      <c r="Y115">
        <v>1</v>
      </c>
      <c r="Z115">
        <v>8</v>
      </c>
      <c r="AA115">
        <v>3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3</v>
      </c>
      <c r="AH115">
        <v>914</v>
      </c>
      <c r="AI115">
        <v>344</v>
      </c>
      <c r="AJ115">
        <v>510</v>
      </c>
      <c r="AK115">
        <v>60</v>
      </c>
    </row>
    <row r="116" spans="1:37" x14ac:dyDescent="0.2">
      <c r="A116">
        <v>513552</v>
      </c>
      <c r="B116" t="s">
        <v>482</v>
      </c>
      <c r="C116">
        <v>21</v>
      </c>
      <c r="D116" t="s">
        <v>40</v>
      </c>
      <c r="E116" t="s">
        <v>606</v>
      </c>
      <c r="F116" t="s">
        <v>680</v>
      </c>
      <c r="G116" t="s">
        <v>2156</v>
      </c>
      <c r="H116">
        <v>7</v>
      </c>
      <c r="I116">
        <v>7</v>
      </c>
      <c r="J116">
        <v>0</v>
      </c>
      <c r="K116">
        <v>38</v>
      </c>
      <c r="L116">
        <v>73</v>
      </c>
      <c r="M116">
        <v>2</v>
      </c>
      <c r="N116">
        <v>0</v>
      </c>
      <c r="O116">
        <v>22</v>
      </c>
      <c r="P116">
        <v>5.4286000000000003</v>
      </c>
      <c r="Q116">
        <v>52.0548</v>
      </c>
      <c r="R116">
        <v>7</v>
      </c>
      <c r="S116">
        <v>19</v>
      </c>
      <c r="T116">
        <v>17</v>
      </c>
      <c r="U116">
        <v>0</v>
      </c>
      <c r="W116">
        <v>5.3684000000000003</v>
      </c>
      <c r="Y116">
        <v>0</v>
      </c>
      <c r="Z116">
        <v>0</v>
      </c>
      <c r="AA116">
        <v>1</v>
      </c>
      <c r="AB116">
        <v>0</v>
      </c>
      <c r="AC116">
        <v>2</v>
      </c>
      <c r="AD116">
        <v>0</v>
      </c>
      <c r="AE116">
        <v>0</v>
      </c>
      <c r="AF116">
        <v>0</v>
      </c>
      <c r="AG116">
        <v>0</v>
      </c>
      <c r="AH116">
        <v>70</v>
      </c>
      <c r="AI116">
        <v>40</v>
      </c>
      <c r="AJ116">
        <v>10</v>
      </c>
      <c r="AK116">
        <v>20</v>
      </c>
    </row>
    <row r="117" spans="1:37" x14ac:dyDescent="0.2">
      <c r="A117">
        <v>1262549</v>
      </c>
      <c r="B117" t="s">
        <v>482</v>
      </c>
      <c r="C117">
        <v>21</v>
      </c>
      <c r="D117" t="s">
        <v>40</v>
      </c>
      <c r="E117" t="s">
        <v>701</v>
      </c>
      <c r="F117" t="s">
        <v>702</v>
      </c>
      <c r="G117" t="s">
        <v>2156</v>
      </c>
      <c r="H117">
        <v>5</v>
      </c>
      <c r="I117">
        <v>5</v>
      </c>
      <c r="J117">
        <v>1</v>
      </c>
      <c r="K117">
        <v>9</v>
      </c>
      <c r="L117">
        <v>31</v>
      </c>
      <c r="M117">
        <v>0</v>
      </c>
      <c r="N117">
        <v>0</v>
      </c>
      <c r="O117">
        <v>5</v>
      </c>
      <c r="P117">
        <v>2.25</v>
      </c>
      <c r="Q117">
        <v>29.032299999999999</v>
      </c>
      <c r="R117">
        <v>5</v>
      </c>
      <c r="S117">
        <v>0</v>
      </c>
      <c r="T117">
        <v>0</v>
      </c>
      <c r="U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19</v>
      </c>
      <c r="AI117">
        <v>-1</v>
      </c>
      <c r="AJ117">
        <v>0</v>
      </c>
      <c r="AK117">
        <v>20</v>
      </c>
    </row>
    <row r="118" spans="1:37" x14ac:dyDescent="0.2">
      <c r="A118">
        <v>1288357</v>
      </c>
      <c r="B118" t="s">
        <v>482</v>
      </c>
      <c r="C118">
        <v>21</v>
      </c>
      <c r="D118" t="s">
        <v>40</v>
      </c>
      <c r="E118" t="s">
        <v>703</v>
      </c>
      <c r="F118" t="s">
        <v>704</v>
      </c>
      <c r="G118" t="s">
        <v>2156</v>
      </c>
      <c r="H118">
        <v>5</v>
      </c>
      <c r="I118">
        <v>5</v>
      </c>
      <c r="J118">
        <v>3</v>
      </c>
      <c r="K118">
        <v>1</v>
      </c>
      <c r="L118">
        <v>3</v>
      </c>
      <c r="M118">
        <v>0</v>
      </c>
      <c r="N118">
        <v>0</v>
      </c>
      <c r="O118">
        <v>1</v>
      </c>
      <c r="P118">
        <v>0.5</v>
      </c>
      <c r="Q118">
        <v>33.333300000000001</v>
      </c>
      <c r="R118">
        <v>5</v>
      </c>
      <c r="S118">
        <v>0</v>
      </c>
      <c r="T118">
        <v>0</v>
      </c>
      <c r="U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1</v>
      </c>
      <c r="AE118">
        <v>6</v>
      </c>
      <c r="AF118">
        <v>1</v>
      </c>
      <c r="AG118">
        <v>3</v>
      </c>
      <c r="AH118">
        <v>151</v>
      </c>
      <c r="AI118">
        <v>-9</v>
      </c>
      <c r="AJ118">
        <v>0</v>
      </c>
      <c r="AK118">
        <v>160</v>
      </c>
    </row>
    <row r="119" spans="1:37" x14ac:dyDescent="0.2">
      <c r="A119">
        <v>1227226</v>
      </c>
      <c r="B119" t="s">
        <v>482</v>
      </c>
      <c r="C119">
        <v>21</v>
      </c>
      <c r="D119" t="s">
        <v>40</v>
      </c>
      <c r="E119" t="s">
        <v>695</v>
      </c>
      <c r="F119" t="s">
        <v>696</v>
      </c>
      <c r="G119" t="s">
        <v>2156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-10</v>
      </c>
      <c r="AI119">
        <v>-10</v>
      </c>
      <c r="AJ119">
        <v>0</v>
      </c>
      <c r="AK119">
        <v>0</v>
      </c>
    </row>
    <row r="120" spans="1:37" x14ac:dyDescent="0.2">
      <c r="A120">
        <v>561899</v>
      </c>
      <c r="B120" t="s">
        <v>482</v>
      </c>
      <c r="C120">
        <v>21</v>
      </c>
      <c r="D120" t="s">
        <v>705</v>
      </c>
      <c r="E120" t="s">
        <v>711</v>
      </c>
      <c r="F120" t="s">
        <v>712</v>
      </c>
      <c r="G120" t="s">
        <v>2156</v>
      </c>
      <c r="H120">
        <v>10</v>
      </c>
      <c r="I120">
        <v>10</v>
      </c>
      <c r="J120">
        <v>0</v>
      </c>
      <c r="K120">
        <v>154</v>
      </c>
      <c r="L120">
        <v>192</v>
      </c>
      <c r="M120">
        <v>12</v>
      </c>
      <c r="N120">
        <v>3</v>
      </c>
      <c r="O120">
        <v>36</v>
      </c>
      <c r="P120">
        <v>15.4</v>
      </c>
      <c r="Q120">
        <v>80.208299999999994</v>
      </c>
      <c r="R120">
        <v>10</v>
      </c>
      <c r="S120">
        <v>191</v>
      </c>
      <c r="T120">
        <v>173</v>
      </c>
      <c r="U120">
        <v>5</v>
      </c>
      <c r="V120">
        <v>34.6</v>
      </c>
      <c r="W120">
        <v>5.4345999999999997</v>
      </c>
      <c r="X120" s="1">
        <v>43490</v>
      </c>
      <c r="Y120">
        <v>1</v>
      </c>
      <c r="Z120">
        <v>11</v>
      </c>
      <c r="AA120">
        <v>5</v>
      </c>
      <c r="AB120">
        <v>0</v>
      </c>
      <c r="AC120">
        <v>4</v>
      </c>
      <c r="AD120">
        <v>0</v>
      </c>
      <c r="AE120">
        <v>0</v>
      </c>
      <c r="AF120">
        <v>0</v>
      </c>
      <c r="AG120">
        <v>2</v>
      </c>
      <c r="AH120">
        <v>552</v>
      </c>
      <c r="AI120">
        <v>292</v>
      </c>
      <c r="AJ120">
        <v>200</v>
      </c>
      <c r="AK120">
        <v>60</v>
      </c>
    </row>
    <row r="121" spans="1:37" x14ac:dyDescent="0.2">
      <c r="A121">
        <v>1208761</v>
      </c>
      <c r="B121" t="s">
        <v>482</v>
      </c>
      <c r="C121">
        <v>21</v>
      </c>
      <c r="D121" t="s">
        <v>705</v>
      </c>
      <c r="E121" t="s">
        <v>717</v>
      </c>
      <c r="F121" t="s">
        <v>718</v>
      </c>
      <c r="G121" t="s">
        <v>2156</v>
      </c>
      <c r="H121">
        <v>6</v>
      </c>
      <c r="I121">
        <v>6</v>
      </c>
      <c r="J121">
        <v>3</v>
      </c>
      <c r="K121">
        <v>0</v>
      </c>
      <c r="L121">
        <v>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6</v>
      </c>
      <c r="S121">
        <v>42</v>
      </c>
      <c r="T121">
        <v>56</v>
      </c>
      <c r="U121">
        <v>4</v>
      </c>
      <c r="V121">
        <v>14</v>
      </c>
      <c r="W121">
        <v>8</v>
      </c>
      <c r="X121" s="1">
        <v>43521</v>
      </c>
      <c r="Y121">
        <v>0</v>
      </c>
      <c r="Z121">
        <v>9</v>
      </c>
      <c r="AA121">
        <v>2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2</v>
      </c>
      <c r="AH121">
        <v>120</v>
      </c>
      <c r="AI121">
        <v>-10</v>
      </c>
      <c r="AJ121">
        <v>100</v>
      </c>
      <c r="AK121">
        <v>30</v>
      </c>
    </row>
    <row r="122" spans="1:37" x14ac:dyDescent="0.2">
      <c r="A122">
        <v>1208812</v>
      </c>
      <c r="B122" t="s">
        <v>482</v>
      </c>
      <c r="C122">
        <v>21</v>
      </c>
      <c r="D122" t="s">
        <v>705</v>
      </c>
      <c r="E122" t="s">
        <v>722</v>
      </c>
      <c r="F122" t="s">
        <v>723</v>
      </c>
      <c r="G122" t="s">
        <v>2156</v>
      </c>
      <c r="H122">
        <v>4</v>
      </c>
      <c r="I122">
        <v>4</v>
      </c>
      <c r="J122">
        <v>3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</v>
      </c>
      <c r="S122">
        <v>0</v>
      </c>
      <c r="T122">
        <v>0</v>
      </c>
      <c r="U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10</v>
      </c>
      <c r="AI122">
        <v>0</v>
      </c>
      <c r="AJ122">
        <v>0</v>
      </c>
      <c r="AK122">
        <v>10</v>
      </c>
    </row>
    <row r="123" spans="1:37" x14ac:dyDescent="0.2">
      <c r="A123">
        <v>1262464</v>
      </c>
      <c r="B123" t="s">
        <v>482</v>
      </c>
      <c r="C123">
        <v>21</v>
      </c>
      <c r="D123" t="s">
        <v>705</v>
      </c>
      <c r="E123" t="s">
        <v>722</v>
      </c>
      <c r="F123" t="s">
        <v>734</v>
      </c>
      <c r="G123" t="s">
        <v>2156</v>
      </c>
      <c r="H123">
        <v>5</v>
      </c>
      <c r="I123">
        <v>5</v>
      </c>
      <c r="J123">
        <v>0</v>
      </c>
      <c r="K123">
        <v>78</v>
      </c>
      <c r="L123">
        <v>91</v>
      </c>
      <c r="M123">
        <v>5</v>
      </c>
      <c r="N123">
        <v>3</v>
      </c>
      <c r="O123">
        <v>35</v>
      </c>
      <c r="P123">
        <v>15.6</v>
      </c>
      <c r="Q123">
        <v>85.714299999999994</v>
      </c>
      <c r="R123">
        <v>5</v>
      </c>
      <c r="S123">
        <v>40</v>
      </c>
      <c r="T123">
        <v>32</v>
      </c>
      <c r="U123">
        <v>4</v>
      </c>
      <c r="V123">
        <v>8</v>
      </c>
      <c r="W123">
        <v>4.8</v>
      </c>
      <c r="X123" s="1">
        <v>43513</v>
      </c>
      <c r="Y123">
        <v>0</v>
      </c>
      <c r="Z123">
        <v>7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1</v>
      </c>
      <c r="AH123">
        <v>299</v>
      </c>
      <c r="AI123">
        <v>149</v>
      </c>
      <c r="AJ123">
        <v>120</v>
      </c>
      <c r="AK123">
        <v>30</v>
      </c>
    </row>
    <row r="124" spans="1:37" x14ac:dyDescent="0.2">
      <c r="A124">
        <v>1209470</v>
      </c>
      <c r="B124" t="s">
        <v>482</v>
      </c>
      <c r="C124">
        <v>21</v>
      </c>
      <c r="D124" t="s">
        <v>705</v>
      </c>
      <c r="E124" t="s">
        <v>724</v>
      </c>
      <c r="F124" t="s">
        <v>725</v>
      </c>
      <c r="G124" t="s">
        <v>2156</v>
      </c>
      <c r="H124">
        <v>4</v>
      </c>
      <c r="I124">
        <v>4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R124">
        <v>4</v>
      </c>
      <c r="S124">
        <v>0</v>
      </c>
      <c r="T124">
        <v>0</v>
      </c>
      <c r="U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">
      <c r="A125">
        <v>1208775</v>
      </c>
      <c r="B125" t="s">
        <v>482</v>
      </c>
      <c r="C125">
        <v>21</v>
      </c>
      <c r="D125" t="s">
        <v>705</v>
      </c>
      <c r="E125" t="s">
        <v>719</v>
      </c>
      <c r="F125" t="s">
        <v>504</v>
      </c>
      <c r="G125" t="s">
        <v>2156</v>
      </c>
      <c r="H125">
        <v>11</v>
      </c>
      <c r="I125">
        <v>11</v>
      </c>
      <c r="J125">
        <v>0</v>
      </c>
      <c r="K125">
        <v>173</v>
      </c>
      <c r="L125">
        <v>247</v>
      </c>
      <c r="M125">
        <v>5</v>
      </c>
      <c r="N125">
        <v>6</v>
      </c>
      <c r="O125">
        <v>41</v>
      </c>
      <c r="P125">
        <v>15.7273</v>
      </c>
      <c r="Q125">
        <v>70.040499999999994</v>
      </c>
      <c r="R125">
        <v>11</v>
      </c>
      <c r="S125">
        <v>188</v>
      </c>
      <c r="T125">
        <v>137</v>
      </c>
      <c r="U125">
        <v>11</v>
      </c>
      <c r="V125">
        <v>12.454499999999999</v>
      </c>
      <c r="W125">
        <v>4.3723000000000001</v>
      </c>
      <c r="X125" s="1">
        <v>43523</v>
      </c>
      <c r="Y125">
        <v>3</v>
      </c>
      <c r="Z125">
        <v>12</v>
      </c>
      <c r="AA125">
        <v>1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820</v>
      </c>
      <c r="AI125">
        <v>320</v>
      </c>
      <c r="AJ125">
        <v>480</v>
      </c>
      <c r="AK125">
        <v>20</v>
      </c>
    </row>
    <row r="126" spans="1:37" x14ac:dyDescent="0.2">
      <c r="A126">
        <v>1208759</v>
      </c>
      <c r="B126" t="s">
        <v>482</v>
      </c>
      <c r="C126">
        <v>21</v>
      </c>
      <c r="D126" t="s">
        <v>705</v>
      </c>
      <c r="E126" t="s">
        <v>715</v>
      </c>
      <c r="F126" t="s">
        <v>716</v>
      </c>
      <c r="G126" t="s">
        <v>2156</v>
      </c>
      <c r="H126">
        <v>9</v>
      </c>
      <c r="I126">
        <v>9</v>
      </c>
      <c r="J126">
        <v>2</v>
      </c>
      <c r="K126">
        <v>34</v>
      </c>
      <c r="L126">
        <v>79</v>
      </c>
      <c r="M126">
        <v>1</v>
      </c>
      <c r="N126">
        <v>0</v>
      </c>
      <c r="O126">
        <v>11</v>
      </c>
      <c r="P126">
        <v>4.8571</v>
      </c>
      <c r="Q126">
        <v>43.037999999999997</v>
      </c>
      <c r="R126">
        <v>9</v>
      </c>
      <c r="S126">
        <v>0</v>
      </c>
      <c r="T126">
        <v>0</v>
      </c>
      <c r="U126">
        <v>0</v>
      </c>
      <c r="Y126">
        <v>0</v>
      </c>
      <c r="Z126">
        <v>0</v>
      </c>
      <c r="AA126">
        <v>0</v>
      </c>
      <c r="AB126">
        <v>0</v>
      </c>
      <c r="AC126">
        <v>3</v>
      </c>
      <c r="AD126">
        <v>0</v>
      </c>
      <c r="AE126">
        <v>2</v>
      </c>
      <c r="AF126">
        <v>1</v>
      </c>
      <c r="AG126">
        <v>2</v>
      </c>
      <c r="AH126">
        <v>95</v>
      </c>
      <c r="AI126">
        <v>5</v>
      </c>
      <c r="AJ126">
        <v>0</v>
      </c>
      <c r="AK126">
        <v>90</v>
      </c>
    </row>
    <row r="127" spans="1:37" x14ac:dyDescent="0.2">
      <c r="A127">
        <v>1208789</v>
      </c>
      <c r="B127" t="s">
        <v>482</v>
      </c>
      <c r="C127">
        <v>21</v>
      </c>
      <c r="D127" t="s">
        <v>705</v>
      </c>
      <c r="E127" t="s">
        <v>720</v>
      </c>
      <c r="F127" t="s">
        <v>721</v>
      </c>
      <c r="G127" t="s">
        <v>2156</v>
      </c>
      <c r="H127">
        <v>11</v>
      </c>
      <c r="I127">
        <v>11</v>
      </c>
      <c r="J127">
        <v>3</v>
      </c>
      <c r="K127">
        <v>17</v>
      </c>
      <c r="L127">
        <v>39</v>
      </c>
      <c r="M127">
        <v>0</v>
      </c>
      <c r="N127">
        <v>0</v>
      </c>
      <c r="O127">
        <v>5</v>
      </c>
      <c r="P127">
        <v>2.125</v>
      </c>
      <c r="Q127">
        <v>43.589700000000001</v>
      </c>
      <c r="R127">
        <v>11</v>
      </c>
      <c r="S127">
        <v>123</v>
      </c>
      <c r="T127">
        <v>138</v>
      </c>
      <c r="U127">
        <v>9</v>
      </c>
      <c r="V127">
        <v>15.333299999999999</v>
      </c>
      <c r="W127">
        <v>6.7317</v>
      </c>
      <c r="X127" s="1">
        <v>43550</v>
      </c>
      <c r="Y127">
        <v>0</v>
      </c>
      <c r="Z127">
        <v>10</v>
      </c>
      <c r="AA127">
        <v>14</v>
      </c>
      <c r="AB127">
        <v>0</v>
      </c>
      <c r="AC127">
        <v>2</v>
      </c>
      <c r="AD127">
        <v>0</v>
      </c>
      <c r="AE127">
        <v>0</v>
      </c>
      <c r="AF127">
        <v>0</v>
      </c>
      <c r="AG127">
        <v>3</v>
      </c>
      <c r="AH127">
        <v>267</v>
      </c>
      <c r="AI127">
        <v>-13</v>
      </c>
      <c r="AJ127">
        <v>230</v>
      </c>
      <c r="AK127">
        <v>50</v>
      </c>
    </row>
    <row r="128" spans="1:37" x14ac:dyDescent="0.2">
      <c r="A128">
        <v>1262341</v>
      </c>
      <c r="B128" t="s">
        <v>482</v>
      </c>
      <c r="C128">
        <v>21</v>
      </c>
      <c r="D128" t="s">
        <v>705</v>
      </c>
      <c r="E128" t="s">
        <v>732</v>
      </c>
      <c r="F128" t="s">
        <v>733</v>
      </c>
      <c r="G128" t="s">
        <v>2156</v>
      </c>
      <c r="H128">
        <v>3</v>
      </c>
      <c r="I128">
        <v>3</v>
      </c>
      <c r="J128">
        <v>0</v>
      </c>
      <c r="K128">
        <v>9</v>
      </c>
      <c r="L128">
        <v>8</v>
      </c>
      <c r="M128">
        <v>0</v>
      </c>
      <c r="N128">
        <v>1</v>
      </c>
      <c r="O128">
        <v>9</v>
      </c>
      <c r="P128">
        <v>3</v>
      </c>
      <c r="Q128">
        <v>112.5</v>
      </c>
      <c r="R128">
        <v>3</v>
      </c>
      <c r="S128">
        <v>0</v>
      </c>
      <c r="T128">
        <v>0</v>
      </c>
      <c r="U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11</v>
      </c>
      <c r="AI128">
        <v>-9</v>
      </c>
      <c r="AJ128">
        <v>0</v>
      </c>
      <c r="AK128">
        <v>20</v>
      </c>
    </row>
    <row r="129" spans="1:37" x14ac:dyDescent="0.2">
      <c r="A129">
        <v>534650</v>
      </c>
      <c r="B129" t="s">
        <v>482</v>
      </c>
      <c r="C129">
        <v>21</v>
      </c>
      <c r="D129" t="s">
        <v>705</v>
      </c>
      <c r="E129" t="s">
        <v>487</v>
      </c>
      <c r="F129" t="s">
        <v>710</v>
      </c>
      <c r="G129" t="s">
        <v>2156</v>
      </c>
      <c r="H129">
        <v>10</v>
      </c>
      <c r="I129">
        <v>10</v>
      </c>
      <c r="J129">
        <v>0</v>
      </c>
      <c r="K129">
        <v>80</v>
      </c>
      <c r="L129">
        <v>102</v>
      </c>
      <c r="M129">
        <v>2</v>
      </c>
      <c r="N129">
        <v>3</v>
      </c>
      <c r="O129">
        <v>18</v>
      </c>
      <c r="P129">
        <v>8</v>
      </c>
      <c r="Q129">
        <v>78.431399999999996</v>
      </c>
      <c r="R129">
        <v>10</v>
      </c>
      <c r="S129">
        <v>54</v>
      </c>
      <c r="T129">
        <v>44</v>
      </c>
      <c r="U129">
        <v>3</v>
      </c>
      <c r="V129">
        <v>14.666700000000001</v>
      </c>
      <c r="W129">
        <v>4.8888999999999996</v>
      </c>
      <c r="X129" s="1">
        <v>43482</v>
      </c>
      <c r="Y129">
        <v>0</v>
      </c>
      <c r="Z129">
        <v>11</v>
      </c>
      <c r="AA129">
        <v>5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2</v>
      </c>
      <c r="AH129">
        <v>258</v>
      </c>
      <c r="AI129">
        <v>158</v>
      </c>
      <c r="AJ129">
        <v>80</v>
      </c>
      <c r="AK129">
        <v>20</v>
      </c>
    </row>
    <row r="130" spans="1:37" x14ac:dyDescent="0.2">
      <c r="A130">
        <v>1359147</v>
      </c>
      <c r="B130" t="s">
        <v>482</v>
      </c>
      <c r="C130">
        <v>21</v>
      </c>
      <c r="D130" t="s">
        <v>705</v>
      </c>
      <c r="E130" t="s">
        <v>738</v>
      </c>
      <c r="F130" t="s">
        <v>739</v>
      </c>
      <c r="G130" t="s">
        <v>2156</v>
      </c>
      <c r="H130">
        <v>4</v>
      </c>
      <c r="I130">
        <v>4</v>
      </c>
      <c r="J130">
        <v>1</v>
      </c>
      <c r="K130">
        <v>1</v>
      </c>
      <c r="L130">
        <v>3</v>
      </c>
      <c r="M130">
        <v>0</v>
      </c>
      <c r="N130">
        <v>0</v>
      </c>
      <c r="O130">
        <v>1</v>
      </c>
      <c r="P130">
        <v>0.33329999999999999</v>
      </c>
      <c r="Q130">
        <v>33.333300000000001</v>
      </c>
      <c r="R130">
        <v>4</v>
      </c>
      <c r="S130">
        <v>0</v>
      </c>
      <c r="T130">
        <v>0</v>
      </c>
      <c r="U130">
        <v>0</v>
      </c>
      <c r="Y130">
        <v>0</v>
      </c>
      <c r="Z130">
        <v>0</v>
      </c>
      <c r="AA130">
        <v>0</v>
      </c>
      <c r="AB130">
        <v>0</v>
      </c>
      <c r="AC130">
        <v>2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-19</v>
      </c>
      <c r="AJ130">
        <v>0</v>
      </c>
      <c r="AK130">
        <v>20</v>
      </c>
    </row>
    <row r="131" spans="1:37" x14ac:dyDescent="0.2">
      <c r="A131">
        <v>1211146</v>
      </c>
      <c r="B131" t="s">
        <v>482</v>
      </c>
      <c r="C131">
        <v>21</v>
      </c>
      <c r="D131" t="s">
        <v>705</v>
      </c>
      <c r="E131" t="s">
        <v>726</v>
      </c>
      <c r="F131" t="s">
        <v>727</v>
      </c>
      <c r="G131" t="s">
        <v>2156</v>
      </c>
      <c r="H131">
        <v>4</v>
      </c>
      <c r="I131">
        <v>4</v>
      </c>
      <c r="J131">
        <v>0</v>
      </c>
      <c r="K131">
        <v>11</v>
      </c>
      <c r="L131">
        <v>32</v>
      </c>
      <c r="M131">
        <v>0</v>
      </c>
      <c r="N131">
        <v>0</v>
      </c>
      <c r="O131">
        <v>5</v>
      </c>
      <c r="P131">
        <v>2.75</v>
      </c>
      <c r="Q131">
        <v>34.375</v>
      </c>
      <c r="R131">
        <v>4</v>
      </c>
      <c r="S131">
        <v>0</v>
      </c>
      <c r="T131">
        <v>0</v>
      </c>
      <c r="U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1</v>
      </c>
      <c r="AH131">
        <v>11</v>
      </c>
      <c r="AI131">
        <v>-9</v>
      </c>
      <c r="AJ131">
        <v>0</v>
      </c>
      <c r="AK131">
        <v>20</v>
      </c>
    </row>
    <row r="132" spans="1:37" x14ac:dyDescent="0.2">
      <c r="A132">
        <v>1341932</v>
      </c>
      <c r="B132" t="s">
        <v>482</v>
      </c>
      <c r="C132">
        <v>21</v>
      </c>
      <c r="D132" t="s">
        <v>705</v>
      </c>
      <c r="E132" t="s">
        <v>563</v>
      </c>
      <c r="F132" t="s">
        <v>737</v>
      </c>
      <c r="G132" t="s">
        <v>2156</v>
      </c>
      <c r="H132">
        <v>3</v>
      </c>
      <c r="I132">
        <v>3</v>
      </c>
      <c r="J132">
        <v>0</v>
      </c>
      <c r="K132">
        <v>19</v>
      </c>
      <c r="L132">
        <v>30</v>
      </c>
      <c r="M132">
        <v>1</v>
      </c>
      <c r="N132">
        <v>0</v>
      </c>
      <c r="O132">
        <v>18</v>
      </c>
      <c r="P132">
        <v>6.3333000000000004</v>
      </c>
      <c r="Q132">
        <v>63.333300000000001</v>
      </c>
      <c r="R132">
        <v>3</v>
      </c>
      <c r="S132">
        <v>0</v>
      </c>
      <c r="T132">
        <v>0</v>
      </c>
      <c r="U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</v>
      </c>
      <c r="AF132">
        <v>0</v>
      </c>
      <c r="AG132">
        <v>2</v>
      </c>
      <c r="AH132">
        <v>90</v>
      </c>
      <c r="AI132">
        <v>20</v>
      </c>
      <c r="AJ132">
        <v>0</v>
      </c>
      <c r="AK132">
        <v>70</v>
      </c>
    </row>
    <row r="133" spans="1:37" x14ac:dyDescent="0.2">
      <c r="A133">
        <v>874855</v>
      </c>
      <c r="B133" t="s">
        <v>482</v>
      </c>
      <c r="C133">
        <v>21</v>
      </c>
      <c r="D133" t="s">
        <v>705</v>
      </c>
      <c r="E133" t="s">
        <v>713</v>
      </c>
      <c r="F133" t="s">
        <v>714</v>
      </c>
      <c r="G133" t="s">
        <v>2156</v>
      </c>
      <c r="H133">
        <v>2</v>
      </c>
      <c r="I133">
        <v>2</v>
      </c>
      <c r="J133">
        <v>0</v>
      </c>
      <c r="K133">
        <v>5</v>
      </c>
      <c r="L133">
        <v>11</v>
      </c>
      <c r="M133">
        <v>0</v>
      </c>
      <c r="N133">
        <v>0</v>
      </c>
      <c r="O133">
        <v>5</v>
      </c>
      <c r="P133">
        <v>2.5</v>
      </c>
      <c r="Q133">
        <v>45.454500000000003</v>
      </c>
      <c r="R133">
        <v>2</v>
      </c>
      <c r="S133">
        <v>6</v>
      </c>
      <c r="T133">
        <v>20</v>
      </c>
      <c r="U133">
        <v>0</v>
      </c>
      <c r="W133">
        <v>20</v>
      </c>
      <c r="Y133">
        <v>0</v>
      </c>
      <c r="Z133">
        <v>0</v>
      </c>
      <c r="AA133">
        <v>0</v>
      </c>
      <c r="AB133">
        <v>0</v>
      </c>
      <c r="AC133">
        <v>2</v>
      </c>
      <c r="AD133">
        <v>0</v>
      </c>
      <c r="AE133">
        <v>0</v>
      </c>
      <c r="AF133">
        <v>0</v>
      </c>
      <c r="AG133">
        <v>0</v>
      </c>
      <c r="AH133">
        <v>15</v>
      </c>
      <c r="AI133">
        <v>-5</v>
      </c>
      <c r="AJ133">
        <v>0</v>
      </c>
      <c r="AK133">
        <v>20</v>
      </c>
    </row>
    <row r="134" spans="1:37" x14ac:dyDescent="0.2">
      <c r="A134">
        <v>1286826</v>
      </c>
      <c r="B134" t="s">
        <v>482</v>
      </c>
      <c r="C134">
        <v>21</v>
      </c>
      <c r="D134" t="s">
        <v>705</v>
      </c>
      <c r="E134" t="s">
        <v>735</v>
      </c>
      <c r="F134" t="s">
        <v>736</v>
      </c>
      <c r="G134" t="s">
        <v>2156</v>
      </c>
      <c r="H134">
        <v>6</v>
      </c>
      <c r="I134">
        <v>6</v>
      </c>
      <c r="J134">
        <v>0</v>
      </c>
      <c r="K134">
        <v>5</v>
      </c>
      <c r="L134">
        <v>22</v>
      </c>
      <c r="M134">
        <v>0</v>
      </c>
      <c r="N134">
        <v>0</v>
      </c>
      <c r="O134">
        <v>3</v>
      </c>
      <c r="P134">
        <v>0.83330000000000004</v>
      </c>
      <c r="Q134">
        <v>22.7273</v>
      </c>
      <c r="R134">
        <v>6</v>
      </c>
      <c r="S134">
        <v>0</v>
      </c>
      <c r="T134">
        <v>0</v>
      </c>
      <c r="U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3</v>
      </c>
      <c r="AF134">
        <v>0</v>
      </c>
      <c r="AG134">
        <v>0</v>
      </c>
      <c r="AH134">
        <v>15</v>
      </c>
      <c r="AI134">
        <v>-25</v>
      </c>
      <c r="AJ134">
        <v>0</v>
      </c>
      <c r="AK134">
        <v>40</v>
      </c>
    </row>
    <row r="135" spans="1:37" x14ac:dyDescent="0.2">
      <c r="A135">
        <v>1212180</v>
      </c>
      <c r="B135" t="s">
        <v>482</v>
      </c>
      <c r="C135">
        <v>21</v>
      </c>
      <c r="D135" t="s">
        <v>705</v>
      </c>
      <c r="E135" t="s">
        <v>728</v>
      </c>
      <c r="F135" t="s">
        <v>729</v>
      </c>
      <c r="G135" t="s">
        <v>2156</v>
      </c>
      <c r="H135">
        <v>5</v>
      </c>
      <c r="I135">
        <v>5</v>
      </c>
      <c r="J135">
        <v>4</v>
      </c>
      <c r="K135">
        <v>3</v>
      </c>
      <c r="L135">
        <v>4</v>
      </c>
      <c r="M135">
        <v>0</v>
      </c>
      <c r="N135">
        <v>0</v>
      </c>
      <c r="O135">
        <v>3</v>
      </c>
      <c r="P135">
        <v>3</v>
      </c>
      <c r="Q135">
        <v>75</v>
      </c>
      <c r="R135">
        <v>5</v>
      </c>
      <c r="S135">
        <v>6</v>
      </c>
      <c r="T135">
        <v>8</v>
      </c>
      <c r="U135">
        <v>0</v>
      </c>
      <c r="W135">
        <v>8</v>
      </c>
      <c r="Y135">
        <v>0</v>
      </c>
      <c r="Z135">
        <v>3</v>
      </c>
      <c r="AA135">
        <v>0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0</v>
      </c>
      <c r="AH135">
        <v>23</v>
      </c>
      <c r="AI135">
        <v>3</v>
      </c>
      <c r="AJ135">
        <v>0</v>
      </c>
      <c r="AK135">
        <v>20</v>
      </c>
    </row>
    <row r="136" spans="1:37" x14ac:dyDescent="0.2">
      <c r="A136">
        <v>1212323</v>
      </c>
      <c r="B136" t="s">
        <v>482</v>
      </c>
      <c r="C136">
        <v>21</v>
      </c>
      <c r="D136" t="s">
        <v>705</v>
      </c>
      <c r="E136" t="s">
        <v>730</v>
      </c>
      <c r="F136" t="s">
        <v>731</v>
      </c>
      <c r="G136" t="s">
        <v>2156</v>
      </c>
      <c r="H136">
        <v>8</v>
      </c>
      <c r="I136">
        <v>8</v>
      </c>
      <c r="J136">
        <v>1</v>
      </c>
      <c r="K136">
        <v>23</v>
      </c>
      <c r="L136">
        <v>43</v>
      </c>
      <c r="M136">
        <v>1</v>
      </c>
      <c r="N136">
        <v>0</v>
      </c>
      <c r="O136">
        <v>14</v>
      </c>
      <c r="P136">
        <v>3.2856999999999998</v>
      </c>
      <c r="Q136">
        <v>53.488399999999999</v>
      </c>
      <c r="R136">
        <v>8</v>
      </c>
      <c r="S136">
        <v>42</v>
      </c>
      <c r="T136">
        <v>25</v>
      </c>
      <c r="U136">
        <v>2</v>
      </c>
      <c r="V136">
        <v>12.5</v>
      </c>
      <c r="W136">
        <v>3.5714000000000001</v>
      </c>
      <c r="X136" s="1">
        <v>43474</v>
      </c>
      <c r="Y136">
        <v>0</v>
      </c>
      <c r="Z136">
        <v>2</v>
      </c>
      <c r="AA136">
        <v>3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114</v>
      </c>
      <c r="AI136">
        <v>24</v>
      </c>
      <c r="AJ136">
        <v>80</v>
      </c>
      <c r="AK136">
        <v>10</v>
      </c>
    </row>
    <row r="137" spans="1:37" x14ac:dyDescent="0.2">
      <c r="A137">
        <v>194184</v>
      </c>
      <c r="B137" t="s">
        <v>482</v>
      </c>
      <c r="C137">
        <v>21</v>
      </c>
      <c r="D137" t="s">
        <v>705</v>
      </c>
      <c r="E137" t="s">
        <v>706</v>
      </c>
      <c r="F137" t="s">
        <v>707</v>
      </c>
      <c r="G137" t="s">
        <v>2156</v>
      </c>
      <c r="H137">
        <v>10</v>
      </c>
      <c r="I137">
        <v>10</v>
      </c>
      <c r="J137">
        <v>0</v>
      </c>
      <c r="K137">
        <v>199</v>
      </c>
      <c r="L137">
        <v>281</v>
      </c>
      <c r="M137">
        <v>11</v>
      </c>
      <c r="N137">
        <v>10</v>
      </c>
      <c r="O137">
        <v>56</v>
      </c>
      <c r="P137">
        <v>19.899999999999999</v>
      </c>
      <c r="Q137">
        <v>70.8185</v>
      </c>
      <c r="R137">
        <v>10</v>
      </c>
      <c r="S137">
        <v>193</v>
      </c>
      <c r="T137">
        <v>141</v>
      </c>
      <c r="U137">
        <v>12</v>
      </c>
      <c r="V137">
        <v>11.75</v>
      </c>
      <c r="W137">
        <v>4.3834</v>
      </c>
      <c r="X137" s="1">
        <v>43519</v>
      </c>
      <c r="Y137">
        <v>4</v>
      </c>
      <c r="Z137">
        <v>23</v>
      </c>
      <c r="AA137">
        <v>4</v>
      </c>
      <c r="AB137">
        <v>0</v>
      </c>
      <c r="AC137">
        <v>2</v>
      </c>
      <c r="AD137">
        <v>0</v>
      </c>
      <c r="AE137">
        <v>1</v>
      </c>
      <c r="AF137">
        <v>1</v>
      </c>
      <c r="AG137">
        <v>2</v>
      </c>
      <c r="AH137">
        <v>1052</v>
      </c>
      <c r="AI137">
        <v>442</v>
      </c>
      <c r="AJ137">
        <v>540</v>
      </c>
      <c r="AK137">
        <v>70</v>
      </c>
    </row>
    <row r="138" spans="1:37" x14ac:dyDescent="0.2">
      <c r="A138">
        <v>392456</v>
      </c>
      <c r="B138" t="s">
        <v>482</v>
      </c>
      <c r="C138">
        <v>21</v>
      </c>
      <c r="D138" t="s">
        <v>705</v>
      </c>
      <c r="E138" t="s">
        <v>708</v>
      </c>
      <c r="F138" t="s">
        <v>709</v>
      </c>
      <c r="G138" t="s">
        <v>2156</v>
      </c>
      <c r="H138">
        <v>6</v>
      </c>
      <c r="I138">
        <v>6</v>
      </c>
      <c r="J138">
        <v>0</v>
      </c>
      <c r="K138">
        <v>86</v>
      </c>
      <c r="L138">
        <v>65</v>
      </c>
      <c r="M138">
        <v>2</v>
      </c>
      <c r="N138">
        <v>9</v>
      </c>
      <c r="O138">
        <v>53</v>
      </c>
      <c r="P138">
        <v>14.333299999999999</v>
      </c>
      <c r="Q138">
        <v>132.30770000000001</v>
      </c>
      <c r="R138">
        <v>6</v>
      </c>
      <c r="S138">
        <v>108</v>
      </c>
      <c r="T138">
        <v>89</v>
      </c>
      <c r="U138">
        <v>1</v>
      </c>
      <c r="V138">
        <v>89</v>
      </c>
      <c r="W138">
        <v>4.9443999999999999</v>
      </c>
      <c r="X138" s="1">
        <v>43476</v>
      </c>
      <c r="Y138">
        <v>2</v>
      </c>
      <c r="Z138">
        <v>15</v>
      </c>
      <c r="AA138">
        <v>2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462</v>
      </c>
      <c r="AI138">
        <v>302</v>
      </c>
      <c r="AJ138">
        <v>140</v>
      </c>
      <c r="AK138">
        <v>20</v>
      </c>
    </row>
    <row r="139" spans="1:37" x14ac:dyDescent="0.2">
      <c r="A139">
        <v>516757</v>
      </c>
      <c r="B139" t="s">
        <v>482</v>
      </c>
      <c r="C139">
        <v>21</v>
      </c>
      <c r="D139" t="s">
        <v>740</v>
      </c>
      <c r="E139" t="s">
        <v>751</v>
      </c>
      <c r="F139" t="s">
        <v>752</v>
      </c>
      <c r="G139" t="s">
        <v>2156</v>
      </c>
      <c r="H139">
        <v>4</v>
      </c>
      <c r="I139">
        <v>4</v>
      </c>
      <c r="J139">
        <v>1</v>
      </c>
      <c r="K139">
        <v>4</v>
      </c>
      <c r="L139">
        <v>18</v>
      </c>
      <c r="M139">
        <v>0</v>
      </c>
      <c r="N139">
        <v>0</v>
      </c>
      <c r="O139">
        <v>2</v>
      </c>
      <c r="P139">
        <v>1.3332999999999999</v>
      </c>
      <c r="Q139">
        <v>22.222200000000001</v>
      </c>
      <c r="R139">
        <v>4</v>
      </c>
      <c r="S139">
        <v>0</v>
      </c>
      <c r="T139">
        <v>0</v>
      </c>
      <c r="U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14</v>
      </c>
      <c r="AI139">
        <v>-6</v>
      </c>
      <c r="AJ139">
        <v>0</v>
      </c>
      <c r="AK139">
        <v>20</v>
      </c>
    </row>
    <row r="140" spans="1:37" x14ac:dyDescent="0.2">
      <c r="A140">
        <v>513055</v>
      </c>
      <c r="B140" t="s">
        <v>482</v>
      </c>
      <c r="C140">
        <v>21</v>
      </c>
      <c r="D140" t="s">
        <v>740</v>
      </c>
      <c r="E140" t="s">
        <v>744</v>
      </c>
      <c r="F140" t="s">
        <v>745</v>
      </c>
      <c r="G140" t="s">
        <v>2156</v>
      </c>
      <c r="H140">
        <v>8</v>
      </c>
      <c r="I140">
        <v>8</v>
      </c>
      <c r="J140">
        <v>0</v>
      </c>
      <c r="K140">
        <v>120</v>
      </c>
      <c r="L140">
        <v>150</v>
      </c>
      <c r="M140">
        <v>7</v>
      </c>
      <c r="N140">
        <v>5</v>
      </c>
      <c r="O140">
        <v>33</v>
      </c>
      <c r="P140">
        <v>15</v>
      </c>
      <c r="Q140">
        <v>80</v>
      </c>
      <c r="R140">
        <v>8</v>
      </c>
      <c r="S140">
        <v>0</v>
      </c>
      <c r="T140">
        <v>0</v>
      </c>
      <c r="U140">
        <v>0</v>
      </c>
      <c r="Y140">
        <v>0</v>
      </c>
      <c r="Z140">
        <v>0</v>
      </c>
      <c r="AA140">
        <v>0</v>
      </c>
      <c r="AB140">
        <v>0</v>
      </c>
      <c r="AC140">
        <v>2</v>
      </c>
      <c r="AD140">
        <v>0</v>
      </c>
      <c r="AE140">
        <v>0</v>
      </c>
      <c r="AF140">
        <v>0</v>
      </c>
      <c r="AG140">
        <v>0</v>
      </c>
      <c r="AH140">
        <v>267</v>
      </c>
      <c r="AI140">
        <v>247</v>
      </c>
      <c r="AJ140">
        <v>0</v>
      </c>
      <c r="AK140">
        <v>20</v>
      </c>
    </row>
    <row r="141" spans="1:37" x14ac:dyDescent="0.2">
      <c r="A141">
        <v>1263211</v>
      </c>
      <c r="B141" t="s">
        <v>482</v>
      </c>
      <c r="C141">
        <v>21</v>
      </c>
      <c r="D141" t="s">
        <v>740</v>
      </c>
      <c r="E141" t="s">
        <v>770</v>
      </c>
      <c r="F141" t="s">
        <v>771</v>
      </c>
      <c r="G141" t="s">
        <v>2156</v>
      </c>
      <c r="H141">
        <v>8</v>
      </c>
      <c r="I141">
        <v>8</v>
      </c>
      <c r="J141">
        <v>0</v>
      </c>
      <c r="K141">
        <v>84</v>
      </c>
      <c r="L141">
        <v>158</v>
      </c>
      <c r="M141">
        <v>3</v>
      </c>
      <c r="N141">
        <v>2</v>
      </c>
      <c r="O141">
        <v>21</v>
      </c>
      <c r="P141">
        <v>10.5</v>
      </c>
      <c r="Q141">
        <v>53.1646</v>
      </c>
      <c r="R141">
        <v>8</v>
      </c>
      <c r="S141">
        <v>22</v>
      </c>
      <c r="T141">
        <v>33</v>
      </c>
      <c r="U141">
        <v>0</v>
      </c>
      <c r="W141">
        <v>9</v>
      </c>
      <c r="Y141">
        <v>0</v>
      </c>
      <c r="Z141">
        <v>1</v>
      </c>
      <c r="AA141">
        <v>0</v>
      </c>
      <c r="AB141">
        <v>0</v>
      </c>
      <c r="AC141">
        <v>3</v>
      </c>
      <c r="AD141">
        <v>0</v>
      </c>
      <c r="AE141">
        <v>0</v>
      </c>
      <c r="AF141">
        <v>0</v>
      </c>
      <c r="AG141">
        <v>0</v>
      </c>
      <c r="AH141">
        <v>181</v>
      </c>
      <c r="AI141">
        <v>141</v>
      </c>
      <c r="AJ141">
        <v>10</v>
      </c>
      <c r="AK141">
        <v>30</v>
      </c>
    </row>
    <row r="142" spans="1:37" x14ac:dyDescent="0.2">
      <c r="A142">
        <v>512876</v>
      </c>
      <c r="B142" t="s">
        <v>482</v>
      </c>
      <c r="C142">
        <v>21</v>
      </c>
      <c r="D142" t="s">
        <v>740</v>
      </c>
      <c r="E142" t="s">
        <v>537</v>
      </c>
      <c r="F142" t="s">
        <v>743</v>
      </c>
      <c r="G142" t="s">
        <v>2156</v>
      </c>
      <c r="H142">
        <v>4</v>
      </c>
      <c r="I142">
        <v>4</v>
      </c>
      <c r="J142">
        <v>1</v>
      </c>
      <c r="K142">
        <v>4</v>
      </c>
      <c r="L142">
        <v>19</v>
      </c>
      <c r="M142">
        <v>0</v>
      </c>
      <c r="N142">
        <v>0</v>
      </c>
      <c r="O142">
        <v>3</v>
      </c>
      <c r="P142">
        <v>1.3332999999999999</v>
      </c>
      <c r="Q142">
        <v>21.052600000000002</v>
      </c>
      <c r="R142">
        <v>4</v>
      </c>
      <c r="S142">
        <v>42</v>
      </c>
      <c r="T142">
        <v>39</v>
      </c>
      <c r="U142">
        <v>3</v>
      </c>
      <c r="V142">
        <v>13</v>
      </c>
      <c r="W142">
        <v>5.5713999999999997</v>
      </c>
      <c r="X142" s="1">
        <v>43484</v>
      </c>
      <c r="Y142">
        <v>0</v>
      </c>
      <c r="Z142">
        <v>8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74</v>
      </c>
      <c r="AI142">
        <v>-16</v>
      </c>
      <c r="AJ142">
        <v>80</v>
      </c>
      <c r="AK142">
        <v>10</v>
      </c>
    </row>
    <row r="143" spans="1:37" x14ac:dyDescent="0.2">
      <c r="A143">
        <v>1247145</v>
      </c>
      <c r="B143" t="s">
        <v>482</v>
      </c>
      <c r="C143">
        <v>21</v>
      </c>
      <c r="D143" t="s">
        <v>740</v>
      </c>
      <c r="E143" t="s">
        <v>768</v>
      </c>
      <c r="F143" t="s">
        <v>769</v>
      </c>
      <c r="G143" t="s">
        <v>2156</v>
      </c>
      <c r="H143">
        <v>11</v>
      </c>
      <c r="I143">
        <v>11</v>
      </c>
      <c r="J143">
        <v>1</v>
      </c>
      <c r="K143">
        <v>21</v>
      </c>
      <c r="L143">
        <v>70</v>
      </c>
      <c r="M143">
        <v>1</v>
      </c>
      <c r="N143">
        <v>0</v>
      </c>
      <c r="O143">
        <v>4</v>
      </c>
      <c r="P143">
        <v>2.1</v>
      </c>
      <c r="Q143">
        <v>30</v>
      </c>
      <c r="R143">
        <v>11</v>
      </c>
      <c r="S143">
        <v>222</v>
      </c>
      <c r="T143">
        <v>181</v>
      </c>
      <c r="U143">
        <v>13</v>
      </c>
      <c r="V143">
        <v>13.9231</v>
      </c>
      <c r="W143">
        <v>4.8918999999999997</v>
      </c>
      <c r="X143" s="1">
        <v>43548</v>
      </c>
      <c r="Y143">
        <v>1</v>
      </c>
      <c r="Z143">
        <v>14</v>
      </c>
      <c r="AA143">
        <v>2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0</v>
      </c>
      <c r="AH143">
        <v>452</v>
      </c>
      <c r="AI143">
        <v>-18</v>
      </c>
      <c r="AJ143">
        <v>450</v>
      </c>
      <c r="AK143">
        <v>20</v>
      </c>
    </row>
    <row r="144" spans="1:37" x14ac:dyDescent="0.2">
      <c r="A144">
        <v>1247077</v>
      </c>
      <c r="B144" t="s">
        <v>482</v>
      </c>
      <c r="C144">
        <v>21</v>
      </c>
      <c r="D144" t="s">
        <v>740</v>
      </c>
      <c r="E144" t="s">
        <v>765</v>
      </c>
      <c r="F144" t="s">
        <v>766</v>
      </c>
      <c r="G144" t="s">
        <v>2156</v>
      </c>
      <c r="H144">
        <v>4</v>
      </c>
      <c r="I144">
        <v>4</v>
      </c>
      <c r="J144">
        <v>0</v>
      </c>
      <c r="K144">
        <v>23</v>
      </c>
      <c r="L144">
        <v>33</v>
      </c>
      <c r="M144">
        <v>0</v>
      </c>
      <c r="N144">
        <v>1</v>
      </c>
      <c r="O144">
        <v>10</v>
      </c>
      <c r="P144">
        <v>5.75</v>
      </c>
      <c r="Q144">
        <v>69.697000000000003</v>
      </c>
      <c r="R144">
        <v>4</v>
      </c>
      <c r="S144">
        <v>36</v>
      </c>
      <c r="T144">
        <v>42</v>
      </c>
      <c r="U144">
        <v>3</v>
      </c>
      <c r="V144">
        <v>14</v>
      </c>
      <c r="W144">
        <v>7</v>
      </c>
      <c r="X144" s="1">
        <v>43484</v>
      </c>
      <c r="Y144">
        <v>0</v>
      </c>
      <c r="Z144">
        <v>5</v>
      </c>
      <c r="AA144">
        <v>1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105</v>
      </c>
      <c r="AI144">
        <v>35</v>
      </c>
      <c r="AJ144">
        <v>60</v>
      </c>
      <c r="AK144">
        <v>10</v>
      </c>
    </row>
    <row r="145" spans="1:37" x14ac:dyDescent="0.2">
      <c r="A145">
        <v>1247097</v>
      </c>
      <c r="B145" t="s">
        <v>482</v>
      </c>
      <c r="C145">
        <v>21</v>
      </c>
      <c r="D145" t="s">
        <v>740</v>
      </c>
      <c r="E145" t="s">
        <v>626</v>
      </c>
      <c r="F145" t="s">
        <v>767</v>
      </c>
      <c r="G145" t="s">
        <v>2156</v>
      </c>
      <c r="H145">
        <v>9</v>
      </c>
      <c r="I145">
        <v>9</v>
      </c>
      <c r="J145">
        <v>0</v>
      </c>
      <c r="K145">
        <v>59</v>
      </c>
      <c r="L145">
        <v>88</v>
      </c>
      <c r="M145">
        <v>5</v>
      </c>
      <c r="N145">
        <v>1</v>
      </c>
      <c r="O145">
        <v>10</v>
      </c>
      <c r="P145">
        <v>6.5556000000000001</v>
      </c>
      <c r="Q145">
        <v>67.045500000000004</v>
      </c>
      <c r="R145">
        <v>9</v>
      </c>
      <c r="S145">
        <v>124</v>
      </c>
      <c r="T145">
        <v>116</v>
      </c>
      <c r="U145">
        <v>9</v>
      </c>
      <c r="V145">
        <v>12.8889</v>
      </c>
      <c r="W145">
        <v>5.6128999999999998</v>
      </c>
      <c r="X145" s="1">
        <v>43569</v>
      </c>
      <c r="Y145">
        <v>0</v>
      </c>
      <c r="Z145">
        <v>14</v>
      </c>
      <c r="AA145">
        <v>2</v>
      </c>
      <c r="AB145">
        <v>0</v>
      </c>
      <c r="AC145">
        <v>9</v>
      </c>
      <c r="AD145">
        <v>0</v>
      </c>
      <c r="AE145">
        <v>1</v>
      </c>
      <c r="AF145">
        <v>0</v>
      </c>
      <c r="AG145">
        <v>0</v>
      </c>
      <c r="AH145">
        <v>456</v>
      </c>
      <c r="AI145">
        <v>76</v>
      </c>
      <c r="AJ145">
        <v>280</v>
      </c>
      <c r="AK145">
        <v>100</v>
      </c>
    </row>
    <row r="146" spans="1:37" x14ac:dyDescent="0.2">
      <c r="A146">
        <v>825555</v>
      </c>
      <c r="B146" t="s">
        <v>482</v>
      </c>
      <c r="C146">
        <v>21</v>
      </c>
      <c r="D146" t="s">
        <v>740</v>
      </c>
      <c r="E146" t="s">
        <v>758</v>
      </c>
      <c r="F146" t="s">
        <v>759</v>
      </c>
      <c r="G146" t="s">
        <v>2156</v>
      </c>
      <c r="H146">
        <v>3</v>
      </c>
      <c r="I146">
        <v>3</v>
      </c>
      <c r="J146">
        <v>0</v>
      </c>
      <c r="K146">
        <v>6</v>
      </c>
      <c r="L146">
        <v>22</v>
      </c>
      <c r="M146">
        <v>0</v>
      </c>
      <c r="N146">
        <v>0</v>
      </c>
      <c r="O146">
        <v>5</v>
      </c>
      <c r="P146">
        <v>2</v>
      </c>
      <c r="Q146">
        <v>27.2727</v>
      </c>
      <c r="R146">
        <v>3</v>
      </c>
      <c r="S146">
        <v>24</v>
      </c>
      <c r="T146">
        <v>38</v>
      </c>
      <c r="U146">
        <v>0</v>
      </c>
      <c r="W146">
        <v>9.5</v>
      </c>
      <c r="Y146">
        <v>0</v>
      </c>
      <c r="Z146">
        <v>3</v>
      </c>
      <c r="AA146">
        <v>2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-14</v>
      </c>
      <c r="AI146">
        <v>-14</v>
      </c>
      <c r="AJ146">
        <v>-10</v>
      </c>
      <c r="AK146">
        <v>10</v>
      </c>
    </row>
    <row r="147" spans="1:37" x14ac:dyDescent="0.2">
      <c r="A147">
        <v>822106</v>
      </c>
      <c r="B147" t="s">
        <v>482</v>
      </c>
      <c r="C147">
        <v>21</v>
      </c>
      <c r="D147" t="s">
        <v>740</v>
      </c>
      <c r="E147" t="s">
        <v>487</v>
      </c>
      <c r="F147" t="s">
        <v>753</v>
      </c>
      <c r="G147" t="s">
        <v>2156</v>
      </c>
      <c r="H147">
        <v>10</v>
      </c>
      <c r="I147">
        <v>10</v>
      </c>
      <c r="J147">
        <v>1</v>
      </c>
      <c r="K147">
        <v>101</v>
      </c>
      <c r="L147">
        <v>133</v>
      </c>
      <c r="M147">
        <v>7</v>
      </c>
      <c r="N147">
        <v>2</v>
      </c>
      <c r="O147">
        <v>19</v>
      </c>
      <c r="P147">
        <v>11.222200000000001</v>
      </c>
      <c r="Q147">
        <v>75.939800000000005</v>
      </c>
      <c r="R147">
        <v>10</v>
      </c>
      <c r="S147">
        <v>200</v>
      </c>
      <c r="T147">
        <v>172</v>
      </c>
      <c r="U147">
        <v>6</v>
      </c>
      <c r="V147">
        <v>28.666699999999999</v>
      </c>
      <c r="W147">
        <v>5.16</v>
      </c>
      <c r="X147" s="1">
        <v>11355</v>
      </c>
      <c r="Y147">
        <v>0</v>
      </c>
      <c r="Z147">
        <v>11</v>
      </c>
      <c r="AA147">
        <v>2</v>
      </c>
      <c r="AB147">
        <v>0</v>
      </c>
      <c r="AC147">
        <v>6</v>
      </c>
      <c r="AD147">
        <v>0</v>
      </c>
      <c r="AE147">
        <v>0</v>
      </c>
      <c r="AF147">
        <v>0</v>
      </c>
      <c r="AG147">
        <v>1</v>
      </c>
      <c r="AH147">
        <v>492</v>
      </c>
      <c r="AI147">
        <v>192</v>
      </c>
      <c r="AJ147">
        <v>230</v>
      </c>
      <c r="AK147">
        <v>70</v>
      </c>
    </row>
    <row r="148" spans="1:37" x14ac:dyDescent="0.2">
      <c r="A148">
        <v>829959</v>
      </c>
      <c r="B148" t="s">
        <v>482</v>
      </c>
      <c r="C148">
        <v>21</v>
      </c>
      <c r="D148" t="s">
        <v>740</v>
      </c>
      <c r="E148" t="s">
        <v>760</v>
      </c>
      <c r="F148" t="s">
        <v>761</v>
      </c>
      <c r="G148" t="s">
        <v>2156</v>
      </c>
      <c r="H148">
        <v>6</v>
      </c>
      <c r="I148">
        <v>6</v>
      </c>
      <c r="J148">
        <v>3</v>
      </c>
      <c r="K148">
        <v>3</v>
      </c>
      <c r="L148">
        <v>16</v>
      </c>
      <c r="M148">
        <v>0</v>
      </c>
      <c r="N148">
        <v>0</v>
      </c>
      <c r="O148">
        <v>3</v>
      </c>
      <c r="P148">
        <v>1</v>
      </c>
      <c r="Q148">
        <v>18.75</v>
      </c>
      <c r="R148">
        <v>6</v>
      </c>
      <c r="S148">
        <v>72</v>
      </c>
      <c r="T148">
        <v>81</v>
      </c>
      <c r="U148">
        <v>2</v>
      </c>
      <c r="V148">
        <v>40.5</v>
      </c>
      <c r="W148">
        <v>6.75</v>
      </c>
      <c r="X148" s="1">
        <v>43480</v>
      </c>
      <c r="Y148">
        <v>0</v>
      </c>
      <c r="Z148">
        <v>15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23</v>
      </c>
      <c r="AI148">
        <v>-17</v>
      </c>
      <c r="AJ148">
        <v>40</v>
      </c>
      <c r="AK148">
        <v>0</v>
      </c>
    </row>
    <row r="149" spans="1:37" x14ac:dyDescent="0.2">
      <c r="A149">
        <v>825552</v>
      </c>
      <c r="B149" t="s">
        <v>482</v>
      </c>
      <c r="C149">
        <v>21</v>
      </c>
      <c r="D149" t="s">
        <v>740</v>
      </c>
      <c r="E149" t="s">
        <v>756</v>
      </c>
      <c r="F149" t="s">
        <v>757</v>
      </c>
      <c r="G149" t="s">
        <v>2156</v>
      </c>
      <c r="H149">
        <v>7</v>
      </c>
      <c r="I149">
        <v>7</v>
      </c>
      <c r="J149">
        <v>0</v>
      </c>
      <c r="K149">
        <v>17</v>
      </c>
      <c r="L149">
        <v>45</v>
      </c>
      <c r="M149">
        <v>0</v>
      </c>
      <c r="N149">
        <v>0</v>
      </c>
      <c r="O149">
        <v>5</v>
      </c>
      <c r="P149">
        <v>2.4285999999999999</v>
      </c>
      <c r="Q149">
        <v>37.777799999999999</v>
      </c>
      <c r="R149">
        <v>7</v>
      </c>
      <c r="S149">
        <v>66</v>
      </c>
      <c r="T149">
        <v>77</v>
      </c>
      <c r="U149">
        <v>4</v>
      </c>
      <c r="V149">
        <v>19.25</v>
      </c>
      <c r="W149">
        <v>7</v>
      </c>
      <c r="X149" s="1">
        <v>43497</v>
      </c>
      <c r="Y149">
        <v>1</v>
      </c>
      <c r="Z149">
        <v>3</v>
      </c>
      <c r="AA149">
        <v>3</v>
      </c>
      <c r="AB149">
        <v>0</v>
      </c>
      <c r="AC149">
        <v>2</v>
      </c>
      <c r="AD149">
        <v>0</v>
      </c>
      <c r="AE149">
        <v>0</v>
      </c>
      <c r="AF149">
        <v>0</v>
      </c>
      <c r="AG149">
        <v>0</v>
      </c>
      <c r="AH149">
        <v>137</v>
      </c>
      <c r="AI149">
        <v>7</v>
      </c>
      <c r="AJ149">
        <v>110</v>
      </c>
      <c r="AK149">
        <v>20</v>
      </c>
    </row>
    <row r="150" spans="1:37" x14ac:dyDescent="0.2">
      <c r="A150">
        <v>1273460</v>
      </c>
      <c r="B150" t="s">
        <v>482</v>
      </c>
      <c r="C150">
        <v>21</v>
      </c>
      <c r="D150" t="s">
        <v>740</v>
      </c>
      <c r="E150" t="s">
        <v>772</v>
      </c>
      <c r="F150" t="s">
        <v>773</v>
      </c>
      <c r="G150" t="s">
        <v>2156</v>
      </c>
      <c r="H150">
        <v>2</v>
      </c>
      <c r="I150">
        <v>2</v>
      </c>
      <c r="J150">
        <v>0</v>
      </c>
      <c r="K150">
        <v>4</v>
      </c>
      <c r="L150">
        <v>12</v>
      </c>
      <c r="M150">
        <v>0</v>
      </c>
      <c r="N150">
        <v>0</v>
      </c>
      <c r="O150">
        <v>3</v>
      </c>
      <c r="P150">
        <v>2</v>
      </c>
      <c r="Q150">
        <v>33.333300000000001</v>
      </c>
      <c r="R150">
        <v>2</v>
      </c>
      <c r="S150">
        <v>0</v>
      </c>
      <c r="T150">
        <v>0</v>
      </c>
      <c r="U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4</v>
      </c>
      <c r="AI150">
        <v>4</v>
      </c>
      <c r="AJ150">
        <v>0</v>
      </c>
      <c r="AK150">
        <v>0</v>
      </c>
    </row>
    <row r="151" spans="1:37" x14ac:dyDescent="0.2">
      <c r="A151">
        <v>1246976</v>
      </c>
      <c r="B151" t="s">
        <v>482</v>
      </c>
      <c r="C151">
        <v>21</v>
      </c>
      <c r="D151" t="s">
        <v>740</v>
      </c>
      <c r="E151" t="s">
        <v>551</v>
      </c>
      <c r="F151" t="s">
        <v>764</v>
      </c>
      <c r="G151" t="s">
        <v>2156</v>
      </c>
      <c r="H151">
        <v>7</v>
      </c>
      <c r="I151">
        <v>7</v>
      </c>
      <c r="J151">
        <v>0</v>
      </c>
      <c r="K151">
        <v>38</v>
      </c>
      <c r="L151">
        <v>98</v>
      </c>
      <c r="M151">
        <v>2</v>
      </c>
      <c r="N151">
        <v>0</v>
      </c>
      <c r="O151">
        <v>18</v>
      </c>
      <c r="P151">
        <v>5.4286000000000003</v>
      </c>
      <c r="Q151">
        <v>38.775500000000001</v>
      </c>
      <c r="R151">
        <v>7</v>
      </c>
      <c r="S151">
        <v>0</v>
      </c>
      <c r="T151">
        <v>0</v>
      </c>
      <c r="U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10</v>
      </c>
      <c r="AI151">
        <v>0</v>
      </c>
      <c r="AJ151">
        <v>0</v>
      </c>
      <c r="AK151">
        <v>10</v>
      </c>
    </row>
    <row r="152" spans="1:37" x14ac:dyDescent="0.2">
      <c r="A152">
        <v>47407</v>
      </c>
      <c r="B152" t="s">
        <v>482</v>
      </c>
      <c r="C152">
        <v>21</v>
      </c>
      <c r="D152" t="s">
        <v>740</v>
      </c>
      <c r="E152" t="s">
        <v>741</v>
      </c>
      <c r="F152" t="s">
        <v>742</v>
      </c>
      <c r="G152" t="s">
        <v>2156</v>
      </c>
      <c r="H152">
        <v>5</v>
      </c>
      <c r="I152">
        <v>5</v>
      </c>
      <c r="J152">
        <v>0</v>
      </c>
      <c r="K152">
        <v>30</v>
      </c>
      <c r="L152">
        <v>57</v>
      </c>
      <c r="M152">
        <v>1</v>
      </c>
      <c r="N152">
        <v>1</v>
      </c>
      <c r="O152">
        <v>11</v>
      </c>
      <c r="P152">
        <v>6</v>
      </c>
      <c r="Q152">
        <v>52.631599999999999</v>
      </c>
      <c r="R152">
        <v>5</v>
      </c>
      <c r="S152">
        <v>108</v>
      </c>
      <c r="T152">
        <v>118</v>
      </c>
      <c r="U152">
        <v>10</v>
      </c>
      <c r="V152">
        <v>11.8</v>
      </c>
      <c r="W152">
        <v>6.5556000000000001</v>
      </c>
      <c r="X152" s="1">
        <v>43550</v>
      </c>
      <c r="Y152">
        <v>1</v>
      </c>
      <c r="Z152">
        <v>5</v>
      </c>
      <c r="AA152">
        <v>5</v>
      </c>
      <c r="AB152">
        <v>0</v>
      </c>
      <c r="AC152">
        <v>3</v>
      </c>
      <c r="AD152">
        <v>0</v>
      </c>
      <c r="AE152">
        <v>0</v>
      </c>
      <c r="AF152">
        <v>0</v>
      </c>
      <c r="AG152">
        <v>0</v>
      </c>
      <c r="AH152">
        <v>353</v>
      </c>
      <c r="AI152">
        <v>23</v>
      </c>
      <c r="AJ152">
        <v>300</v>
      </c>
      <c r="AK152">
        <v>30</v>
      </c>
    </row>
    <row r="153" spans="1:37" x14ac:dyDescent="0.2">
      <c r="A153">
        <v>516738</v>
      </c>
      <c r="B153" t="s">
        <v>482</v>
      </c>
      <c r="C153">
        <v>21</v>
      </c>
      <c r="D153" t="s">
        <v>740</v>
      </c>
      <c r="E153" t="s">
        <v>750</v>
      </c>
      <c r="F153" t="s">
        <v>504</v>
      </c>
      <c r="G153" t="s">
        <v>2156</v>
      </c>
      <c r="H153">
        <v>7</v>
      </c>
      <c r="I153">
        <v>7</v>
      </c>
      <c r="J153">
        <v>0</v>
      </c>
      <c r="K153">
        <v>125</v>
      </c>
      <c r="L153">
        <v>162</v>
      </c>
      <c r="M153">
        <v>9</v>
      </c>
      <c r="N153">
        <v>1</v>
      </c>
      <c r="O153">
        <v>33</v>
      </c>
      <c r="P153">
        <v>17.857099999999999</v>
      </c>
      <c r="Q153">
        <v>77.160499999999999</v>
      </c>
      <c r="R153">
        <v>7</v>
      </c>
      <c r="S153">
        <v>132</v>
      </c>
      <c r="T153">
        <v>108</v>
      </c>
      <c r="U153">
        <v>10</v>
      </c>
      <c r="V153">
        <v>10.8</v>
      </c>
      <c r="W153">
        <v>4.9090999999999996</v>
      </c>
      <c r="X153" s="1">
        <v>43540</v>
      </c>
      <c r="Y153">
        <v>2</v>
      </c>
      <c r="Z153">
        <v>10</v>
      </c>
      <c r="AA153">
        <v>2</v>
      </c>
      <c r="AB153">
        <v>0</v>
      </c>
      <c r="AC153">
        <v>2</v>
      </c>
      <c r="AD153">
        <v>0</v>
      </c>
      <c r="AE153">
        <v>0</v>
      </c>
      <c r="AF153">
        <v>0</v>
      </c>
      <c r="AG153">
        <v>1</v>
      </c>
      <c r="AH153">
        <v>656</v>
      </c>
      <c r="AI153">
        <v>236</v>
      </c>
      <c r="AJ153">
        <v>390</v>
      </c>
      <c r="AK153">
        <v>30</v>
      </c>
    </row>
    <row r="154" spans="1:37" x14ac:dyDescent="0.2">
      <c r="A154">
        <v>854433</v>
      </c>
      <c r="B154" t="s">
        <v>482</v>
      </c>
      <c r="C154">
        <v>21</v>
      </c>
      <c r="D154" t="s">
        <v>740</v>
      </c>
      <c r="E154" t="s">
        <v>762</v>
      </c>
      <c r="F154" t="s">
        <v>763</v>
      </c>
      <c r="G154" t="s">
        <v>2156</v>
      </c>
      <c r="H154">
        <v>10</v>
      </c>
      <c r="I154">
        <v>10</v>
      </c>
      <c r="J154">
        <v>0</v>
      </c>
      <c r="K154">
        <v>45</v>
      </c>
      <c r="L154">
        <v>73</v>
      </c>
      <c r="M154">
        <v>0</v>
      </c>
      <c r="N154">
        <v>5</v>
      </c>
      <c r="O154">
        <v>12</v>
      </c>
      <c r="P154">
        <v>4.5</v>
      </c>
      <c r="Q154">
        <v>61.643799999999999</v>
      </c>
      <c r="R154">
        <v>10</v>
      </c>
      <c r="S154">
        <v>0</v>
      </c>
      <c r="T154">
        <v>0</v>
      </c>
      <c r="U154">
        <v>0</v>
      </c>
      <c r="Y154">
        <v>0</v>
      </c>
      <c r="Z154">
        <v>0</v>
      </c>
      <c r="AA154">
        <v>0</v>
      </c>
      <c r="AB154">
        <v>0</v>
      </c>
      <c r="AC154">
        <v>4</v>
      </c>
      <c r="AD154">
        <v>0</v>
      </c>
      <c r="AE154">
        <v>0</v>
      </c>
      <c r="AF154">
        <v>0</v>
      </c>
      <c r="AG154">
        <v>0</v>
      </c>
      <c r="AH154">
        <v>115</v>
      </c>
      <c r="AI154">
        <v>75</v>
      </c>
      <c r="AJ154">
        <v>0</v>
      </c>
      <c r="AK154">
        <v>40</v>
      </c>
    </row>
    <row r="155" spans="1:37" x14ac:dyDescent="0.2">
      <c r="A155">
        <v>822168</v>
      </c>
      <c r="B155" t="s">
        <v>482</v>
      </c>
      <c r="C155">
        <v>21</v>
      </c>
      <c r="D155" t="s">
        <v>740</v>
      </c>
      <c r="E155" t="s">
        <v>754</v>
      </c>
      <c r="F155" t="s">
        <v>755</v>
      </c>
      <c r="G155" t="s">
        <v>2156</v>
      </c>
      <c r="H155">
        <v>5</v>
      </c>
      <c r="I155">
        <v>5</v>
      </c>
      <c r="J155">
        <v>0</v>
      </c>
      <c r="K155">
        <v>4</v>
      </c>
      <c r="L155">
        <v>22</v>
      </c>
      <c r="M155">
        <v>0</v>
      </c>
      <c r="N155">
        <v>0</v>
      </c>
      <c r="O155">
        <v>2</v>
      </c>
      <c r="P155">
        <v>0.8</v>
      </c>
      <c r="Q155">
        <v>18.181799999999999</v>
      </c>
      <c r="R155">
        <v>5</v>
      </c>
      <c r="S155">
        <v>0</v>
      </c>
      <c r="T155">
        <v>0</v>
      </c>
      <c r="U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4</v>
      </c>
      <c r="AF155">
        <v>1</v>
      </c>
      <c r="AG155">
        <v>1</v>
      </c>
      <c r="AH155">
        <v>44</v>
      </c>
      <c r="AI155">
        <v>-36</v>
      </c>
      <c r="AJ155">
        <v>0</v>
      </c>
      <c r="AK155">
        <v>80</v>
      </c>
    </row>
    <row r="156" spans="1:37" x14ac:dyDescent="0.2">
      <c r="A156">
        <v>513059</v>
      </c>
      <c r="B156" t="s">
        <v>482</v>
      </c>
      <c r="C156">
        <v>21</v>
      </c>
      <c r="D156" t="s">
        <v>740</v>
      </c>
      <c r="E156" t="s">
        <v>748</v>
      </c>
      <c r="F156" t="s">
        <v>749</v>
      </c>
      <c r="G156" t="s">
        <v>2156</v>
      </c>
      <c r="H156">
        <v>10</v>
      </c>
      <c r="I156">
        <v>10</v>
      </c>
      <c r="J156">
        <v>1</v>
      </c>
      <c r="K156">
        <v>16</v>
      </c>
      <c r="L156">
        <v>62</v>
      </c>
      <c r="M156">
        <v>0</v>
      </c>
      <c r="N156">
        <v>0</v>
      </c>
      <c r="O156">
        <v>5</v>
      </c>
      <c r="P156">
        <v>1.7778</v>
      </c>
      <c r="Q156">
        <v>25.8065</v>
      </c>
      <c r="R156">
        <v>10</v>
      </c>
      <c r="S156">
        <v>0</v>
      </c>
      <c r="T156">
        <v>0</v>
      </c>
      <c r="U156">
        <v>0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3</v>
      </c>
      <c r="AE156">
        <v>5</v>
      </c>
      <c r="AF156">
        <v>0</v>
      </c>
      <c r="AG156">
        <v>2</v>
      </c>
      <c r="AH156">
        <v>86</v>
      </c>
      <c r="AI156">
        <v>-34</v>
      </c>
      <c r="AJ156">
        <v>0</v>
      </c>
      <c r="AK156">
        <v>120</v>
      </c>
    </row>
    <row r="157" spans="1:37" x14ac:dyDescent="0.2">
      <c r="A157">
        <v>513056</v>
      </c>
      <c r="B157" t="s">
        <v>482</v>
      </c>
      <c r="C157">
        <v>21</v>
      </c>
      <c r="D157" t="s">
        <v>740</v>
      </c>
      <c r="E157" t="s">
        <v>746</v>
      </c>
      <c r="F157" t="s">
        <v>747</v>
      </c>
      <c r="G157" t="s">
        <v>2156</v>
      </c>
      <c r="H157">
        <v>2</v>
      </c>
      <c r="I157">
        <v>2</v>
      </c>
      <c r="J157">
        <v>0</v>
      </c>
      <c r="K157">
        <v>9</v>
      </c>
      <c r="L157">
        <v>22</v>
      </c>
      <c r="M157">
        <v>0</v>
      </c>
      <c r="N157">
        <v>0</v>
      </c>
      <c r="O157">
        <v>6</v>
      </c>
      <c r="P157">
        <v>4.5</v>
      </c>
      <c r="Q157">
        <v>40.909100000000002</v>
      </c>
      <c r="R157">
        <v>2</v>
      </c>
      <c r="S157">
        <v>24</v>
      </c>
      <c r="T157">
        <v>30</v>
      </c>
      <c r="U157">
        <v>0</v>
      </c>
      <c r="W157">
        <v>7.5</v>
      </c>
      <c r="Y157">
        <v>0</v>
      </c>
      <c r="Z157">
        <v>2</v>
      </c>
      <c r="AA157">
        <v>3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-1</v>
      </c>
      <c r="AI157">
        <v>-1</v>
      </c>
      <c r="AJ157">
        <v>0</v>
      </c>
      <c r="AK157">
        <v>0</v>
      </c>
    </row>
    <row r="158" spans="1:37" x14ac:dyDescent="0.2">
      <c r="A158">
        <v>513386</v>
      </c>
      <c r="B158" t="s">
        <v>482</v>
      </c>
      <c r="C158">
        <v>21</v>
      </c>
      <c r="D158" t="s">
        <v>51</v>
      </c>
      <c r="E158" t="s">
        <v>792</v>
      </c>
      <c r="F158" t="s">
        <v>793</v>
      </c>
      <c r="G158" t="s">
        <v>2156</v>
      </c>
      <c r="H158">
        <v>4</v>
      </c>
      <c r="I158">
        <v>4</v>
      </c>
      <c r="J158">
        <v>0</v>
      </c>
      <c r="K158">
        <v>15</v>
      </c>
      <c r="L158">
        <v>41</v>
      </c>
      <c r="M158">
        <v>1</v>
      </c>
      <c r="N158">
        <v>0</v>
      </c>
      <c r="O158">
        <v>9</v>
      </c>
      <c r="P158">
        <v>3.75</v>
      </c>
      <c r="Q158">
        <v>36.5854</v>
      </c>
      <c r="R158">
        <v>4</v>
      </c>
      <c r="S158">
        <v>0</v>
      </c>
      <c r="T158">
        <v>0</v>
      </c>
      <c r="U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0</v>
      </c>
      <c r="AE158">
        <v>1</v>
      </c>
      <c r="AF158">
        <v>0</v>
      </c>
      <c r="AG158">
        <v>0</v>
      </c>
      <c r="AH158">
        <v>16</v>
      </c>
      <c r="AI158">
        <v>-14</v>
      </c>
      <c r="AJ158">
        <v>0</v>
      </c>
      <c r="AK158">
        <v>30</v>
      </c>
    </row>
    <row r="159" spans="1:37" x14ac:dyDescent="0.2">
      <c r="A159">
        <v>513389</v>
      </c>
      <c r="B159" t="s">
        <v>482</v>
      </c>
      <c r="C159">
        <v>21</v>
      </c>
      <c r="D159" t="s">
        <v>51</v>
      </c>
      <c r="E159" t="s">
        <v>675</v>
      </c>
      <c r="F159" t="s">
        <v>508</v>
      </c>
      <c r="G159" t="s">
        <v>2156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24</v>
      </c>
      <c r="T159">
        <v>22</v>
      </c>
      <c r="U159">
        <v>1</v>
      </c>
      <c r="V159">
        <v>22</v>
      </c>
      <c r="W159">
        <v>5.5</v>
      </c>
      <c r="X159" s="1">
        <v>43487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30</v>
      </c>
      <c r="AI159">
        <v>-10</v>
      </c>
      <c r="AJ159">
        <v>30</v>
      </c>
      <c r="AK159">
        <v>10</v>
      </c>
    </row>
    <row r="160" spans="1:37" x14ac:dyDescent="0.2">
      <c r="A160">
        <v>364031</v>
      </c>
      <c r="B160" t="s">
        <v>482</v>
      </c>
      <c r="C160">
        <v>21</v>
      </c>
      <c r="D160" t="s">
        <v>51</v>
      </c>
      <c r="E160" t="s">
        <v>776</v>
      </c>
      <c r="F160" t="s">
        <v>777</v>
      </c>
      <c r="G160" t="s">
        <v>2156</v>
      </c>
      <c r="H160">
        <v>8</v>
      </c>
      <c r="I160">
        <v>8</v>
      </c>
      <c r="J160">
        <v>0</v>
      </c>
      <c r="K160">
        <v>34</v>
      </c>
      <c r="L160">
        <v>51</v>
      </c>
      <c r="M160">
        <v>1</v>
      </c>
      <c r="N160">
        <v>3</v>
      </c>
      <c r="O160">
        <v>11</v>
      </c>
      <c r="P160">
        <v>4.25</v>
      </c>
      <c r="Q160">
        <v>66.666700000000006</v>
      </c>
      <c r="R160">
        <v>8</v>
      </c>
      <c r="S160">
        <v>0</v>
      </c>
      <c r="T160">
        <v>0</v>
      </c>
      <c r="U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3</v>
      </c>
      <c r="AF160">
        <v>1</v>
      </c>
      <c r="AG160">
        <v>2</v>
      </c>
      <c r="AH160">
        <v>111</v>
      </c>
      <c r="AI160">
        <v>31</v>
      </c>
      <c r="AJ160">
        <v>0</v>
      </c>
      <c r="AK160">
        <v>80</v>
      </c>
    </row>
    <row r="161" spans="1:37" x14ac:dyDescent="0.2">
      <c r="A161">
        <v>513385</v>
      </c>
      <c r="B161" t="s">
        <v>482</v>
      </c>
      <c r="C161">
        <v>21</v>
      </c>
      <c r="D161" t="s">
        <v>51</v>
      </c>
      <c r="E161" t="s">
        <v>790</v>
      </c>
      <c r="F161" t="s">
        <v>791</v>
      </c>
      <c r="G161" t="s">
        <v>2156</v>
      </c>
      <c r="H161">
        <v>5</v>
      </c>
      <c r="I161">
        <v>5</v>
      </c>
      <c r="J161">
        <v>0</v>
      </c>
      <c r="K161">
        <v>26</v>
      </c>
      <c r="L161">
        <v>72</v>
      </c>
      <c r="M161">
        <v>1</v>
      </c>
      <c r="N161">
        <v>0</v>
      </c>
      <c r="O161">
        <v>13</v>
      </c>
      <c r="P161">
        <v>5.2</v>
      </c>
      <c r="Q161">
        <v>36.1111</v>
      </c>
      <c r="R161">
        <v>5</v>
      </c>
      <c r="S161">
        <v>0</v>
      </c>
      <c r="T161">
        <v>0</v>
      </c>
      <c r="U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5</v>
      </c>
      <c r="AF161">
        <v>0</v>
      </c>
      <c r="AG161">
        <v>2</v>
      </c>
      <c r="AH161">
        <v>97</v>
      </c>
      <c r="AI161">
        <v>17</v>
      </c>
      <c r="AJ161">
        <v>0</v>
      </c>
      <c r="AK161">
        <v>80</v>
      </c>
    </row>
    <row r="162" spans="1:37" x14ac:dyDescent="0.2">
      <c r="A162">
        <v>513373</v>
      </c>
      <c r="B162" t="s">
        <v>482</v>
      </c>
      <c r="C162">
        <v>21</v>
      </c>
      <c r="D162" t="s">
        <v>51</v>
      </c>
      <c r="E162" t="s">
        <v>537</v>
      </c>
      <c r="F162" t="s">
        <v>782</v>
      </c>
      <c r="G162" t="s">
        <v>2156</v>
      </c>
      <c r="H162">
        <v>6</v>
      </c>
      <c r="I162">
        <v>6</v>
      </c>
      <c r="J162">
        <v>0</v>
      </c>
      <c r="K162">
        <v>47</v>
      </c>
      <c r="L162">
        <v>94</v>
      </c>
      <c r="M162">
        <v>2</v>
      </c>
      <c r="N162">
        <v>1</v>
      </c>
      <c r="O162">
        <v>23</v>
      </c>
      <c r="P162">
        <v>7.8333000000000004</v>
      </c>
      <c r="Q162">
        <v>50</v>
      </c>
      <c r="R162">
        <v>6</v>
      </c>
      <c r="S162">
        <v>54</v>
      </c>
      <c r="T162">
        <v>74</v>
      </c>
      <c r="U162">
        <v>1</v>
      </c>
      <c r="V162">
        <v>74</v>
      </c>
      <c r="W162">
        <v>8.2222000000000008</v>
      </c>
      <c r="X162" s="1">
        <v>43486</v>
      </c>
      <c r="Y162">
        <v>0</v>
      </c>
      <c r="Z162">
        <v>3</v>
      </c>
      <c r="AA162">
        <v>4</v>
      </c>
      <c r="AB162">
        <v>0</v>
      </c>
      <c r="AC162">
        <v>4</v>
      </c>
      <c r="AD162">
        <v>0</v>
      </c>
      <c r="AE162">
        <v>0</v>
      </c>
      <c r="AF162">
        <v>0</v>
      </c>
      <c r="AG162">
        <v>2</v>
      </c>
      <c r="AH162">
        <v>121</v>
      </c>
      <c r="AI162">
        <v>51</v>
      </c>
      <c r="AJ162">
        <v>10</v>
      </c>
      <c r="AK162">
        <v>60</v>
      </c>
    </row>
    <row r="163" spans="1:37" x14ac:dyDescent="0.2">
      <c r="A163">
        <v>1211268</v>
      </c>
      <c r="B163" t="s">
        <v>482</v>
      </c>
      <c r="C163">
        <v>21</v>
      </c>
      <c r="D163" t="s">
        <v>51</v>
      </c>
      <c r="E163" t="s">
        <v>799</v>
      </c>
      <c r="F163" t="s">
        <v>488</v>
      </c>
      <c r="G163" t="s">
        <v>2156</v>
      </c>
      <c r="H163">
        <v>9</v>
      </c>
      <c r="I163">
        <v>9</v>
      </c>
      <c r="J163">
        <v>0</v>
      </c>
      <c r="K163">
        <v>25</v>
      </c>
      <c r="L163">
        <v>56</v>
      </c>
      <c r="M163">
        <v>0</v>
      </c>
      <c r="N163">
        <v>1</v>
      </c>
      <c r="O163">
        <v>7</v>
      </c>
      <c r="P163">
        <v>2.7778</v>
      </c>
      <c r="Q163">
        <v>44.642899999999997</v>
      </c>
      <c r="R163">
        <v>9</v>
      </c>
      <c r="S163">
        <v>170</v>
      </c>
      <c r="T163">
        <v>154</v>
      </c>
      <c r="U163">
        <v>10</v>
      </c>
      <c r="V163">
        <v>15.4</v>
      </c>
      <c r="W163">
        <v>5.4352999999999998</v>
      </c>
      <c r="X163" s="1">
        <v>43537</v>
      </c>
      <c r="Y163">
        <v>2</v>
      </c>
      <c r="Z163">
        <v>11</v>
      </c>
      <c r="AA163">
        <v>2</v>
      </c>
      <c r="AB163">
        <v>0</v>
      </c>
      <c r="AC163">
        <v>3</v>
      </c>
      <c r="AD163">
        <v>0</v>
      </c>
      <c r="AE163">
        <v>0</v>
      </c>
      <c r="AF163">
        <v>0</v>
      </c>
      <c r="AG163">
        <v>2</v>
      </c>
      <c r="AH163">
        <v>397</v>
      </c>
      <c r="AI163">
        <v>-13</v>
      </c>
      <c r="AJ163">
        <v>360</v>
      </c>
      <c r="AK163">
        <v>50</v>
      </c>
    </row>
    <row r="164" spans="1:37" x14ac:dyDescent="0.2">
      <c r="A164">
        <v>1275351</v>
      </c>
      <c r="B164" t="s">
        <v>482</v>
      </c>
      <c r="C164">
        <v>21</v>
      </c>
      <c r="D164" t="s">
        <v>51</v>
      </c>
      <c r="E164" t="s">
        <v>617</v>
      </c>
      <c r="F164" t="s">
        <v>803</v>
      </c>
      <c r="G164" t="s">
        <v>2156</v>
      </c>
      <c r="H164">
        <v>9</v>
      </c>
      <c r="I164">
        <v>9</v>
      </c>
      <c r="J164">
        <v>0</v>
      </c>
      <c r="K164">
        <v>21</v>
      </c>
      <c r="L164">
        <v>64</v>
      </c>
      <c r="M164">
        <v>1</v>
      </c>
      <c r="N164">
        <v>1</v>
      </c>
      <c r="O164">
        <v>11</v>
      </c>
      <c r="P164">
        <v>2.3332999999999999</v>
      </c>
      <c r="Q164">
        <v>32.8125</v>
      </c>
      <c r="R164">
        <v>9</v>
      </c>
      <c r="S164">
        <v>124</v>
      </c>
      <c r="T164">
        <v>98</v>
      </c>
      <c r="U164">
        <v>15</v>
      </c>
      <c r="V164">
        <v>6.5332999999999997</v>
      </c>
      <c r="W164">
        <v>4.7419000000000002</v>
      </c>
      <c r="X164" s="1">
        <v>43568</v>
      </c>
      <c r="Y164">
        <v>0</v>
      </c>
      <c r="Z164">
        <v>11</v>
      </c>
      <c r="AA164">
        <v>3</v>
      </c>
      <c r="AB164">
        <v>0</v>
      </c>
      <c r="AC164">
        <v>3</v>
      </c>
      <c r="AD164">
        <v>0</v>
      </c>
      <c r="AE164">
        <v>0</v>
      </c>
      <c r="AF164">
        <v>0</v>
      </c>
      <c r="AG164">
        <v>1</v>
      </c>
      <c r="AH164">
        <v>514</v>
      </c>
      <c r="AI164">
        <v>-16</v>
      </c>
      <c r="AJ164">
        <v>490</v>
      </c>
      <c r="AK164">
        <v>40</v>
      </c>
    </row>
    <row r="165" spans="1:37" x14ac:dyDescent="0.2">
      <c r="A165">
        <v>513384</v>
      </c>
      <c r="B165" t="s">
        <v>482</v>
      </c>
      <c r="C165">
        <v>21</v>
      </c>
      <c r="D165" t="s">
        <v>51</v>
      </c>
      <c r="E165" t="s">
        <v>788</v>
      </c>
      <c r="F165" t="s">
        <v>789</v>
      </c>
      <c r="G165" t="s">
        <v>2156</v>
      </c>
      <c r="H165">
        <v>4</v>
      </c>
      <c r="I165">
        <v>4</v>
      </c>
      <c r="J165">
        <v>0</v>
      </c>
      <c r="K165">
        <v>11</v>
      </c>
      <c r="L165">
        <v>17</v>
      </c>
      <c r="M165">
        <v>0</v>
      </c>
      <c r="N165">
        <v>1</v>
      </c>
      <c r="O165">
        <v>7</v>
      </c>
      <c r="P165">
        <v>2.75</v>
      </c>
      <c r="Q165">
        <v>64.7059</v>
      </c>
      <c r="R165">
        <v>4</v>
      </c>
      <c r="S165">
        <v>0</v>
      </c>
      <c r="T165">
        <v>0</v>
      </c>
      <c r="U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-7</v>
      </c>
      <c r="AI165">
        <v>-7</v>
      </c>
      <c r="AJ165">
        <v>0</v>
      </c>
      <c r="AK165">
        <v>0</v>
      </c>
    </row>
    <row r="166" spans="1:37" x14ac:dyDescent="0.2">
      <c r="A166">
        <v>846116</v>
      </c>
      <c r="B166" t="s">
        <v>482</v>
      </c>
      <c r="C166">
        <v>21</v>
      </c>
      <c r="D166" t="s">
        <v>51</v>
      </c>
      <c r="E166" t="s">
        <v>797</v>
      </c>
      <c r="F166" t="s">
        <v>798</v>
      </c>
      <c r="G166" t="s">
        <v>2156</v>
      </c>
      <c r="H166">
        <v>5</v>
      </c>
      <c r="I166">
        <v>5</v>
      </c>
      <c r="J166">
        <v>0</v>
      </c>
      <c r="K166">
        <v>38</v>
      </c>
      <c r="L166">
        <v>104</v>
      </c>
      <c r="M166">
        <v>0</v>
      </c>
      <c r="N166">
        <v>1</v>
      </c>
      <c r="O166">
        <v>17</v>
      </c>
      <c r="P166">
        <v>7.6</v>
      </c>
      <c r="Q166">
        <v>36.538499999999999</v>
      </c>
      <c r="R166">
        <v>5</v>
      </c>
      <c r="S166">
        <v>0</v>
      </c>
      <c r="T166">
        <v>0</v>
      </c>
      <c r="U166">
        <v>0</v>
      </c>
      <c r="Y166">
        <v>0</v>
      </c>
      <c r="Z166">
        <v>0</v>
      </c>
      <c r="AA166">
        <v>0</v>
      </c>
      <c r="AB166">
        <v>0</v>
      </c>
      <c r="AC166">
        <v>2</v>
      </c>
      <c r="AD166">
        <v>0</v>
      </c>
      <c r="AE166">
        <v>1</v>
      </c>
      <c r="AF166">
        <v>0</v>
      </c>
      <c r="AG166">
        <v>1</v>
      </c>
      <c r="AH166">
        <v>60</v>
      </c>
      <c r="AI166">
        <v>20</v>
      </c>
      <c r="AJ166">
        <v>0</v>
      </c>
      <c r="AK166">
        <v>40</v>
      </c>
    </row>
    <row r="167" spans="1:37" x14ac:dyDescent="0.2">
      <c r="A167">
        <v>1249949</v>
      </c>
      <c r="B167" t="s">
        <v>482</v>
      </c>
      <c r="C167">
        <v>21</v>
      </c>
      <c r="D167" t="s">
        <v>51</v>
      </c>
      <c r="E167" t="s">
        <v>800</v>
      </c>
      <c r="F167" t="s">
        <v>801</v>
      </c>
      <c r="G167" t="s">
        <v>2156</v>
      </c>
      <c r="H167">
        <v>4</v>
      </c>
      <c r="I167">
        <v>4</v>
      </c>
      <c r="J167">
        <v>0</v>
      </c>
      <c r="K167">
        <v>12</v>
      </c>
      <c r="L167">
        <v>32</v>
      </c>
      <c r="M167">
        <v>0</v>
      </c>
      <c r="N167">
        <v>0</v>
      </c>
      <c r="O167">
        <v>5</v>
      </c>
      <c r="P167">
        <v>3</v>
      </c>
      <c r="Q167">
        <v>37.5</v>
      </c>
      <c r="R167">
        <v>4</v>
      </c>
      <c r="S167">
        <v>0</v>
      </c>
      <c r="T167">
        <v>0</v>
      </c>
      <c r="U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2</v>
      </c>
      <c r="AG167">
        <v>1</v>
      </c>
      <c r="AH167">
        <v>52</v>
      </c>
      <c r="AI167">
        <v>-8</v>
      </c>
      <c r="AJ167">
        <v>0</v>
      </c>
      <c r="AK167">
        <v>60</v>
      </c>
    </row>
    <row r="168" spans="1:37" x14ac:dyDescent="0.2">
      <c r="A168">
        <v>513381</v>
      </c>
      <c r="B168" t="s">
        <v>482</v>
      </c>
      <c r="C168">
        <v>21</v>
      </c>
      <c r="D168" t="s">
        <v>51</v>
      </c>
      <c r="E168" t="s">
        <v>786</v>
      </c>
      <c r="F168" t="s">
        <v>787</v>
      </c>
      <c r="G168" t="s">
        <v>2156</v>
      </c>
      <c r="H168">
        <v>6</v>
      </c>
      <c r="I168">
        <v>6</v>
      </c>
      <c r="J168">
        <v>1</v>
      </c>
      <c r="K168">
        <v>7</v>
      </c>
      <c r="L168">
        <v>24</v>
      </c>
      <c r="M168">
        <v>0</v>
      </c>
      <c r="N168">
        <v>0</v>
      </c>
      <c r="O168">
        <v>7</v>
      </c>
      <c r="P168">
        <v>1.4</v>
      </c>
      <c r="Q168">
        <v>29.166699999999999</v>
      </c>
      <c r="R168">
        <v>6</v>
      </c>
      <c r="S168">
        <v>96</v>
      </c>
      <c r="T168">
        <v>74</v>
      </c>
      <c r="U168">
        <v>2</v>
      </c>
      <c r="V168">
        <v>37</v>
      </c>
      <c r="W168">
        <v>4.625</v>
      </c>
      <c r="X168" s="1">
        <v>43474</v>
      </c>
      <c r="Y168">
        <v>1</v>
      </c>
      <c r="Z168">
        <v>3</v>
      </c>
      <c r="AA168">
        <v>3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107</v>
      </c>
      <c r="AI168">
        <v>-43</v>
      </c>
      <c r="AJ168">
        <v>150</v>
      </c>
      <c r="AK168">
        <v>0</v>
      </c>
    </row>
    <row r="169" spans="1:37" x14ac:dyDescent="0.2">
      <c r="A169">
        <v>513380</v>
      </c>
      <c r="B169" t="s">
        <v>482</v>
      </c>
      <c r="C169">
        <v>21</v>
      </c>
      <c r="D169" t="s">
        <v>51</v>
      </c>
      <c r="E169" t="s">
        <v>785</v>
      </c>
      <c r="F169" t="s">
        <v>690</v>
      </c>
      <c r="G169" t="s">
        <v>2156</v>
      </c>
      <c r="H169">
        <v>1</v>
      </c>
      <c r="I169">
        <v>1</v>
      </c>
      <c r="J169">
        <v>0</v>
      </c>
      <c r="K169">
        <v>0</v>
      </c>
      <c r="L169">
        <v>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12</v>
      </c>
      <c r="T169">
        <v>26</v>
      </c>
      <c r="U169">
        <v>0</v>
      </c>
      <c r="W169">
        <v>13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-40</v>
      </c>
      <c r="AI169">
        <v>-10</v>
      </c>
      <c r="AJ169">
        <v>-30</v>
      </c>
      <c r="AK169">
        <v>0</v>
      </c>
    </row>
    <row r="170" spans="1:37" x14ac:dyDescent="0.2">
      <c r="A170">
        <v>513375</v>
      </c>
      <c r="B170" t="s">
        <v>482</v>
      </c>
      <c r="C170">
        <v>21</v>
      </c>
      <c r="D170" t="s">
        <v>51</v>
      </c>
      <c r="E170" t="s">
        <v>783</v>
      </c>
      <c r="F170" t="s">
        <v>614</v>
      </c>
      <c r="G170" t="s">
        <v>2156</v>
      </c>
      <c r="H170">
        <v>6</v>
      </c>
      <c r="I170">
        <v>6</v>
      </c>
      <c r="J170">
        <v>0</v>
      </c>
      <c r="K170">
        <v>43</v>
      </c>
      <c r="L170">
        <v>73</v>
      </c>
      <c r="M170">
        <v>0</v>
      </c>
      <c r="N170">
        <v>2</v>
      </c>
      <c r="O170">
        <v>22</v>
      </c>
      <c r="P170">
        <v>7.1666999999999996</v>
      </c>
      <c r="Q170">
        <v>58.9041</v>
      </c>
      <c r="R170">
        <v>6</v>
      </c>
      <c r="S170">
        <v>102</v>
      </c>
      <c r="T170">
        <v>106</v>
      </c>
      <c r="U170">
        <v>9</v>
      </c>
      <c r="V170">
        <v>11.777799999999999</v>
      </c>
      <c r="W170">
        <v>6.2352999999999996</v>
      </c>
      <c r="X170" s="1">
        <v>43548</v>
      </c>
      <c r="Y170">
        <v>0</v>
      </c>
      <c r="Z170">
        <v>17</v>
      </c>
      <c r="AA170">
        <v>2</v>
      </c>
      <c r="AB170">
        <v>0</v>
      </c>
      <c r="AC170">
        <v>4</v>
      </c>
      <c r="AD170">
        <v>0</v>
      </c>
      <c r="AE170">
        <v>0</v>
      </c>
      <c r="AF170">
        <v>1</v>
      </c>
      <c r="AG170">
        <v>3</v>
      </c>
      <c r="AH170">
        <v>387</v>
      </c>
      <c r="AI170">
        <v>57</v>
      </c>
      <c r="AJ170">
        <v>240</v>
      </c>
      <c r="AK170">
        <v>90</v>
      </c>
    </row>
    <row r="171" spans="1:37" x14ac:dyDescent="0.2">
      <c r="A171">
        <v>513379</v>
      </c>
      <c r="B171" t="s">
        <v>482</v>
      </c>
      <c r="C171">
        <v>21</v>
      </c>
      <c r="D171" t="s">
        <v>51</v>
      </c>
      <c r="E171" t="s">
        <v>784</v>
      </c>
      <c r="F171" t="s">
        <v>508</v>
      </c>
      <c r="G171" t="s">
        <v>2156</v>
      </c>
      <c r="H171">
        <v>11</v>
      </c>
      <c r="I171">
        <v>11</v>
      </c>
      <c r="J171">
        <v>0</v>
      </c>
      <c r="K171">
        <v>38</v>
      </c>
      <c r="L171">
        <v>59</v>
      </c>
      <c r="M171">
        <v>1</v>
      </c>
      <c r="N171">
        <v>2</v>
      </c>
      <c r="O171">
        <v>10</v>
      </c>
      <c r="P171">
        <v>3.4544999999999999</v>
      </c>
      <c r="Q171">
        <v>64.406800000000004</v>
      </c>
      <c r="R171">
        <v>11</v>
      </c>
      <c r="S171">
        <v>222</v>
      </c>
      <c r="T171">
        <v>154</v>
      </c>
      <c r="U171">
        <v>9</v>
      </c>
      <c r="V171">
        <v>17.1111</v>
      </c>
      <c r="W171">
        <v>4.1622000000000003</v>
      </c>
      <c r="X171" s="1">
        <v>43511</v>
      </c>
      <c r="Y171">
        <v>1</v>
      </c>
      <c r="Z171">
        <v>30</v>
      </c>
      <c r="AA171">
        <v>4</v>
      </c>
      <c r="AB171">
        <v>0</v>
      </c>
      <c r="AC171">
        <v>5</v>
      </c>
      <c r="AD171">
        <v>0</v>
      </c>
      <c r="AE171">
        <v>0</v>
      </c>
      <c r="AF171">
        <v>0</v>
      </c>
      <c r="AG171">
        <v>1</v>
      </c>
      <c r="AH171">
        <v>513</v>
      </c>
      <c r="AI171">
        <v>43</v>
      </c>
      <c r="AJ171">
        <v>410</v>
      </c>
      <c r="AK171">
        <v>60</v>
      </c>
    </row>
    <row r="172" spans="1:37" x14ac:dyDescent="0.2">
      <c r="A172">
        <v>517029</v>
      </c>
      <c r="B172" t="s">
        <v>482</v>
      </c>
      <c r="C172">
        <v>21</v>
      </c>
      <c r="D172" t="s">
        <v>51</v>
      </c>
      <c r="E172" t="s">
        <v>796</v>
      </c>
      <c r="F172" t="s">
        <v>609</v>
      </c>
      <c r="G172" t="s">
        <v>2156</v>
      </c>
      <c r="H172">
        <v>3</v>
      </c>
      <c r="I172">
        <v>3</v>
      </c>
      <c r="J172">
        <v>0</v>
      </c>
      <c r="K172">
        <v>32</v>
      </c>
      <c r="L172">
        <v>37</v>
      </c>
      <c r="M172">
        <v>2</v>
      </c>
      <c r="N172">
        <v>2</v>
      </c>
      <c r="O172">
        <v>19</v>
      </c>
      <c r="P172">
        <v>10.666700000000001</v>
      </c>
      <c r="Q172">
        <v>86.486500000000007</v>
      </c>
      <c r="R172">
        <v>3</v>
      </c>
      <c r="S172">
        <v>0</v>
      </c>
      <c r="T172">
        <v>0</v>
      </c>
      <c r="U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1</v>
      </c>
      <c r="AF172">
        <v>0</v>
      </c>
      <c r="AG172">
        <v>0</v>
      </c>
      <c r="AH172">
        <v>88</v>
      </c>
      <c r="AI172">
        <v>68</v>
      </c>
      <c r="AJ172">
        <v>0</v>
      </c>
      <c r="AK172">
        <v>20</v>
      </c>
    </row>
    <row r="173" spans="1:37" x14ac:dyDescent="0.2">
      <c r="A173">
        <v>513388</v>
      </c>
      <c r="B173" t="s">
        <v>482</v>
      </c>
      <c r="C173">
        <v>21</v>
      </c>
      <c r="D173" t="s">
        <v>51</v>
      </c>
      <c r="E173" t="s">
        <v>794</v>
      </c>
      <c r="F173" t="s">
        <v>795</v>
      </c>
      <c r="G173" t="s">
        <v>2156</v>
      </c>
      <c r="H173">
        <v>8</v>
      </c>
      <c r="I173">
        <v>8</v>
      </c>
      <c r="J173">
        <v>0</v>
      </c>
      <c r="K173">
        <v>36</v>
      </c>
      <c r="L173">
        <v>91</v>
      </c>
      <c r="M173">
        <v>2</v>
      </c>
      <c r="N173">
        <v>0</v>
      </c>
      <c r="O173">
        <v>15</v>
      </c>
      <c r="P173">
        <v>4.5</v>
      </c>
      <c r="Q173">
        <v>39.560400000000001</v>
      </c>
      <c r="R173">
        <v>8</v>
      </c>
      <c r="S173">
        <v>0</v>
      </c>
      <c r="T173">
        <v>0</v>
      </c>
      <c r="U173">
        <v>0</v>
      </c>
      <c r="Y173">
        <v>0</v>
      </c>
      <c r="Z173">
        <v>0</v>
      </c>
      <c r="AA173">
        <v>0</v>
      </c>
      <c r="AB173">
        <v>0</v>
      </c>
      <c r="AC173">
        <v>4</v>
      </c>
      <c r="AD173">
        <v>0</v>
      </c>
      <c r="AE173">
        <v>0</v>
      </c>
      <c r="AF173">
        <v>0</v>
      </c>
      <c r="AG173">
        <v>1</v>
      </c>
      <c r="AH173">
        <v>58</v>
      </c>
      <c r="AI173">
        <v>8</v>
      </c>
      <c r="AJ173">
        <v>0</v>
      </c>
      <c r="AK173">
        <v>50</v>
      </c>
    </row>
    <row r="174" spans="1:37" x14ac:dyDescent="0.2">
      <c r="A174">
        <v>1277231</v>
      </c>
      <c r="B174" t="s">
        <v>482</v>
      </c>
      <c r="C174">
        <v>21</v>
      </c>
      <c r="D174" t="s">
        <v>51</v>
      </c>
      <c r="E174" t="s">
        <v>804</v>
      </c>
      <c r="F174" t="s">
        <v>805</v>
      </c>
      <c r="G174" t="s">
        <v>2156</v>
      </c>
      <c r="H174">
        <v>3</v>
      </c>
      <c r="I174">
        <v>3</v>
      </c>
      <c r="J174">
        <v>0</v>
      </c>
      <c r="K174">
        <v>17</v>
      </c>
      <c r="L174">
        <v>34</v>
      </c>
      <c r="M174">
        <v>1</v>
      </c>
      <c r="N174">
        <v>0</v>
      </c>
      <c r="O174">
        <v>13</v>
      </c>
      <c r="P174">
        <v>5.6666999999999996</v>
      </c>
      <c r="Q174">
        <v>50</v>
      </c>
      <c r="R174">
        <v>3</v>
      </c>
      <c r="S174">
        <v>0</v>
      </c>
      <c r="T174">
        <v>0</v>
      </c>
      <c r="U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1</v>
      </c>
      <c r="AF174">
        <v>0</v>
      </c>
      <c r="AG174">
        <v>0</v>
      </c>
      <c r="AH174">
        <v>38</v>
      </c>
      <c r="AI174">
        <v>18</v>
      </c>
      <c r="AJ174">
        <v>0</v>
      </c>
      <c r="AK174">
        <v>20</v>
      </c>
    </row>
    <row r="175" spans="1:37" x14ac:dyDescent="0.2">
      <c r="A175">
        <v>513371</v>
      </c>
      <c r="B175" t="s">
        <v>482</v>
      </c>
      <c r="C175">
        <v>21</v>
      </c>
      <c r="D175" t="s">
        <v>51</v>
      </c>
      <c r="E175" t="s">
        <v>780</v>
      </c>
      <c r="F175" t="s">
        <v>781</v>
      </c>
      <c r="G175" t="s">
        <v>2156</v>
      </c>
      <c r="H175">
        <v>11</v>
      </c>
      <c r="I175">
        <v>11</v>
      </c>
      <c r="J175">
        <v>0</v>
      </c>
      <c r="K175">
        <v>81</v>
      </c>
      <c r="L175">
        <v>125</v>
      </c>
      <c r="M175">
        <v>6</v>
      </c>
      <c r="N175">
        <v>2</v>
      </c>
      <c r="O175">
        <v>25</v>
      </c>
      <c r="P175">
        <v>7.3635999999999999</v>
      </c>
      <c r="Q175">
        <v>64.8</v>
      </c>
      <c r="R175">
        <v>11</v>
      </c>
      <c r="S175">
        <v>108</v>
      </c>
      <c r="T175">
        <v>82</v>
      </c>
      <c r="U175">
        <v>8</v>
      </c>
      <c r="V175">
        <v>10.25</v>
      </c>
      <c r="W175">
        <v>4.5556000000000001</v>
      </c>
      <c r="X175" s="1">
        <v>43566</v>
      </c>
      <c r="Y175">
        <v>0</v>
      </c>
      <c r="Z175">
        <v>3</v>
      </c>
      <c r="AA175">
        <v>4</v>
      </c>
      <c r="AB175">
        <v>0</v>
      </c>
      <c r="AC175">
        <v>6</v>
      </c>
      <c r="AD175">
        <v>0</v>
      </c>
      <c r="AE175">
        <v>0</v>
      </c>
      <c r="AF175">
        <v>2</v>
      </c>
      <c r="AG175">
        <v>0</v>
      </c>
      <c r="AH175">
        <v>491</v>
      </c>
      <c r="AI175">
        <v>121</v>
      </c>
      <c r="AJ175">
        <v>270</v>
      </c>
      <c r="AK175">
        <v>100</v>
      </c>
    </row>
    <row r="176" spans="1:37" x14ac:dyDescent="0.2">
      <c r="A176">
        <v>218524</v>
      </c>
      <c r="B176" t="s">
        <v>482</v>
      </c>
      <c r="C176">
        <v>21</v>
      </c>
      <c r="D176" t="s">
        <v>51</v>
      </c>
      <c r="E176" t="s">
        <v>774</v>
      </c>
      <c r="F176" t="s">
        <v>775</v>
      </c>
      <c r="G176" t="s">
        <v>2156</v>
      </c>
      <c r="H176">
        <v>2</v>
      </c>
      <c r="I176">
        <v>2</v>
      </c>
      <c r="J176">
        <v>1</v>
      </c>
      <c r="K176">
        <v>13</v>
      </c>
      <c r="L176">
        <v>26</v>
      </c>
      <c r="M176">
        <v>0</v>
      </c>
      <c r="N176">
        <v>0</v>
      </c>
      <c r="O176">
        <v>13</v>
      </c>
      <c r="P176">
        <v>13</v>
      </c>
      <c r="Q176">
        <v>50</v>
      </c>
      <c r="R176">
        <v>2</v>
      </c>
      <c r="S176">
        <v>0</v>
      </c>
      <c r="T176">
        <v>0</v>
      </c>
      <c r="U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33</v>
      </c>
      <c r="AI176">
        <v>23</v>
      </c>
      <c r="AJ176">
        <v>0</v>
      </c>
      <c r="AK176">
        <v>10</v>
      </c>
    </row>
    <row r="177" spans="1:37" x14ac:dyDescent="0.2">
      <c r="A177">
        <v>1258751</v>
      </c>
      <c r="B177" t="s">
        <v>482</v>
      </c>
      <c r="C177">
        <v>21</v>
      </c>
      <c r="D177" t="s">
        <v>51</v>
      </c>
      <c r="E177" t="s">
        <v>802</v>
      </c>
      <c r="F177" t="s">
        <v>621</v>
      </c>
      <c r="G177" t="s">
        <v>2156</v>
      </c>
      <c r="H177">
        <v>3</v>
      </c>
      <c r="I177">
        <v>3</v>
      </c>
      <c r="J177">
        <v>0</v>
      </c>
      <c r="K177">
        <v>12</v>
      </c>
      <c r="L177">
        <v>37</v>
      </c>
      <c r="M177">
        <v>0</v>
      </c>
      <c r="N177">
        <v>0</v>
      </c>
      <c r="O177">
        <v>7</v>
      </c>
      <c r="P177">
        <v>4</v>
      </c>
      <c r="Q177">
        <v>32.432400000000001</v>
      </c>
      <c r="R177">
        <v>3</v>
      </c>
      <c r="S177">
        <v>0</v>
      </c>
      <c r="T177">
        <v>0</v>
      </c>
      <c r="U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2</v>
      </c>
      <c r="AI177">
        <v>-8</v>
      </c>
      <c r="AJ177">
        <v>0</v>
      </c>
      <c r="AK177">
        <v>10</v>
      </c>
    </row>
    <row r="178" spans="1:37" x14ac:dyDescent="0.2">
      <c r="A178">
        <v>1310978</v>
      </c>
      <c r="B178" t="s">
        <v>482</v>
      </c>
      <c r="C178">
        <v>21</v>
      </c>
      <c r="D178" t="s">
        <v>51</v>
      </c>
      <c r="E178" t="s">
        <v>806</v>
      </c>
      <c r="F178" t="s">
        <v>528</v>
      </c>
      <c r="G178" t="s">
        <v>2156</v>
      </c>
      <c r="H178">
        <v>3</v>
      </c>
      <c r="I178">
        <v>3</v>
      </c>
      <c r="J178">
        <v>0</v>
      </c>
      <c r="K178">
        <v>4</v>
      </c>
      <c r="L178">
        <v>13</v>
      </c>
      <c r="M178">
        <v>0</v>
      </c>
      <c r="N178">
        <v>0</v>
      </c>
      <c r="O178">
        <v>3</v>
      </c>
      <c r="P178">
        <v>1.3332999999999999</v>
      </c>
      <c r="Q178">
        <v>30.769200000000001</v>
      </c>
      <c r="R178">
        <v>3</v>
      </c>
      <c r="S178">
        <v>0</v>
      </c>
      <c r="T178">
        <v>0</v>
      </c>
      <c r="U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4</v>
      </c>
      <c r="AI178">
        <v>-6</v>
      </c>
      <c r="AJ178">
        <v>0</v>
      </c>
      <c r="AK178">
        <v>10</v>
      </c>
    </row>
    <row r="179" spans="1:37" x14ac:dyDescent="0.2">
      <c r="A179">
        <v>513370</v>
      </c>
      <c r="B179" t="s">
        <v>482</v>
      </c>
      <c r="C179">
        <v>21</v>
      </c>
      <c r="D179" t="s">
        <v>51</v>
      </c>
      <c r="E179" t="s">
        <v>778</v>
      </c>
      <c r="F179" t="s">
        <v>779</v>
      </c>
      <c r="G179" t="s">
        <v>2156</v>
      </c>
      <c r="H179">
        <v>10</v>
      </c>
      <c r="I179">
        <v>10</v>
      </c>
      <c r="J179">
        <v>0</v>
      </c>
      <c r="K179">
        <v>63</v>
      </c>
      <c r="L179">
        <v>105</v>
      </c>
      <c r="M179">
        <v>2</v>
      </c>
      <c r="N179">
        <v>2</v>
      </c>
      <c r="O179">
        <v>21</v>
      </c>
      <c r="P179">
        <v>6.3</v>
      </c>
      <c r="Q179">
        <v>60</v>
      </c>
      <c r="R179">
        <v>10</v>
      </c>
      <c r="S179">
        <v>210</v>
      </c>
      <c r="T179">
        <v>185</v>
      </c>
      <c r="U179">
        <v>11</v>
      </c>
      <c r="V179">
        <v>16.818200000000001</v>
      </c>
      <c r="W179">
        <v>5.2857000000000003</v>
      </c>
      <c r="X179" s="1">
        <v>43511</v>
      </c>
      <c r="Y179">
        <v>4</v>
      </c>
      <c r="Z179">
        <v>19</v>
      </c>
      <c r="AA179">
        <v>4</v>
      </c>
      <c r="AB179">
        <v>0</v>
      </c>
      <c r="AC179">
        <v>2</v>
      </c>
      <c r="AD179">
        <v>0</v>
      </c>
      <c r="AE179">
        <v>0</v>
      </c>
      <c r="AF179">
        <v>0</v>
      </c>
      <c r="AG179">
        <v>0</v>
      </c>
      <c r="AH179">
        <v>579</v>
      </c>
      <c r="AI179">
        <v>79</v>
      </c>
      <c r="AJ179">
        <v>480</v>
      </c>
      <c r="AK179">
        <v>20</v>
      </c>
    </row>
    <row r="180" spans="1:37" x14ac:dyDescent="0.2">
      <c r="A180">
        <v>1279024</v>
      </c>
      <c r="B180" t="s">
        <v>482</v>
      </c>
      <c r="C180">
        <v>21</v>
      </c>
      <c r="D180" t="s">
        <v>807</v>
      </c>
      <c r="E180" t="s">
        <v>827</v>
      </c>
      <c r="F180" t="s">
        <v>806</v>
      </c>
      <c r="G180" t="s">
        <v>2156</v>
      </c>
      <c r="H180">
        <v>5</v>
      </c>
      <c r="I180">
        <v>5</v>
      </c>
      <c r="J180">
        <v>0</v>
      </c>
      <c r="K180">
        <v>54</v>
      </c>
      <c r="L180">
        <v>82</v>
      </c>
      <c r="M180">
        <v>4</v>
      </c>
      <c r="N180">
        <v>0</v>
      </c>
      <c r="O180">
        <v>41</v>
      </c>
      <c r="P180">
        <v>10.8</v>
      </c>
      <c r="Q180">
        <v>65.853700000000003</v>
      </c>
      <c r="R180">
        <v>5</v>
      </c>
      <c r="S180">
        <v>0</v>
      </c>
      <c r="T180">
        <v>0</v>
      </c>
      <c r="U180">
        <v>0</v>
      </c>
      <c r="Y180">
        <v>0</v>
      </c>
      <c r="Z180">
        <v>0</v>
      </c>
      <c r="AA180">
        <v>0</v>
      </c>
      <c r="AB180">
        <v>0</v>
      </c>
      <c r="AC180">
        <v>6</v>
      </c>
      <c r="AD180">
        <v>0</v>
      </c>
      <c r="AE180">
        <v>0</v>
      </c>
      <c r="AF180">
        <v>0</v>
      </c>
      <c r="AG180">
        <v>0</v>
      </c>
      <c r="AH180">
        <v>148</v>
      </c>
      <c r="AI180">
        <v>88</v>
      </c>
      <c r="AJ180">
        <v>0</v>
      </c>
      <c r="AK180">
        <v>60</v>
      </c>
    </row>
    <row r="181" spans="1:37" x14ac:dyDescent="0.2">
      <c r="A181">
        <v>179174</v>
      </c>
      <c r="B181" t="s">
        <v>482</v>
      </c>
      <c r="C181">
        <v>21</v>
      </c>
      <c r="D181" t="s">
        <v>807</v>
      </c>
      <c r="E181" t="s">
        <v>808</v>
      </c>
      <c r="F181" t="s">
        <v>504</v>
      </c>
      <c r="G181" t="s">
        <v>2156</v>
      </c>
      <c r="H181">
        <v>10</v>
      </c>
      <c r="I181">
        <v>10</v>
      </c>
      <c r="J181">
        <v>1</v>
      </c>
      <c r="K181">
        <v>166</v>
      </c>
      <c r="L181">
        <v>138</v>
      </c>
      <c r="M181">
        <v>6</v>
      </c>
      <c r="N181">
        <v>15</v>
      </c>
      <c r="O181">
        <v>41</v>
      </c>
      <c r="P181">
        <v>18.444400000000002</v>
      </c>
      <c r="Q181">
        <v>120.2899</v>
      </c>
      <c r="R181">
        <v>10</v>
      </c>
      <c r="S181">
        <v>177</v>
      </c>
      <c r="T181">
        <v>90</v>
      </c>
      <c r="U181">
        <v>10</v>
      </c>
      <c r="V181">
        <v>9</v>
      </c>
      <c r="W181">
        <v>3.0508000000000002</v>
      </c>
      <c r="X181" s="1">
        <v>43529</v>
      </c>
      <c r="Y181">
        <v>4</v>
      </c>
      <c r="Z181">
        <v>5</v>
      </c>
      <c r="AA181">
        <v>9</v>
      </c>
      <c r="AB181">
        <v>0</v>
      </c>
      <c r="AC181">
        <v>4</v>
      </c>
      <c r="AD181">
        <v>0</v>
      </c>
      <c r="AE181">
        <v>8</v>
      </c>
      <c r="AF181">
        <v>1</v>
      </c>
      <c r="AG181">
        <v>1</v>
      </c>
      <c r="AH181">
        <v>1172</v>
      </c>
      <c r="AI181">
        <v>442</v>
      </c>
      <c r="AJ181">
        <v>580</v>
      </c>
      <c r="AK181">
        <v>150</v>
      </c>
    </row>
    <row r="182" spans="1:37" x14ac:dyDescent="0.2">
      <c r="A182">
        <v>567035</v>
      </c>
      <c r="B182" t="s">
        <v>482</v>
      </c>
      <c r="C182">
        <v>21</v>
      </c>
      <c r="D182" t="s">
        <v>807</v>
      </c>
      <c r="E182" t="s">
        <v>672</v>
      </c>
      <c r="F182" t="s">
        <v>819</v>
      </c>
      <c r="G182" t="s">
        <v>2156</v>
      </c>
      <c r="H182">
        <v>11</v>
      </c>
      <c r="I182">
        <v>11</v>
      </c>
      <c r="J182">
        <v>8</v>
      </c>
      <c r="K182">
        <v>3</v>
      </c>
      <c r="L182">
        <v>12</v>
      </c>
      <c r="M182">
        <v>0</v>
      </c>
      <c r="N182">
        <v>0</v>
      </c>
      <c r="O182">
        <v>2</v>
      </c>
      <c r="P182">
        <v>1</v>
      </c>
      <c r="Q182">
        <v>25</v>
      </c>
      <c r="R182">
        <v>11</v>
      </c>
      <c r="S182">
        <v>174</v>
      </c>
      <c r="T182">
        <v>108</v>
      </c>
      <c r="U182">
        <v>6</v>
      </c>
      <c r="V182">
        <v>18</v>
      </c>
      <c r="W182">
        <v>3.7241</v>
      </c>
      <c r="X182" s="1">
        <v>43507</v>
      </c>
      <c r="Y182">
        <v>1</v>
      </c>
      <c r="Z182">
        <v>7</v>
      </c>
      <c r="AA182">
        <v>4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313</v>
      </c>
      <c r="AI182">
        <v>-7</v>
      </c>
      <c r="AJ182">
        <v>300</v>
      </c>
      <c r="AK182">
        <v>20</v>
      </c>
    </row>
    <row r="183" spans="1:37" x14ac:dyDescent="0.2">
      <c r="A183">
        <v>512840</v>
      </c>
      <c r="B183" t="s">
        <v>482</v>
      </c>
      <c r="C183">
        <v>21</v>
      </c>
      <c r="D183" t="s">
        <v>807</v>
      </c>
      <c r="E183" t="s">
        <v>809</v>
      </c>
      <c r="F183" t="s">
        <v>810</v>
      </c>
      <c r="G183" t="s">
        <v>2156</v>
      </c>
      <c r="H183">
        <v>8</v>
      </c>
      <c r="I183">
        <v>8</v>
      </c>
      <c r="J183">
        <v>2</v>
      </c>
      <c r="K183">
        <v>21</v>
      </c>
      <c r="L183">
        <v>40</v>
      </c>
      <c r="M183">
        <v>0</v>
      </c>
      <c r="N183">
        <v>1</v>
      </c>
      <c r="O183">
        <v>13</v>
      </c>
      <c r="P183">
        <v>3.5</v>
      </c>
      <c r="Q183">
        <v>52.5</v>
      </c>
      <c r="R183">
        <v>8</v>
      </c>
      <c r="S183">
        <v>60</v>
      </c>
      <c r="T183">
        <v>55</v>
      </c>
      <c r="U183">
        <v>4</v>
      </c>
      <c r="V183">
        <v>13.75</v>
      </c>
      <c r="W183">
        <v>5.5</v>
      </c>
      <c r="X183" s="1">
        <v>43539</v>
      </c>
      <c r="Y183">
        <v>0</v>
      </c>
      <c r="Z183">
        <v>1</v>
      </c>
      <c r="AA183">
        <v>5</v>
      </c>
      <c r="AB183">
        <v>0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203</v>
      </c>
      <c r="AI183">
        <v>43</v>
      </c>
      <c r="AJ183">
        <v>130</v>
      </c>
      <c r="AK183">
        <v>30</v>
      </c>
    </row>
    <row r="184" spans="1:37" x14ac:dyDescent="0.2">
      <c r="A184">
        <v>567036</v>
      </c>
      <c r="B184" t="s">
        <v>482</v>
      </c>
      <c r="C184">
        <v>21</v>
      </c>
      <c r="D184" t="s">
        <v>807</v>
      </c>
      <c r="E184" t="s">
        <v>820</v>
      </c>
      <c r="F184" t="s">
        <v>821</v>
      </c>
      <c r="G184" t="s">
        <v>2156</v>
      </c>
      <c r="H184">
        <v>9</v>
      </c>
      <c r="I184">
        <v>9</v>
      </c>
      <c r="J184">
        <v>5</v>
      </c>
      <c r="K184">
        <v>4</v>
      </c>
      <c r="L184">
        <v>18</v>
      </c>
      <c r="M184">
        <v>0</v>
      </c>
      <c r="N184">
        <v>0</v>
      </c>
      <c r="O184">
        <v>2</v>
      </c>
      <c r="P184">
        <v>1</v>
      </c>
      <c r="Q184">
        <v>22.222200000000001</v>
      </c>
      <c r="R184">
        <v>9</v>
      </c>
      <c r="S184">
        <v>144</v>
      </c>
      <c r="T184">
        <v>92</v>
      </c>
      <c r="U184">
        <v>13</v>
      </c>
      <c r="V184">
        <v>7.0769000000000002</v>
      </c>
      <c r="W184">
        <v>3.8332999999999999</v>
      </c>
      <c r="X184" s="1">
        <v>43529</v>
      </c>
      <c r="Y184">
        <v>2</v>
      </c>
      <c r="Z184">
        <v>12</v>
      </c>
      <c r="AA184">
        <v>6</v>
      </c>
      <c r="AB184">
        <v>0</v>
      </c>
      <c r="AC184">
        <v>2</v>
      </c>
      <c r="AD184">
        <v>0</v>
      </c>
      <c r="AE184">
        <v>0</v>
      </c>
      <c r="AF184">
        <v>0</v>
      </c>
      <c r="AG184">
        <v>1</v>
      </c>
      <c r="AH184">
        <v>584</v>
      </c>
      <c r="AI184">
        <v>4</v>
      </c>
      <c r="AJ184">
        <v>550</v>
      </c>
      <c r="AK184">
        <v>30</v>
      </c>
    </row>
    <row r="185" spans="1:37" x14ac:dyDescent="0.2">
      <c r="A185">
        <v>513280</v>
      </c>
      <c r="B185" t="s">
        <v>482</v>
      </c>
      <c r="C185">
        <v>21</v>
      </c>
      <c r="D185" t="s">
        <v>807</v>
      </c>
      <c r="E185" t="s">
        <v>677</v>
      </c>
      <c r="F185" t="s">
        <v>619</v>
      </c>
      <c r="G185" t="s">
        <v>2156</v>
      </c>
      <c r="H185">
        <v>10</v>
      </c>
      <c r="I185">
        <v>10</v>
      </c>
      <c r="J185">
        <v>0</v>
      </c>
      <c r="K185">
        <v>125</v>
      </c>
      <c r="L185">
        <v>158</v>
      </c>
      <c r="M185">
        <v>6</v>
      </c>
      <c r="N185">
        <v>4</v>
      </c>
      <c r="O185">
        <v>30</v>
      </c>
      <c r="P185">
        <v>12.5</v>
      </c>
      <c r="Q185">
        <v>79.113900000000001</v>
      </c>
      <c r="R185">
        <v>10</v>
      </c>
      <c r="S185">
        <v>12</v>
      </c>
      <c r="T185">
        <v>17</v>
      </c>
      <c r="U185">
        <v>1</v>
      </c>
      <c r="V185">
        <v>17</v>
      </c>
      <c r="W185">
        <v>8.5</v>
      </c>
      <c r="X185" s="1">
        <v>43472</v>
      </c>
      <c r="Y185">
        <v>0</v>
      </c>
      <c r="Z185">
        <v>0</v>
      </c>
      <c r="AA185">
        <v>1</v>
      </c>
      <c r="AB185">
        <v>0</v>
      </c>
      <c r="AC185">
        <v>7</v>
      </c>
      <c r="AD185">
        <v>0</v>
      </c>
      <c r="AE185">
        <v>0</v>
      </c>
      <c r="AF185">
        <v>0</v>
      </c>
      <c r="AG185">
        <v>0</v>
      </c>
      <c r="AH185">
        <v>319</v>
      </c>
      <c r="AI185">
        <v>229</v>
      </c>
      <c r="AJ185">
        <v>20</v>
      </c>
      <c r="AK185">
        <v>70</v>
      </c>
    </row>
    <row r="186" spans="1:37" x14ac:dyDescent="0.2">
      <c r="A186">
        <v>598049</v>
      </c>
      <c r="B186" t="s">
        <v>482</v>
      </c>
      <c r="C186">
        <v>21</v>
      </c>
      <c r="D186" t="s">
        <v>807</v>
      </c>
      <c r="E186" t="s">
        <v>653</v>
      </c>
      <c r="F186" t="s">
        <v>775</v>
      </c>
      <c r="G186" t="s">
        <v>2156</v>
      </c>
      <c r="H186">
        <v>9</v>
      </c>
      <c r="I186">
        <v>9</v>
      </c>
      <c r="J186">
        <v>1</v>
      </c>
      <c r="K186">
        <v>73</v>
      </c>
      <c r="L186">
        <v>105</v>
      </c>
      <c r="M186">
        <v>3</v>
      </c>
      <c r="N186">
        <v>0</v>
      </c>
      <c r="O186">
        <v>45</v>
      </c>
      <c r="P186">
        <v>9.125</v>
      </c>
      <c r="Q186">
        <v>69.523799999999994</v>
      </c>
      <c r="R186">
        <v>9</v>
      </c>
      <c r="S186">
        <v>6</v>
      </c>
      <c r="T186">
        <v>5</v>
      </c>
      <c r="U186">
        <v>2</v>
      </c>
      <c r="V186">
        <v>2.5</v>
      </c>
      <c r="W186">
        <v>5</v>
      </c>
      <c r="X186" s="1">
        <v>43501</v>
      </c>
      <c r="Y186">
        <v>0</v>
      </c>
      <c r="Z186">
        <v>1</v>
      </c>
      <c r="AA186">
        <v>0</v>
      </c>
      <c r="AB186">
        <v>0</v>
      </c>
      <c r="AC186">
        <v>2</v>
      </c>
      <c r="AD186">
        <v>0</v>
      </c>
      <c r="AE186">
        <v>0</v>
      </c>
      <c r="AF186">
        <v>0</v>
      </c>
      <c r="AG186">
        <v>0</v>
      </c>
      <c r="AH186">
        <v>186</v>
      </c>
      <c r="AI186">
        <v>116</v>
      </c>
      <c r="AJ186">
        <v>50</v>
      </c>
      <c r="AK186">
        <v>20</v>
      </c>
    </row>
    <row r="187" spans="1:37" x14ac:dyDescent="0.2">
      <c r="A187">
        <v>598075</v>
      </c>
      <c r="B187" t="s">
        <v>482</v>
      </c>
      <c r="C187">
        <v>21</v>
      </c>
      <c r="D187" t="s">
        <v>807</v>
      </c>
      <c r="E187" t="s">
        <v>713</v>
      </c>
      <c r="F187" t="s">
        <v>824</v>
      </c>
      <c r="G187" t="s">
        <v>2156</v>
      </c>
      <c r="H187">
        <v>9</v>
      </c>
      <c r="I187">
        <v>9</v>
      </c>
      <c r="J187">
        <v>2</v>
      </c>
      <c r="K187">
        <v>51</v>
      </c>
      <c r="L187">
        <v>73</v>
      </c>
      <c r="M187">
        <v>3</v>
      </c>
      <c r="N187">
        <v>1</v>
      </c>
      <c r="O187">
        <v>21</v>
      </c>
      <c r="P187">
        <v>7.2857000000000003</v>
      </c>
      <c r="Q187">
        <v>69.863</v>
      </c>
      <c r="R187">
        <v>9</v>
      </c>
      <c r="S187">
        <v>141</v>
      </c>
      <c r="T187">
        <v>94</v>
      </c>
      <c r="U187">
        <v>12</v>
      </c>
      <c r="V187">
        <v>7.8333000000000004</v>
      </c>
      <c r="W187">
        <v>4</v>
      </c>
      <c r="X187" s="1">
        <v>43568</v>
      </c>
      <c r="Y187">
        <v>2</v>
      </c>
      <c r="Z187">
        <v>11</v>
      </c>
      <c r="AA187">
        <v>4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646</v>
      </c>
      <c r="AI187">
        <v>106</v>
      </c>
      <c r="AJ187">
        <v>490</v>
      </c>
      <c r="AK187">
        <v>50</v>
      </c>
    </row>
    <row r="188" spans="1:37" x14ac:dyDescent="0.2">
      <c r="A188">
        <v>514333</v>
      </c>
      <c r="B188" t="s">
        <v>482</v>
      </c>
      <c r="C188">
        <v>21</v>
      </c>
      <c r="D188" t="s">
        <v>807</v>
      </c>
      <c r="E188" t="s">
        <v>817</v>
      </c>
      <c r="F188" t="s">
        <v>818</v>
      </c>
      <c r="G188" t="s">
        <v>2156</v>
      </c>
      <c r="H188">
        <v>7</v>
      </c>
      <c r="I188">
        <v>7</v>
      </c>
      <c r="J188">
        <v>0</v>
      </c>
      <c r="K188">
        <v>71</v>
      </c>
      <c r="L188">
        <v>113</v>
      </c>
      <c r="M188">
        <v>5</v>
      </c>
      <c r="N188">
        <v>0</v>
      </c>
      <c r="O188">
        <v>38</v>
      </c>
      <c r="P188">
        <v>10.142899999999999</v>
      </c>
      <c r="Q188">
        <v>62.831899999999997</v>
      </c>
      <c r="R188">
        <v>7</v>
      </c>
      <c r="S188">
        <v>0</v>
      </c>
      <c r="T188">
        <v>0</v>
      </c>
      <c r="U188">
        <v>0</v>
      </c>
      <c r="Y188">
        <v>0</v>
      </c>
      <c r="Z188">
        <v>0</v>
      </c>
      <c r="AA188">
        <v>0</v>
      </c>
      <c r="AB188">
        <v>0</v>
      </c>
      <c r="AC188">
        <v>4</v>
      </c>
      <c r="AD188">
        <v>0</v>
      </c>
      <c r="AE188">
        <v>0</v>
      </c>
      <c r="AF188">
        <v>0</v>
      </c>
      <c r="AG188">
        <v>1</v>
      </c>
      <c r="AH188">
        <v>156</v>
      </c>
      <c r="AI188">
        <v>106</v>
      </c>
      <c r="AJ188">
        <v>0</v>
      </c>
      <c r="AK188">
        <v>50</v>
      </c>
    </row>
    <row r="189" spans="1:37" x14ac:dyDescent="0.2">
      <c r="A189">
        <v>820366</v>
      </c>
      <c r="B189" t="s">
        <v>482</v>
      </c>
      <c r="C189">
        <v>21</v>
      </c>
      <c r="D189" t="s">
        <v>807</v>
      </c>
      <c r="E189" t="s">
        <v>611</v>
      </c>
      <c r="F189" t="s">
        <v>680</v>
      </c>
      <c r="G189" t="s">
        <v>2156</v>
      </c>
      <c r="H189">
        <v>11</v>
      </c>
      <c r="I189">
        <v>11</v>
      </c>
      <c r="J189">
        <v>0</v>
      </c>
      <c r="K189">
        <v>165</v>
      </c>
      <c r="L189">
        <v>230</v>
      </c>
      <c r="M189">
        <v>2</v>
      </c>
      <c r="N189">
        <v>11</v>
      </c>
      <c r="O189">
        <v>43</v>
      </c>
      <c r="P189">
        <v>15</v>
      </c>
      <c r="Q189">
        <v>71.739099999999993</v>
      </c>
      <c r="R189">
        <v>11</v>
      </c>
      <c r="S189">
        <v>203</v>
      </c>
      <c r="T189">
        <v>151</v>
      </c>
      <c r="U189">
        <v>19</v>
      </c>
      <c r="V189">
        <v>7.9474</v>
      </c>
      <c r="W189">
        <v>4.4630999999999998</v>
      </c>
      <c r="X189" s="1">
        <v>43570</v>
      </c>
      <c r="Y189">
        <v>5</v>
      </c>
      <c r="Z189">
        <v>7</v>
      </c>
      <c r="AA189">
        <v>11</v>
      </c>
      <c r="AB189">
        <v>0</v>
      </c>
      <c r="AC189">
        <v>7</v>
      </c>
      <c r="AD189">
        <v>1</v>
      </c>
      <c r="AE189">
        <v>13</v>
      </c>
      <c r="AF189">
        <v>0</v>
      </c>
      <c r="AG189">
        <v>3</v>
      </c>
      <c r="AH189">
        <v>1359</v>
      </c>
      <c r="AI189">
        <v>309</v>
      </c>
      <c r="AJ189">
        <v>810</v>
      </c>
      <c r="AK189">
        <v>240</v>
      </c>
    </row>
    <row r="190" spans="1:37" x14ac:dyDescent="0.2">
      <c r="A190">
        <v>512911</v>
      </c>
      <c r="B190" t="s">
        <v>482</v>
      </c>
      <c r="C190">
        <v>21</v>
      </c>
      <c r="D190" t="s">
        <v>807</v>
      </c>
      <c r="E190" t="s">
        <v>813</v>
      </c>
      <c r="F190" t="s">
        <v>814</v>
      </c>
      <c r="G190" t="s">
        <v>2156</v>
      </c>
      <c r="H190">
        <v>10</v>
      </c>
      <c r="I190">
        <v>10</v>
      </c>
      <c r="J190">
        <v>0</v>
      </c>
      <c r="K190">
        <v>153</v>
      </c>
      <c r="L190">
        <v>154</v>
      </c>
      <c r="M190">
        <v>4</v>
      </c>
      <c r="N190">
        <v>10</v>
      </c>
      <c r="O190">
        <v>45</v>
      </c>
      <c r="P190">
        <v>15.3</v>
      </c>
      <c r="Q190">
        <v>99.3506</v>
      </c>
      <c r="R190">
        <v>10</v>
      </c>
      <c r="S190">
        <v>186</v>
      </c>
      <c r="T190">
        <v>139</v>
      </c>
      <c r="U190">
        <v>14</v>
      </c>
      <c r="V190">
        <v>9.9285999999999994</v>
      </c>
      <c r="W190">
        <v>4.4839000000000002</v>
      </c>
      <c r="X190" s="1">
        <v>43560</v>
      </c>
      <c r="Y190">
        <v>1</v>
      </c>
      <c r="Z190">
        <v>5</v>
      </c>
      <c r="AA190">
        <v>8</v>
      </c>
      <c r="AB190">
        <v>0</v>
      </c>
      <c r="AC190">
        <v>7</v>
      </c>
      <c r="AD190">
        <v>0</v>
      </c>
      <c r="AE190">
        <v>0</v>
      </c>
      <c r="AF190">
        <v>1</v>
      </c>
      <c r="AG190">
        <v>0</v>
      </c>
      <c r="AH190">
        <v>907</v>
      </c>
      <c r="AI190">
        <v>327</v>
      </c>
      <c r="AJ190">
        <v>490</v>
      </c>
      <c r="AK190">
        <v>90</v>
      </c>
    </row>
    <row r="191" spans="1:37" x14ac:dyDescent="0.2">
      <c r="A191">
        <v>512857</v>
      </c>
      <c r="B191" t="s">
        <v>482</v>
      </c>
      <c r="C191">
        <v>21</v>
      </c>
      <c r="D191" t="s">
        <v>807</v>
      </c>
      <c r="E191" t="s">
        <v>811</v>
      </c>
      <c r="F191" t="s">
        <v>812</v>
      </c>
      <c r="G191" t="s">
        <v>2156</v>
      </c>
      <c r="H191">
        <v>10</v>
      </c>
      <c r="I191">
        <v>10</v>
      </c>
      <c r="J191">
        <v>3</v>
      </c>
      <c r="K191">
        <v>35</v>
      </c>
      <c r="L191">
        <v>33</v>
      </c>
      <c r="M191">
        <v>1</v>
      </c>
      <c r="N191">
        <v>2</v>
      </c>
      <c r="O191">
        <v>21</v>
      </c>
      <c r="P191">
        <v>5</v>
      </c>
      <c r="Q191">
        <v>106.06059999999999</v>
      </c>
      <c r="R191">
        <v>10</v>
      </c>
      <c r="S191">
        <v>138</v>
      </c>
      <c r="T191">
        <v>129</v>
      </c>
      <c r="U191">
        <v>11</v>
      </c>
      <c r="V191">
        <v>11.7273</v>
      </c>
      <c r="W191">
        <v>5.6086999999999998</v>
      </c>
      <c r="X191" s="1">
        <v>43519</v>
      </c>
      <c r="Y191">
        <v>0</v>
      </c>
      <c r="Z191">
        <v>14</v>
      </c>
      <c r="AA191">
        <v>3</v>
      </c>
      <c r="AB191">
        <v>0</v>
      </c>
      <c r="AC191">
        <v>2</v>
      </c>
      <c r="AD191">
        <v>0</v>
      </c>
      <c r="AE191">
        <v>3</v>
      </c>
      <c r="AF191">
        <v>0</v>
      </c>
      <c r="AG191">
        <v>1</v>
      </c>
      <c r="AH191">
        <v>460</v>
      </c>
      <c r="AI191">
        <v>80</v>
      </c>
      <c r="AJ191">
        <v>320</v>
      </c>
      <c r="AK191">
        <v>60</v>
      </c>
    </row>
    <row r="192" spans="1:37" x14ac:dyDescent="0.2">
      <c r="A192">
        <v>514324</v>
      </c>
      <c r="B192" t="s">
        <v>482</v>
      </c>
      <c r="C192">
        <v>21</v>
      </c>
      <c r="D192" t="s">
        <v>807</v>
      </c>
      <c r="E192" t="s">
        <v>815</v>
      </c>
      <c r="F192" t="s">
        <v>816</v>
      </c>
      <c r="G192" t="s">
        <v>2156</v>
      </c>
      <c r="H192">
        <v>9</v>
      </c>
      <c r="I192">
        <v>9</v>
      </c>
      <c r="J192">
        <v>0</v>
      </c>
      <c r="K192">
        <v>118</v>
      </c>
      <c r="L192">
        <v>120</v>
      </c>
      <c r="M192">
        <v>8</v>
      </c>
      <c r="N192">
        <v>3</v>
      </c>
      <c r="O192">
        <v>60</v>
      </c>
      <c r="P192">
        <v>13.1111</v>
      </c>
      <c r="Q192">
        <v>98.333299999999994</v>
      </c>
      <c r="R192">
        <v>9</v>
      </c>
      <c r="S192">
        <v>0</v>
      </c>
      <c r="T192">
        <v>0</v>
      </c>
      <c r="U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0</v>
      </c>
      <c r="AE192">
        <v>1</v>
      </c>
      <c r="AF192">
        <v>0</v>
      </c>
      <c r="AG192">
        <v>0</v>
      </c>
      <c r="AH192">
        <v>362</v>
      </c>
      <c r="AI192">
        <v>332</v>
      </c>
      <c r="AJ192">
        <v>0</v>
      </c>
      <c r="AK192">
        <v>30</v>
      </c>
    </row>
    <row r="193" spans="1:37" x14ac:dyDescent="0.2">
      <c r="A193">
        <v>820367</v>
      </c>
      <c r="B193" t="s">
        <v>482</v>
      </c>
      <c r="C193">
        <v>21</v>
      </c>
      <c r="D193" t="s">
        <v>807</v>
      </c>
      <c r="E193" t="s">
        <v>825</v>
      </c>
      <c r="F193" t="s">
        <v>826</v>
      </c>
      <c r="G193" t="s">
        <v>2156</v>
      </c>
      <c r="H193">
        <v>2</v>
      </c>
      <c r="I193">
        <v>2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0</v>
      </c>
      <c r="R193">
        <v>2</v>
      </c>
      <c r="S193">
        <v>6</v>
      </c>
      <c r="T193">
        <v>1</v>
      </c>
      <c r="U193">
        <v>1</v>
      </c>
      <c r="V193">
        <v>1</v>
      </c>
      <c r="W193">
        <v>1</v>
      </c>
      <c r="X193" s="1">
        <v>43466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20</v>
      </c>
      <c r="AI193">
        <v>0</v>
      </c>
      <c r="AJ193">
        <v>20</v>
      </c>
      <c r="AK193">
        <v>0</v>
      </c>
    </row>
    <row r="194" spans="1:37" x14ac:dyDescent="0.2">
      <c r="A194">
        <v>598048</v>
      </c>
      <c r="B194" t="s">
        <v>482</v>
      </c>
      <c r="C194">
        <v>21</v>
      </c>
      <c r="D194" t="s">
        <v>807</v>
      </c>
      <c r="E194" t="s">
        <v>822</v>
      </c>
      <c r="F194" t="s">
        <v>823</v>
      </c>
      <c r="G194" t="s">
        <v>2156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R194">
        <v>1</v>
      </c>
      <c r="S194">
        <v>0</v>
      </c>
      <c r="T194">
        <v>0</v>
      </c>
      <c r="U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10</v>
      </c>
      <c r="AI194">
        <v>0</v>
      </c>
      <c r="AJ194">
        <v>0</v>
      </c>
      <c r="AK194">
        <v>10</v>
      </c>
    </row>
    <row r="195" spans="1:37" x14ac:dyDescent="0.2">
      <c r="A195">
        <v>1260152</v>
      </c>
      <c r="B195" t="s">
        <v>482</v>
      </c>
      <c r="C195">
        <v>21</v>
      </c>
      <c r="D195" t="s">
        <v>828</v>
      </c>
      <c r="E195" t="s">
        <v>859</v>
      </c>
      <c r="F195" t="s">
        <v>523</v>
      </c>
      <c r="G195" t="s">
        <v>2156</v>
      </c>
      <c r="H195">
        <v>10</v>
      </c>
      <c r="I195">
        <v>10</v>
      </c>
      <c r="J195">
        <v>4</v>
      </c>
      <c r="K195">
        <v>18</v>
      </c>
      <c r="L195">
        <v>27</v>
      </c>
      <c r="M195">
        <v>0</v>
      </c>
      <c r="N195">
        <v>0</v>
      </c>
      <c r="O195">
        <v>8</v>
      </c>
      <c r="P195">
        <v>3</v>
      </c>
      <c r="Q195">
        <v>66.666700000000006</v>
      </c>
      <c r="R195">
        <v>10</v>
      </c>
      <c r="S195">
        <v>180</v>
      </c>
      <c r="T195">
        <v>109</v>
      </c>
      <c r="U195">
        <v>16</v>
      </c>
      <c r="V195">
        <v>6.8125</v>
      </c>
      <c r="W195">
        <v>3.6333000000000002</v>
      </c>
      <c r="X195" s="1">
        <v>43515</v>
      </c>
      <c r="Y195">
        <v>1</v>
      </c>
      <c r="Z195">
        <v>5</v>
      </c>
      <c r="AA195">
        <v>4</v>
      </c>
      <c r="AB195">
        <v>0</v>
      </c>
      <c r="AC195">
        <v>5</v>
      </c>
      <c r="AD195">
        <v>0</v>
      </c>
      <c r="AE195">
        <v>0</v>
      </c>
      <c r="AF195">
        <v>0</v>
      </c>
      <c r="AG195">
        <v>1</v>
      </c>
      <c r="AH195">
        <v>648</v>
      </c>
      <c r="AI195">
        <v>18</v>
      </c>
      <c r="AJ195">
        <v>570</v>
      </c>
      <c r="AK195">
        <v>60</v>
      </c>
    </row>
    <row r="196" spans="1:37" x14ac:dyDescent="0.2">
      <c r="A196">
        <v>513228</v>
      </c>
      <c r="B196" t="s">
        <v>482</v>
      </c>
      <c r="C196">
        <v>21</v>
      </c>
      <c r="D196" t="s">
        <v>828</v>
      </c>
      <c r="E196" t="s">
        <v>836</v>
      </c>
      <c r="F196" t="s">
        <v>837</v>
      </c>
      <c r="G196" t="s">
        <v>2156</v>
      </c>
      <c r="H196">
        <v>10</v>
      </c>
      <c r="I196">
        <v>10</v>
      </c>
      <c r="J196">
        <v>0</v>
      </c>
      <c r="K196">
        <v>99</v>
      </c>
      <c r="L196">
        <v>147</v>
      </c>
      <c r="M196">
        <v>7</v>
      </c>
      <c r="N196">
        <v>3</v>
      </c>
      <c r="O196">
        <v>25</v>
      </c>
      <c r="P196">
        <v>9.9</v>
      </c>
      <c r="Q196">
        <v>67.346900000000005</v>
      </c>
      <c r="R196">
        <v>10</v>
      </c>
      <c r="S196">
        <v>48</v>
      </c>
      <c r="T196">
        <v>27</v>
      </c>
      <c r="U196">
        <v>3</v>
      </c>
      <c r="V196">
        <v>9</v>
      </c>
      <c r="W196">
        <v>3.375</v>
      </c>
      <c r="X196" s="1">
        <v>43508</v>
      </c>
      <c r="Y196">
        <v>0</v>
      </c>
      <c r="Z196">
        <v>3</v>
      </c>
      <c r="AA196">
        <v>0</v>
      </c>
      <c r="AB196">
        <v>0</v>
      </c>
      <c r="AC196">
        <v>2</v>
      </c>
      <c r="AD196">
        <v>0</v>
      </c>
      <c r="AE196">
        <v>0</v>
      </c>
      <c r="AF196">
        <v>0</v>
      </c>
      <c r="AG196">
        <v>0</v>
      </c>
      <c r="AH196">
        <v>282</v>
      </c>
      <c r="AI196">
        <v>152</v>
      </c>
      <c r="AJ196">
        <v>110</v>
      </c>
      <c r="AK196">
        <v>20</v>
      </c>
    </row>
    <row r="197" spans="1:37" x14ac:dyDescent="0.2">
      <c r="A197">
        <v>1212080</v>
      </c>
      <c r="B197" t="s">
        <v>482</v>
      </c>
      <c r="C197">
        <v>21</v>
      </c>
      <c r="D197" t="s">
        <v>828</v>
      </c>
      <c r="E197" t="s">
        <v>854</v>
      </c>
      <c r="F197" t="s">
        <v>855</v>
      </c>
      <c r="G197" t="s">
        <v>2156</v>
      </c>
      <c r="H197">
        <v>4</v>
      </c>
      <c r="I197">
        <v>4</v>
      </c>
      <c r="J197">
        <v>2</v>
      </c>
      <c r="K197">
        <v>4</v>
      </c>
      <c r="L197">
        <v>4</v>
      </c>
      <c r="M197">
        <v>0</v>
      </c>
      <c r="N197">
        <v>0</v>
      </c>
      <c r="O197">
        <v>3</v>
      </c>
      <c r="P197">
        <v>2</v>
      </c>
      <c r="Q197">
        <v>100</v>
      </c>
      <c r="R197">
        <v>4</v>
      </c>
      <c r="S197">
        <v>60</v>
      </c>
      <c r="T197">
        <v>25</v>
      </c>
      <c r="U197">
        <v>2</v>
      </c>
      <c r="V197">
        <v>12.5</v>
      </c>
      <c r="W197">
        <v>2.5</v>
      </c>
      <c r="X197" s="1">
        <v>43503</v>
      </c>
      <c r="Y197">
        <v>2</v>
      </c>
      <c r="Z197">
        <v>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204</v>
      </c>
      <c r="AI197">
        <v>4</v>
      </c>
      <c r="AJ197">
        <v>200</v>
      </c>
      <c r="AK197">
        <v>0</v>
      </c>
    </row>
    <row r="198" spans="1:37" x14ac:dyDescent="0.2">
      <c r="A198">
        <v>513522</v>
      </c>
      <c r="B198" t="s">
        <v>482</v>
      </c>
      <c r="C198">
        <v>21</v>
      </c>
      <c r="D198" t="s">
        <v>828</v>
      </c>
      <c r="E198" t="s">
        <v>838</v>
      </c>
      <c r="F198" t="s">
        <v>839</v>
      </c>
      <c r="G198" t="s">
        <v>2156</v>
      </c>
      <c r="H198">
        <v>2</v>
      </c>
      <c r="I198">
        <v>2</v>
      </c>
      <c r="J198">
        <v>0</v>
      </c>
      <c r="K198">
        <v>8</v>
      </c>
      <c r="L198">
        <v>6</v>
      </c>
      <c r="M198">
        <v>0</v>
      </c>
      <c r="N198">
        <v>0</v>
      </c>
      <c r="O198">
        <v>6</v>
      </c>
      <c r="P198">
        <v>4</v>
      </c>
      <c r="Q198">
        <v>133.33330000000001</v>
      </c>
      <c r="R198">
        <v>2</v>
      </c>
      <c r="S198">
        <v>42</v>
      </c>
      <c r="T198">
        <v>24</v>
      </c>
      <c r="U198">
        <v>4</v>
      </c>
      <c r="V198">
        <v>6</v>
      </c>
      <c r="W198">
        <v>3.4285999999999999</v>
      </c>
      <c r="X198" s="1">
        <v>43539</v>
      </c>
      <c r="Y198">
        <v>0</v>
      </c>
      <c r="Z198">
        <v>3</v>
      </c>
      <c r="AA198">
        <v>2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148</v>
      </c>
      <c r="AI198">
        <v>8</v>
      </c>
      <c r="AJ198">
        <v>140</v>
      </c>
      <c r="AK198">
        <v>0</v>
      </c>
    </row>
    <row r="199" spans="1:37" x14ac:dyDescent="0.2">
      <c r="A199">
        <v>879486</v>
      </c>
      <c r="B199" t="s">
        <v>482</v>
      </c>
      <c r="C199">
        <v>21</v>
      </c>
      <c r="D199" t="s">
        <v>828</v>
      </c>
      <c r="E199" t="s">
        <v>852</v>
      </c>
      <c r="F199" t="s">
        <v>853</v>
      </c>
      <c r="G199" t="s">
        <v>2156</v>
      </c>
      <c r="H199">
        <v>5</v>
      </c>
      <c r="I199">
        <v>5</v>
      </c>
      <c r="J199">
        <v>0</v>
      </c>
      <c r="K199">
        <v>15</v>
      </c>
      <c r="L199">
        <v>54</v>
      </c>
      <c r="M199">
        <v>1</v>
      </c>
      <c r="N199">
        <v>0</v>
      </c>
      <c r="O199">
        <v>6</v>
      </c>
      <c r="P199">
        <v>3</v>
      </c>
      <c r="Q199">
        <v>27.777799999999999</v>
      </c>
      <c r="R199">
        <v>5</v>
      </c>
      <c r="S199">
        <v>0</v>
      </c>
      <c r="T199">
        <v>0</v>
      </c>
      <c r="U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6</v>
      </c>
      <c r="AI199">
        <v>-4</v>
      </c>
      <c r="AJ199">
        <v>0</v>
      </c>
      <c r="AK199">
        <v>10</v>
      </c>
    </row>
    <row r="200" spans="1:37" x14ac:dyDescent="0.2">
      <c r="A200">
        <v>513529</v>
      </c>
      <c r="B200" t="s">
        <v>482</v>
      </c>
      <c r="C200">
        <v>21</v>
      </c>
      <c r="D200" t="s">
        <v>828</v>
      </c>
      <c r="E200" t="s">
        <v>844</v>
      </c>
      <c r="F200" t="s">
        <v>609</v>
      </c>
      <c r="G200" t="s">
        <v>2156</v>
      </c>
      <c r="H200">
        <v>1</v>
      </c>
      <c r="I200">
        <v>1</v>
      </c>
      <c r="J200">
        <v>0</v>
      </c>
      <c r="K200">
        <v>11</v>
      </c>
      <c r="L200">
        <v>14</v>
      </c>
      <c r="M200">
        <v>0</v>
      </c>
      <c r="N200">
        <v>0</v>
      </c>
      <c r="O200">
        <v>11</v>
      </c>
      <c r="P200">
        <v>11</v>
      </c>
      <c r="Q200">
        <v>78.571399999999997</v>
      </c>
      <c r="R200">
        <v>1</v>
      </c>
      <c r="S200">
        <v>0</v>
      </c>
      <c r="T200">
        <v>0</v>
      </c>
      <c r="U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21</v>
      </c>
      <c r="AI200">
        <v>21</v>
      </c>
      <c r="AJ200">
        <v>0</v>
      </c>
      <c r="AK200">
        <v>0</v>
      </c>
    </row>
    <row r="201" spans="1:37" x14ac:dyDescent="0.2">
      <c r="A201">
        <v>513532</v>
      </c>
      <c r="B201" t="s">
        <v>482</v>
      </c>
      <c r="C201">
        <v>21</v>
      </c>
      <c r="D201" t="s">
        <v>828</v>
      </c>
      <c r="E201" t="s">
        <v>845</v>
      </c>
      <c r="F201" t="s">
        <v>846</v>
      </c>
      <c r="G201" t="s">
        <v>2156</v>
      </c>
      <c r="H201">
        <v>2</v>
      </c>
      <c r="I201">
        <v>2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0</v>
      </c>
      <c r="R201">
        <v>2</v>
      </c>
      <c r="S201">
        <v>30</v>
      </c>
      <c r="T201">
        <v>13</v>
      </c>
      <c r="U201">
        <v>5</v>
      </c>
      <c r="V201">
        <v>2.6</v>
      </c>
      <c r="W201">
        <v>2.6</v>
      </c>
      <c r="X201" s="1">
        <v>43593</v>
      </c>
      <c r="Y201">
        <v>0</v>
      </c>
      <c r="Z201">
        <v>2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210</v>
      </c>
      <c r="AI201">
        <v>0</v>
      </c>
      <c r="AJ201">
        <v>200</v>
      </c>
      <c r="AK201">
        <v>10</v>
      </c>
    </row>
    <row r="202" spans="1:37" x14ac:dyDescent="0.2">
      <c r="A202">
        <v>513533</v>
      </c>
      <c r="B202" t="s">
        <v>482</v>
      </c>
      <c r="C202">
        <v>21</v>
      </c>
      <c r="D202" t="s">
        <v>828</v>
      </c>
      <c r="E202" t="s">
        <v>847</v>
      </c>
      <c r="F202" t="s">
        <v>848</v>
      </c>
      <c r="G202" t="s">
        <v>2156</v>
      </c>
      <c r="H202">
        <v>9</v>
      </c>
      <c r="I202">
        <v>9</v>
      </c>
      <c r="J202">
        <v>4</v>
      </c>
      <c r="K202">
        <v>23</v>
      </c>
      <c r="L202">
        <v>41</v>
      </c>
      <c r="M202">
        <v>0</v>
      </c>
      <c r="N202">
        <v>1</v>
      </c>
      <c r="O202">
        <v>10</v>
      </c>
      <c r="P202">
        <v>4.5999999999999996</v>
      </c>
      <c r="Q202">
        <v>56.0976</v>
      </c>
      <c r="R202">
        <v>9</v>
      </c>
      <c r="S202">
        <v>187</v>
      </c>
      <c r="T202">
        <v>85</v>
      </c>
      <c r="U202">
        <v>11</v>
      </c>
      <c r="V202">
        <v>7.7272999999999996</v>
      </c>
      <c r="W202">
        <v>2.7273000000000001</v>
      </c>
      <c r="X202" s="1">
        <v>43527</v>
      </c>
      <c r="Y202">
        <v>3</v>
      </c>
      <c r="Z202">
        <v>10</v>
      </c>
      <c r="AA202">
        <v>1</v>
      </c>
      <c r="AB202">
        <v>0</v>
      </c>
      <c r="AC202">
        <v>2</v>
      </c>
      <c r="AD202">
        <v>0</v>
      </c>
      <c r="AE202">
        <v>0</v>
      </c>
      <c r="AF202">
        <v>1</v>
      </c>
      <c r="AG202">
        <v>1</v>
      </c>
      <c r="AH202">
        <v>645</v>
      </c>
      <c r="AI202">
        <v>45</v>
      </c>
      <c r="AJ202">
        <v>550</v>
      </c>
      <c r="AK202">
        <v>50</v>
      </c>
    </row>
    <row r="203" spans="1:37" x14ac:dyDescent="0.2">
      <c r="A203">
        <v>265331</v>
      </c>
      <c r="B203" t="s">
        <v>482</v>
      </c>
      <c r="C203">
        <v>21</v>
      </c>
      <c r="D203" t="s">
        <v>828</v>
      </c>
      <c r="E203" t="s">
        <v>831</v>
      </c>
      <c r="F203" t="s">
        <v>832</v>
      </c>
      <c r="G203" t="s">
        <v>2156</v>
      </c>
      <c r="H203">
        <v>8</v>
      </c>
      <c r="I203">
        <v>8</v>
      </c>
      <c r="J203">
        <v>0</v>
      </c>
      <c r="K203">
        <v>96</v>
      </c>
      <c r="L203">
        <v>100</v>
      </c>
      <c r="M203">
        <v>3</v>
      </c>
      <c r="N203">
        <v>6</v>
      </c>
      <c r="O203">
        <v>40</v>
      </c>
      <c r="P203">
        <v>12</v>
      </c>
      <c r="Q203">
        <v>96</v>
      </c>
      <c r="R203">
        <v>8</v>
      </c>
      <c r="S203">
        <v>163</v>
      </c>
      <c r="T203">
        <v>93</v>
      </c>
      <c r="U203">
        <v>15</v>
      </c>
      <c r="V203">
        <v>6.2</v>
      </c>
      <c r="W203">
        <v>3.4232999999999998</v>
      </c>
      <c r="X203" s="1">
        <v>43541</v>
      </c>
      <c r="Y203">
        <v>3</v>
      </c>
      <c r="Z203">
        <v>8</v>
      </c>
      <c r="AA203">
        <v>4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2</v>
      </c>
      <c r="AH203">
        <v>921</v>
      </c>
      <c r="AI203">
        <v>211</v>
      </c>
      <c r="AJ203">
        <v>650</v>
      </c>
      <c r="AK203">
        <v>60</v>
      </c>
    </row>
    <row r="204" spans="1:37" x14ac:dyDescent="0.2">
      <c r="A204">
        <v>1260034</v>
      </c>
      <c r="B204" t="s">
        <v>482</v>
      </c>
      <c r="C204">
        <v>21</v>
      </c>
      <c r="D204" t="s">
        <v>828</v>
      </c>
      <c r="E204" t="s">
        <v>857</v>
      </c>
      <c r="F204" t="s">
        <v>858</v>
      </c>
      <c r="G204" t="s">
        <v>2156</v>
      </c>
      <c r="H204">
        <v>7</v>
      </c>
      <c r="I204">
        <v>7</v>
      </c>
      <c r="J204">
        <v>0</v>
      </c>
      <c r="K204">
        <v>75</v>
      </c>
      <c r="L204">
        <v>106</v>
      </c>
      <c r="M204">
        <v>6</v>
      </c>
      <c r="N204">
        <v>0</v>
      </c>
      <c r="O204">
        <v>33</v>
      </c>
      <c r="P204">
        <v>10.7143</v>
      </c>
      <c r="Q204">
        <v>70.7547</v>
      </c>
      <c r="R204">
        <v>7</v>
      </c>
      <c r="S204">
        <v>150</v>
      </c>
      <c r="T204">
        <v>102</v>
      </c>
      <c r="U204">
        <v>12</v>
      </c>
      <c r="V204">
        <v>8.5</v>
      </c>
      <c r="W204">
        <v>4.08</v>
      </c>
      <c r="X204" s="1">
        <v>43568</v>
      </c>
      <c r="Y204">
        <v>2</v>
      </c>
      <c r="Z204">
        <v>17</v>
      </c>
      <c r="AA204">
        <v>4</v>
      </c>
      <c r="AB204">
        <v>0</v>
      </c>
      <c r="AC204">
        <v>6</v>
      </c>
      <c r="AD204">
        <v>0</v>
      </c>
      <c r="AE204">
        <v>0</v>
      </c>
      <c r="AF204">
        <v>0</v>
      </c>
      <c r="AG204">
        <v>1</v>
      </c>
      <c r="AH204">
        <v>641</v>
      </c>
      <c r="AI204">
        <v>101</v>
      </c>
      <c r="AJ204">
        <v>470</v>
      </c>
      <c r="AK204">
        <v>70</v>
      </c>
    </row>
    <row r="205" spans="1:37" x14ac:dyDescent="0.2">
      <c r="A205">
        <v>216807</v>
      </c>
      <c r="B205" t="s">
        <v>482</v>
      </c>
      <c r="C205">
        <v>21</v>
      </c>
      <c r="D205" t="s">
        <v>828</v>
      </c>
      <c r="E205" t="s">
        <v>829</v>
      </c>
      <c r="F205" t="s">
        <v>830</v>
      </c>
      <c r="G205" t="s">
        <v>2156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R205">
        <v>1</v>
      </c>
      <c r="S205">
        <v>0</v>
      </c>
      <c r="T205">
        <v>0</v>
      </c>
      <c r="U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">
      <c r="A206">
        <v>513523</v>
      </c>
      <c r="B206" t="s">
        <v>482</v>
      </c>
      <c r="C206">
        <v>21</v>
      </c>
      <c r="D206" t="s">
        <v>828</v>
      </c>
      <c r="E206" t="s">
        <v>840</v>
      </c>
      <c r="F206" t="s">
        <v>841</v>
      </c>
      <c r="G206" t="s">
        <v>2156</v>
      </c>
      <c r="H206">
        <v>5</v>
      </c>
      <c r="I206">
        <v>5</v>
      </c>
      <c r="J206">
        <v>0</v>
      </c>
      <c r="K206">
        <v>18</v>
      </c>
      <c r="L206">
        <v>31</v>
      </c>
      <c r="M206">
        <v>1</v>
      </c>
      <c r="N206">
        <v>0</v>
      </c>
      <c r="O206">
        <v>8</v>
      </c>
      <c r="P206">
        <v>3.6</v>
      </c>
      <c r="Q206">
        <v>58.064500000000002</v>
      </c>
      <c r="R206">
        <v>5</v>
      </c>
      <c r="S206">
        <v>0</v>
      </c>
      <c r="T206">
        <v>0</v>
      </c>
      <c r="U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0</v>
      </c>
      <c r="AE206">
        <v>0</v>
      </c>
      <c r="AF206">
        <v>1</v>
      </c>
      <c r="AG206">
        <v>1</v>
      </c>
      <c r="AH206">
        <v>59</v>
      </c>
      <c r="AI206">
        <v>9</v>
      </c>
      <c r="AJ206">
        <v>0</v>
      </c>
      <c r="AK206">
        <v>50</v>
      </c>
    </row>
    <row r="207" spans="1:37" x14ac:dyDescent="0.2">
      <c r="A207">
        <v>512693</v>
      </c>
      <c r="B207" t="s">
        <v>482</v>
      </c>
      <c r="C207">
        <v>21</v>
      </c>
      <c r="D207" t="s">
        <v>828</v>
      </c>
      <c r="E207" t="s">
        <v>487</v>
      </c>
      <c r="F207" t="s">
        <v>835</v>
      </c>
      <c r="G207" t="s">
        <v>2156</v>
      </c>
      <c r="H207">
        <v>10</v>
      </c>
      <c r="I207">
        <v>10</v>
      </c>
      <c r="J207">
        <v>2</v>
      </c>
      <c r="K207">
        <v>59</v>
      </c>
      <c r="L207">
        <v>103</v>
      </c>
      <c r="M207">
        <v>2</v>
      </c>
      <c r="N207">
        <v>1</v>
      </c>
      <c r="O207">
        <v>21</v>
      </c>
      <c r="P207">
        <v>7.375</v>
      </c>
      <c r="Q207">
        <v>57.281599999999997</v>
      </c>
      <c r="R207">
        <v>10</v>
      </c>
      <c r="S207">
        <v>0</v>
      </c>
      <c r="T207">
        <v>0</v>
      </c>
      <c r="U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3</v>
      </c>
      <c r="AE207">
        <v>20</v>
      </c>
      <c r="AF207">
        <v>3</v>
      </c>
      <c r="AG207">
        <v>3</v>
      </c>
      <c r="AH207">
        <v>403</v>
      </c>
      <c r="AI207">
        <v>83</v>
      </c>
      <c r="AJ207">
        <v>0</v>
      </c>
      <c r="AK207">
        <v>320</v>
      </c>
    </row>
    <row r="208" spans="1:37" x14ac:dyDescent="0.2">
      <c r="A208">
        <v>1212081</v>
      </c>
      <c r="B208" t="s">
        <v>482</v>
      </c>
      <c r="C208">
        <v>21</v>
      </c>
      <c r="D208" t="s">
        <v>828</v>
      </c>
      <c r="E208" t="s">
        <v>563</v>
      </c>
      <c r="F208" t="s">
        <v>856</v>
      </c>
      <c r="G208" t="s">
        <v>2156</v>
      </c>
      <c r="H208">
        <v>7</v>
      </c>
      <c r="I208">
        <v>7</v>
      </c>
      <c r="J208">
        <v>5</v>
      </c>
      <c r="K208">
        <v>2</v>
      </c>
      <c r="L208">
        <v>8</v>
      </c>
      <c r="M208">
        <v>0</v>
      </c>
      <c r="N208">
        <v>0</v>
      </c>
      <c r="O208">
        <v>1</v>
      </c>
      <c r="P208">
        <v>1</v>
      </c>
      <c r="Q208">
        <v>25</v>
      </c>
      <c r="R208">
        <v>7</v>
      </c>
      <c r="S208">
        <v>120</v>
      </c>
      <c r="T208">
        <v>74</v>
      </c>
      <c r="U208">
        <v>6</v>
      </c>
      <c r="V208">
        <v>12.333299999999999</v>
      </c>
      <c r="W208">
        <v>3.7</v>
      </c>
      <c r="X208" s="1">
        <v>43565</v>
      </c>
      <c r="Y208">
        <v>2</v>
      </c>
      <c r="Z208">
        <v>15</v>
      </c>
      <c r="AA208">
        <v>0</v>
      </c>
      <c r="AB208">
        <v>0</v>
      </c>
      <c r="AC208">
        <v>2</v>
      </c>
      <c r="AD208">
        <v>0</v>
      </c>
      <c r="AE208">
        <v>0</v>
      </c>
      <c r="AF208">
        <v>1</v>
      </c>
      <c r="AG208">
        <v>1</v>
      </c>
      <c r="AH208">
        <v>362</v>
      </c>
      <c r="AI208">
        <v>2</v>
      </c>
      <c r="AJ208">
        <v>310</v>
      </c>
      <c r="AK208">
        <v>50</v>
      </c>
    </row>
    <row r="209" spans="1:37" x14ac:dyDescent="0.2">
      <c r="A209">
        <v>322114</v>
      </c>
      <c r="B209" t="s">
        <v>482</v>
      </c>
      <c r="C209">
        <v>21</v>
      </c>
      <c r="D209" t="s">
        <v>828</v>
      </c>
      <c r="E209" t="s">
        <v>833</v>
      </c>
      <c r="F209" t="s">
        <v>834</v>
      </c>
      <c r="G209" t="s">
        <v>2156</v>
      </c>
      <c r="H209">
        <v>7</v>
      </c>
      <c r="I209">
        <v>7</v>
      </c>
      <c r="J209">
        <v>0</v>
      </c>
      <c r="K209">
        <v>148</v>
      </c>
      <c r="L209">
        <v>128</v>
      </c>
      <c r="M209">
        <v>10</v>
      </c>
      <c r="N209">
        <v>8</v>
      </c>
      <c r="O209">
        <v>34</v>
      </c>
      <c r="P209">
        <v>21.142900000000001</v>
      </c>
      <c r="Q209">
        <v>115.625</v>
      </c>
      <c r="R209">
        <v>7</v>
      </c>
      <c r="S209">
        <v>0</v>
      </c>
      <c r="T209">
        <v>0</v>
      </c>
      <c r="U209">
        <v>0</v>
      </c>
      <c r="Y209">
        <v>0</v>
      </c>
      <c r="Z209">
        <v>0</v>
      </c>
      <c r="AA209">
        <v>0</v>
      </c>
      <c r="AB209">
        <v>0</v>
      </c>
      <c r="AC209">
        <v>5</v>
      </c>
      <c r="AD209">
        <v>0</v>
      </c>
      <c r="AE209">
        <v>0</v>
      </c>
      <c r="AF209">
        <v>0</v>
      </c>
      <c r="AG209">
        <v>1</v>
      </c>
      <c r="AH209">
        <v>444</v>
      </c>
      <c r="AI209">
        <v>384</v>
      </c>
      <c r="AJ209">
        <v>0</v>
      </c>
      <c r="AK209">
        <v>60</v>
      </c>
    </row>
    <row r="210" spans="1:37" x14ac:dyDescent="0.2">
      <c r="A210">
        <v>1328659</v>
      </c>
      <c r="B210" t="s">
        <v>482</v>
      </c>
      <c r="C210">
        <v>21</v>
      </c>
      <c r="D210" t="s">
        <v>828</v>
      </c>
      <c r="E210" t="s">
        <v>860</v>
      </c>
      <c r="F210" t="s">
        <v>861</v>
      </c>
      <c r="G210" t="s">
        <v>2156</v>
      </c>
      <c r="H210">
        <v>3</v>
      </c>
      <c r="I210">
        <v>3</v>
      </c>
      <c r="J210">
        <v>1</v>
      </c>
      <c r="K210">
        <v>23</v>
      </c>
      <c r="L210">
        <v>22</v>
      </c>
      <c r="M210">
        <v>0</v>
      </c>
      <c r="N210">
        <v>1</v>
      </c>
      <c r="O210">
        <v>12</v>
      </c>
      <c r="P210">
        <v>11.5</v>
      </c>
      <c r="Q210">
        <v>104.5455</v>
      </c>
      <c r="R210">
        <v>3</v>
      </c>
      <c r="S210">
        <v>56</v>
      </c>
      <c r="T210">
        <v>33</v>
      </c>
      <c r="U210">
        <v>4</v>
      </c>
      <c r="V210">
        <v>8.25</v>
      </c>
      <c r="W210">
        <v>3.5356999999999998</v>
      </c>
      <c r="X210" s="1">
        <v>43537</v>
      </c>
      <c r="Y210">
        <v>0</v>
      </c>
      <c r="Z210">
        <v>10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255</v>
      </c>
      <c r="AI210">
        <v>95</v>
      </c>
      <c r="AJ210">
        <v>150</v>
      </c>
      <c r="AK210">
        <v>10</v>
      </c>
    </row>
    <row r="211" spans="1:37" x14ac:dyDescent="0.2">
      <c r="A211">
        <v>513526</v>
      </c>
      <c r="B211" t="s">
        <v>482</v>
      </c>
      <c r="C211">
        <v>21</v>
      </c>
      <c r="D211" t="s">
        <v>828</v>
      </c>
      <c r="E211" t="s">
        <v>842</v>
      </c>
      <c r="F211" t="s">
        <v>843</v>
      </c>
      <c r="G211" t="s">
        <v>2156</v>
      </c>
      <c r="H211">
        <v>9</v>
      </c>
      <c r="I211">
        <v>9</v>
      </c>
      <c r="J211">
        <v>1</v>
      </c>
      <c r="K211">
        <v>73</v>
      </c>
      <c r="L211">
        <v>115</v>
      </c>
      <c r="M211">
        <v>4</v>
      </c>
      <c r="N211">
        <v>2</v>
      </c>
      <c r="O211">
        <v>31</v>
      </c>
      <c r="P211">
        <v>9.125</v>
      </c>
      <c r="Q211">
        <v>63.478299999999997</v>
      </c>
      <c r="R211">
        <v>9</v>
      </c>
      <c r="S211">
        <v>18</v>
      </c>
      <c r="T211">
        <v>22</v>
      </c>
      <c r="U211">
        <v>1</v>
      </c>
      <c r="V211">
        <v>22</v>
      </c>
      <c r="W211">
        <v>7.3333000000000004</v>
      </c>
      <c r="X211" s="1">
        <v>43475</v>
      </c>
      <c r="Y211">
        <v>0</v>
      </c>
      <c r="Z211">
        <v>1</v>
      </c>
      <c r="AA211">
        <v>1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151</v>
      </c>
      <c r="AI211">
        <v>101</v>
      </c>
      <c r="AJ211">
        <v>30</v>
      </c>
      <c r="AK211">
        <v>20</v>
      </c>
    </row>
    <row r="212" spans="1:37" x14ac:dyDescent="0.2">
      <c r="A212">
        <v>820492</v>
      </c>
      <c r="B212" t="s">
        <v>482</v>
      </c>
      <c r="C212">
        <v>21</v>
      </c>
      <c r="D212" t="s">
        <v>828</v>
      </c>
      <c r="E212" t="s">
        <v>849</v>
      </c>
      <c r="F212" t="s">
        <v>850</v>
      </c>
      <c r="G212" t="s">
        <v>2156</v>
      </c>
      <c r="H212">
        <v>9</v>
      </c>
      <c r="I212">
        <v>9</v>
      </c>
      <c r="J212">
        <v>2</v>
      </c>
      <c r="K212">
        <v>26</v>
      </c>
      <c r="L212">
        <v>64</v>
      </c>
      <c r="M212">
        <v>1</v>
      </c>
      <c r="N212">
        <v>0</v>
      </c>
      <c r="O212">
        <v>13</v>
      </c>
      <c r="P212">
        <v>3.7143000000000002</v>
      </c>
      <c r="Q212">
        <v>40.625</v>
      </c>
      <c r="R212">
        <v>9</v>
      </c>
      <c r="S212">
        <v>0</v>
      </c>
      <c r="T212">
        <v>0</v>
      </c>
      <c r="U212">
        <v>0</v>
      </c>
      <c r="Y212">
        <v>0</v>
      </c>
      <c r="Z212">
        <v>0</v>
      </c>
      <c r="AA212">
        <v>0</v>
      </c>
      <c r="AB212">
        <v>0</v>
      </c>
      <c r="AC212">
        <v>6</v>
      </c>
      <c r="AD212">
        <v>1</v>
      </c>
      <c r="AE212">
        <v>0</v>
      </c>
      <c r="AF212">
        <v>0</v>
      </c>
      <c r="AG212">
        <v>0</v>
      </c>
      <c r="AH212">
        <v>67</v>
      </c>
      <c r="AI212">
        <v>-3</v>
      </c>
      <c r="AJ212">
        <v>0</v>
      </c>
      <c r="AK212">
        <v>70</v>
      </c>
    </row>
    <row r="213" spans="1:37" x14ac:dyDescent="0.2">
      <c r="A213">
        <v>873225</v>
      </c>
      <c r="B213" t="s">
        <v>482</v>
      </c>
      <c r="C213">
        <v>21</v>
      </c>
      <c r="D213" t="s">
        <v>828</v>
      </c>
      <c r="E213" t="s">
        <v>631</v>
      </c>
      <c r="F213" t="s">
        <v>851</v>
      </c>
      <c r="G213" t="s">
        <v>2156</v>
      </c>
      <c r="H213">
        <v>1</v>
      </c>
      <c r="I213">
        <v>1</v>
      </c>
      <c r="J213">
        <v>0</v>
      </c>
      <c r="K213">
        <v>11</v>
      </c>
      <c r="L213">
        <v>29</v>
      </c>
      <c r="M213">
        <v>0</v>
      </c>
      <c r="N213">
        <v>0</v>
      </c>
      <c r="O213">
        <v>11</v>
      </c>
      <c r="P213">
        <v>11</v>
      </c>
      <c r="Q213">
        <v>37.930999999999997</v>
      </c>
      <c r="R213">
        <v>1</v>
      </c>
      <c r="S213">
        <v>6</v>
      </c>
      <c r="T213">
        <v>5</v>
      </c>
      <c r="U213">
        <v>1</v>
      </c>
      <c r="V213">
        <v>5</v>
      </c>
      <c r="W213">
        <v>5</v>
      </c>
      <c r="X213" s="1">
        <v>43470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31</v>
      </c>
      <c r="AI213">
        <v>11</v>
      </c>
      <c r="AJ213">
        <v>20</v>
      </c>
      <c r="AK213">
        <v>0</v>
      </c>
    </row>
    <row r="214" spans="1:37" x14ac:dyDescent="0.2">
      <c r="A214">
        <v>1271264</v>
      </c>
      <c r="B214" t="s">
        <v>482</v>
      </c>
      <c r="C214">
        <v>21</v>
      </c>
      <c r="D214" t="s">
        <v>862</v>
      </c>
      <c r="E214" t="s">
        <v>883</v>
      </c>
      <c r="F214" t="s">
        <v>884</v>
      </c>
      <c r="G214" t="s">
        <v>2156</v>
      </c>
      <c r="H214">
        <v>6</v>
      </c>
      <c r="I214">
        <v>6</v>
      </c>
      <c r="J214">
        <v>3</v>
      </c>
      <c r="K214">
        <v>8</v>
      </c>
      <c r="L214">
        <v>14</v>
      </c>
      <c r="M214">
        <v>0</v>
      </c>
      <c r="N214">
        <v>0</v>
      </c>
      <c r="O214">
        <v>4</v>
      </c>
      <c r="P214">
        <v>2.6667000000000001</v>
      </c>
      <c r="Q214">
        <v>57.142899999999997</v>
      </c>
      <c r="R214">
        <v>6</v>
      </c>
      <c r="S214">
        <v>0</v>
      </c>
      <c r="T214">
        <v>0</v>
      </c>
      <c r="U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-2</v>
      </c>
      <c r="AI214">
        <v>-2</v>
      </c>
      <c r="AJ214">
        <v>0</v>
      </c>
      <c r="AK214">
        <v>0</v>
      </c>
    </row>
    <row r="215" spans="1:37" x14ac:dyDescent="0.2">
      <c r="A215">
        <v>859248</v>
      </c>
      <c r="B215" t="s">
        <v>482</v>
      </c>
      <c r="C215">
        <v>21</v>
      </c>
      <c r="D215" t="s">
        <v>862</v>
      </c>
      <c r="E215" t="s">
        <v>515</v>
      </c>
      <c r="F215" t="s">
        <v>876</v>
      </c>
      <c r="G215" t="s">
        <v>2156</v>
      </c>
      <c r="H215">
        <v>10</v>
      </c>
      <c r="I215">
        <v>10</v>
      </c>
      <c r="J215">
        <v>2</v>
      </c>
      <c r="K215">
        <v>82</v>
      </c>
      <c r="L215">
        <v>143</v>
      </c>
      <c r="M215">
        <v>0</v>
      </c>
      <c r="N215">
        <v>0</v>
      </c>
      <c r="O215">
        <v>35</v>
      </c>
      <c r="P215">
        <v>10.25</v>
      </c>
      <c r="Q215">
        <v>57.342700000000001</v>
      </c>
      <c r="R215">
        <v>10</v>
      </c>
      <c r="S215">
        <v>180</v>
      </c>
      <c r="T215">
        <v>132</v>
      </c>
      <c r="U215">
        <v>10</v>
      </c>
      <c r="V215">
        <v>13.2</v>
      </c>
      <c r="W215">
        <v>4.4000000000000004</v>
      </c>
      <c r="X215" s="1">
        <v>43539</v>
      </c>
      <c r="Y215">
        <v>2</v>
      </c>
      <c r="Z215">
        <v>7</v>
      </c>
      <c r="AA215">
        <v>3</v>
      </c>
      <c r="AB215">
        <v>0</v>
      </c>
      <c r="AC215">
        <v>7</v>
      </c>
      <c r="AD215">
        <v>0</v>
      </c>
      <c r="AE215">
        <v>0</v>
      </c>
      <c r="AF215">
        <v>1</v>
      </c>
      <c r="AG215">
        <v>1</v>
      </c>
      <c r="AH215">
        <v>642</v>
      </c>
      <c r="AI215">
        <v>122</v>
      </c>
      <c r="AJ215">
        <v>420</v>
      </c>
      <c r="AK215">
        <v>100</v>
      </c>
    </row>
    <row r="216" spans="1:37" x14ac:dyDescent="0.2">
      <c r="A216">
        <v>854371</v>
      </c>
      <c r="B216" t="s">
        <v>482</v>
      </c>
      <c r="C216">
        <v>21</v>
      </c>
      <c r="D216" t="s">
        <v>862</v>
      </c>
      <c r="E216" t="s">
        <v>874</v>
      </c>
      <c r="F216" t="s">
        <v>875</v>
      </c>
      <c r="G216" t="s">
        <v>2156</v>
      </c>
      <c r="H216">
        <v>3</v>
      </c>
      <c r="I216">
        <v>3</v>
      </c>
      <c r="J216">
        <v>0</v>
      </c>
      <c r="K216">
        <v>45</v>
      </c>
      <c r="L216">
        <v>72</v>
      </c>
      <c r="M216">
        <v>1</v>
      </c>
      <c r="N216">
        <v>1</v>
      </c>
      <c r="O216">
        <v>31</v>
      </c>
      <c r="P216">
        <v>15</v>
      </c>
      <c r="Q216">
        <v>62.5</v>
      </c>
      <c r="R216">
        <v>3</v>
      </c>
      <c r="S216">
        <v>6</v>
      </c>
      <c r="T216">
        <v>5</v>
      </c>
      <c r="U216">
        <v>0</v>
      </c>
      <c r="W216">
        <v>5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88</v>
      </c>
      <c r="AI216">
        <v>88</v>
      </c>
      <c r="AJ216">
        <v>0</v>
      </c>
      <c r="AK216">
        <v>0</v>
      </c>
    </row>
    <row r="217" spans="1:37" x14ac:dyDescent="0.2">
      <c r="A217">
        <v>512810</v>
      </c>
      <c r="B217" t="s">
        <v>482</v>
      </c>
      <c r="C217">
        <v>21</v>
      </c>
      <c r="D217" t="s">
        <v>862</v>
      </c>
      <c r="E217" t="s">
        <v>864</v>
      </c>
      <c r="F217" t="s">
        <v>865</v>
      </c>
      <c r="G217" t="s">
        <v>2156</v>
      </c>
      <c r="H217">
        <v>9</v>
      </c>
      <c r="I217">
        <v>9</v>
      </c>
      <c r="J217">
        <v>0</v>
      </c>
      <c r="K217">
        <v>57</v>
      </c>
      <c r="L217">
        <v>108</v>
      </c>
      <c r="M217">
        <v>4</v>
      </c>
      <c r="N217">
        <v>2</v>
      </c>
      <c r="O217">
        <v>16</v>
      </c>
      <c r="P217">
        <v>6.3333000000000004</v>
      </c>
      <c r="Q217">
        <v>52.777799999999999</v>
      </c>
      <c r="R217">
        <v>9</v>
      </c>
      <c r="S217">
        <v>210</v>
      </c>
      <c r="T217">
        <v>84</v>
      </c>
      <c r="U217">
        <v>15</v>
      </c>
      <c r="V217">
        <v>5.6</v>
      </c>
      <c r="W217">
        <v>2.4</v>
      </c>
      <c r="X217" s="1">
        <v>43533</v>
      </c>
      <c r="Y217">
        <v>5</v>
      </c>
      <c r="Z217">
        <v>6</v>
      </c>
      <c r="AA217">
        <v>2</v>
      </c>
      <c r="AB217">
        <v>0</v>
      </c>
      <c r="AC217">
        <v>9</v>
      </c>
      <c r="AD217">
        <v>0</v>
      </c>
      <c r="AE217">
        <v>2</v>
      </c>
      <c r="AF217">
        <v>0</v>
      </c>
      <c r="AG217">
        <v>1</v>
      </c>
      <c r="AH217">
        <v>945</v>
      </c>
      <c r="AI217">
        <v>55</v>
      </c>
      <c r="AJ217">
        <v>770</v>
      </c>
      <c r="AK217">
        <v>120</v>
      </c>
    </row>
    <row r="218" spans="1:37" x14ac:dyDescent="0.2">
      <c r="A218">
        <v>1279616</v>
      </c>
      <c r="B218" t="s">
        <v>482</v>
      </c>
      <c r="C218">
        <v>21</v>
      </c>
      <c r="D218" t="s">
        <v>862</v>
      </c>
      <c r="E218" t="s">
        <v>893</v>
      </c>
      <c r="F218" t="s">
        <v>894</v>
      </c>
      <c r="G218" t="s">
        <v>2156</v>
      </c>
      <c r="H218">
        <v>1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R218">
        <v>1</v>
      </c>
      <c r="S218">
        <v>0</v>
      </c>
      <c r="T218">
        <v>0</v>
      </c>
      <c r="U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">
      <c r="A219">
        <v>843852</v>
      </c>
      <c r="B219" t="s">
        <v>482</v>
      </c>
      <c r="C219">
        <v>21</v>
      </c>
      <c r="D219" t="s">
        <v>862</v>
      </c>
      <c r="E219" t="s">
        <v>873</v>
      </c>
      <c r="F219" t="s">
        <v>508</v>
      </c>
      <c r="G219" t="s">
        <v>2156</v>
      </c>
      <c r="H219">
        <v>8</v>
      </c>
      <c r="I219">
        <v>8</v>
      </c>
      <c r="J219">
        <v>1</v>
      </c>
      <c r="K219">
        <v>18</v>
      </c>
      <c r="L219">
        <v>40</v>
      </c>
      <c r="M219">
        <v>1</v>
      </c>
      <c r="N219">
        <v>0</v>
      </c>
      <c r="O219">
        <v>8</v>
      </c>
      <c r="P219">
        <v>2.5714000000000001</v>
      </c>
      <c r="Q219">
        <v>45</v>
      </c>
      <c r="R219">
        <v>8</v>
      </c>
      <c r="S219">
        <v>12</v>
      </c>
      <c r="T219">
        <v>9</v>
      </c>
      <c r="U219">
        <v>2</v>
      </c>
      <c r="V219">
        <v>4.5</v>
      </c>
      <c r="W219">
        <v>4.5</v>
      </c>
      <c r="X219" s="1">
        <v>43472</v>
      </c>
      <c r="Y219">
        <v>0</v>
      </c>
      <c r="Z219">
        <v>2</v>
      </c>
      <c r="AA219">
        <v>0</v>
      </c>
      <c r="AB219">
        <v>0</v>
      </c>
      <c r="AC219">
        <v>3</v>
      </c>
      <c r="AD219">
        <v>0</v>
      </c>
      <c r="AE219">
        <v>0</v>
      </c>
      <c r="AF219">
        <v>0</v>
      </c>
      <c r="AG219">
        <v>0</v>
      </c>
      <c r="AH219">
        <v>69</v>
      </c>
      <c r="AI219">
        <v>-1</v>
      </c>
      <c r="AJ219">
        <v>40</v>
      </c>
      <c r="AK219">
        <v>30</v>
      </c>
    </row>
    <row r="220" spans="1:37" x14ac:dyDescent="0.2">
      <c r="A220">
        <v>566891</v>
      </c>
      <c r="B220" t="s">
        <v>482</v>
      </c>
      <c r="C220">
        <v>21</v>
      </c>
      <c r="D220" t="s">
        <v>862</v>
      </c>
      <c r="E220" t="s">
        <v>870</v>
      </c>
      <c r="F220" t="s">
        <v>871</v>
      </c>
      <c r="G220" t="s">
        <v>2156</v>
      </c>
      <c r="H220">
        <v>9</v>
      </c>
      <c r="I220">
        <v>9</v>
      </c>
      <c r="J220">
        <v>3</v>
      </c>
      <c r="K220">
        <v>12</v>
      </c>
      <c r="L220">
        <v>21</v>
      </c>
      <c r="M220">
        <v>0</v>
      </c>
      <c r="N220">
        <v>0</v>
      </c>
      <c r="O220">
        <v>4</v>
      </c>
      <c r="P220">
        <v>2</v>
      </c>
      <c r="Q220">
        <v>57.142899999999997</v>
      </c>
      <c r="R220">
        <v>9</v>
      </c>
      <c r="S220">
        <v>177</v>
      </c>
      <c r="T220">
        <v>117</v>
      </c>
      <c r="U220">
        <v>13</v>
      </c>
      <c r="V220">
        <v>9</v>
      </c>
      <c r="W220">
        <v>3.9661</v>
      </c>
      <c r="X220" s="1">
        <v>43589</v>
      </c>
      <c r="Y220">
        <v>0</v>
      </c>
      <c r="Z220">
        <v>12</v>
      </c>
      <c r="AA220">
        <v>3</v>
      </c>
      <c r="AB220">
        <v>0</v>
      </c>
      <c r="AC220">
        <v>3</v>
      </c>
      <c r="AD220">
        <v>0</v>
      </c>
      <c r="AE220">
        <v>0</v>
      </c>
      <c r="AF220">
        <v>1</v>
      </c>
      <c r="AG220">
        <v>0</v>
      </c>
      <c r="AH220">
        <v>562</v>
      </c>
      <c r="AI220">
        <v>12</v>
      </c>
      <c r="AJ220">
        <v>500</v>
      </c>
      <c r="AK220">
        <v>50</v>
      </c>
    </row>
    <row r="221" spans="1:37" x14ac:dyDescent="0.2">
      <c r="A221">
        <v>1271263</v>
      </c>
      <c r="B221" t="s">
        <v>482</v>
      </c>
      <c r="C221">
        <v>21</v>
      </c>
      <c r="D221" t="s">
        <v>862</v>
      </c>
      <c r="E221" t="s">
        <v>881</v>
      </c>
      <c r="F221" t="s">
        <v>882</v>
      </c>
      <c r="G221" t="s">
        <v>2156</v>
      </c>
      <c r="H221">
        <v>5</v>
      </c>
      <c r="I221">
        <v>5</v>
      </c>
      <c r="J221">
        <v>1</v>
      </c>
      <c r="K221">
        <v>5</v>
      </c>
      <c r="L221">
        <v>17</v>
      </c>
      <c r="M221">
        <v>0</v>
      </c>
      <c r="N221">
        <v>0</v>
      </c>
      <c r="O221">
        <v>2</v>
      </c>
      <c r="P221">
        <v>1.25</v>
      </c>
      <c r="Q221">
        <v>29.411799999999999</v>
      </c>
      <c r="R221">
        <v>5</v>
      </c>
      <c r="S221">
        <v>102</v>
      </c>
      <c r="T221">
        <v>75</v>
      </c>
      <c r="U221">
        <v>7</v>
      </c>
      <c r="V221">
        <v>10.7143</v>
      </c>
      <c r="W221">
        <v>4.4118000000000004</v>
      </c>
      <c r="X221" s="1">
        <v>43551</v>
      </c>
      <c r="Y221">
        <v>0</v>
      </c>
      <c r="Z221">
        <v>12</v>
      </c>
      <c r="AA221">
        <v>1</v>
      </c>
      <c r="AB221">
        <v>0</v>
      </c>
      <c r="AC221">
        <v>4</v>
      </c>
      <c r="AD221">
        <v>0</v>
      </c>
      <c r="AE221">
        <v>0</v>
      </c>
      <c r="AF221">
        <v>0</v>
      </c>
      <c r="AG221">
        <v>0</v>
      </c>
      <c r="AH221">
        <v>275</v>
      </c>
      <c r="AI221">
        <v>-15</v>
      </c>
      <c r="AJ221">
        <v>250</v>
      </c>
      <c r="AK221">
        <v>40</v>
      </c>
    </row>
    <row r="222" spans="1:37" x14ac:dyDescent="0.2">
      <c r="A222">
        <v>1273116</v>
      </c>
      <c r="B222" t="s">
        <v>482</v>
      </c>
      <c r="C222">
        <v>21</v>
      </c>
      <c r="D222" t="s">
        <v>862</v>
      </c>
      <c r="E222" t="s">
        <v>891</v>
      </c>
      <c r="F222" t="s">
        <v>892</v>
      </c>
      <c r="G222" t="s">
        <v>2156</v>
      </c>
      <c r="H222">
        <v>3</v>
      </c>
      <c r="I222">
        <v>3</v>
      </c>
      <c r="J222">
        <v>1</v>
      </c>
      <c r="K222">
        <v>6</v>
      </c>
      <c r="L222">
        <v>20</v>
      </c>
      <c r="M222">
        <v>0</v>
      </c>
      <c r="N222">
        <v>0</v>
      </c>
      <c r="O222">
        <v>4</v>
      </c>
      <c r="P222">
        <v>3</v>
      </c>
      <c r="Q222">
        <v>30</v>
      </c>
      <c r="R222">
        <v>3</v>
      </c>
      <c r="S222">
        <v>18</v>
      </c>
      <c r="T222">
        <v>28</v>
      </c>
      <c r="U222">
        <v>0</v>
      </c>
      <c r="W222">
        <v>9.3332999999999995</v>
      </c>
      <c r="Y222">
        <v>0</v>
      </c>
      <c r="Z222">
        <v>3</v>
      </c>
      <c r="AA222">
        <v>4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16</v>
      </c>
      <c r="AI222">
        <v>-4</v>
      </c>
      <c r="AJ222">
        <v>10</v>
      </c>
      <c r="AK222">
        <v>10</v>
      </c>
    </row>
    <row r="223" spans="1:37" x14ac:dyDescent="0.2">
      <c r="A223">
        <v>1271265</v>
      </c>
      <c r="B223" t="s">
        <v>482</v>
      </c>
      <c r="C223">
        <v>21</v>
      </c>
      <c r="D223" t="s">
        <v>862</v>
      </c>
      <c r="E223" t="s">
        <v>885</v>
      </c>
      <c r="F223" t="s">
        <v>886</v>
      </c>
      <c r="G223" t="s">
        <v>2156</v>
      </c>
      <c r="H223">
        <v>1</v>
      </c>
      <c r="I223">
        <v>1</v>
      </c>
      <c r="J223">
        <v>0</v>
      </c>
      <c r="K223">
        <v>3</v>
      </c>
      <c r="L223">
        <v>5</v>
      </c>
      <c r="M223">
        <v>0</v>
      </c>
      <c r="N223">
        <v>0</v>
      </c>
      <c r="O223">
        <v>3</v>
      </c>
      <c r="P223">
        <v>3</v>
      </c>
      <c r="Q223">
        <v>60</v>
      </c>
      <c r="R223">
        <v>1</v>
      </c>
      <c r="S223">
        <v>0</v>
      </c>
      <c r="T223">
        <v>0</v>
      </c>
      <c r="U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3</v>
      </c>
      <c r="AI223">
        <v>3</v>
      </c>
      <c r="AJ223">
        <v>0</v>
      </c>
      <c r="AK223">
        <v>0</v>
      </c>
    </row>
    <row r="224" spans="1:37" x14ac:dyDescent="0.2">
      <c r="A224">
        <v>515431</v>
      </c>
      <c r="B224" t="s">
        <v>482</v>
      </c>
      <c r="C224">
        <v>21</v>
      </c>
      <c r="D224" t="s">
        <v>862</v>
      </c>
      <c r="E224" t="s">
        <v>866</v>
      </c>
      <c r="F224" t="s">
        <v>867</v>
      </c>
      <c r="G224" t="s">
        <v>2156</v>
      </c>
      <c r="H224">
        <v>9</v>
      </c>
      <c r="I224">
        <v>9</v>
      </c>
      <c r="J224">
        <v>0</v>
      </c>
      <c r="K224">
        <v>146</v>
      </c>
      <c r="L224">
        <v>190</v>
      </c>
      <c r="M224">
        <v>3</v>
      </c>
      <c r="N224">
        <v>7</v>
      </c>
      <c r="O224">
        <v>58</v>
      </c>
      <c r="P224">
        <v>16.222200000000001</v>
      </c>
      <c r="Q224">
        <v>76.842100000000002</v>
      </c>
      <c r="R224">
        <v>9</v>
      </c>
      <c r="S224">
        <v>138</v>
      </c>
      <c r="T224">
        <v>127</v>
      </c>
      <c r="U224">
        <v>7</v>
      </c>
      <c r="V224">
        <v>18.142900000000001</v>
      </c>
      <c r="W224">
        <v>5.5217000000000001</v>
      </c>
      <c r="X224" s="1">
        <v>43505</v>
      </c>
      <c r="Y224">
        <v>2</v>
      </c>
      <c r="Z224">
        <v>14</v>
      </c>
      <c r="AA224">
        <v>7</v>
      </c>
      <c r="AB224">
        <v>0</v>
      </c>
      <c r="AC224">
        <v>4</v>
      </c>
      <c r="AD224">
        <v>0</v>
      </c>
      <c r="AE224">
        <v>14</v>
      </c>
      <c r="AF224">
        <v>0</v>
      </c>
      <c r="AG224">
        <v>3</v>
      </c>
      <c r="AH224">
        <v>839</v>
      </c>
      <c r="AI224">
        <v>349</v>
      </c>
      <c r="AJ224">
        <v>280</v>
      </c>
      <c r="AK224">
        <v>210</v>
      </c>
    </row>
    <row r="225" spans="1:37" x14ac:dyDescent="0.2">
      <c r="A225">
        <v>515432</v>
      </c>
      <c r="B225" t="s">
        <v>482</v>
      </c>
      <c r="C225">
        <v>21</v>
      </c>
      <c r="D225" t="s">
        <v>862</v>
      </c>
      <c r="E225" t="s">
        <v>868</v>
      </c>
      <c r="F225" t="s">
        <v>869</v>
      </c>
      <c r="G225" t="s">
        <v>2156</v>
      </c>
      <c r="H225">
        <v>8</v>
      </c>
      <c r="I225">
        <v>8</v>
      </c>
      <c r="J225">
        <v>0</v>
      </c>
      <c r="K225">
        <v>34</v>
      </c>
      <c r="L225">
        <v>72</v>
      </c>
      <c r="M225">
        <v>1</v>
      </c>
      <c r="N225">
        <v>0</v>
      </c>
      <c r="O225">
        <v>11</v>
      </c>
      <c r="P225">
        <v>4.25</v>
      </c>
      <c r="Q225">
        <v>47.222200000000001</v>
      </c>
      <c r="R225">
        <v>8</v>
      </c>
      <c r="S225">
        <v>0</v>
      </c>
      <c r="T225">
        <v>0</v>
      </c>
      <c r="U225">
        <v>0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0</v>
      </c>
      <c r="AE225">
        <v>0</v>
      </c>
      <c r="AF225">
        <v>0</v>
      </c>
      <c r="AG225">
        <v>0</v>
      </c>
      <c r="AH225">
        <v>75</v>
      </c>
      <c r="AI225">
        <v>45</v>
      </c>
      <c r="AJ225">
        <v>0</v>
      </c>
      <c r="AK225">
        <v>30</v>
      </c>
    </row>
    <row r="226" spans="1:37" x14ac:dyDescent="0.2">
      <c r="A226">
        <v>114389</v>
      </c>
      <c r="B226" t="s">
        <v>482</v>
      </c>
      <c r="C226">
        <v>21</v>
      </c>
      <c r="D226" t="s">
        <v>862</v>
      </c>
      <c r="E226" t="s">
        <v>742</v>
      </c>
      <c r="F226" t="s">
        <v>863</v>
      </c>
      <c r="G226" t="s">
        <v>2156</v>
      </c>
      <c r="H226">
        <v>10</v>
      </c>
      <c r="I226">
        <v>10</v>
      </c>
      <c r="J226">
        <v>0</v>
      </c>
      <c r="K226">
        <v>78</v>
      </c>
      <c r="L226">
        <v>83</v>
      </c>
      <c r="M226">
        <v>1</v>
      </c>
      <c r="N226">
        <v>6</v>
      </c>
      <c r="O226">
        <v>19</v>
      </c>
      <c r="P226">
        <v>7.8</v>
      </c>
      <c r="Q226">
        <v>93.975899999999996</v>
      </c>
      <c r="R226">
        <v>10</v>
      </c>
      <c r="S226">
        <v>12</v>
      </c>
      <c r="T226">
        <v>13</v>
      </c>
      <c r="U226">
        <v>0</v>
      </c>
      <c r="W226">
        <v>6.5</v>
      </c>
      <c r="Y226">
        <v>0</v>
      </c>
      <c r="Z226">
        <v>1</v>
      </c>
      <c r="AA226">
        <v>0</v>
      </c>
      <c r="AB226">
        <v>0</v>
      </c>
      <c r="AC226">
        <v>6</v>
      </c>
      <c r="AD226">
        <v>0</v>
      </c>
      <c r="AE226">
        <v>0</v>
      </c>
      <c r="AF226">
        <v>0</v>
      </c>
      <c r="AG226">
        <v>0</v>
      </c>
      <c r="AH226">
        <v>261</v>
      </c>
      <c r="AI226">
        <v>201</v>
      </c>
      <c r="AJ226">
        <v>0</v>
      </c>
      <c r="AK226">
        <v>60</v>
      </c>
    </row>
    <row r="227" spans="1:37" x14ac:dyDescent="0.2">
      <c r="A227">
        <v>1271267</v>
      </c>
      <c r="B227" t="s">
        <v>482</v>
      </c>
      <c r="C227">
        <v>21</v>
      </c>
      <c r="D227" t="s">
        <v>862</v>
      </c>
      <c r="E227" t="s">
        <v>889</v>
      </c>
      <c r="F227" t="s">
        <v>890</v>
      </c>
      <c r="G227" t="s">
        <v>2156</v>
      </c>
      <c r="H227">
        <v>2</v>
      </c>
      <c r="I227">
        <v>2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100</v>
      </c>
      <c r="R227">
        <v>2</v>
      </c>
      <c r="S227">
        <v>0</v>
      </c>
      <c r="T227">
        <v>0</v>
      </c>
      <c r="U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0</v>
      </c>
      <c r="AK227">
        <v>0</v>
      </c>
    </row>
    <row r="228" spans="1:37" x14ac:dyDescent="0.2">
      <c r="A228">
        <v>1215137</v>
      </c>
      <c r="B228" t="s">
        <v>482</v>
      </c>
      <c r="C228">
        <v>21</v>
      </c>
      <c r="D228" t="s">
        <v>862</v>
      </c>
      <c r="E228" t="s">
        <v>879</v>
      </c>
      <c r="F228" t="s">
        <v>880</v>
      </c>
      <c r="G228" t="s">
        <v>2156</v>
      </c>
      <c r="H228">
        <v>6</v>
      </c>
      <c r="I228">
        <v>6</v>
      </c>
      <c r="J228">
        <v>1</v>
      </c>
      <c r="K228">
        <v>18</v>
      </c>
      <c r="L228">
        <v>30</v>
      </c>
      <c r="M228">
        <v>0</v>
      </c>
      <c r="N228">
        <v>0</v>
      </c>
      <c r="O228">
        <v>8</v>
      </c>
      <c r="P228">
        <v>3.6</v>
      </c>
      <c r="Q228">
        <v>60</v>
      </c>
      <c r="R228">
        <v>6</v>
      </c>
      <c r="S228">
        <v>126</v>
      </c>
      <c r="T228">
        <v>67</v>
      </c>
      <c r="U228">
        <v>10</v>
      </c>
      <c r="V228">
        <v>6.7</v>
      </c>
      <c r="W228">
        <v>3.1905000000000001</v>
      </c>
      <c r="X228" s="1">
        <v>43537</v>
      </c>
      <c r="Y228">
        <v>3</v>
      </c>
      <c r="Z228">
        <v>8</v>
      </c>
      <c r="AA228">
        <v>1</v>
      </c>
      <c r="AB228">
        <v>0</v>
      </c>
      <c r="AC228">
        <v>2</v>
      </c>
      <c r="AD228">
        <v>0</v>
      </c>
      <c r="AE228">
        <v>0</v>
      </c>
      <c r="AF228">
        <v>0</v>
      </c>
      <c r="AG228">
        <v>1</v>
      </c>
      <c r="AH228">
        <v>518</v>
      </c>
      <c r="AI228">
        <v>8</v>
      </c>
      <c r="AJ228">
        <v>480</v>
      </c>
      <c r="AK228">
        <v>30</v>
      </c>
    </row>
    <row r="229" spans="1:37" x14ac:dyDescent="0.2">
      <c r="A229">
        <v>863528</v>
      </c>
      <c r="B229" t="s">
        <v>482</v>
      </c>
      <c r="C229">
        <v>21</v>
      </c>
      <c r="D229" t="s">
        <v>862</v>
      </c>
      <c r="E229" t="s">
        <v>877</v>
      </c>
      <c r="F229" t="s">
        <v>878</v>
      </c>
      <c r="G229" t="s">
        <v>2156</v>
      </c>
      <c r="H229">
        <v>10</v>
      </c>
      <c r="I229">
        <v>10</v>
      </c>
      <c r="J229">
        <v>0</v>
      </c>
      <c r="K229">
        <v>97</v>
      </c>
      <c r="L229">
        <v>138</v>
      </c>
      <c r="M229">
        <v>4</v>
      </c>
      <c r="N229">
        <v>2</v>
      </c>
      <c r="O229">
        <v>24</v>
      </c>
      <c r="P229">
        <v>9.6999999999999993</v>
      </c>
      <c r="Q229">
        <v>70.289900000000003</v>
      </c>
      <c r="R229">
        <v>10</v>
      </c>
      <c r="S229">
        <v>0</v>
      </c>
      <c r="T229">
        <v>0</v>
      </c>
      <c r="U229">
        <v>0</v>
      </c>
      <c r="Y229">
        <v>0</v>
      </c>
      <c r="Z229">
        <v>0</v>
      </c>
      <c r="AA229">
        <v>0</v>
      </c>
      <c r="AB229">
        <v>0</v>
      </c>
      <c r="AC229">
        <v>2</v>
      </c>
      <c r="AD229">
        <v>0</v>
      </c>
      <c r="AE229">
        <v>0</v>
      </c>
      <c r="AF229">
        <v>1</v>
      </c>
      <c r="AG229">
        <v>2</v>
      </c>
      <c r="AH229">
        <v>225</v>
      </c>
      <c r="AI229">
        <v>165</v>
      </c>
      <c r="AJ229">
        <v>0</v>
      </c>
      <c r="AK229">
        <v>60</v>
      </c>
    </row>
    <row r="230" spans="1:37" x14ac:dyDescent="0.2">
      <c r="A230">
        <v>843851</v>
      </c>
      <c r="B230" t="s">
        <v>482</v>
      </c>
      <c r="C230">
        <v>21</v>
      </c>
      <c r="D230" t="s">
        <v>862</v>
      </c>
      <c r="E230" t="s">
        <v>872</v>
      </c>
      <c r="F230" t="s">
        <v>508</v>
      </c>
      <c r="G230" t="s">
        <v>2156</v>
      </c>
      <c r="H230">
        <v>11</v>
      </c>
      <c r="I230">
        <v>11</v>
      </c>
      <c r="J230">
        <v>2</v>
      </c>
      <c r="K230">
        <v>49</v>
      </c>
      <c r="L230">
        <v>58</v>
      </c>
      <c r="M230">
        <v>3</v>
      </c>
      <c r="N230">
        <v>3</v>
      </c>
      <c r="O230">
        <v>11</v>
      </c>
      <c r="P230">
        <v>5.4443999999999999</v>
      </c>
      <c r="Q230">
        <v>84.482799999999997</v>
      </c>
      <c r="R230">
        <v>11</v>
      </c>
      <c r="S230">
        <v>6</v>
      </c>
      <c r="T230">
        <v>4</v>
      </c>
      <c r="U230">
        <v>0</v>
      </c>
      <c r="W230">
        <v>4</v>
      </c>
      <c r="Y230">
        <v>0</v>
      </c>
      <c r="Z230">
        <v>2</v>
      </c>
      <c r="AA230">
        <v>0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1</v>
      </c>
      <c r="AH230">
        <v>108</v>
      </c>
      <c r="AI230">
        <v>78</v>
      </c>
      <c r="AJ230">
        <v>0</v>
      </c>
      <c r="AK230">
        <v>30</v>
      </c>
    </row>
    <row r="231" spans="1:37" x14ac:dyDescent="0.2">
      <c r="A231">
        <v>1271266</v>
      </c>
      <c r="B231" t="s">
        <v>482</v>
      </c>
      <c r="C231">
        <v>21</v>
      </c>
      <c r="D231" t="s">
        <v>862</v>
      </c>
      <c r="E231" t="s">
        <v>887</v>
      </c>
      <c r="F231" t="s">
        <v>888</v>
      </c>
      <c r="G231" t="s">
        <v>2156</v>
      </c>
      <c r="H231">
        <v>10</v>
      </c>
      <c r="I231">
        <v>10</v>
      </c>
      <c r="J231">
        <v>0</v>
      </c>
      <c r="K231">
        <v>150</v>
      </c>
      <c r="L231">
        <v>243</v>
      </c>
      <c r="M231">
        <v>4</v>
      </c>
      <c r="N231">
        <v>4</v>
      </c>
      <c r="O231">
        <v>59</v>
      </c>
      <c r="P231">
        <v>15</v>
      </c>
      <c r="Q231">
        <v>61.728400000000001</v>
      </c>
      <c r="R231">
        <v>10</v>
      </c>
      <c r="S231">
        <v>186</v>
      </c>
      <c r="T231">
        <v>138</v>
      </c>
      <c r="U231">
        <v>13</v>
      </c>
      <c r="V231">
        <v>10.615399999999999</v>
      </c>
      <c r="W231">
        <v>4.4516</v>
      </c>
      <c r="X231" s="1">
        <v>43575</v>
      </c>
      <c r="Y231">
        <v>1</v>
      </c>
      <c r="Z231">
        <v>16</v>
      </c>
      <c r="AA231">
        <v>6</v>
      </c>
      <c r="AB231">
        <v>0</v>
      </c>
      <c r="AC231">
        <v>2</v>
      </c>
      <c r="AD231">
        <v>0</v>
      </c>
      <c r="AE231">
        <v>1</v>
      </c>
      <c r="AF231">
        <v>0</v>
      </c>
      <c r="AG231">
        <v>1</v>
      </c>
      <c r="AH231">
        <v>870</v>
      </c>
      <c r="AI231">
        <v>340</v>
      </c>
      <c r="AJ231">
        <v>490</v>
      </c>
      <c r="AK231">
        <v>40</v>
      </c>
    </row>
    <row r="232" spans="1:37" x14ac:dyDescent="0.2">
      <c r="A232">
        <v>1209692</v>
      </c>
      <c r="B232" t="s">
        <v>482</v>
      </c>
      <c r="C232">
        <v>21</v>
      </c>
      <c r="D232" t="s">
        <v>103</v>
      </c>
      <c r="E232" t="s">
        <v>915</v>
      </c>
      <c r="F232" t="s">
        <v>916</v>
      </c>
      <c r="G232" t="s">
        <v>2156</v>
      </c>
      <c r="H232">
        <v>11</v>
      </c>
      <c r="I232">
        <v>11</v>
      </c>
      <c r="J232">
        <v>2</v>
      </c>
      <c r="K232">
        <v>68</v>
      </c>
      <c r="L232">
        <v>123</v>
      </c>
      <c r="M232">
        <v>5</v>
      </c>
      <c r="N232">
        <v>0</v>
      </c>
      <c r="O232">
        <v>23</v>
      </c>
      <c r="P232">
        <v>7.5556000000000001</v>
      </c>
      <c r="Q232">
        <v>55.284599999999998</v>
      </c>
      <c r="R232">
        <v>11</v>
      </c>
      <c r="S232">
        <v>0</v>
      </c>
      <c r="T232">
        <v>0</v>
      </c>
      <c r="U232">
        <v>0</v>
      </c>
      <c r="Y232">
        <v>0</v>
      </c>
      <c r="Z232">
        <v>0</v>
      </c>
      <c r="AA232">
        <v>0</v>
      </c>
      <c r="AB232">
        <v>0</v>
      </c>
      <c r="AC232">
        <v>11</v>
      </c>
      <c r="AD232">
        <v>0</v>
      </c>
      <c r="AE232">
        <v>1</v>
      </c>
      <c r="AF232">
        <v>0</v>
      </c>
      <c r="AG232">
        <v>0</v>
      </c>
      <c r="AH232">
        <v>203</v>
      </c>
      <c r="AI232">
        <v>83</v>
      </c>
      <c r="AJ232">
        <v>0</v>
      </c>
      <c r="AK232">
        <v>120</v>
      </c>
    </row>
    <row r="233" spans="1:37" x14ac:dyDescent="0.2">
      <c r="A233">
        <v>1356478</v>
      </c>
      <c r="B233" t="s">
        <v>482</v>
      </c>
      <c r="C233">
        <v>21</v>
      </c>
      <c r="D233" t="s">
        <v>103</v>
      </c>
      <c r="E233" t="s">
        <v>924</v>
      </c>
      <c r="F233" t="s">
        <v>925</v>
      </c>
      <c r="G233" t="s">
        <v>2156</v>
      </c>
      <c r="H233">
        <v>3</v>
      </c>
      <c r="I233">
        <v>3</v>
      </c>
      <c r="J233">
        <v>1</v>
      </c>
      <c r="K233">
        <v>5</v>
      </c>
      <c r="L233">
        <v>11</v>
      </c>
      <c r="M233">
        <v>0</v>
      </c>
      <c r="N233">
        <v>0</v>
      </c>
      <c r="O233">
        <v>3</v>
      </c>
      <c r="P233">
        <v>2.5</v>
      </c>
      <c r="Q233">
        <v>45.454500000000003</v>
      </c>
      <c r="R233">
        <v>3</v>
      </c>
      <c r="S233">
        <v>0</v>
      </c>
      <c r="T233">
        <v>0</v>
      </c>
      <c r="U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5</v>
      </c>
      <c r="AI233">
        <v>5</v>
      </c>
      <c r="AJ233">
        <v>0</v>
      </c>
      <c r="AK233">
        <v>0</v>
      </c>
    </row>
    <row r="234" spans="1:37" x14ac:dyDescent="0.2">
      <c r="A234">
        <v>513053</v>
      </c>
      <c r="B234" t="s">
        <v>482</v>
      </c>
      <c r="C234">
        <v>21</v>
      </c>
      <c r="D234" t="s">
        <v>103</v>
      </c>
      <c r="E234" t="s">
        <v>898</v>
      </c>
      <c r="F234" t="s">
        <v>899</v>
      </c>
      <c r="G234" t="s">
        <v>2156</v>
      </c>
      <c r="H234">
        <v>5</v>
      </c>
      <c r="I234">
        <v>5</v>
      </c>
      <c r="J234">
        <v>1</v>
      </c>
      <c r="K234">
        <v>14</v>
      </c>
      <c r="L234">
        <v>22</v>
      </c>
      <c r="M234">
        <v>1</v>
      </c>
      <c r="N234">
        <v>0</v>
      </c>
      <c r="O234">
        <v>6</v>
      </c>
      <c r="P234">
        <v>3.5</v>
      </c>
      <c r="Q234">
        <v>63.636400000000002</v>
      </c>
      <c r="R234">
        <v>5</v>
      </c>
      <c r="S234">
        <v>0</v>
      </c>
      <c r="T234">
        <v>0</v>
      </c>
      <c r="U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9</v>
      </c>
      <c r="AF234">
        <v>0</v>
      </c>
      <c r="AG234">
        <v>0</v>
      </c>
      <c r="AH234">
        <v>105</v>
      </c>
      <c r="AI234">
        <v>15</v>
      </c>
      <c r="AJ234">
        <v>0</v>
      </c>
      <c r="AK234">
        <v>90</v>
      </c>
    </row>
    <row r="235" spans="1:37" x14ac:dyDescent="0.2">
      <c r="A235">
        <v>594922</v>
      </c>
      <c r="B235" t="s">
        <v>482</v>
      </c>
      <c r="C235">
        <v>21</v>
      </c>
      <c r="D235" t="s">
        <v>103</v>
      </c>
      <c r="E235" t="s">
        <v>908</v>
      </c>
      <c r="F235" t="s">
        <v>488</v>
      </c>
      <c r="G235" t="s">
        <v>2156</v>
      </c>
      <c r="H235">
        <v>11</v>
      </c>
      <c r="I235">
        <v>11</v>
      </c>
      <c r="J235">
        <v>0</v>
      </c>
      <c r="K235">
        <v>61</v>
      </c>
      <c r="L235">
        <v>84</v>
      </c>
      <c r="M235">
        <v>3</v>
      </c>
      <c r="N235">
        <v>1</v>
      </c>
      <c r="O235">
        <v>17</v>
      </c>
      <c r="P235">
        <v>5.5454999999999997</v>
      </c>
      <c r="Q235">
        <v>72.619</v>
      </c>
      <c r="R235">
        <v>11</v>
      </c>
      <c r="S235">
        <v>246</v>
      </c>
      <c r="T235">
        <v>182</v>
      </c>
      <c r="U235">
        <v>20</v>
      </c>
      <c r="V235">
        <v>9.1</v>
      </c>
      <c r="W235">
        <v>4.4390000000000001</v>
      </c>
      <c r="X235" s="1">
        <v>11414</v>
      </c>
      <c r="Y235">
        <v>2</v>
      </c>
      <c r="Z235">
        <v>8</v>
      </c>
      <c r="AA235">
        <v>1</v>
      </c>
      <c r="AB235">
        <v>1</v>
      </c>
      <c r="AC235">
        <v>6</v>
      </c>
      <c r="AD235">
        <v>0</v>
      </c>
      <c r="AE235">
        <v>0</v>
      </c>
      <c r="AF235">
        <v>1</v>
      </c>
      <c r="AG235">
        <v>1</v>
      </c>
      <c r="AH235">
        <v>966</v>
      </c>
      <c r="AI235">
        <v>126</v>
      </c>
      <c r="AJ235">
        <v>750</v>
      </c>
      <c r="AK235">
        <v>90</v>
      </c>
    </row>
    <row r="236" spans="1:37" x14ac:dyDescent="0.2">
      <c r="A236">
        <v>513052</v>
      </c>
      <c r="B236" t="s">
        <v>482</v>
      </c>
      <c r="C236">
        <v>21</v>
      </c>
      <c r="D236" t="s">
        <v>103</v>
      </c>
      <c r="E236" t="s">
        <v>896</v>
      </c>
      <c r="F236" t="s">
        <v>897</v>
      </c>
      <c r="G236" t="s">
        <v>2156</v>
      </c>
      <c r="H236">
        <v>3</v>
      </c>
      <c r="I236">
        <v>3</v>
      </c>
      <c r="J236">
        <v>0</v>
      </c>
      <c r="K236">
        <v>15</v>
      </c>
      <c r="L236">
        <v>22</v>
      </c>
      <c r="M236">
        <v>0</v>
      </c>
      <c r="N236">
        <v>0</v>
      </c>
      <c r="O236">
        <v>10</v>
      </c>
      <c r="P236">
        <v>5</v>
      </c>
      <c r="Q236">
        <v>68.181799999999996</v>
      </c>
      <c r="R236">
        <v>3</v>
      </c>
      <c r="S236">
        <v>0</v>
      </c>
      <c r="T236">
        <v>0</v>
      </c>
      <c r="U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25</v>
      </c>
      <c r="AI236">
        <v>25</v>
      </c>
      <c r="AJ236">
        <v>0</v>
      </c>
      <c r="AK236">
        <v>0</v>
      </c>
    </row>
    <row r="237" spans="1:37" x14ac:dyDescent="0.2">
      <c r="A237">
        <v>829962</v>
      </c>
      <c r="B237" t="s">
        <v>482</v>
      </c>
      <c r="C237">
        <v>21</v>
      </c>
      <c r="D237" t="s">
        <v>103</v>
      </c>
      <c r="E237" t="s">
        <v>913</v>
      </c>
      <c r="F237" t="s">
        <v>914</v>
      </c>
      <c r="G237" t="s">
        <v>2156</v>
      </c>
      <c r="H237">
        <v>10</v>
      </c>
      <c r="I237">
        <v>10</v>
      </c>
      <c r="J237">
        <v>4</v>
      </c>
      <c r="K237">
        <v>9</v>
      </c>
      <c r="L237">
        <v>32</v>
      </c>
      <c r="M237">
        <v>1</v>
      </c>
      <c r="N237">
        <v>0</v>
      </c>
      <c r="O237">
        <v>4</v>
      </c>
      <c r="P237">
        <v>1.5</v>
      </c>
      <c r="Q237">
        <v>28.125</v>
      </c>
      <c r="R237">
        <v>10</v>
      </c>
      <c r="S237">
        <v>12</v>
      </c>
      <c r="T237">
        <v>12</v>
      </c>
      <c r="U237">
        <v>0</v>
      </c>
      <c r="W237">
        <v>6</v>
      </c>
      <c r="Y237">
        <v>0</v>
      </c>
      <c r="Z237">
        <v>2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-10</v>
      </c>
      <c r="AI237">
        <v>-20</v>
      </c>
      <c r="AJ237">
        <v>0</v>
      </c>
      <c r="AK237">
        <v>10</v>
      </c>
    </row>
    <row r="238" spans="1:37" x14ac:dyDescent="0.2">
      <c r="A238">
        <v>599863</v>
      </c>
      <c r="B238" t="s">
        <v>482</v>
      </c>
      <c r="C238">
        <v>21</v>
      </c>
      <c r="D238" t="s">
        <v>103</v>
      </c>
      <c r="E238" t="s">
        <v>911</v>
      </c>
      <c r="F238" t="s">
        <v>912</v>
      </c>
      <c r="G238" t="s">
        <v>2156</v>
      </c>
      <c r="H238">
        <v>1</v>
      </c>
      <c r="I238">
        <v>1</v>
      </c>
      <c r="J238">
        <v>0</v>
      </c>
      <c r="K238">
        <v>0</v>
      </c>
      <c r="L238">
        <v>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-10</v>
      </c>
      <c r="AI238">
        <v>-10</v>
      </c>
      <c r="AJ238">
        <v>0</v>
      </c>
      <c r="AK238">
        <v>0</v>
      </c>
    </row>
    <row r="239" spans="1:37" x14ac:dyDescent="0.2">
      <c r="A239">
        <v>513054</v>
      </c>
      <c r="B239" t="s">
        <v>482</v>
      </c>
      <c r="C239">
        <v>21</v>
      </c>
      <c r="D239" t="s">
        <v>103</v>
      </c>
      <c r="E239" t="s">
        <v>900</v>
      </c>
      <c r="F239" t="s">
        <v>901</v>
      </c>
      <c r="G239" t="s">
        <v>2156</v>
      </c>
      <c r="H239">
        <v>11</v>
      </c>
      <c r="I239">
        <v>11</v>
      </c>
      <c r="J239">
        <v>0</v>
      </c>
      <c r="K239">
        <v>62</v>
      </c>
      <c r="L239">
        <v>115</v>
      </c>
      <c r="M239">
        <v>3</v>
      </c>
      <c r="N239">
        <v>2</v>
      </c>
      <c r="O239">
        <v>13</v>
      </c>
      <c r="P239">
        <v>5.6364000000000001</v>
      </c>
      <c r="Q239">
        <v>53.912999999999997</v>
      </c>
      <c r="R239">
        <v>11</v>
      </c>
      <c r="S239">
        <v>216</v>
      </c>
      <c r="T239">
        <v>229</v>
      </c>
      <c r="U239">
        <v>17</v>
      </c>
      <c r="V239">
        <v>13.470599999999999</v>
      </c>
      <c r="W239">
        <v>6.3611000000000004</v>
      </c>
      <c r="X239" s="1">
        <v>43552</v>
      </c>
      <c r="Y239">
        <v>0</v>
      </c>
      <c r="Z239">
        <v>17</v>
      </c>
      <c r="AA239">
        <v>4</v>
      </c>
      <c r="AB239">
        <v>0</v>
      </c>
      <c r="AC239">
        <v>4</v>
      </c>
      <c r="AD239">
        <v>0</v>
      </c>
      <c r="AE239">
        <v>0</v>
      </c>
      <c r="AF239">
        <v>1</v>
      </c>
      <c r="AG239">
        <v>4</v>
      </c>
      <c r="AH239">
        <v>639</v>
      </c>
      <c r="AI239">
        <v>99</v>
      </c>
      <c r="AJ239">
        <v>440</v>
      </c>
      <c r="AK239">
        <v>100</v>
      </c>
    </row>
    <row r="240" spans="1:37" x14ac:dyDescent="0.2">
      <c r="A240">
        <v>1210384</v>
      </c>
      <c r="B240" t="s">
        <v>482</v>
      </c>
      <c r="C240">
        <v>21</v>
      </c>
      <c r="D240" t="s">
        <v>103</v>
      </c>
      <c r="E240" t="s">
        <v>918</v>
      </c>
      <c r="F240" t="s">
        <v>919</v>
      </c>
      <c r="G240" t="s">
        <v>2156</v>
      </c>
      <c r="H240">
        <v>5</v>
      </c>
      <c r="I240">
        <v>5</v>
      </c>
      <c r="J240">
        <v>0</v>
      </c>
      <c r="K240">
        <v>61</v>
      </c>
      <c r="L240">
        <v>87</v>
      </c>
      <c r="M240">
        <v>3</v>
      </c>
      <c r="N240">
        <v>1</v>
      </c>
      <c r="O240">
        <v>26</v>
      </c>
      <c r="P240">
        <v>12.2</v>
      </c>
      <c r="Q240">
        <v>70.114900000000006</v>
      </c>
      <c r="R240">
        <v>5</v>
      </c>
      <c r="S240">
        <v>48</v>
      </c>
      <c r="T240">
        <v>59</v>
      </c>
      <c r="U240">
        <v>2</v>
      </c>
      <c r="V240">
        <v>29.5</v>
      </c>
      <c r="W240">
        <v>7.375</v>
      </c>
      <c r="X240" s="1">
        <v>43487</v>
      </c>
      <c r="Y240">
        <v>0</v>
      </c>
      <c r="Z240">
        <v>1</v>
      </c>
      <c r="AA240">
        <v>0</v>
      </c>
      <c r="AB240">
        <v>0</v>
      </c>
      <c r="AC240">
        <v>6</v>
      </c>
      <c r="AD240">
        <v>0</v>
      </c>
      <c r="AE240">
        <v>0</v>
      </c>
      <c r="AF240">
        <v>0</v>
      </c>
      <c r="AG240">
        <v>0</v>
      </c>
      <c r="AH240">
        <v>186</v>
      </c>
      <c r="AI240">
        <v>96</v>
      </c>
      <c r="AJ240">
        <v>30</v>
      </c>
      <c r="AK240">
        <v>60</v>
      </c>
    </row>
    <row r="241" spans="1:37" x14ac:dyDescent="0.2">
      <c r="A241">
        <v>1265328</v>
      </c>
      <c r="B241" t="s">
        <v>482</v>
      </c>
      <c r="C241">
        <v>21</v>
      </c>
      <c r="D241" t="s">
        <v>103</v>
      </c>
      <c r="E241" t="s">
        <v>920</v>
      </c>
      <c r="F241" t="s">
        <v>921</v>
      </c>
      <c r="G241" t="s">
        <v>2156</v>
      </c>
      <c r="H241">
        <v>6</v>
      </c>
      <c r="I241">
        <v>6</v>
      </c>
      <c r="J241">
        <v>0</v>
      </c>
      <c r="K241">
        <v>84</v>
      </c>
      <c r="L241">
        <v>96</v>
      </c>
      <c r="M241">
        <v>3</v>
      </c>
      <c r="N241">
        <v>6</v>
      </c>
      <c r="O241">
        <v>33</v>
      </c>
      <c r="P241">
        <v>14</v>
      </c>
      <c r="Q241">
        <v>87.5</v>
      </c>
      <c r="R241">
        <v>6</v>
      </c>
      <c r="S241">
        <v>0</v>
      </c>
      <c r="T241">
        <v>0</v>
      </c>
      <c r="U241">
        <v>0</v>
      </c>
      <c r="Y241">
        <v>0</v>
      </c>
      <c r="Z241">
        <v>0</v>
      </c>
      <c r="AA241">
        <v>0</v>
      </c>
      <c r="AB241">
        <v>0</v>
      </c>
      <c r="AC241">
        <v>3</v>
      </c>
      <c r="AD241">
        <v>0</v>
      </c>
      <c r="AE241">
        <v>0</v>
      </c>
      <c r="AF241">
        <v>1</v>
      </c>
      <c r="AG241">
        <v>0</v>
      </c>
      <c r="AH241">
        <v>209</v>
      </c>
      <c r="AI241">
        <v>159</v>
      </c>
      <c r="AJ241">
        <v>0</v>
      </c>
      <c r="AK241">
        <v>50</v>
      </c>
    </row>
    <row r="242" spans="1:37" x14ac:dyDescent="0.2">
      <c r="A242">
        <v>513063</v>
      </c>
      <c r="B242" t="s">
        <v>482</v>
      </c>
      <c r="C242">
        <v>21</v>
      </c>
      <c r="D242" t="s">
        <v>103</v>
      </c>
      <c r="E242" t="s">
        <v>904</v>
      </c>
      <c r="F242" t="s">
        <v>905</v>
      </c>
      <c r="G242" t="s">
        <v>2156</v>
      </c>
      <c r="H242">
        <v>11</v>
      </c>
      <c r="I242">
        <v>11</v>
      </c>
      <c r="J242">
        <v>0</v>
      </c>
      <c r="K242">
        <v>117</v>
      </c>
      <c r="L242">
        <v>147</v>
      </c>
      <c r="M242">
        <v>7</v>
      </c>
      <c r="N242">
        <v>4</v>
      </c>
      <c r="O242">
        <v>64</v>
      </c>
      <c r="P242">
        <v>10.6364</v>
      </c>
      <c r="Q242">
        <v>79.591800000000006</v>
      </c>
      <c r="R242">
        <v>11</v>
      </c>
      <c r="S242">
        <v>234</v>
      </c>
      <c r="T242">
        <v>225</v>
      </c>
      <c r="U242">
        <v>12</v>
      </c>
      <c r="V242">
        <v>18.75</v>
      </c>
      <c r="W242">
        <v>5.7691999999999997</v>
      </c>
      <c r="X242" s="1">
        <v>43541</v>
      </c>
      <c r="Y242">
        <v>1</v>
      </c>
      <c r="Z242">
        <v>20</v>
      </c>
      <c r="AA242">
        <v>3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2</v>
      </c>
      <c r="AH242">
        <v>670</v>
      </c>
      <c r="AI242">
        <v>260</v>
      </c>
      <c r="AJ242">
        <v>380</v>
      </c>
      <c r="AK242">
        <v>30</v>
      </c>
    </row>
    <row r="243" spans="1:37" x14ac:dyDescent="0.2">
      <c r="A243">
        <v>1288454</v>
      </c>
      <c r="B243" t="s">
        <v>482</v>
      </c>
      <c r="C243">
        <v>21</v>
      </c>
      <c r="D243" t="s">
        <v>103</v>
      </c>
      <c r="E243" t="s">
        <v>922</v>
      </c>
      <c r="F243" t="s">
        <v>923</v>
      </c>
      <c r="G243" t="s">
        <v>2156</v>
      </c>
      <c r="H243">
        <v>7</v>
      </c>
      <c r="I243">
        <v>7</v>
      </c>
      <c r="J243">
        <v>1</v>
      </c>
      <c r="K243">
        <v>28</v>
      </c>
      <c r="L243">
        <v>50</v>
      </c>
      <c r="M243">
        <v>0</v>
      </c>
      <c r="N243">
        <v>1</v>
      </c>
      <c r="O243">
        <v>12</v>
      </c>
      <c r="P243">
        <v>4.6666999999999996</v>
      </c>
      <c r="Q243">
        <v>56</v>
      </c>
      <c r="R243">
        <v>7</v>
      </c>
      <c r="S243">
        <v>0</v>
      </c>
      <c r="T243">
        <v>0</v>
      </c>
      <c r="U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3</v>
      </c>
      <c r="AF243">
        <v>0</v>
      </c>
      <c r="AG243">
        <v>2</v>
      </c>
      <c r="AH243">
        <v>100</v>
      </c>
      <c r="AI243">
        <v>40</v>
      </c>
      <c r="AJ243">
        <v>0</v>
      </c>
      <c r="AK243">
        <v>60</v>
      </c>
    </row>
    <row r="244" spans="1:37" x14ac:dyDescent="0.2">
      <c r="A244">
        <v>217827</v>
      </c>
      <c r="B244" t="s">
        <v>482</v>
      </c>
      <c r="C244">
        <v>21</v>
      </c>
      <c r="D244" t="s">
        <v>103</v>
      </c>
      <c r="E244" t="s">
        <v>895</v>
      </c>
      <c r="F244" t="s">
        <v>484</v>
      </c>
      <c r="G244" t="s">
        <v>2156</v>
      </c>
      <c r="H244">
        <v>6</v>
      </c>
      <c r="I244">
        <v>6</v>
      </c>
      <c r="J244">
        <v>2</v>
      </c>
      <c r="K244">
        <v>11</v>
      </c>
      <c r="L244">
        <v>13</v>
      </c>
      <c r="M244">
        <v>0</v>
      </c>
      <c r="N244">
        <v>0</v>
      </c>
      <c r="O244">
        <v>7</v>
      </c>
      <c r="P244">
        <v>2.75</v>
      </c>
      <c r="Q244">
        <v>84.615399999999994</v>
      </c>
      <c r="R244">
        <v>6</v>
      </c>
      <c r="S244">
        <v>129</v>
      </c>
      <c r="T244">
        <v>118</v>
      </c>
      <c r="U244">
        <v>8</v>
      </c>
      <c r="V244">
        <v>14.75</v>
      </c>
      <c r="W244">
        <v>5.4884000000000004</v>
      </c>
      <c r="X244" s="1">
        <v>43523</v>
      </c>
      <c r="Y244">
        <v>0</v>
      </c>
      <c r="Z244">
        <v>17</v>
      </c>
      <c r="AA244">
        <v>1</v>
      </c>
      <c r="AB244">
        <v>0</v>
      </c>
      <c r="AC244">
        <v>2</v>
      </c>
      <c r="AD244">
        <v>0</v>
      </c>
      <c r="AE244">
        <v>0</v>
      </c>
      <c r="AF244">
        <v>0</v>
      </c>
      <c r="AG244">
        <v>1</v>
      </c>
      <c r="AH244">
        <v>251</v>
      </c>
      <c r="AI244">
        <v>1</v>
      </c>
      <c r="AJ244">
        <v>220</v>
      </c>
      <c r="AK244">
        <v>30</v>
      </c>
    </row>
    <row r="245" spans="1:37" x14ac:dyDescent="0.2">
      <c r="A245">
        <v>595581</v>
      </c>
      <c r="B245" t="s">
        <v>482</v>
      </c>
      <c r="C245">
        <v>21</v>
      </c>
      <c r="D245" t="s">
        <v>103</v>
      </c>
      <c r="E245" t="s">
        <v>909</v>
      </c>
      <c r="F245" t="s">
        <v>910</v>
      </c>
      <c r="G245" t="s">
        <v>2156</v>
      </c>
      <c r="H245">
        <v>9</v>
      </c>
      <c r="I245">
        <v>9</v>
      </c>
      <c r="J245">
        <v>0</v>
      </c>
      <c r="K245">
        <v>42</v>
      </c>
      <c r="L245">
        <v>72</v>
      </c>
      <c r="M245">
        <v>1</v>
      </c>
      <c r="N245">
        <v>2</v>
      </c>
      <c r="O245">
        <v>11</v>
      </c>
      <c r="P245">
        <v>4.6666999999999996</v>
      </c>
      <c r="Q245">
        <v>58.333300000000001</v>
      </c>
      <c r="R245">
        <v>9</v>
      </c>
      <c r="S245">
        <v>54</v>
      </c>
      <c r="T245">
        <v>50</v>
      </c>
      <c r="U245">
        <v>3</v>
      </c>
      <c r="V245">
        <v>16.666699999999999</v>
      </c>
      <c r="W245">
        <v>5.5556000000000001</v>
      </c>
      <c r="X245" s="1">
        <v>43508</v>
      </c>
      <c r="Y245">
        <v>0</v>
      </c>
      <c r="Z245">
        <v>0</v>
      </c>
      <c r="AA245">
        <v>1</v>
      </c>
      <c r="AB245">
        <v>0</v>
      </c>
      <c r="AC245">
        <v>3</v>
      </c>
      <c r="AD245">
        <v>0</v>
      </c>
      <c r="AE245">
        <v>0</v>
      </c>
      <c r="AF245">
        <v>0</v>
      </c>
      <c r="AG245">
        <v>0</v>
      </c>
      <c r="AH245">
        <v>187</v>
      </c>
      <c r="AI245">
        <v>57</v>
      </c>
      <c r="AJ245">
        <v>100</v>
      </c>
      <c r="AK245">
        <v>30</v>
      </c>
    </row>
    <row r="246" spans="1:37" x14ac:dyDescent="0.2">
      <c r="A246">
        <v>513062</v>
      </c>
      <c r="B246" t="s">
        <v>482</v>
      </c>
      <c r="C246">
        <v>21</v>
      </c>
      <c r="D246" t="s">
        <v>103</v>
      </c>
      <c r="E246" t="s">
        <v>902</v>
      </c>
      <c r="F246" t="s">
        <v>903</v>
      </c>
      <c r="G246" t="s">
        <v>2156</v>
      </c>
      <c r="H246">
        <v>4</v>
      </c>
      <c r="I246">
        <v>4</v>
      </c>
      <c r="J246">
        <v>0</v>
      </c>
      <c r="K246">
        <v>54</v>
      </c>
      <c r="L246">
        <v>74</v>
      </c>
      <c r="M246">
        <v>8</v>
      </c>
      <c r="N246">
        <v>0</v>
      </c>
      <c r="O246">
        <v>39</v>
      </c>
      <c r="P246">
        <v>13.5</v>
      </c>
      <c r="Q246">
        <v>72.972999999999999</v>
      </c>
      <c r="R246">
        <v>4</v>
      </c>
      <c r="S246">
        <v>0</v>
      </c>
      <c r="T246">
        <v>0</v>
      </c>
      <c r="U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82</v>
      </c>
      <c r="AI246">
        <v>82</v>
      </c>
      <c r="AJ246">
        <v>0</v>
      </c>
      <c r="AK246">
        <v>0</v>
      </c>
    </row>
    <row r="247" spans="1:37" x14ac:dyDescent="0.2">
      <c r="A247">
        <v>528653</v>
      </c>
      <c r="B247" t="s">
        <v>482</v>
      </c>
      <c r="C247">
        <v>21</v>
      </c>
      <c r="D247" t="s">
        <v>103</v>
      </c>
      <c r="E247" t="s">
        <v>906</v>
      </c>
      <c r="F247" t="s">
        <v>907</v>
      </c>
      <c r="G247" t="s">
        <v>2156</v>
      </c>
      <c r="H247">
        <v>10</v>
      </c>
      <c r="I247">
        <v>10</v>
      </c>
      <c r="J247">
        <v>0</v>
      </c>
      <c r="K247">
        <v>163</v>
      </c>
      <c r="L247">
        <v>186</v>
      </c>
      <c r="M247">
        <v>5</v>
      </c>
      <c r="N247">
        <v>16</v>
      </c>
      <c r="O247">
        <v>38</v>
      </c>
      <c r="P247">
        <v>16.3</v>
      </c>
      <c r="Q247">
        <v>87.634399999999999</v>
      </c>
      <c r="R247">
        <v>10</v>
      </c>
      <c r="S247">
        <v>214</v>
      </c>
      <c r="T247">
        <v>167</v>
      </c>
      <c r="U247">
        <v>10</v>
      </c>
      <c r="V247">
        <v>16.7</v>
      </c>
      <c r="W247">
        <v>4.6821999999999999</v>
      </c>
      <c r="X247" s="1">
        <v>43517</v>
      </c>
      <c r="Y247">
        <v>0</v>
      </c>
      <c r="Z247">
        <v>7</v>
      </c>
      <c r="AA247">
        <v>3</v>
      </c>
      <c r="AB247">
        <v>0</v>
      </c>
      <c r="AC247">
        <v>5</v>
      </c>
      <c r="AD247">
        <v>0</v>
      </c>
      <c r="AE247">
        <v>0</v>
      </c>
      <c r="AF247">
        <v>0</v>
      </c>
      <c r="AG247">
        <v>2</v>
      </c>
      <c r="AH247">
        <v>740</v>
      </c>
      <c r="AI247">
        <v>340</v>
      </c>
      <c r="AJ247">
        <v>330</v>
      </c>
      <c r="AK247">
        <v>70</v>
      </c>
    </row>
    <row r="248" spans="1:37" x14ac:dyDescent="0.2">
      <c r="A248">
        <v>1209693</v>
      </c>
      <c r="B248" t="s">
        <v>482</v>
      </c>
      <c r="C248">
        <v>21</v>
      </c>
      <c r="D248" t="s">
        <v>103</v>
      </c>
      <c r="E248" t="s">
        <v>917</v>
      </c>
      <c r="F248" t="s">
        <v>508</v>
      </c>
      <c r="G248" t="s">
        <v>2156</v>
      </c>
      <c r="H248">
        <v>8</v>
      </c>
      <c r="I248">
        <v>8</v>
      </c>
      <c r="J248">
        <v>2</v>
      </c>
      <c r="K248">
        <v>22</v>
      </c>
      <c r="L248">
        <v>36</v>
      </c>
      <c r="M248">
        <v>1</v>
      </c>
      <c r="N248">
        <v>0</v>
      </c>
      <c r="O248">
        <v>9</v>
      </c>
      <c r="P248">
        <v>3.6667000000000001</v>
      </c>
      <c r="Q248">
        <v>61.1111</v>
      </c>
      <c r="R248">
        <v>8</v>
      </c>
      <c r="S248">
        <v>60</v>
      </c>
      <c r="T248">
        <v>75</v>
      </c>
      <c r="U248">
        <v>2</v>
      </c>
      <c r="V248">
        <v>37.5</v>
      </c>
      <c r="W248">
        <v>7.5</v>
      </c>
      <c r="X248" s="1">
        <v>43505</v>
      </c>
      <c r="Y248">
        <v>0</v>
      </c>
      <c r="Z248">
        <v>5</v>
      </c>
      <c r="AA248">
        <v>2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73</v>
      </c>
      <c r="AI248">
        <v>23</v>
      </c>
      <c r="AJ248">
        <v>40</v>
      </c>
      <c r="AK248">
        <v>10</v>
      </c>
    </row>
    <row r="249" spans="1:37" x14ac:dyDescent="0.2">
      <c r="A249">
        <v>513037</v>
      </c>
      <c r="B249" t="s">
        <v>482</v>
      </c>
      <c r="C249">
        <v>21</v>
      </c>
      <c r="D249" t="s">
        <v>108</v>
      </c>
      <c r="E249" t="s">
        <v>687</v>
      </c>
      <c r="F249" t="s">
        <v>939</v>
      </c>
      <c r="G249" t="s">
        <v>2156</v>
      </c>
      <c r="H249">
        <v>8</v>
      </c>
      <c r="I249">
        <v>8</v>
      </c>
      <c r="J249">
        <v>5</v>
      </c>
      <c r="K249">
        <v>2</v>
      </c>
      <c r="L249">
        <v>6</v>
      </c>
      <c r="M249">
        <v>0</v>
      </c>
      <c r="N249">
        <v>0</v>
      </c>
      <c r="O249">
        <v>1</v>
      </c>
      <c r="P249">
        <v>0.66669999999999996</v>
      </c>
      <c r="Q249">
        <v>33.333300000000001</v>
      </c>
      <c r="R249">
        <v>8</v>
      </c>
      <c r="S249">
        <v>162</v>
      </c>
      <c r="T249">
        <v>97</v>
      </c>
      <c r="U249">
        <v>10</v>
      </c>
      <c r="V249">
        <v>9.6999999999999993</v>
      </c>
      <c r="W249">
        <v>3.5926</v>
      </c>
      <c r="X249" s="1">
        <v>43532</v>
      </c>
      <c r="Y249">
        <v>1</v>
      </c>
      <c r="Z249">
        <v>17</v>
      </c>
      <c r="AA249">
        <v>2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442</v>
      </c>
      <c r="AI249">
        <v>2</v>
      </c>
      <c r="AJ249">
        <v>420</v>
      </c>
      <c r="AK249">
        <v>20</v>
      </c>
    </row>
    <row r="250" spans="1:37" x14ac:dyDescent="0.2">
      <c r="A250">
        <v>513032</v>
      </c>
      <c r="B250" t="s">
        <v>482</v>
      </c>
      <c r="C250">
        <v>21</v>
      </c>
      <c r="D250" t="s">
        <v>108</v>
      </c>
      <c r="E250" t="s">
        <v>933</v>
      </c>
      <c r="F250" t="s">
        <v>934</v>
      </c>
      <c r="G250" t="s">
        <v>2156</v>
      </c>
      <c r="H250">
        <v>11</v>
      </c>
      <c r="I250">
        <v>11</v>
      </c>
      <c r="J250">
        <v>5</v>
      </c>
      <c r="K250">
        <v>22</v>
      </c>
      <c r="L250">
        <v>59</v>
      </c>
      <c r="M250">
        <v>0</v>
      </c>
      <c r="N250">
        <v>0</v>
      </c>
      <c r="O250">
        <v>13</v>
      </c>
      <c r="P250">
        <v>3.6667000000000001</v>
      </c>
      <c r="Q250">
        <v>37.2881</v>
      </c>
      <c r="R250">
        <v>11</v>
      </c>
      <c r="S250">
        <v>108</v>
      </c>
      <c r="T250">
        <v>86</v>
      </c>
      <c r="U250">
        <v>4</v>
      </c>
      <c r="V250">
        <v>21.5</v>
      </c>
      <c r="W250">
        <v>4.7778</v>
      </c>
      <c r="X250" s="1">
        <v>43477</v>
      </c>
      <c r="Y250">
        <v>0</v>
      </c>
      <c r="Z250">
        <v>7</v>
      </c>
      <c r="AA250">
        <v>4</v>
      </c>
      <c r="AB250">
        <v>0</v>
      </c>
      <c r="AC250">
        <v>5</v>
      </c>
      <c r="AD250">
        <v>0</v>
      </c>
      <c r="AE250">
        <v>0</v>
      </c>
      <c r="AF250">
        <v>0</v>
      </c>
      <c r="AG250">
        <v>1</v>
      </c>
      <c r="AH250">
        <v>232</v>
      </c>
      <c r="AI250">
        <v>2</v>
      </c>
      <c r="AJ250">
        <v>170</v>
      </c>
      <c r="AK250">
        <v>60</v>
      </c>
    </row>
    <row r="251" spans="1:37" x14ac:dyDescent="0.2">
      <c r="A251">
        <v>884737</v>
      </c>
      <c r="B251" t="s">
        <v>482</v>
      </c>
      <c r="C251">
        <v>21</v>
      </c>
      <c r="D251" t="s">
        <v>108</v>
      </c>
      <c r="E251" t="s">
        <v>949</v>
      </c>
      <c r="F251" t="s">
        <v>950</v>
      </c>
      <c r="G251" t="s">
        <v>2156</v>
      </c>
      <c r="H251">
        <v>8</v>
      </c>
      <c r="I251">
        <v>8</v>
      </c>
      <c r="J251">
        <v>4</v>
      </c>
      <c r="K251">
        <v>14</v>
      </c>
      <c r="L251">
        <v>20</v>
      </c>
      <c r="M251">
        <v>1</v>
      </c>
      <c r="N251">
        <v>0</v>
      </c>
      <c r="O251">
        <v>7</v>
      </c>
      <c r="P251">
        <v>3.5</v>
      </c>
      <c r="Q251">
        <v>70</v>
      </c>
      <c r="R251">
        <v>8</v>
      </c>
      <c r="S251">
        <v>38</v>
      </c>
      <c r="T251">
        <v>45</v>
      </c>
      <c r="U251">
        <v>5</v>
      </c>
      <c r="V251">
        <v>9</v>
      </c>
      <c r="W251">
        <v>7.1052999999999997</v>
      </c>
      <c r="X251" s="1">
        <v>43535</v>
      </c>
      <c r="Y251">
        <v>1</v>
      </c>
      <c r="Z251">
        <v>13</v>
      </c>
      <c r="AA251">
        <v>4</v>
      </c>
      <c r="AB251">
        <v>0</v>
      </c>
      <c r="AC251">
        <v>3</v>
      </c>
      <c r="AD251">
        <v>0</v>
      </c>
      <c r="AE251">
        <v>1</v>
      </c>
      <c r="AF251">
        <v>0</v>
      </c>
      <c r="AG251">
        <v>2</v>
      </c>
      <c r="AH251">
        <v>255</v>
      </c>
      <c r="AI251">
        <v>15</v>
      </c>
      <c r="AJ251">
        <v>180</v>
      </c>
      <c r="AK251">
        <v>60</v>
      </c>
    </row>
    <row r="252" spans="1:37" x14ac:dyDescent="0.2">
      <c r="A252">
        <v>513031</v>
      </c>
      <c r="B252" t="s">
        <v>482</v>
      </c>
      <c r="C252">
        <v>21</v>
      </c>
      <c r="D252" t="s">
        <v>108</v>
      </c>
      <c r="E252" t="s">
        <v>700</v>
      </c>
      <c r="F252" t="s">
        <v>932</v>
      </c>
      <c r="G252" t="s">
        <v>2156</v>
      </c>
      <c r="H252">
        <v>11</v>
      </c>
      <c r="I252">
        <v>11</v>
      </c>
      <c r="J252">
        <v>6</v>
      </c>
      <c r="K252">
        <v>14</v>
      </c>
      <c r="L252">
        <v>25</v>
      </c>
      <c r="M252">
        <v>1</v>
      </c>
      <c r="N252">
        <v>0</v>
      </c>
      <c r="O252">
        <v>8</v>
      </c>
      <c r="P252">
        <v>2.8</v>
      </c>
      <c r="Q252">
        <v>56</v>
      </c>
      <c r="R252">
        <v>11</v>
      </c>
      <c r="S252">
        <v>0</v>
      </c>
      <c r="T252">
        <v>0</v>
      </c>
      <c r="U252">
        <v>0</v>
      </c>
      <c r="Y252">
        <v>0</v>
      </c>
      <c r="Z252">
        <v>0</v>
      </c>
      <c r="AA252">
        <v>0</v>
      </c>
      <c r="AB252">
        <v>0</v>
      </c>
      <c r="AC252">
        <v>5</v>
      </c>
      <c r="AD252">
        <v>0</v>
      </c>
      <c r="AE252">
        <v>15</v>
      </c>
      <c r="AF252">
        <v>3</v>
      </c>
      <c r="AG252">
        <v>4</v>
      </c>
      <c r="AH252">
        <v>295</v>
      </c>
      <c r="AI252">
        <v>-5</v>
      </c>
      <c r="AJ252">
        <v>0</v>
      </c>
      <c r="AK252">
        <v>300</v>
      </c>
    </row>
    <row r="253" spans="1:37" x14ac:dyDescent="0.2">
      <c r="A253">
        <v>513034</v>
      </c>
      <c r="B253" t="s">
        <v>482</v>
      </c>
      <c r="C253">
        <v>21</v>
      </c>
      <c r="D253" t="s">
        <v>108</v>
      </c>
      <c r="E253" t="s">
        <v>937</v>
      </c>
      <c r="F253" t="s">
        <v>938</v>
      </c>
      <c r="G253" t="s">
        <v>2156</v>
      </c>
      <c r="H253">
        <v>3</v>
      </c>
      <c r="I253">
        <v>3</v>
      </c>
      <c r="J253">
        <v>2</v>
      </c>
      <c r="K253">
        <v>8</v>
      </c>
      <c r="L253">
        <v>13</v>
      </c>
      <c r="M253">
        <v>1</v>
      </c>
      <c r="N253">
        <v>0</v>
      </c>
      <c r="O253">
        <v>8</v>
      </c>
      <c r="P253">
        <v>8</v>
      </c>
      <c r="Q253">
        <v>61.538499999999999</v>
      </c>
      <c r="R253">
        <v>3</v>
      </c>
      <c r="S253">
        <v>54</v>
      </c>
      <c r="T253">
        <v>40</v>
      </c>
      <c r="U253">
        <v>4</v>
      </c>
      <c r="V253">
        <v>10</v>
      </c>
      <c r="W253">
        <v>4.4443999999999999</v>
      </c>
      <c r="X253" s="1">
        <v>43509</v>
      </c>
      <c r="Y253">
        <v>0</v>
      </c>
      <c r="Z253">
        <v>8</v>
      </c>
      <c r="AA253">
        <v>1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159</v>
      </c>
      <c r="AI253">
        <v>9</v>
      </c>
      <c r="AJ253">
        <v>130</v>
      </c>
      <c r="AK253">
        <v>20</v>
      </c>
    </row>
    <row r="254" spans="1:37" x14ac:dyDescent="0.2">
      <c r="A254">
        <v>819099</v>
      </c>
      <c r="B254" t="s">
        <v>482</v>
      </c>
      <c r="C254">
        <v>21</v>
      </c>
      <c r="D254" t="s">
        <v>108</v>
      </c>
      <c r="E254" t="s">
        <v>944</v>
      </c>
      <c r="F254" t="s">
        <v>945</v>
      </c>
      <c r="G254" t="s">
        <v>2156</v>
      </c>
      <c r="H254">
        <v>2</v>
      </c>
      <c r="I254">
        <v>2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R254">
        <v>2</v>
      </c>
      <c r="S254">
        <v>0</v>
      </c>
      <c r="T254">
        <v>0</v>
      </c>
      <c r="U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10</v>
      </c>
      <c r="AI254">
        <v>0</v>
      </c>
      <c r="AJ254">
        <v>0</v>
      </c>
      <c r="AK254">
        <v>10</v>
      </c>
    </row>
    <row r="255" spans="1:37" x14ac:dyDescent="0.2">
      <c r="A255">
        <v>513028</v>
      </c>
      <c r="B255" t="s">
        <v>482</v>
      </c>
      <c r="C255">
        <v>21</v>
      </c>
      <c r="D255" t="s">
        <v>108</v>
      </c>
      <c r="E255" t="s">
        <v>930</v>
      </c>
      <c r="F255" t="s">
        <v>931</v>
      </c>
      <c r="G255" t="s">
        <v>2156</v>
      </c>
      <c r="H255">
        <v>9</v>
      </c>
      <c r="I255">
        <v>9</v>
      </c>
      <c r="J255">
        <v>2</v>
      </c>
      <c r="K255">
        <v>48</v>
      </c>
      <c r="L255">
        <v>58</v>
      </c>
      <c r="M255">
        <v>2</v>
      </c>
      <c r="N255">
        <v>3</v>
      </c>
      <c r="O255">
        <v>17</v>
      </c>
      <c r="P255">
        <v>6.8571</v>
      </c>
      <c r="Q255">
        <v>82.758600000000001</v>
      </c>
      <c r="R255">
        <v>9</v>
      </c>
      <c r="S255">
        <v>0</v>
      </c>
      <c r="T255">
        <v>0</v>
      </c>
      <c r="U255">
        <v>0</v>
      </c>
      <c r="Y255">
        <v>0</v>
      </c>
      <c r="Z255">
        <v>0</v>
      </c>
      <c r="AA255">
        <v>0</v>
      </c>
      <c r="AB255">
        <v>0</v>
      </c>
      <c r="AC255">
        <v>3</v>
      </c>
      <c r="AD255">
        <v>0</v>
      </c>
      <c r="AE255">
        <v>0</v>
      </c>
      <c r="AF255">
        <v>0</v>
      </c>
      <c r="AG255">
        <v>3</v>
      </c>
      <c r="AH255">
        <v>176</v>
      </c>
      <c r="AI255">
        <v>116</v>
      </c>
      <c r="AJ255">
        <v>0</v>
      </c>
      <c r="AK255">
        <v>60</v>
      </c>
    </row>
    <row r="256" spans="1:37" x14ac:dyDescent="0.2">
      <c r="A256">
        <v>301032</v>
      </c>
      <c r="B256" t="s">
        <v>482</v>
      </c>
      <c r="C256">
        <v>21</v>
      </c>
      <c r="D256" t="s">
        <v>108</v>
      </c>
      <c r="E256" t="s">
        <v>926</v>
      </c>
      <c r="F256" t="s">
        <v>927</v>
      </c>
      <c r="G256" t="s">
        <v>2156</v>
      </c>
      <c r="H256">
        <v>2</v>
      </c>
      <c r="I256">
        <v>2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R256">
        <v>2</v>
      </c>
      <c r="S256">
        <v>0</v>
      </c>
      <c r="T256">
        <v>0</v>
      </c>
      <c r="U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">
      <c r="A257">
        <v>512865</v>
      </c>
      <c r="B257" t="s">
        <v>482</v>
      </c>
      <c r="C257">
        <v>21</v>
      </c>
      <c r="D257" t="s">
        <v>108</v>
      </c>
      <c r="E257" t="s">
        <v>928</v>
      </c>
      <c r="F257" t="s">
        <v>929</v>
      </c>
      <c r="G257" t="s">
        <v>2156</v>
      </c>
      <c r="H257">
        <v>10</v>
      </c>
      <c r="I257">
        <v>10</v>
      </c>
      <c r="J257">
        <v>1</v>
      </c>
      <c r="K257">
        <v>106</v>
      </c>
      <c r="L257">
        <v>166</v>
      </c>
      <c r="M257">
        <v>5</v>
      </c>
      <c r="N257">
        <v>2</v>
      </c>
      <c r="O257">
        <v>29</v>
      </c>
      <c r="P257">
        <v>11.777799999999999</v>
      </c>
      <c r="Q257">
        <v>63.855400000000003</v>
      </c>
      <c r="R257">
        <v>10</v>
      </c>
      <c r="S257">
        <v>84</v>
      </c>
      <c r="T257">
        <v>72</v>
      </c>
      <c r="U257">
        <v>3</v>
      </c>
      <c r="V257">
        <v>24</v>
      </c>
      <c r="W257">
        <v>5.1429</v>
      </c>
      <c r="X257" s="1">
        <v>43476</v>
      </c>
      <c r="Y257">
        <v>0</v>
      </c>
      <c r="Z257">
        <v>6</v>
      </c>
      <c r="AA257">
        <v>0</v>
      </c>
      <c r="AB257">
        <v>0</v>
      </c>
      <c r="AC257">
        <v>5</v>
      </c>
      <c r="AD257">
        <v>0</v>
      </c>
      <c r="AE257">
        <v>0</v>
      </c>
      <c r="AF257">
        <v>0</v>
      </c>
      <c r="AG257">
        <v>2</v>
      </c>
      <c r="AH257">
        <v>355</v>
      </c>
      <c r="AI257">
        <v>165</v>
      </c>
      <c r="AJ257">
        <v>120</v>
      </c>
      <c r="AK257">
        <v>70</v>
      </c>
    </row>
    <row r="258" spans="1:37" x14ac:dyDescent="0.2">
      <c r="A258">
        <v>839883</v>
      </c>
      <c r="B258" t="s">
        <v>482</v>
      </c>
      <c r="C258">
        <v>21</v>
      </c>
      <c r="D258" t="s">
        <v>108</v>
      </c>
      <c r="E258" t="s">
        <v>946</v>
      </c>
      <c r="F258" t="s">
        <v>947</v>
      </c>
      <c r="G258" t="s">
        <v>2156</v>
      </c>
      <c r="H258">
        <v>10</v>
      </c>
      <c r="I258">
        <v>10</v>
      </c>
      <c r="J258">
        <v>1</v>
      </c>
      <c r="K258">
        <v>92</v>
      </c>
      <c r="L258">
        <v>110</v>
      </c>
      <c r="M258">
        <v>8</v>
      </c>
      <c r="N258">
        <v>2</v>
      </c>
      <c r="O258">
        <v>27</v>
      </c>
      <c r="P258">
        <v>10.222200000000001</v>
      </c>
      <c r="Q258">
        <v>83.636399999999995</v>
      </c>
      <c r="R258">
        <v>10</v>
      </c>
      <c r="S258">
        <v>30</v>
      </c>
      <c r="T258">
        <v>39</v>
      </c>
      <c r="U258">
        <v>1</v>
      </c>
      <c r="V258">
        <v>39</v>
      </c>
      <c r="W258">
        <v>7.8</v>
      </c>
      <c r="X258" s="1">
        <v>43478</v>
      </c>
      <c r="Y258">
        <v>0</v>
      </c>
      <c r="Z258">
        <v>0</v>
      </c>
      <c r="AA258">
        <v>1</v>
      </c>
      <c r="AB258">
        <v>0</v>
      </c>
      <c r="AC258">
        <v>3</v>
      </c>
      <c r="AD258">
        <v>0</v>
      </c>
      <c r="AE258">
        <v>1</v>
      </c>
      <c r="AF258">
        <v>0</v>
      </c>
      <c r="AG258">
        <v>1</v>
      </c>
      <c r="AH258">
        <v>294</v>
      </c>
      <c r="AI258">
        <v>214</v>
      </c>
      <c r="AJ258">
        <v>30</v>
      </c>
      <c r="AK258">
        <v>50</v>
      </c>
    </row>
    <row r="259" spans="1:37" x14ac:dyDescent="0.2">
      <c r="A259">
        <v>1318259</v>
      </c>
      <c r="B259" t="s">
        <v>482</v>
      </c>
      <c r="C259">
        <v>21</v>
      </c>
      <c r="D259" t="s">
        <v>108</v>
      </c>
      <c r="E259" t="s">
        <v>951</v>
      </c>
      <c r="F259" t="s">
        <v>952</v>
      </c>
      <c r="G259" t="s">
        <v>2156</v>
      </c>
      <c r="H259">
        <v>7</v>
      </c>
      <c r="I259">
        <v>7</v>
      </c>
      <c r="J259">
        <v>1</v>
      </c>
      <c r="K259">
        <v>27</v>
      </c>
      <c r="L259">
        <v>47</v>
      </c>
      <c r="M259">
        <v>1</v>
      </c>
      <c r="N259">
        <v>1</v>
      </c>
      <c r="O259">
        <v>8</v>
      </c>
      <c r="P259">
        <v>4.5</v>
      </c>
      <c r="Q259">
        <v>57.446800000000003</v>
      </c>
      <c r="R259">
        <v>7</v>
      </c>
      <c r="S259">
        <v>125</v>
      </c>
      <c r="T259">
        <v>87</v>
      </c>
      <c r="U259">
        <v>10</v>
      </c>
      <c r="V259">
        <v>8.6999999999999993</v>
      </c>
      <c r="W259">
        <v>4.1760000000000002</v>
      </c>
      <c r="X259" s="1">
        <v>43508</v>
      </c>
      <c r="Y259">
        <v>1</v>
      </c>
      <c r="Z259">
        <v>10</v>
      </c>
      <c r="AA259">
        <v>1</v>
      </c>
      <c r="AB259">
        <v>0</v>
      </c>
      <c r="AC259">
        <v>2</v>
      </c>
      <c r="AD259">
        <v>0</v>
      </c>
      <c r="AE259">
        <v>0</v>
      </c>
      <c r="AF259">
        <v>0</v>
      </c>
      <c r="AG259">
        <v>1</v>
      </c>
      <c r="AH259">
        <v>400</v>
      </c>
      <c r="AI259">
        <v>20</v>
      </c>
      <c r="AJ259">
        <v>350</v>
      </c>
      <c r="AK259">
        <v>30</v>
      </c>
    </row>
    <row r="260" spans="1:37" x14ac:dyDescent="0.2">
      <c r="A260">
        <v>583840</v>
      </c>
      <c r="B260" t="s">
        <v>482</v>
      </c>
      <c r="C260">
        <v>21</v>
      </c>
      <c r="D260" t="s">
        <v>108</v>
      </c>
      <c r="E260" t="s">
        <v>941</v>
      </c>
      <c r="F260" t="s">
        <v>823</v>
      </c>
      <c r="G260" t="s">
        <v>2156</v>
      </c>
      <c r="H260">
        <v>3</v>
      </c>
      <c r="I260">
        <v>3</v>
      </c>
      <c r="J260">
        <v>3</v>
      </c>
      <c r="K260">
        <v>0</v>
      </c>
      <c r="L260">
        <v>0</v>
      </c>
      <c r="M260">
        <v>0</v>
      </c>
      <c r="N260">
        <v>0</v>
      </c>
      <c r="O260">
        <v>0</v>
      </c>
      <c r="R260">
        <v>3</v>
      </c>
      <c r="S260">
        <v>0</v>
      </c>
      <c r="T260">
        <v>0</v>
      </c>
      <c r="U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">
      <c r="A261">
        <v>568379</v>
      </c>
      <c r="B261" t="s">
        <v>482</v>
      </c>
      <c r="C261">
        <v>21</v>
      </c>
      <c r="D261" t="s">
        <v>108</v>
      </c>
      <c r="E261" t="s">
        <v>940</v>
      </c>
      <c r="F261" t="s">
        <v>528</v>
      </c>
      <c r="G261" t="s">
        <v>2156</v>
      </c>
      <c r="H261">
        <v>11</v>
      </c>
      <c r="I261">
        <v>11</v>
      </c>
      <c r="J261">
        <v>0</v>
      </c>
      <c r="K261">
        <v>186</v>
      </c>
      <c r="L261">
        <v>216</v>
      </c>
      <c r="M261">
        <v>13</v>
      </c>
      <c r="N261">
        <v>8</v>
      </c>
      <c r="O261">
        <v>53</v>
      </c>
      <c r="P261">
        <v>16.909099999999999</v>
      </c>
      <c r="Q261">
        <v>86.111099999999993</v>
      </c>
      <c r="R261">
        <v>11</v>
      </c>
      <c r="S261">
        <v>138</v>
      </c>
      <c r="T261">
        <v>87</v>
      </c>
      <c r="U261">
        <v>10</v>
      </c>
      <c r="V261">
        <v>8.6999999999999993</v>
      </c>
      <c r="W261">
        <v>3.7826</v>
      </c>
      <c r="X261" s="1">
        <v>43538</v>
      </c>
      <c r="Y261">
        <v>1</v>
      </c>
      <c r="Z261">
        <v>9</v>
      </c>
      <c r="AA261">
        <v>7</v>
      </c>
      <c r="AB261">
        <v>0</v>
      </c>
      <c r="AC261">
        <v>9</v>
      </c>
      <c r="AD261">
        <v>0</v>
      </c>
      <c r="AE261">
        <v>0</v>
      </c>
      <c r="AF261">
        <v>0</v>
      </c>
      <c r="AG261">
        <v>2</v>
      </c>
      <c r="AH261">
        <v>941</v>
      </c>
      <c r="AI261">
        <v>431</v>
      </c>
      <c r="AJ261">
        <v>400</v>
      </c>
      <c r="AK261">
        <v>110</v>
      </c>
    </row>
    <row r="262" spans="1:37" x14ac:dyDescent="0.2">
      <c r="A262">
        <v>854565</v>
      </c>
      <c r="B262" t="s">
        <v>482</v>
      </c>
      <c r="C262">
        <v>21</v>
      </c>
      <c r="D262" t="s">
        <v>108</v>
      </c>
      <c r="E262" t="s">
        <v>948</v>
      </c>
      <c r="F262" t="s">
        <v>897</v>
      </c>
      <c r="G262" t="s">
        <v>2156</v>
      </c>
      <c r="H262">
        <v>10</v>
      </c>
      <c r="I262">
        <v>10</v>
      </c>
      <c r="J262">
        <v>5</v>
      </c>
      <c r="K262">
        <v>23</v>
      </c>
      <c r="L262">
        <v>29</v>
      </c>
      <c r="M262">
        <v>0</v>
      </c>
      <c r="N262">
        <v>3</v>
      </c>
      <c r="O262">
        <v>13</v>
      </c>
      <c r="P262">
        <v>4.5999999999999996</v>
      </c>
      <c r="Q262">
        <v>79.310299999999998</v>
      </c>
      <c r="R262">
        <v>10</v>
      </c>
      <c r="S262">
        <v>175</v>
      </c>
      <c r="T262">
        <v>136</v>
      </c>
      <c r="U262">
        <v>17</v>
      </c>
      <c r="V262">
        <v>8</v>
      </c>
      <c r="W262">
        <v>4.6628999999999996</v>
      </c>
      <c r="X262" s="1">
        <v>43574</v>
      </c>
      <c r="Y262">
        <v>2</v>
      </c>
      <c r="Z262">
        <v>7</v>
      </c>
      <c r="AA262">
        <v>2</v>
      </c>
      <c r="AB262">
        <v>0</v>
      </c>
      <c r="AC262">
        <v>5</v>
      </c>
      <c r="AD262">
        <v>0</v>
      </c>
      <c r="AE262">
        <v>0</v>
      </c>
      <c r="AF262">
        <v>0</v>
      </c>
      <c r="AG262">
        <v>1</v>
      </c>
      <c r="AH262">
        <v>739</v>
      </c>
      <c r="AI262">
        <v>59</v>
      </c>
      <c r="AJ262">
        <v>620</v>
      </c>
      <c r="AK262">
        <v>60</v>
      </c>
    </row>
    <row r="263" spans="1:37" x14ac:dyDescent="0.2">
      <c r="A263">
        <v>819094</v>
      </c>
      <c r="B263" t="s">
        <v>482</v>
      </c>
      <c r="C263">
        <v>21</v>
      </c>
      <c r="D263" t="s">
        <v>108</v>
      </c>
      <c r="E263" t="s">
        <v>942</v>
      </c>
      <c r="F263" t="s">
        <v>943</v>
      </c>
      <c r="G263" t="s">
        <v>2156</v>
      </c>
      <c r="H263">
        <v>5</v>
      </c>
      <c r="I263">
        <v>5</v>
      </c>
      <c r="J263">
        <v>0</v>
      </c>
      <c r="K263">
        <v>8</v>
      </c>
      <c r="L263">
        <v>44</v>
      </c>
      <c r="M263">
        <v>0</v>
      </c>
      <c r="N263">
        <v>0</v>
      </c>
      <c r="O263">
        <v>3</v>
      </c>
      <c r="P263">
        <v>1.6</v>
      </c>
      <c r="Q263">
        <v>18.181799999999999</v>
      </c>
      <c r="R263">
        <v>5</v>
      </c>
      <c r="S263">
        <v>54</v>
      </c>
      <c r="T263">
        <v>42</v>
      </c>
      <c r="U263">
        <v>4</v>
      </c>
      <c r="V263">
        <v>10.5</v>
      </c>
      <c r="W263">
        <v>4.6666999999999996</v>
      </c>
      <c r="X263" s="1">
        <v>43543</v>
      </c>
      <c r="Y263">
        <v>0</v>
      </c>
      <c r="Z263">
        <v>6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1</v>
      </c>
      <c r="AG263">
        <v>1</v>
      </c>
      <c r="AH263">
        <v>128</v>
      </c>
      <c r="AI263">
        <v>-32</v>
      </c>
      <c r="AJ263">
        <v>120</v>
      </c>
      <c r="AK263">
        <v>40</v>
      </c>
    </row>
    <row r="264" spans="1:37" x14ac:dyDescent="0.2">
      <c r="A264">
        <v>513033</v>
      </c>
      <c r="B264" t="s">
        <v>482</v>
      </c>
      <c r="C264">
        <v>21</v>
      </c>
      <c r="D264" t="s">
        <v>108</v>
      </c>
      <c r="E264" t="s">
        <v>935</v>
      </c>
      <c r="F264" t="s">
        <v>936</v>
      </c>
      <c r="G264" t="s">
        <v>2156</v>
      </c>
      <c r="H264">
        <v>9</v>
      </c>
      <c r="I264">
        <v>9</v>
      </c>
      <c r="J264">
        <v>1</v>
      </c>
      <c r="K264">
        <v>166</v>
      </c>
      <c r="L264">
        <v>169</v>
      </c>
      <c r="M264">
        <v>9</v>
      </c>
      <c r="N264">
        <v>12</v>
      </c>
      <c r="O264">
        <v>49</v>
      </c>
      <c r="P264">
        <v>20.75</v>
      </c>
      <c r="Q264">
        <v>98.224900000000005</v>
      </c>
      <c r="R264">
        <v>9</v>
      </c>
      <c r="S264">
        <v>170</v>
      </c>
      <c r="T264">
        <v>107</v>
      </c>
      <c r="U264">
        <v>10</v>
      </c>
      <c r="V264">
        <v>10.7</v>
      </c>
      <c r="W264">
        <v>3.7765</v>
      </c>
      <c r="X264" s="1">
        <v>43513</v>
      </c>
      <c r="Y264">
        <v>1</v>
      </c>
      <c r="Z264">
        <v>4</v>
      </c>
      <c r="AA264">
        <v>6</v>
      </c>
      <c r="AB264">
        <v>0</v>
      </c>
      <c r="AC264">
        <v>5</v>
      </c>
      <c r="AD264">
        <v>0</v>
      </c>
      <c r="AE264">
        <v>0</v>
      </c>
      <c r="AF264">
        <v>0</v>
      </c>
      <c r="AG264">
        <v>0</v>
      </c>
      <c r="AH264">
        <v>859</v>
      </c>
      <c r="AI264">
        <v>389</v>
      </c>
      <c r="AJ264">
        <v>420</v>
      </c>
      <c r="AK264">
        <v>50</v>
      </c>
    </row>
    <row r="265" spans="1:37" x14ac:dyDescent="0.2">
      <c r="A265">
        <v>1328010</v>
      </c>
      <c r="B265" t="s">
        <v>482</v>
      </c>
      <c r="C265">
        <v>21</v>
      </c>
      <c r="D265" t="s">
        <v>108</v>
      </c>
      <c r="E265" t="s">
        <v>520</v>
      </c>
      <c r="F265" t="s">
        <v>953</v>
      </c>
      <c r="G265" t="s">
        <v>2156</v>
      </c>
      <c r="H265">
        <v>2</v>
      </c>
      <c r="I265">
        <v>2</v>
      </c>
      <c r="J265">
        <v>0</v>
      </c>
      <c r="K265">
        <v>20</v>
      </c>
      <c r="L265">
        <v>37</v>
      </c>
      <c r="M265">
        <v>0</v>
      </c>
      <c r="N265">
        <v>0</v>
      </c>
      <c r="O265">
        <v>16</v>
      </c>
      <c r="P265">
        <v>10</v>
      </c>
      <c r="Q265">
        <v>54.054099999999998</v>
      </c>
      <c r="R265">
        <v>2</v>
      </c>
      <c r="S265">
        <v>0</v>
      </c>
      <c r="T265">
        <v>0</v>
      </c>
      <c r="U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</v>
      </c>
      <c r="AF265">
        <v>0</v>
      </c>
      <c r="AG265">
        <v>2</v>
      </c>
      <c r="AH265">
        <v>60</v>
      </c>
      <c r="AI265">
        <v>20</v>
      </c>
      <c r="AJ265">
        <v>0</v>
      </c>
      <c r="AK265">
        <v>40</v>
      </c>
    </row>
    <row r="266" spans="1:37" x14ac:dyDescent="0.2">
      <c r="A266">
        <v>514203</v>
      </c>
      <c r="B266" t="s">
        <v>482</v>
      </c>
      <c r="C266">
        <v>21</v>
      </c>
      <c r="D266" t="s">
        <v>123</v>
      </c>
      <c r="E266" t="s">
        <v>484</v>
      </c>
      <c r="F266" t="s">
        <v>965</v>
      </c>
      <c r="G266" t="s">
        <v>2156</v>
      </c>
      <c r="H266">
        <v>10</v>
      </c>
      <c r="I266">
        <v>10</v>
      </c>
      <c r="J266">
        <v>3</v>
      </c>
      <c r="K266">
        <v>17</v>
      </c>
      <c r="L266">
        <v>53</v>
      </c>
      <c r="M266">
        <v>0</v>
      </c>
      <c r="N266">
        <v>0</v>
      </c>
      <c r="O266">
        <v>7</v>
      </c>
      <c r="P266">
        <v>2.4285999999999999</v>
      </c>
      <c r="Q266">
        <v>32.075499999999998</v>
      </c>
      <c r="R266">
        <v>10</v>
      </c>
      <c r="S266">
        <v>204</v>
      </c>
      <c r="T266">
        <v>132</v>
      </c>
      <c r="U266">
        <v>9</v>
      </c>
      <c r="V266">
        <v>14.666700000000001</v>
      </c>
      <c r="W266">
        <v>3.8824000000000001</v>
      </c>
      <c r="X266" s="1">
        <v>43517</v>
      </c>
      <c r="Y266">
        <v>1</v>
      </c>
      <c r="Z266">
        <v>6</v>
      </c>
      <c r="AA266">
        <v>3</v>
      </c>
      <c r="AB266">
        <v>0</v>
      </c>
      <c r="AC266">
        <v>4</v>
      </c>
      <c r="AD266">
        <v>0</v>
      </c>
      <c r="AE266">
        <v>0</v>
      </c>
      <c r="AF266">
        <v>2</v>
      </c>
      <c r="AG266">
        <v>1</v>
      </c>
      <c r="AH266">
        <v>457</v>
      </c>
      <c r="AI266">
        <v>-3</v>
      </c>
      <c r="AJ266">
        <v>370</v>
      </c>
      <c r="AK266">
        <v>90</v>
      </c>
    </row>
    <row r="267" spans="1:37" x14ac:dyDescent="0.2">
      <c r="A267">
        <v>514201</v>
      </c>
      <c r="B267" t="s">
        <v>482</v>
      </c>
      <c r="C267">
        <v>21</v>
      </c>
      <c r="D267" t="s">
        <v>123</v>
      </c>
      <c r="E267" t="s">
        <v>961</v>
      </c>
      <c r="F267" t="s">
        <v>962</v>
      </c>
      <c r="G267" t="s">
        <v>2156</v>
      </c>
      <c r="H267">
        <v>11</v>
      </c>
      <c r="I267">
        <v>11</v>
      </c>
      <c r="J267">
        <v>0</v>
      </c>
      <c r="K267">
        <v>78</v>
      </c>
      <c r="L267">
        <v>166</v>
      </c>
      <c r="M267">
        <v>0</v>
      </c>
      <c r="N267">
        <v>2</v>
      </c>
      <c r="O267">
        <v>17</v>
      </c>
      <c r="P267">
        <v>7.0909000000000004</v>
      </c>
      <c r="Q267">
        <v>46.988</v>
      </c>
      <c r="R267">
        <v>11</v>
      </c>
      <c r="S267">
        <v>214</v>
      </c>
      <c r="T267">
        <v>145</v>
      </c>
      <c r="U267">
        <v>13</v>
      </c>
      <c r="V267">
        <v>11.1538</v>
      </c>
      <c r="W267">
        <v>4.0654000000000003</v>
      </c>
      <c r="X267" s="1">
        <v>43530</v>
      </c>
      <c r="Y267">
        <v>1</v>
      </c>
      <c r="Z267">
        <v>24</v>
      </c>
      <c r="AA267">
        <v>4</v>
      </c>
      <c r="AB267">
        <v>0</v>
      </c>
      <c r="AC267">
        <v>9</v>
      </c>
      <c r="AD267">
        <v>0</v>
      </c>
      <c r="AE267">
        <v>0</v>
      </c>
      <c r="AF267">
        <v>0</v>
      </c>
      <c r="AG267">
        <v>0</v>
      </c>
      <c r="AH267">
        <v>642</v>
      </c>
      <c r="AI267">
        <v>62</v>
      </c>
      <c r="AJ267">
        <v>490</v>
      </c>
      <c r="AK267">
        <v>90</v>
      </c>
    </row>
    <row r="268" spans="1:37" x14ac:dyDescent="0.2">
      <c r="A268">
        <v>1269541</v>
      </c>
      <c r="B268" t="s">
        <v>482</v>
      </c>
      <c r="C268">
        <v>21</v>
      </c>
      <c r="D268" t="s">
        <v>123</v>
      </c>
      <c r="E268" t="s">
        <v>800</v>
      </c>
      <c r="F268" t="s">
        <v>979</v>
      </c>
      <c r="G268" t="s">
        <v>2156</v>
      </c>
      <c r="H268">
        <v>3</v>
      </c>
      <c r="I268">
        <v>3</v>
      </c>
      <c r="J268">
        <v>2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3</v>
      </c>
      <c r="S268">
        <v>6</v>
      </c>
      <c r="T268">
        <v>8</v>
      </c>
      <c r="U268">
        <v>0</v>
      </c>
      <c r="W268">
        <v>8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">
      <c r="A269">
        <v>828894</v>
      </c>
      <c r="B269" t="s">
        <v>482</v>
      </c>
      <c r="C269">
        <v>21</v>
      </c>
      <c r="D269" t="s">
        <v>123</v>
      </c>
      <c r="E269" t="s">
        <v>800</v>
      </c>
      <c r="F269" t="s">
        <v>972</v>
      </c>
      <c r="G269" t="s">
        <v>2156</v>
      </c>
      <c r="H269">
        <v>4</v>
      </c>
      <c r="I269">
        <v>4</v>
      </c>
      <c r="J269">
        <v>0</v>
      </c>
      <c r="K269">
        <v>10</v>
      </c>
      <c r="L269">
        <v>45</v>
      </c>
      <c r="M269">
        <v>0</v>
      </c>
      <c r="N269">
        <v>0</v>
      </c>
      <c r="O269">
        <v>4</v>
      </c>
      <c r="P269">
        <v>2.5</v>
      </c>
      <c r="Q269">
        <v>22.222200000000001</v>
      </c>
      <c r="R269">
        <v>4</v>
      </c>
      <c r="S269">
        <v>0</v>
      </c>
      <c r="T269">
        <v>0</v>
      </c>
      <c r="U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1</v>
      </c>
      <c r="AF269">
        <v>2</v>
      </c>
      <c r="AG269">
        <v>0</v>
      </c>
      <c r="AH269">
        <v>40</v>
      </c>
      <c r="AI269">
        <v>-20</v>
      </c>
      <c r="AJ269">
        <v>0</v>
      </c>
      <c r="AK269">
        <v>60</v>
      </c>
    </row>
    <row r="270" spans="1:37" x14ac:dyDescent="0.2">
      <c r="A270">
        <v>514202</v>
      </c>
      <c r="B270" t="s">
        <v>482</v>
      </c>
      <c r="C270">
        <v>21</v>
      </c>
      <c r="D270" t="s">
        <v>123</v>
      </c>
      <c r="E270" t="s">
        <v>963</v>
      </c>
      <c r="F270" t="s">
        <v>964</v>
      </c>
      <c r="G270" t="s">
        <v>2156</v>
      </c>
      <c r="H270">
        <v>9</v>
      </c>
      <c r="I270">
        <v>9</v>
      </c>
      <c r="J270">
        <v>2</v>
      </c>
      <c r="K270">
        <v>23</v>
      </c>
      <c r="L270">
        <v>56</v>
      </c>
      <c r="M270">
        <v>1</v>
      </c>
      <c r="N270">
        <v>0</v>
      </c>
      <c r="O270">
        <v>7</v>
      </c>
      <c r="P270">
        <v>3.2856999999999998</v>
      </c>
      <c r="Q270">
        <v>41.071399999999997</v>
      </c>
      <c r="R270">
        <v>9</v>
      </c>
      <c r="S270">
        <v>8</v>
      </c>
      <c r="T270">
        <v>2</v>
      </c>
      <c r="U270">
        <v>2</v>
      </c>
      <c r="V270">
        <v>1</v>
      </c>
      <c r="W270">
        <v>1.5</v>
      </c>
      <c r="X270" s="1">
        <v>43466</v>
      </c>
      <c r="Y270">
        <v>0</v>
      </c>
      <c r="Z270">
        <v>0</v>
      </c>
      <c r="AA270">
        <v>0</v>
      </c>
      <c r="AB270">
        <v>0</v>
      </c>
      <c r="AC270">
        <v>2</v>
      </c>
      <c r="AD270">
        <v>0</v>
      </c>
      <c r="AE270">
        <v>0</v>
      </c>
      <c r="AF270">
        <v>0</v>
      </c>
      <c r="AG270">
        <v>0</v>
      </c>
      <c r="AH270">
        <v>54</v>
      </c>
      <c r="AI270">
        <v>-6</v>
      </c>
      <c r="AJ270">
        <v>40</v>
      </c>
      <c r="AK270">
        <v>20</v>
      </c>
    </row>
    <row r="271" spans="1:37" x14ac:dyDescent="0.2">
      <c r="A271">
        <v>1311690</v>
      </c>
      <c r="B271" t="s">
        <v>482</v>
      </c>
      <c r="C271">
        <v>21</v>
      </c>
      <c r="D271" t="s">
        <v>123</v>
      </c>
      <c r="E271" t="s">
        <v>980</v>
      </c>
      <c r="F271" t="s">
        <v>979</v>
      </c>
      <c r="G271" t="s">
        <v>2156</v>
      </c>
      <c r="H271">
        <v>2</v>
      </c>
      <c r="I271">
        <v>2</v>
      </c>
      <c r="J271">
        <v>0</v>
      </c>
      <c r="K271">
        <v>36</v>
      </c>
      <c r="L271">
        <v>40</v>
      </c>
      <c r="M271">
        <v>0</v>
      </c>
      <c r="N271">
        <v>2</v>
      </c>
      <c r="O271">
        <v>22</v>
      </c>
      <c r="P271">
        <v>18</v>
      </c>
      <c r="Q271">
        <v>90</v>
      </c>
      <c r="R271">
        <v>2</v>
      </c>
      <c r="S271">
        <v>30</v>
      </c>
      <c r="T271">
        <v>14</v>
      </c>
      <c r="U271">
        <v>0</v>
      </c>
      <c r="W271">
        <v>2.8</v>
      </c>
      <c r="Y271">
        <v>0</v>
      </c>
      <c r="Z271">
        <v>3</v>
      </c>
      <c r="AA271">
        <v>3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130</v>
      </c>
      <c r="AI271">
        <v>80</v>
      </c>
      <c r="AJ271">
        <v>40</v>
      </c>
      <c r="AK271">
        <v>10</v>
      </c>
    </row>
    <row r="272" spans="1:37" x14ac:dyDescent="0.2">
      <c r="A272">
        <v>514200</v>
      </c>
      <c r="B272" t="s">
        <v>482</v>
      </c>
      <c r="C272">
        <v>21</v>
      </c>
      <c r="D272" t="s">
        <v>123</v>
      </c>
      <c r="E272" t="s">
        <v>960</v>
      </c>
      <c r="F272" t="s">
        <v>955</v>
      </c>
      <c r="G272" t="s">
        <v>2156</v>
      </c>
      <c r="H272">
        <v>3</v>
      </c>
      <c r="I272">
        <v>3</v>
      </c>
      <c r="J272">
        <v>0</v>
      </c>
      <c r="K272">
        <v>18</v>
      </c>
      <c r="L272">
        <v>31</v>
      </c>
      <c r="M272">
        <v>0</v>
      </c>
      <c r="N272">
        <v>0</v>
      </c>
      <c r="O272">
        <v>16</v>
      </c>
      <c r="P272">
        <v>6</v>
      </c>
      <c r="Q272">
        <v>58.064500000000002</v>
      </c>
      <c r="R272">
        <v>3</v>
      </c>
      <c r="S272">
        <v>0</v>
      </c>
      <c r="T272">
        <v>0</v>
      </c>
      <c r="U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2</v>
      </c>
      <c r="AH272">
        <v>58</v>
      </c>
      <c r="AI272">
        <v>28</v>
      </c>
      <c r="AJ272">
        <v>0</v>
      </c>
      <c r="AK272">
        <v>30</v>
      </c>
    </row>
    <row r="273" spans="1:37" x14ac:dyDescent="0.2">
      <c r="A273">
        <v>765623</v>
      </c>
      <c r="B273" t="s">
        <v>482</v>
      </c>
      <c r="C273">
        <v>21</v>
      </c>
      <c r="D273" t="s">
        <v>123</v>
      </c>
      <c r="E273" t="s">
        <v>968</v>
      </c>
      <c r="F273" t="s">
        <v>969</v>
      </c>
      <c r="G273" t="s">
        <v>2156</v>
      </c>
      <c r="H273">
        <v>2</v>
      </c>
      <c r="I273">
        <v>2</v>
      </c>
      <c r="J273">
        <v>0</v>
      </c>
      <c r="K273">
        <v>8</v>
      </c>
      <c r="L273">
        <v>18</v>
      </c>
      <c r="M273">
        <v>0</v>
      </c>
      <c r="N273">
        <v>0</v>
      </c>
      <c r="O273">
        <v>7</v>
      </c>
      <c r="P273">
        <v>4</v>
      </c>
      <c r="Q273">
        <v>44.444400000000002</v>
      </c>
      <c r="R273">
        <v>2</v>
      </c>
      <c r="S273">
        <v>24</v>
      </c>
      <c r="T273">
        <v>21</v>
      </c>
      <c r="U273">
        <v>1</v>
      </c>
      <c r="V273">
        <v>21</v>
      </c>
      <c r="W273">
        <v>5.25</v>
      </c>
      <c r="X273" s="1">
        <v>43476</v>
      </c>
      <c r="Y273">
        <v>0</v>
      </c>
      <c r="Z273">
        <v>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48</v>
      </c>
      <c r="AI273">
        <v>8</v>
      </c>
      <c r="AJ273">
        <v>40</v>
      </c>
      <c r="AK273">
        <v>0</v>
      </c>
    </row>
    <row r="274" spans="1:37" x14ac:dyDescent="0.2">
      <c r="A274">
        <v>1321419</v>
      </c>
      <c r="B274" t="s">
        <v>482</v>
      </c>
      <c r="C274">
        <v>21</v>
      </c>
      <c r="D274" t="s">
        <v>123</v>
      </c>
      <c r="E274" t="s">
        <v>981</v>
      </c>
      <c r="F274" t="s">
        <v>903</v>
      </c>
      <c r="G274" t="s">
        <v>2156</v>
      </c>
      <c r="H274">
        <v>3</v>
      </c>
      <c r="I274">
        <v>3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R274">
        <v>3</v>
      </c>
      <c r="S274">
        <v>0</v>
      </c>
      <c r="T274">
        <v>0</v>
      </c>
      <c r="U274">
        <v>0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0</v>
      </c>
      <c r="AE274">
        <v>0</v>
      </c>
      <c r="AF274">
        <v>0</v>
      </c>
      <c r="AG274">
        <v>1</v>
      </c>
      <c r="AH274">
        <v>30</v>
      </c>
      <c r="AI274">
        <v>0</v>
      </c>
      <c r="AJ274">
        <v>0</v>
      </c>
      <c r="AK274">
        <v>30</v>
      </c>
    </row>
    <row r="275" spans="1:37" x14ac:dyDescent="0.2">
      <c r="A275">
        <v>512864</v>
      </c>
      <c r="B275" t="s">
        <v>482</v>
      </c>
      <c r="C275">
        <v>21</v>
      </c>
      <c r="D275" t="s">
        <v>123</v>
      </c>
      <c r="E275" t="s">
        <v>523</v>
      </c>
      <c r="F275" t="s">
        <v>955</v>
      </c>
      <c r="G275" t="s">
        <v>2156</v>
      </c>
      <c r="H275">
        <v>11</v>
      </c>
      <c r="I275">
        <v>11</v>
      </c>
      <c r="J275">
        <v>0</v>
      </c>
      <c r="K275">
        <v>107</v>
      </c>
      <c r="L275">
        <v>146</v>
      </c>
      <c r="M275">
        <v>9</v>
      </c>
      <c r="N275">
        <v>1</v>
      </c>
      <c r="O275">
        <v>19</v>
      </c>
      <c r="P275">
        <v>9.7272999999999996</v>
      </c>
      <c r="Q275">
        <v>73.287700000000001</v>
      </c>
      <c r="R275">
        <v>11</v>
      </c>
      <c r="S275">
        <v>234</v>
      </c>
      <c r="T275">
        <v>149</v>
      </c>
      <c r="U275">
        <v>16</v>
      </c>
      <c r="V275">
        <v>9.3125</v>
      </c>
      <c r="W275">
        <v>3.8205</v>
      </c>
      <c r="X275" s="1">
        <v>43541</v>
      </c>
      <c r="Y275">
        <v>3</v>
      </c>
      <c r="Z275">
        <v>12</v>
      </c>
      <c r="AA275">
        <v>4</v>
      </c>
      <c r="AB275">
        <v>0</v>
      </c>
      <c r="AC275">
        <v>7</v>
      </c>
      <c r="AD275">
        <v>0</v>
      </c>
      <c r="AE275">
        <v>0</v>
      </c>
      <c r="AF275">
        <v>0</v>
      </c>
      <c r="AG275">
        <v>0</v>
      </c>
      <c r="AH275">
        <v>918</v>
      </c>
      <c r="AI275">
        <v>168</v>
      </c>
      <c r="AJ275">
        <v>680</v>
      </c>
      <c r="AK275">
        <v>70</v>
      </c>
    </row>
    <row r="276" spans="1:37" x14ac:dyDescent="0.2">
      <c r="A276">
        <v>514199</v>
      </c>
      <c r="B276" t="s">
        <v>482</v>
      </c>
      <c r="C276">
        <v>21</v>
      </c>
      <c r="D276" t="s">
        <v>123</v>
      </c>
      <c r="E276" t="s">
        <v>958</v>
      </c>
      <c r="F276" t="s">
        <v>959</v>
      </c>
      <c r="G276" t="s">
        <v>2156</v>
      </c>
      <c r="H276">
        <v>3</v>
      </c>
      <c r="I276">
        <v>3</v>
      </c>
      <c r="J276">
        <v>0</v>
      </c>
      <c r="K276">
        <v>4</v>
      </c>
      <c r="L276">
        <v>12</v>
      </c>
      <c r="M276">
        <v>0</v>
      </c>
      <c r="N276">
        <v>0</v>
      </c>
      <c r="O276">
        <v>3</v>
      </c>
      <c r="P276">
        <v>1.3332999999999999</v>
      </c>
      <c r="Q276">
        <v>33.333300000000001</v>
      </c>
      <c r="R276">
        <v>3</v>
      </c>
      <c r="S276">
        <v>0</v>
      </c>
      <c r="T276">
        <v>0</v>
      </c>
      <c r="U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-6</v>
      </c>
      <c r="AI276">
        <v>-6</v>
      </c>
      <c r="AJ276">
        <v>0</v>
      </c>
      <c r="AK276">
        <v>0</v>
      </c>
    </row>
    <row r="277" spans="1:37" x14ac:dyDescent="0.2">
      <c r="A277">
        <v>514205</v>
      </c>
      <c r="B277" t="s">
        <v>482</v>
      </c>
      <c r="C277">
        <v>21</v>
      </c>
      <c r="D277" t="s">
        <v>123</v>
      </c>
      <c r="E277" t="s">
        <v>966</v>
      </c>
      <c r="F277" t="s">
        <v>967</v>
      </c>
      <c r="G277" t="s">
        <v>2156</v>
      </c>
      <c r="H277">
        <v>6</v>
      </c>
      <c r="I277">
        <v>6</v>
      </c>
      <c r="J277">
        <v>0</v>
      </c>
      <c r="K277">
        <v>87</v>
      </c>
      <c r="L277">
        <v>83</v>
      </c>
      <c r="M277">
        <v>2</v>
      </c>
      <c r="N277">
        <v>7</v>
      </c>
      <c r="O277">
        <v>25</v>
      </c>
      <c r="P277">
        <v>14.5</v>
      </c>
      <c r="Q277">
        <v>104.8193</v>
      </c>
      <c r="R277">
        <v>6</v>
      </c>
      <c r="S277">
        <v>0</v>
      </c>
      <c r="T277">
        <v>0</v>
      </c>
      <c r="U277">
        <v>0</v>
      </c>
      <c r="Y277">
        <v>0</v>
      </c>
      <c r="Z277">
        <v>0</v>
      </c>
      <c r="AA277">
        <v>0</v>
      </c>
      <c r="AB277">
        <v>0</v>
      </c>
      <c r="AC277">
        <v>5</v>
      </c>
      <c r="AD277">
        <v>0</v>
      </c>
      <c r="AE277">
        <v>0</v>
      </c>
      <c r="AF277">
        <v>0</v>
      </c>
      <c r="AG277">
        <v>0</v>
      </c>
      <c r="AH277">
        <v>293</v>
      </c>
      <c r="AI277">
        <v>243</v>
      </c>
      <c r="AJ277">
        <v>0</v>
      </c>
      <c r="AK277">
        <v>50</v>
      </c>
    </row>
    <row r="278" spans="1:37" x14ac:dyDescent="0.2">
      <c r="A278">
        <v>828897</v>
      </c>
      <c r="B278" t="s">
        <v>482</v>
      </c>
      <c r="C278">
        <v>21</v>
      </c>
      <c r="D278" t="s">
        <v>123</v>
      </c>
      <c r="E278" t="s">
        <v>973</v>
      </c>
      <c r="F278" t="s">
        <v>974</v>
      </c>
      <c r="G278" t="s">
        <v>2156</v>
      </c>
      <c r="H278">
        <v>11</v>
      </c>
      <c r="I278">
        <v>11</v>
      </c>
      <c r="J278">
        <v>1</v>
      </c>
      <c r="K278">
        <v>80</v>
      </c>
      <c r="L278">
        <v>109</v>
      </c>
      <c r="M278">
        <v>3</v>
      </c>
      <c r="N278">
        <v>4</v>
      </c>
      <c r="O278">
        <v>16</v>
      </c>
      <c r="P278">
        <v>8</v>
      </c>
      <c r="Q278">
        <v>73.394499999999994</v>
      </c>
      <c r="R278">
        <v>11</v>
      </c>
      <c r="S278">
        <v>207</v>
      </c>
      <c r="T278">
        <v>132</v>
      </c>
      <c r="U278">
        <v>11</v>
      </c>
      <c r="V278">
        <v>12</v>
      </c>
      <c r="W278">
        <v>3.8260999999999998</v>
      </c>
      <c r="X278" s="1">
        <v>43535</v>
      </c>
      <c r="Y278">
        <v>0</v>
      </c>
      <c r="Z278">
        <v>7</v>
      </c>
      <c r="AA278">
        <v>5</v>
      </c>
      <c r="AB278">
        <v>0</v>
      </c>
      <c r="AC278">
        <v>2</v>
      </c>
      <c r="AD278">
        <v>0</v>
      </c>
      <c r="AE278">
        <v>0</v>
      </c>
      <c r="AF278">
        <v>0</v>
      </c>
      <c r="AG278">
        <v>0</v>
      </c>
      <c r="AH278">
        <v>561</v>
      </c>
      <c r="AI278">
        <v>161</v>
      </c>
      <c r="AJ278">
        <v>380</v>
      </c>
      <c r="AK278">
        <v>20</v>
      </c>
    </row>
    <row r="279" spans="1:37" x14ac:dyDescent="0.2">
      <c r="A279">
        <v>369268</v>
      </c>
      <c r="B279" t="s">
        <v>482</v>
      </c>
      <c r="C279">
        <v>21</v>
      </c>
      <c r="D279" t="s">
        <v>123</v>
      </c>
      <c r="E279" t="s">
        <v>572</v>
      </c>
      <c r="F279" t="s">
        <v>954</v>
      </c>
      <c r="G279" t="s">
        <v>2156</v>
      </c>
      <c r="H279">
        <v>7</v>
      </c>
      <c r="I279">
        <v>7</v>
      </c>
      <c r="J279">
        <v>0</v>
      </c>
      <c r="K279">
        <v>52</v>
      </c>
      <c r="L279">
        <v>102</v>
      </c>
      <c r="M279">
        <v>3</v>
      </c>
      <c r="N279">
        <v>0</v>
      </c>
      <c r="O279">
        <v>19</v>
      </c>
      <c r="P279">
        <v>7.4286000000000003</v>
      </c>
      <c r="Q279">
        <v>50.980400000000003</v>
      </c>
      <c r="R279">
        <v>7</v>
      </c>
      <c r="S279">
        <v>42</v>
      </c>
      <c r="T279">
        <v>30</v>
      </c>
      <c r="U279">
        <v>1</v>
      </c>
      <c r="V279">
        <v>30</v>
      </c>
      <c r="W279">
        <v>4.2857000000000003</v>
      </c>
      <c r="X279" s="1">
        <v>43475</v>
      </c>
      <c r="Y279">
        <v>1</v>
      </c>
      <c r="Z279">
        <v>2</v>
      </c>
      <c r="AA279">
        <v>2</v>
      </c>
      <c r="AB279">
        <v>0</v>
      </c>
      <c r="AC279">
        <v>0</v>
      </c>
      <c r="AD279">
        <v>4</v>
      </c>
      <c r="AE279">
        <v>5</v>
      </c>
      <c r="AF279">
        <v>0</v>
      </c>
      <c r="AG279">
        <v>3</v>
      </c>
      <c r="AH279">
        <v>275</v>
      </c>
      <c r="AI279">
        <v>55</v>
      </c>
      <c r="AJ279">
        <v>100</v>
      </c>
      <c r="AK279">
        <v>120</v>
      </c>
    </row>
    <row r="280" spans="1:37" x14ac:dyDescent="0.2">
      <c r="A280">
        <v>828899</v>
      </c>
      <c r="B280" t="s">
        <v>482</v>
      </c>
      <c r="C280">
        <v>21</v>
      </c>
      <c r="D280" t="s">
        <v>123</v>
      </c>
      <c r="E280" t="s">
        <v>975</v>
      </c>
      <c r="F280" t="s">
        <v>976</v>
      </c>
      <c r="G280" t="s">
        <v>2156</v>
      </c>
      <c r="H280">
        <v>9</v>
      </c>
      <c r="I280">
        <v>9</v>
      </c>
      <c r="J280">
        <v>0</v>
      </c>
      <c r="K280">
        <v>49</v>
      </c>
      <c r="L280">
        <v>104</v>
      </c>
      <c r="M280">
        <v>0</v>
      </c>
      <c r="N280">
        <v>0</v>
      </c>
      <c r="O280">
        <v>15</v>
      </c>
      <c r="P280">
        <v>5.4443999999999999</v>
      </c>
      <c r="Q280">
        <v>47.115400000000001</v>
      </c>
      <c r="R280">
        <v>9</v>
      </c>
      <c r="S280">
        <v>0</v>
      </c>
      <c r="T280">
        <v>0</v>
      </c>
      <c r="U280">
        <v>0</v>
      </c>
      <c r="Y280">
        <v>0</v>
      </c>
      <c r="Z280">
        <v>0</v>
      </c>
      <c r="AA280">
        <v>0</v>
      </c>
      <c r="AB280">
        <v>0</v>
      </c>
      <c r="AC280">
        <v>2</v>
      </c>
      <c r="AD280">
        <v>0</v>
      </c>
      <c r="AE280">
        <v>0</v>
      </c>
      <c r="AF280">
        <v>1</v>
      </c>
      <c r="AG280">
        <v>0</v>
      </c>
      <c r="AH280">
        <v>79</v>
      </c>
      <c r="AI280">
        <v>39</v>
      </c>
      <c r="AJ280">
        <v>0</v>
      </c>
      <c r="AK280">
        <v>40</v>
      </c>
    </row>
    <row r="281" spans="1:37" x14ac:dyDescent="0.2">
      <c r="A281">
        <v>767903</v>
      </c>
      <c r="B281" t="s">
        <v>482</v>
      </c>
      <c r="C281">
        <v>21</v>
      </c>
      <c r="D281" t="s">
        <v>123</v>
      </c>
      <c r="E281" t="s">
        <v>970</v>
      </c>
      <c r="F281" t="s">
        <v>971</v>
      </c>
      <c r="G281" t="s">
        <v>2156</v>
      </c>
      <c r="H281">
        <v>7</v>
      </c>
      <c r="I281">
        <v>7</v>
      </c>
      <c r="J281">
        <v>0</v>
      </c>
      <c r="K281">
        <v>64</v>
      </c>
      <c r="L281">
        <v>103</v>
      </c>
      <c r="M281">
        <v>4</v>
      </c>
      <c r="N281">
        <v>2</v>
      </c>
      <c r="O281">
        <v>33</v>
      </c>
      <c r="P281">
        <v>9.1428999999999991</v>
      </c>
      <c r="Q281">
        <v>62.135899999999999</v>
      </c>
      <c r="R281">
        <v>7</v>
      </c>
      <c r="S281">
        <v>53</v>
      </c>
      <c r="T281">
        <v>23</v>
      </c>
      <c r="U281">
        <v>7</v>
      </c>
      <c r="V281">
        <v>3.2856999999999998</v>
      </c>
      <c r="W281">
        <v>2.6038000000000001</v>
      </c>
      <c r="X281" s="1">
        <v>43532</v>
      </c>
      <c r="Y281">
        <v>1</v>
      </c>
      <c r="Z281">
        <v>3</v>
      </c>
      <c r="AA281">
        <v>0</v>
      </c>
      <c r="AB281">
        <v>0</v>
      </c>
      <c r="AC281">
        <v>4</v>
      </c>
      <c r="AD281">
        <v>0</v>
      </c>
      <c r="AE281">
        <v>0</v>
      </c>
      <c r="AF281">
        <v>0</v>
      </c>
      <c r="AG281">
        <v>0</v>
      </c>
      <c r="AH281">
        <v>382</v>
      </c>
      <c r="AI281">
        <v>92</v>
      </c>
      <c r="AJ281">
        <v>250</v>
      </c>
      <c r="AK281">
        <v>40</v>
      </c>
    </row>
    <row r="282" spans="1:37" x14ac:dyDescent="0.2">
      <c r="A282">
        <v>1269539</v>
      </c>
      <c r="B282" t="s">
        <v>482</v>
      </c>
      <c r="C282">
        <v>21</v>
      </c>
      <c r="D282" t="s">
        <v>123</v>
      </c>
      <c r="E282" t="s">
        <v>977</v>
      </c>
      <c r="F282" t="s">
        <v>978</v>
      </c>
      <c r="G282" t="s">
        <v>2156</v>
      </c>
      <c r="H282">
        <v>11</v>
      </c>
      <c r="I282">
        <v>11</v>
      </c>
      <c r="J282">
        <v>0</v>
      </c>
      <c r="K282">
        <v>159</v>
      </c>
      <c r="L282">
        <v>204</v>
      </c>
      <c r="M282">
        <v>9</v>
      </c>
      <c r="N282">
        <v>6</v>
      </c>
      <c r="O282">
        <v>41</v>
      </c>
      <c r="P282">
        <v>14.454499999999999</v>
      </c>
      <c r="Q282">
        <v>77.941199999999995</v>
      </c>
      <c r="R282">
        <v>11</v>
      </c>
      <c r="S282">
        <v>72</v>
      </c>
      <c r="T282">
        <v>86</v>
      </c>
      <c r="U282">
        <v>5</v>
      </c>
      <c r="V282">
        <v>17.2</v>
      </c>
      <c r="W282">
        <v>7.1666999999999996</v>
      </c>
      <c r="X282" s="1">
        <v>43515</v>
      </c>
      <c r="Y282">
        <v>0</v>
      </c>
      <c r="Z282">
        <v>8</v>
      </c>
      <c r="AA282">
        <v>4</v>
      </c>
      <c r="AB282">
        <v>0</v>
      </c>
      <c r="AC282">
        <v>4</v>
      </c>
      <c r="AD282">
        <v>0</v>
      </c>
      <c r="AE282">
        <v>5</v>
      </c>
      <c r="AF282">
        <v>0</v>
      </c>
      <c r="AG282">
        <v>0</v>
      </c>
      <c r="AH282">
        <v>490</v>
      </c>
      <c r="AI282">
        <v>300</v>
      </c>
      <c r="AJ282">
        <v>100</v>
      </c>
      <c r="AK282">
        <v>90</v>
      </c>
    </row>
    <row r="283" spans="1:37" x14ac:dyDescent="0.2">
      <c r="A283">
        <v>512957</v>
      </c>
      <c r="B283" t="s">
        <v>482</v>
      </c>
      <c r="C283">
        <v>21</v>
      </c>
      <c r="D283" t="s">
        <v>123</v>
      </c>
      <c r="E283" t="s">
        <v>956</v>
      </c>
      <c r="F283" t="s">
        <v>957</v>
      </c>
      <c r="G283" t="s">
        <v>2156</v>
      </c>
      <c r="H283">
        <v>9</v>
      </c>
      <c r="I283">
        <v>9</v>
      </c>
      <c r="J283">
        <v>5</v>
      </c>
      <c r="K283">
        <v>12</v>
      </c>
      <c r="L283">
        <v>30</v>
      </c>
      <c r="M283">
        <v>0</v>
      </c>
      <c r="N283">
        <v>0</v>
      </c>
      <c r="O283">
        <v>7</v>
      </c>
      <c r="P283">
        <v>3</v>
      </c>
      <c r="Q283">
        <v>40</v>
      </c>
      <c r="R283">
        <v>9</v>
      </c>
      <c r="S283">
        <v>109</v>
      </c>
      <c r="T283">
        <v>76</v>
      </c>
      <c r="U283">
        <v>7</v>
      </c>
      <c r="V283">
        <v>10.857100000000001</v>
      </c>
      <c r="W283">
        <v>4.1835000000000004</v>
      </c>
      <c r="X283" s="1">
        <v>43480</v>
      </c>
      <c r="Y283">
        <v>1</v>
      </c>
      <c r="Z283">
        <v>3</v>
      </c>
      <c r="AA283">
        <v>3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292</v>
      </c>
      <c r="AI283">
        <v>2</v>
      </c>
      <c r="AJ283">
        <v>280</v>
      </c>
      <c r="AK283">
        <v>10</v>
      </c>
    </row>
    <row r="284" spans="1:37" x14ac:dyDescent="0.2">
      <c r="A284">
        <v>514084</v>
      </c>
      <c r="B284" t="s">
        <v>482</v>
      </c>
      <c r="C284">
        <v>21</v>
      </c>
      <c r="D284" t="s">
        <v>126</v>
      </c>
      <c r="E284" t="s">
        <v>1001</v>
      </c>
      <c r="F284" t="s">
        <v>1002</v>
      </c>
      <c r="G284" t="s">
        <v>2156</v>
      </c>
      <c r="H284">
        <v>7</v>
      </c>
      <c r="I284">
        <v>7</v>
      </c>
      <c r="J284">
        <v>2</v>
      </c>
      <c r="K284">
        <v>12</v>
      </c>
      <c r="L284">
        <v>35</v>
      </c>
      <c r="M284">
        <v>0</v>
      </c>
      <c r="N284">
        <v>0</v>
      </c>
      <c r="O284">
        <v>6</v>
      </c>
      <c r="P284">
        <v>2.4</v>
      </c>
      <c r="Q284">
        <v>34.285699999999999</v>
      </c>
      <c r="R284">
        <v>7</v>
      </c>
      <c r="S284">
        <v>0</v>
      </c>
      <c r="T284">
        <v>0</v>
      </c>
      <c r="U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6</v>
      </c>
      <c r="AF284">
        <v>0</v>
      </c>
      <c r="AG284">
        <v>2</v>
      </c>
      <c r="AH284">
        <v>72</v>
      </c>
      <c r="AI284">
        <v>-8</v>
      </c>
      <c r="AJ284">
        <v>0</v>
      </c>
      <c r="AK284">
        <v>80</v>
      </c>
    </row>
    <row r="285" spans="1:37" x14ac:dyDescent="0.2">
      <c r="A285">
        <v>820813</v>
      </c>
      <c r="B285" t="s">
        <v>482</v>
      </c>
      <c r="C285">
        <v>21</v>
      </c>
      <c r="D285" t="s">
        <v>126</v>
      </c>
      <c r="E285" t="s">
        <v>491</v>
      </c>
      <c r="F285" t="s">
        <v>1005</v>
      </c>
      <c r="G285" t="s">
        <v>2156</v>
      </c>
      <c r="H285">
        <v>10</v>
      </c>
      <c r="I285">
        <v>10</v>
      </c>
      <c r="J285">
        <v>1</v>
      </c>
      <c r="K285">
        <v>41</v>
      </c>
      <c r="L285">
        <v>75</v>
      </c>
      <c r="M285">
        <v>3</v>
      </c>
      <c r="N285">
        <v>0</v>
      </c>
      <c r="O285">
        <v>14</v>
      </c>
      <c r="P285">
        <v>4.5556000000000001</v>
      </c>
      <c r="Q285">
        <v>54.666699999999999</v>
      </c>
      <c r="R285">
        <v>10</v>
      </c>
      <c r="S285">
        <v>47</v>
      </c>
      <c r="T285">
        <v>28</v>
      </c>
      <c r="U285">
        <v>6</v>
      </c>
      <c r="V285">
        <v>4.6666999999999996</v>
      </c>
      <c r="W285">
        <v>3.5745</v>
      </c>
      <c r="X285" s="1">
        <v>43509</v>
      </c>
      <c r="Y285">
        <v>1</v>
      </c>
      <c r="Z285">
        <v>1</v>
      </c>
      <c r="AA285">
        <v>1</v>
      </c>
      <c r="AB285">
        <v>0</v>
      </c>
      <c r="AC285">
        <v>3</v>
      </c>
      <c r="AD285">
        <v>0</v>
      </c>
      <c r="AE285">
        <v>1</v>
      </c>
      <c r="AF285">
        <v>1</v>
      </c>
      <c r="AG285">
        <v>1</v>
      </c>
      <c r="AH285">
        <v>344</v>
      </c>
      <c r="AI285">
        <v>44</v>
      </c>
      <c r="AJ285">
        <v>230</v>
      </c>
      <c r="AK285">
        <v>70</v>
      </c>
    </row>
    <row r="286" spans="1:37" x14ac:dyDescent="0.2">
      <c r="A286">
        <v>1263544</v>
      </c>
      <c r="B286" t="s">
        <v>482</v>
      </c>
      <c r="C286">
        <v>21</v>
      </c>
      <c r="D286" t="s">
        <v>126</v>
      </c>
      <c r="E286" t="s">
        <v>896</v>
      </c>
      <c r="F286" t="s">
        <v>1008</v>
      </c>
      <c r="G286" t="s">
        <v>2156</v>
      </c>
      <c r="H286">
        <v>3</v>
      </c>
      <c r="I286">
        <v>3</v>
      </c>
      <c r="J286">
        <v>0</v>
      </c>
      <c r="K286">
        <v>5</v>
      </c>
      <c r="L286">
        <v>17</v>
      </c>
      <c r="M286">
        <v>0</v>
      </c>
      <c r="N286">
        <v>0</v>
      </c>
      <c r="O286">
        <v>4</v>
      </c>
      <c r="P286">
        <v>1.6667000000000001</v>
      </c>
      <c r="Q286">
        <v>29.411799999999999</v>
      </c>
      <c r="R286">
        <v>3</v>
      </c>
      <c r="S286">
        <v>0</v>
      </c>
      <c r="T286">
        <v>0</v>
      </c>
      <c r="U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v>15</v>
      </c>
      <c r="AI286">
        <v>-5</v>
      </c>
      <c r="AJ286">
        <v>0</v>
      </c>
      <c r="AK286">
        <v>20</v>
      </c>
    </row>
    <row r="287" spans="1:37" x14ac:dyDescent="0.2">
      <c r="A287">
        <v>1276013</v>
      </c>
      <c r="B287" t="s">
        <v>482</v>
      </c>
      <c r="C287">
        <v>21</v>
      </c>
      <c r="D287" t="s">
        <v>126</v>
      </c>
      <c r="E287" t="s">
        <v>1010</v>
      </c>
      <c r="F287" t="s">
        <v>1011</v>
      </c>
      <c r="G287" t="s">
        <v>2156</v>
      </c>
      <c r="H287">
        <v>3</v>
      </c>
      <c r="I287">
        <v>3</v>
      </c>
      <c r="J287">
        <v>0</v>
      </c>
      <c r="K287">
        <v>3</v>
      </c>
      <c r="L287">
        <v>10</v>
      </c>
      <c r="M287">
        <v>0</v>
      </c>
      <c r="N287">
        <v>0</v>
      </c>
      <c r="O287">
        <v>3</v>
      </c>
      <c r="P287">
        <v>1</v>
      </c>
      <c r="Q287">
        <v>30</v>
      </c>
      <c r="R287">
        <v>3</v>
      </c>
      <c r="S287">
        <v>0</v>
      </c>
      <c r="T287">
        <v>0</v>
      </c>
      <c r="U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3</v>
      </c>
      <c r="AI287">
        <v>-7</v>
      </c>
      <c r="AJ287">
        <v>0</v>
      </c>
      <c r="AK287">
        <v>10</v>
      </c>
    </row>
    <row r="288" spans="1:37" x14ac:dyDescent="0.2">
      <c r="A288">
        <v>513442</v>
      </c>
      <c r="B288" t="s">
        <v>482</v>
      </c>
      <c r="C288">
        <v>21</v>
      </c>
      <c r="D288" t="s">
        <v>126</v>
      </c>
      <c r="E288" t="s">
        <v>991</v>
      </c>
      <c r="F288" t="s">
        <v>992</v>
      </c>
      <c r="G288" t="s">
        <v>2156</v>
      </c>
      <c r="H288">
        <v>11</v>
      </c>
      <c r="I288">
        <v>11</v>
      </c>
      <c r="J288">
        <v>0</v>
      </c>
      <c r="K288">
        <v>189</v>
      </c>
      <c r="L288">
        <v>213</v>
      </c>
      <c r="M288">
        <v>12</v>
      </c>
      <c r="N288">
        <v>6</v>
      </c>
      <c r="O288">
        <v>47</v>
      </c>
      <c r="P288">
        <v>17.181799999999999</v>
      </c>
      <c r="Q288">
        <v>88.732399999999998</v>
      </c>
      <c r="R288">
        <v>11</v>
      </c>
      <c r="S288">
        <v>18</v>
      </c>
      <c r="T288">
        <v>16</v>
      </c>
      <c r="U288">
        <v>2</v>
      </c>
      <c r="V288">
        <v>8</v>
      </c>
      <c r="W288">
        <v>5.3333000000000004</v>
      </c>
      <c r="X288" s="1">
        <v>43474</v>
      </c>
      <c r="Y288">
        <v>0</v>
      </c>
      <c r="Z288">
        <v>0</v>
      </c>
      <c r="AA288">
        <v>1</v>
      </c>
      <c r="AB288">
        <v>0</v>
      </c>
      <c r="AC288">
        <v>8</v>
      </c>
      <c r="AD288">
        <v>0</v>
      </c>
      <c r="AE288">
        <v>0</v>
      </c>
      <c r="AF288">
        <v>0</v>
      </c>
      <c r="AG288">
        <v>3</v>
      </c>
      <c r="AH288">
        <v>523</v>
      </c>
      <c r="AI288">
        <v>373</v>
      </c>
      <c r="AJ288">
        <v>40</v>
      </c>
      <c r="AK288">
        <v>110</v>
      </c>
    </row>
    <row r="289" spans="1:37" x14ac:dyDescent="0.2">
      <c r="A289">
        <v>513175</v>
      </c>
      <c r="B289" t="s">
        <v>482</v>
      </c>
      <c r="C289">
        <v>21</v>
      </c>
      <c r="D289" t="s">
        <v>126</v>
      </c>
      <c r="E289" t="s">
        <v>982</v>
      </c>
      <c r="F289" t="s">
        <v>983</v>
      </c>
      <c r="G289" t="s">
        <v>2156</v>
      </c>
      <c r="H289">
        <v>10</v>
      </c>
      <c r="I289">
        <v>10</v>
      </c>
      <c r="J289">
        <v>3</v>
      </c>
      <c r="K289">
        <v>37</v>
      </c>
      <c r="L289">
        <v>36</v>
      </c>
      <c r="M289">
        <v>2</v>
      </c>
      <c r="N289">
        <v>1</v>
      </c>
      <c r="O289">
        <v>12</v>
      </c>
      <c r="P289">
        <v>5.2857000000000003</v>
      </c>
      <c r="Q289">
        <v>102.7778</v>
      </c>
      <c r="R289">
        <v>10</v>
      </c>
      <c r="S289">
        <v>222</v>
      </c>
      <c r="T289">
        <v>121</v>
      </c>
      <c r="U289">
        <v>10</v>
      </c>
      <c r="V289">
        <v>12.1</v>
      </c>
      <c r="W289">
        <v>3.2703000000000002</v>
      </c>
      <c r="X289" s="1">
        <v>43533</v>
      </c>
      <c r="Y289">
        <v>4</v>
      </c>
      <c r="Z289">
        <v>12</v>
      </c>
      <c r="AA289">
        <v>3</v>
      </c>
      <c r="AB289">
        <v>0</v>
      </c>
      <c r="AC289">
        <v>3</v>
      </c>
      <c r="AD289">
        <v>0</v>
      </c>
      <c r="AE289">
        <v>1</v>
      </c>
      <c r="AF289">
        <v>0</v>
      </c>
      <c r="AG289">
        <v>1</v>
      </c>
      <c r="AH289">
        <v>741</v>
      </c>
      <c r="AI289">
        <v>101</v>
      </c>
      <c r="AJ289">
        <v>590</v>
      </c>
      <c r="AK289">
        <v>50</v>
      </c>
    </row>
    <row r="290" spans="1:37" x14ac:dyDescent="0.2">
      <c r="A290">
        <v>825704</v>
      </c>
      <c r="B290" t="s">
        <v>482</v>
      </c>
      <c r="C290">
        <v>21</v>
      </c>
      <c r="D290" t="s">
        <v>126</v>
      </c>
      <c r="E290" t="s">
        <v>936</v>
      </c>
      <c r="F290" t="s">
        <v>1007</v>
      </c>
      <c r="G290" t="s">
        <v>2156</v>
      </c>
      <c r="H290">
        <v>5</v>
      </c>
      <c r="I290">
        <v>5</v>
      </c>
      <c r="J290">
        <v>4</v>
      </c>
      <c r="K290">
        <v>2</v>
      </c>
      <c r="L290">
        <v>6</v>
      </c>
      <c r="M290">
        <v>0</v>
      </c>
      <c r="N290">
        <v>0</v>
      </c>
      <c r="O290">
        <v>2</v>
      </c>
      <c r="P290">
        <v>2</v>
      </c>
      <c r="Q290">
        <v>33.333300000000001</v>
      </c>
      <c r="R290">
        <v>5</v>
      </c>
      <c r="S290">
        <v>114</v>
      </c>
      <c r="T290">
        <v>71</v>
      </c>
      <c r="U290">
        <v>12</v>
      </c>
      <c r="V290">
        <v>5.9166999999999996</v>
      </c>
      <c r="W290">
        <v>3.7368000000000001</v>
      </c>
      <c r="X290" s="1">
        <v>43628</v>
      </c>
      <c r="Y290">
        <v>0</v>
      </c>
      <c r="Z290">
        <v>6</v>
      </c>
      <c r="AA290">
        <v>2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432</v>
      </c>
      <c r="AI290">
        <v>2</v>
      </c>
      <c r="AJ290">
        <v>430</v>
      </c>
      <c r="AK290">
        <v>0</v>
      </c>
    </row>
    <row r="291" spans="1:37" x14ac:dyDescent="0.2">
      <c r="A291">
        <v>822175</v>
      </c>
      <c r="B291" t="s">
        <v>482</v>
      </c>
      <c r="C291">
        <v>21</v>
      </c>
      <c r="D291" t="s">
        <v>126</v>
      </c>
      <c r="E291" t="s">
        <v>672</v>
      </c>
      <c r="F291" t="s">
        <v>1006</v>
      </c>
      <c r="G291" t="s">
        <v>2156</v>
      </c>
      <c r="H291">
        <v>2</v>
      </c>
      <c r="I291">
        <v>2</v>
      </c>
      <c r="J291">
        <v>0</v>
      </c>
      <c r="K291">
        <v>4</v>
      </c>
      <c r="L291">
        <v>9</v>
      </c>
      <c r="M291">
        <v>0</v>
      </c>
      <c r="N291">
        <v>0</v>
      </c>
      <c r="O291">
        <v>4</v>
      </c>
      <c r="P291">
        <v>2</v>
      </c>
      <c r="Q291">
        <v>44.444400000000002</v>
      </c>
      <c r="R291">
        <v>2</v>
      </c>
      <c r="S291">
        <v>0</v>
      </c>
      <c r="T291">
        <v>0</v>
      </c>
      <c r="U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0</v>
      </c>
      <c r="AE291">
        <v>0</v>
      </c>
      <c r="AF291">
        <v>0</v>
      </c>
      <c r="AG291">
        <v>0</v>
      </c>
      <c r="AH291">
        <v>34</v>
      </c>
      <c r="AI291">
        <v>4</v>
      </c>
      <c r="AJ291">
        <v>0</v>
      </c>
      <c r="AK291">
        <v>30</v>
      </c>
    </row>
    <row r="292" spans="1:37" x14ac:dyDescent="0.2">
      <c r="A292">
        <v>514081</v>
      </c>
      <c r="B292" t="s">
        <v>482</v>
      </c>
      <c r="C292">
        <v>21</v>
      </c>
      <c r="D292" t="s">
        <v>126</v>
      </c>
      <c r="E292" t="s">
        <v>997</v>
      </c>
      <c r="F292" t="s">
        <v>998</v>
      </c>
      <c r="G292" t="s">
        <v>2156</v>
      </c>
      <c r="H292">
        <v>4</v>
      </c>
      <c r="I292">
        <v>4</v>
      </c>
      <c r="J292">
        <v>0</v>
      </c>
      <c r="K292">
        <v>21</v>
      </c>
      <c r="L292">
        <v>41</v>
      </c>
      <c r="M292">
        <v>0</v>
      </c>
      <c r="N292">
        <v>0</v>
      </c>
      <c r="O292">
        <v>17</v>
      </c>
      <c r="P292">
        <v>5.25</v>
      </c>
      <c r="Q292">
        <v>51.219499999999996</v>
      </c>
      <c r="R292">
        <v>4</v>
      </c>
      <c r="S292">
        <v>0</v>
      </c>
      <c r="T292">
        <v>0</v>
      </c>
      <c r="U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1</v>
      </c>
      <c r="AF292">
        <v>1</v>
      </c>
      <c r="AG292">
        <v>0</v>
      </c>
      <c r="AH292">
        <v>51</v>
      </c>
      <c r="AI292">
        <v>11</v>
      </c>
      <c r="AJ292">
        <v>0</v>
      </c>
      <c r="AK292">
        <v>40</v>
      </c>
    </row>
    <row r="293" spans="1:37" x14ac:dyDescent="0.2">
      <c r="A293">
        <v>514083</v>
      </c>
      <c r="B293" t="s">
        <v>482</v>
      </c>
      <c r="C293">
        <v>21</v>
      </c>
      <c r="D293" t="s">
        <v>126</v>
      </c>
      <c r="E293" t="s">
        <v>615</v>
      </c>
      <c r="F293" t="s">
        <v>1000</v>
      </c>
      <c r="G293" t="s">
        <v>2156</v>
      </c>
      <c r="H293">
        <v>1</v>
      </c>
      <c r="I293">
        <v>1</v>
      </c>
      <c r="J293">
        <v>0</v>
      </c>
      <c r="K293">
        <v>3</v>
      </c>
      <c r="L293">
        <v>10</v>
      </c>
      <c r="M293">
        <v>0</v>
      </c>
      <c r="N293">
        <v>0</v>
      </c>
      <c r="O293">
        <v>3</v>
      </c>
      <c r="P293">
        <v>3</v>
      </c>
      <c r="Q293">
        <v>30</v>
      </c>
      <c r="R293">
        <v>1</v>
      </c>
      <c r="S293">
        <v>0</v>
      </c>
      <c r="T293">
        <v>0</v>
      </c>
      <c r="U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3</v>
      </c>
      <c r="AI293">
        <v>-7</v>
      </c>
      <c r="AJ293">
        <v>0</v>
      </c>
      <c r="AK293">
        <v>10</v>
      </c>
    </row>
    <row r="294" spans="1:37" x14ac:dyDescent="0.2">
      <c r="A294">
        <v>1318320</v>
      </c>
      <c r="B294" t="s">
        <v>482</v>
      </c>
      <c r="C294">
        <v>21</v>
      </c>
      <c r="D294" t="s">
        <v>126</v>
      </c>
      <c r="E294" t="s">
        <v>1013</v>
      </c>
      <c r="F294" t="s">
        <v>1014</v>
      </c>
      <c r="G294" t="s">
        <v>2156</v>
      </c>
      <c r="H294">
        <v>2</v>
      </c>
      <c r="I294">
        <v>2</v>
      </c>
      <c r="J294">
        <v>0</v>
      </c>
      <c r="K294">
        <v>6</v>
      </c>
      <c r="L294">
        <v>18</v>
      </c>
      <c r="M294">
        <v>0</v>
      </c>
      <c r="N294">
        <v>0</v>
      </c>
      <c r="O294">
        <v>4</v>
      </c>
      <c r="P294">
        <v>3</v>
      </c>
      <c r="Q294">
        <v>33.333300000000001</v>
      </c>
      <c r="R294">
        <v>2</v>
      </c>
      <c r="S294">
        <v>0</v>
      </c>
      <c r="T294">
        <v>0</v>
      </c>
      <c r="U294">
        <v>0</v>
      </c>
      <c r="Y294">
        <v>0</v>
      </c>
      <c r="Z294">
        <v>0</v>
      </c>
      <c r="AA294">
        <v>0</v>
      </c>
      <c r="AB294">
        <v>0</v>
      </c>
      <c r="AC294">
        <v>2</v>
      </c>
      <c r="AD294">
        <v>0</v>
      </c>
      <c r="AE294">
        <v>0</v>
      </c>
      <c r="AF294">
        <v>0</v>
      </c>
      <c r="AG294">
        <v>0</v>
      </c>
      <c r="AH294">
        <v>26</v>
      </c>
      <c r="AI294">
        <v>6</v>
      </c>
      <c r="AJ294">
        <v>0</v>
      </c>
      <c r="AK294">
        <v>20</v>
      </c>
    </row>
    <row r="295" spans="1:37" x14ac:dyDescent="0.2">
      <c r="A295">
        <v>514082</v>
      </c>
      <c r="B295" t="s">
        <v>482</v>
      </c>
      <c r="C295">
        <v>21</v>
      </c>
      <c r="D295" t="s">
        <v>126</v>
      </c>
      <c r="E295" t="s">
        <v>897</v>
      </c>
      <c r="F295" t="s">
        <v>999</v>
      </c>
      <c r="G295" t="s">
        <v>2156</v>
      </c>
      <c r="H295">
        <v>1</v>
      </c>
      <c r="I295">
        <v>1</v>
      </c>
      <c r="J295">
        <v>0</v>
      </c>
      <c r="K295">
        <v>13</v>
      </c>
      <c r="L295">
        <v>37</v>
      </c>
      <c r="M295">
        <v>0</v>
      </c>
      <c r="N295">
        <v>0</v>
      </c>
      <c r="O295">
        <v>13</v>
      </c>
      <c r="P295">
        <v>13</v>
      </c>
      <c r="Q295">
        <v>35.135100000000001</v>
      </c>
      <c r="R295">
        <v>1</v>
      </c>
      <c r="S295">
        <v>0</v>
      </c>
      <c r="T295">
        <v>0</v>
      </c>
      <c r="U295">
        <v>0</v>
      </c>
      <c r="Y295">
        <v>0</v>
      </c>
      <c r="Z295">
        <v>0</v>
      </c>
      <c r="AA295">
        <v>0</v>
      </c>
      <c r="AB295">
        <v>0</v>
      </c>
      <c r="AC295">
        <v>2</v>
      </c>
      <c r="AD295">
        <v>1</v>
      </c>
      <c r="AE295">
        <v>1</v>
      </c>
      <c r="AF295">
        <v>0</v>
      </c>
      <c r="AG295">
        <v>1</v>
      </c>
      <c r="AH295">
        <v>63</v>
      </c>
      <c r="AI295">
        <v>13</v>
      </c>
      <c r="AJ295">
        <v>0</v>
      </c>
      <c r="AK295">
        <v>50</v>
      </c>
    </row>
    <row r="296" spans="1:37" x14ac:dyDescent="0.2">
      <c r="A296">
        <v>513181</v>
      </c>
      <c r="B296" t="s">
        <v>482</v>
      </c>
      <c r="C296">
        <v>21</v>
      </c>
      <c r="D296" t="s">
        <v>126</v>
      </c>
      <c r="E296" t="s">
        <v>984</v>
      </c>
      <c r="F296" t="s">
        <v>985</v>
      </c>
      <c r="G296" t="s">
        <v>2156</v>
      </c>
      <c r="H296">
        <v>10</v>
      </c>
      <c r="I296">
        <v>10</v>
      </c>
      <c r="J296">
        <v>5</v>
      </c>
      <c r="K296">
        <v>11</v>
      </c>
      <c r="L296">
        <v>38</v>
      </c>
      <c r="M296">
        <v>0</v>
      </c>
      <c r="N296">
        <v>0</v>
      </c>
      <c r="O296">
        <v>6</v>
      </c>
      <c r="P296">
        <v>2.2000000000000002</v>
      </c>
      <c r="Q296">
        <v>28.947399999999998</v>
      </c>
      <c r="R296">
        <v>10</v>
      </c>
      <c r="S296">
        <v>120</v>
      </c>
      <c r="T296">
        <v>78</v>
      </c>
      <c r="U296">
        <v>5</v>
      </c>
      <c r="V296">
        <v>15.6</v>
      </c>
      <c r="W296">
        <v>3.9</v>
      </c>
      <c r="X296" s="1">
        <v>43510</v>
      </c>
      <c r="Y296">
        <v>1</v>
      </c>
      <c r="Z296">
        <v>9</v>
      </c>
      <c r="AA296">
        <v>1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241</v>
      </c>
      <c r="AI296">
        <v>-9</v>
      </c>
      <c r="AJ296">
        <v>240</v>
      </c>
      <c r="AK296">
        <v>10</v>
      </c>
    </row>
    <row r="297" spans="1:37" x14ac:dyDescent="0.2">
      <c r="A297">
        <v>1318805</v>
      </c>
      <c r="B297" t="s">
        <v>482</v>
      </c>
      <c r="C297">
        <v>21</v>
      </c>
      <c r="D297" t="s">
        <v>126</v>
      </c>
      <c r="E297" t="s">
        <v>572</v>
      </c>
      <c r="F297" t="s">
        <v>1015</v>
      </c>
      <c r="G297" t="s">
        <v>2156</v>
      </c>
      <c r="H297">
        <v>4</v>
      </c>
      <c r="I297">
        <v>4</v>
      </c>
      <c r="J297">
        <v>0</v>
      </c>
      <c r="K297">
        <v>28</v>
      </c>
      <c r="L297">
        <v>52</v>
      </c>
      <c r="M297">
        <v>1</v>
      </c>
      <c r="N297">
        <v>0</v>
      </c>
      <c r="O297">
        <v>13</v>
      </c>
      <c r="P297">
        <v>7</v>
      </c>
      <c r="Q297">
        <v>53.846200000000003</v>
      </c>
      <c r="R297">
        <v>4</v>
      </c>
      <c r="S297">
        <v>0</v>
      </c>
      <c r="T297">
        <v>0</v>
      </c>
      <c r="U297">
        <v>0</v>
      </c>
      <c r="Y297">
        <v>0</v>
      </c>
      <c r="Z297">
        <v>0</v>
      </c>
      <c r="AA297">
        <v>0</v>
      </c>
      <c r="AB297">
        <v>0</v>
      </c>
      <c r="AC297">
        <v>2</v>
      </c>
      <c r="AD297">
        <v>0</v>
      </c>
      <c r="AE297">
        <v>0</v>
      </c>
      <c r="AF297">
        <v>0</v>
      </c>
      <c r="AG297">
        <v>0</v>
      </c>
      <c r="AH297">
        <v>39</v>
      </c>
      <c r="AI297">
        <v>19</v>
      </c>
      <c r="AJ297">
        <v>0</v>
      </c>
      <c r="AK297">
        <v>20</v>
      </c>
    </row>
    <row r="298" spans="1:37" x14ac:dyDescent="0.2">
      <c r="A298">
        <v>1272283</v>
      </c>
      <c r="B298" t="s">
        <v>482</v>
      </c>
      <c r="C298">
        <v>21</v>
      </c>
      <c r="D298" t="s">
        <v>126</v>
      </c>
      <c r="E298" t="s">
        <v>986</v>
      </c>
      <c r="F298" t="s">
        <v>1009</v>
      </c>
      <c r="G298" t="s">
        <v>2156</v>
      </c>
      <c r="H298">
        <v>2</v>
      </c>
      <c r="I298">
        <v>2</v>
      </c>
      <c r="J298">
        <v>0</v>
      </c>
      <c r="K298">
        <v>6</v>
      </c>
      <c r="L298">
        <v>14</v>
      </c>
      <c r="M298">
        <v>0</v>
      </c>
      <c r="N298">
        <v>0</v>
      </c>
      <c r="O298">
        <v>4</v>
      </c>
      <c r="P298">
        <v>3</v>
      </c>
      <c r="Q298">
        <v>42.857100000000003</v>
      </c>
      <c r="R298">
        <v>2</v>
      </c>
      <c r="S298">
        <v>0</v>
      </c>
      <c r="T298">
        <v>0</v>
      </c>
      <c r="U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-4</v>
      </c>
      <c r="AI298">
        <v>-4</v>
      </c>
      <c r="AJ298">
        <v>0</v>
      </c>
      <c r="AK298">
        <v>0</v>
      </c>
    </row>
    <row r="299" spans="1:37" x14ac:dyDescent="0.2">
      <c r="A299">
        <v>513184</v>
      </c>
      <c r="B299" t="s">
        <v>482</v>
      </c>
      <c r="C299">
        <v>21</v>
      </c>
      <c r="D299" t="s">
        <v>126</v>
      </c>
      <c r="E299" t="s">
        <v>986</v>
      </c>
      <c r="F299" t="s">
        <v>987</v>
      </c>
      <c r="G299" t="s">
        <v>2156</v>
      </c>
      <c r="H299">
        <v>11</v>
      </c>
      <c r="I299">
        <v>11</v>
      </c>
      <c r="J299">
        <v>1</v>
      </c>
      <c r="K299">
        <v>108</v>
      </c>
      <c r="L299">
        <v>150</v>
      </c>
      <c r="M299">
        <v>6</v>
      </c>
      <c r="N299">
        <v>5</v>
      </c>
      <c r="O299">
        <v>29</v>
      </c>
      <c r="P299">
        <v>10.8</v>
      </c>
      <c r="Q299">
        <v>72</v>
      </c>
      <c r="R299">
        <v>11</v>
      </c>
      <c r="S299">
        <v>186</v>
      </c>
      <c r="T299">
        <v>134</v>
      </c>
      <c r="U299">
        <v>20</v>
      </c>
      <c r="V299">
        <v>6.7</v>
      </c>
      <c r="W299">
        <v>4.3226000000000004</v>
      </c>
      <c r="X299" s="1">
        <v>43560</v>
      </c>
      <c r="Y299">
        <v>0</v>
      </c>
      <c r="Z299">
        <v>18</v>
      </c>
      <c r="AA299">
        <v>1</v>
      </c>
      <c r="AB299">
        <v>0</v>
      </c>
      <c r="AC299">
        <v>5</v>
      </c>
      <c r="AD299">
        <v>0</v>
      </c>
      <c r="AE299">
        <v>0</v>
      </c>
      <c r="AF299">
        <v>0</v>
      </c>
      <c r="AG299">
        <v>3</v>
      </c>
      <c r="AH299">
        <v>924</v>
      </c>
      <c r="AI299">
        <v>184</v>
      </c>
      <c r="AJ299">
        <v>660</v>
      </c>
      <c r="AK299">
        <v>80</v>
      </c>
    </row>
    <row r="300" spans="1:37" x14ac:dyDescent="0.2">
      <c r="A300">
        <v>513227</v>
      </c>
      <c r="B300" t="s">
        <v>482</v>
      </c>
      <c r="C300">
        <v>21</v>
      </c>
      <c r="D300" t="s">
        <v>126</v>
      </c>
      <c r="E300" t="s">
        <v>988</v>
      </c>
      <c r="F300" t="s">
        <v>989</v>
      </c>
      <c r="G300" t="s">
        <v>2156</v>
      </c>
      <c r="H300">
        <v>8</v>
      </c>
      <c r="I300">
        <v>8</v>
      </c>
      <c r="J300">
        <v>0</v>
      </c>
      <c r="K300">
        <v>122</v>
      </c>
      <c r="L300">
        <v>137</v>
      </c>
      <c r="M300">
        <v>6</v>
      </c>
      <c r="N300">
        <v>4</v>
      </c>
      <c r="O300">
        <v>33</v>
      </c>
      <c r="P300">
        <v>15.25</v>
      </c>
      <c r="Q300">
        <v>89.051100000000005</v>
      </c>
      <c r="R300">
        <v>8</v>
      </c>
      <c r="S300">
        <v>84</v>
      </c>
      <c r="T300">
        <v>56</v>
      </c>
      <c r="U300">
        <v>7</v>
      </c>
      <c r="V300">
        <v>8</v>
      </c>
      <c r="W300">
        <v>4</v>
      </c>
      <c r="X300" s="1">
        <v>43573</v>
      </c>
      <c r="Y300">
        <v>0</v>
      </c>
      <c r="Z300">
        <v>7</v>
      </c>
      <c r="AA300">
        <v>4</v>
      </c>
      <c r="AB300">
        <v>0</v>
      </c>
      <c r="AC300">
        <v>5</v>
      </c>
      <c r="AD300">
        <v>0</v>
      </c>
      <c r="AE300">
        <v>2</v>
      </c>
      <c r="AF300">
        <v>0</v>
      </c>
      <c r="AG300">
        <v>0</v>
      </c>
      <c r="AH300">
        <v>596</v>
      </c>
      <c r="AI300">
        <v>256</v>
      </c>
      <c r="AJ300">
        <v>270</v>
      </c>
      <c r="AK300">
        <v>70</v>
      </c>
    </row>
    <row r="301" spans="1:37" x14ac:dyDescent="0.2">
      <c r="A301">
        <v>576433</v>
      </c>
      <c r="B301" t="s">
        <v>482</v>
      </c>
      <c r="C301">
        <v>21</v>
      </c>
      <c r="D301" t="s">
        <v>126</v>
      </c>
      <c r="E301" t="s">
        <v>1003</v>
      </c>
      <c r="F301" t="s">
        <v>1004</v>
      </c>
      <c r="G301" t="s">
        <v>2156</v>
      </c>
      <c r="H301">
        <v>3</v>
      </c>
      <c r="I301">
        <v>3</v>
      </c>
      <c r="J301">
        <v>1</v>
      </c>
      <c r="K301">
        <v>14</v>
      </c>
      <c r="L301">
        <v>16</v>
      </c>
      <c r="M301">
        <v>1</v>
      </c>
      <c r="N301">
        <v>1</v>
      </c>
      <c r="O301">
        <v>7</v>
      </c>
      <c r="P301">
        <v>7</v>
      </c>
      <c r="Q301">
        <v>87.5</v>
      </c>
      <c r="R301">
        <v>3</v>
      </c>
      <c r="S301">
        <v>36</v>
      </c>
      <c r="T301">
        <v>23</v>
      </c>
      <c r="U301">
        <v>2</v>
      </c>
      <c r="V301">
        <v>11.5</v>
      </c>
      <c r="W301">
        <v>3.8332999999999999</v>
      </c>
      <c r="X301" s="1">
        <v>43512</v>
      </c>
      <c r="Y301">
        <v>0</v>
      </c>
      <c r="Z301">
        <v>2</v>
      </c>
      <c r="AA301">
        <v>2</v>
      </c>
      <c r="AB301">
        <v>0</v>
      </c>
      <c r="AC301">
        <v>2</v>
      </c>
      <c r="AD301">
        <v>0</v>
      </c>
      <c r="AE301">
        <v>0</v>
      </c>
      <c r="AF301">
        <v>0</v>
      </c>
      <c r="AG301">
        <v>0</v>
      </c>
      <c r="AH301">
        <v>117</v>
      </c>
      <c r="AI301">
        <v>17</v>
      </c>
      <c r="AJ301">
        <v>80</v>
      </c>
      <c r="AK301">
        <v>20</v>
      </c>
    </row>
    <row r="302" spans="1:37" x14ac:dyDescent="0.2">
      <c r="A302">
        <v>514075</v>
      </c>
      <c r="B302" t="s">
        <v>482</v>
      </c>
      <c r="C302">
        <v>21</v>
      </c>
      <c r="D302" t="s">
        <v>126</v>
      </c>
      <c r="E302" t="s">
        <v>993</v>
      </c>
      <c r="F302" t="s">
        <v>994</v>
      </c>
      <c r="G302" t="s">
        <v>2156</v>
      </c>
      <c r="H302">
        <v>2</v>
      </c>
      <c r="I302">
        <v>2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1</v>
      </c>
      <c r="Q302">
        <v>100</v>
      </c>
      <c r="R302">
        <v>2</v>
      </c>
      <c r="S302">
        <v>42</v>
      </c>
      <c r="T302">
        <v>35</v>
      </c>
      <c r="U302">
        <v>2</v>
      </c>
      <c r="V302">
        <v>17.5</v>
      </c>
      <c r="W302">
        <v>5</v>
      </c>
      <c r="X302" s="1">
        <v>43503</v>
      </c>
      <c r="Y302">
        <v>1</v>
      </c>
      <c r="Z302">
        <v>2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121</v>
      </c>
      <c r="AI302">
        <v>1</v>
      </c>
      <c r="AJ302">
        <v>110</v>
      </c>
      <c r="AK302">
        <v>10</v>
      </c>
    </row>
    <row r="303" spans="1:37" x14ac:dyDescent="0.2">
      <c r="A303">
        <v>1283681</v>
      </c>
      <c r="B303" t="s">
        <v>482</v>
      </c>
      <c r="C303">
        <v>21</v>
      </c>
      <c r="D303" t="s">
        <v>126</v>
      </c>
      <c r="E303" t="s">
        <v>511</v>
      </c>
      <c r="F303" t="s">
        <v>1012</v>
      </c>
      <c r="G303" t="s">
        <v>2156</v>
      </c>
      <c r="H303">
        <v>5</v>
      </c>
      <c r="I303">
        <v>5</v>
      </c>
      <c r="J303">
        <v>3</v>
      </c>
      <c r="K303">
        <v>8</v>
      </c>
      <c r="L303">
        <v>11</v>
      </c>
      <c r="M303">
        <v>0</v>
      </c>
      <c r="N303">
        <v>0</v>
      </c>
      <c r="O303">
        <v>5</v>
      </c>
      <c r="P303">
        <v>4</v>
      </c>
      <c r="Q303">
        <v>72.7273</v>
      </c>
      <c r="R303">
        <v>5</v>
      </c>
      <c r="S303">
        <v>0</v>
      </c>
      <c r="T303">
        <v>0</v>
      </c>
      <c r="U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18</v>
      </c>
      <c r="AI303">
        <v>8</v>
      </c>
      <c r="AJ303">
        <v>0</v>
      </c>
      <c r="AK303">
        <v>10</v>
      </c>
    </row>
    <row r="304" spans="1:37" x14ac:dyDescent="0.2">
      <c r="A304">
        <v>513306</v>
      </c>
      <c r="B304" t="s">
        <v>482</v>
      </c>
      <c r="C304">
        <v>21</v>
      </c>
      <c r="D304" t="s">
        <v>126</v>
      </c>
      <c r="E304" t="s">
        <v>511</v>
      </c>
      <c r="F304" t="s">
        <v>990</v>
      </c>
      <c r="G304" t="s">
        <v>2156</v>
      </c>
      <c r="H304">
        <v>9</v>
      </c>
      <c r="I304">
        <v>9</v>
      </c>
      <c r="J304">
        <v>0</v>
      </c>
      <c r="K304">
        <v>100</v>
      </c>
      <c r="L304">
        <v>162</v>
      </c>
      <c r="M304">
        <v>4</v>
      </c>
      <c r="N304">
        <v>2</v>
      </c>
      <c r="O304">
        <v>34</v>
      </c>
      <c r="P304">
        <v>11.1111</v>
      </c>
      <c r="Q304">
        <v>61.728400000000001</v>
      </c>
      <c r="R304">
        <v>9</v>
      </c>
      <c r="S304">
        <v>168</v>
      </c>
      <c r="T304">
        <v>116</v>
      </c>
      <c r="U304">
        <v>10</v>
      </c>
      <c r="V304">
        <v>11.6</v>
      </c>
      <c r="W304">
        <v>4.1429</v>
      </c>
      <c r="X304" s="1">
        <v>43530</v>
      </c>
      <c r="Y304">
        <v>1</v>
      </c>
      <c r="Z304">
        <v>4</v>
      </c>
      <c r="AA304">
        <v>2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2</v>
      </c>
      <c r="AH304">
        <v>578</v>
      </c>
      <c r="AI304">
        <v>148</v>
      </c>
      <c r="AJ304">
        <v>400</v>
      </c>
      <c r="AK304">
        <v>30</v>
      </c>
    </row>
    <row r="305" spans="1:37" x14ac:dyDescent="0.2">
      <c r="A305">
        <v>514076</v>
      </c>
      <c r="B305" t="s">
        <v>482</v>
      </c>
      <c r="C305">
        <v>21</v>
      </c>
      <c r="D305" t="s">
        <v>126</v>
      </c>
      <c r="E305" t="s">
        <v>995</v>
      </c>
      <c r="F305" t="s">
        <v>996</v>
      </c>
      <c r="G305" t="s">
        <v>2156</v>
      </c>
      <c r="H305">
        <v>9</v>
      </c>
      <c r="I305">
        <v>9</v>
      </c>
      <c r="J305">
        <v>0</v>
      </c>
      <c r="K305">
        <v>117</v>
      </c>
      <c r="L305">
        <v>144</v>
      </c>
      <c r="M305">
        <v>6</v>
      </c>
      <c r="N305">
        <v>9</v>
      </c>
      <c r="O305">
        <v>27</v>
      </c>
      <c r="P305">
        <v>13</v>
      </c>
      <c r="Q305">
        <v>81.25</v>
      </c>
      <c r="R305">
        <v>9</v>
      </c>
      <c r="S305">
        <v>170</v>
      </c>
      <c r="T305">
        <v>127</v>
      </c>
      <c r="U305">
        <v>7</v>
      </c>
      <c r="V305">
        <v>18.142900000000001</v>
      </c>
      <c r="W305">
        <v>4.4824000000000002</v>
      </c>
      <c r="X305" s="1">
        <v>43518</v>
      </c>
      <c r="Y305">
        <v>0</v>
      </c>
      <c r="Z305">
        <v>9</v>
      </c>
      <c r="AA305">
        <v>4</v>
      </c>
      <c r="AB305">
        <v>0</v>
      </c>
      <c r="AC305">
        <v>7</v>
      </c>
      <c r="AD305">
        <v>0</v>
      </c>
      <c r="AE305">
        <v>0</v>
      </c>
      <c r="AF305">
        <v>0</v>
      </c>
      <c r="AG305">
        <v>1</v>
      </c>
      <c r="AH305">
        <v>561</v>
      </c>
      <c r="AI305">
        <v>221</v>
      </c>
      <c r="AJ305">
        <v>260</v>
      </c>
      <c r="AK305">
        <v>80</v>
      </c>
    </row>
    <row r="306" spans="1:37" x14ac:dyDescent="0.2">
      <c r="A306">
        <v>820449</v>
      </c>
      <c r="B306" t="s">
        <v>482</v>
      </c>
      <c r="C306">
        <v>21</v>
      </c>
      <c r="D306" t="s">
        <v>143</v>
      </c>
      <c r="E306" t="s">
        <v>1037</v>
      </c>
      <c r="F306" t="s">
        <v>1038</v>
      </c>
      <c r="G306" t="s">
        <v>2156</v>
      </c>
      <c r="H306">
        <v>10</v>
      </c>
      <c r="I306">
        <v>10</v>
      </c>
      <c r="J306">
        <v>5</v>
      </c>
      <c r="K306">
        <v>29</v>
      </c>
      <c r="L306">
        <v>29</v>
      </c>
      <c r="M306">
        <v>2</v>
      </c>
      <c r="N306">
        <v>1</v>
      </c>
      <c r="O306">
        <v>18</v>
      </c>
      <c r="P306">
        <v>5.8</v>
      </c>
      <c r="Q306">
        <v>100</v>
      </c>
      <c r="R306">
        <v>10</v>
      </c>
      <c r="S306">
        <v>203</v>
      </c>
      <c r="T306">
        <v>109</v>
      </c>
      <c r="U306">
        <v>12</v>
      </c>
      <c r="V306">
        <v>9.0832999999999995</v>
      </c>
      <c r="W306">
        <v>3.2216999999999998</v>
      </c>
      <c r="X306" s="1">
        <v>43563</v>
      </c>
      <c r="Y306">
        <v>2</v>
      </c>
      <c r="Z306">
        <v>10</v>
      </c>
      <c r="AA306">
        <v>1</v>
      </c>
      <c r="AB306">
        <v>0</v>
      </c>
      <c r="AC306">
        <v>3</v>
      </c>
      <c r="AD306">
        <v>0</v>
      </c>
      <c r="AE306">
        <v>3</v>
      </c>
      <c r="AF306">
        <v>0</v>
      </c>
      <c r="AG306">
        <v>1</v>
      </c>
      <c r="AH306">
        <v>683</v>
      </c>
      <c r="AI306">
        <v>43</v>
      </c>
      <c r="AJ306">
        <v>570</v>
      </c>
      <c r="AK306">
        <v>70</v>
      </c>
    </row>
    <row r="307" spans="1:37" x14ac:dyDescent="0.2">
      <c r="A307">
        <v>844724</v>
      </c>
      <c r="B307" t="s">
        <v>482</v>
      </c>
      <c r="C307">
        <v>21</v>
      </c>
      <c r="D307" t="s">
        <v>143</v>
      </c>
      <c r="E307" t="s">
        <v>1039</v>
      </c>
      <c r="F307" t="s">
        <v>1040</v>
      </c>
      <c r="G307" t="s">
        <v>2156</v>
      </c>
      <c r="H307">
        <v>4</v>
      </c>
      <c r="I307">
        <v>4</v>
      </c>
      <c r="J307">
        <v>3</v>
      </c>
      <c r="K307">
        <v>2</v>
      </c>
      <c r="L307">
        <v>7</v>
      </c>
      <c r="M307">
        <v>0</v>
      </c>
      <c r="N307">
        <v>0</v>
      </c>
      <c r="O307">
        <v>2</v>
      </c>
      <c r="P307">
        <v>2</v>
      </c>
      <c r="Q307">
        <v>28.571400000000001</v>
      </c>
      <c r="R307">
        <v>4</v>
      </c>
      <c r="S307">
        <v>18</v>
      </c>
      <c r="T307">
        <v>26</v>
      </c>
      <c r="U307">
        <v>1</v>
      </c>
      <c r="V307">
        <v>26</v>
      </c>
      <c r="W307">
        <v>8.6667000000000005</v>
      </c>
      <c r="X307" s="1">
        <v>43478</v>
      </c>
      <c r="Y307">
        <v>0</v>
      </c>
      <c r="Z307">
        <v>6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32</v>
      </c>
      <c r="AI307">
        <v>2</v>
      </c>
      <c r="AJ307">
        <v>20</v>
      </c>
      <c r="AK307">
        <v>10</v>
      </c>
    </row>
    <row r="308" spans="1:37" x14ac:dyDescent="0.2">
      <c r="A308">
        <v>513008</v>
      </c>
      <c r="B308" t="s">
        <v>482</v>
      </c>
      <c r="C308">
        <v>21</v>
      </c>
      <c r="D308" t="s">
        <v>143</v>
      </c>
      <c r="E308" t="s">
        <v>1020</v>
      </c>
      <c r="F308" t="s">
        <v>1021</v>
      </c>
      <c r="G308" t="s">
        <v>2156</v>
      </c>
      <c r="H308">
        <v>5</v>
      </c>
      <c r="I308">
        <v>5</v>
      </c>
      <c r="J308">
        <v>2</v>
      </c>
      <c r="K308">
        <v>36</v>
      </c>
      <c r="L308">
        <v>68</v>
      </c>
      <c r="M308">
        <v>1</v>
      </c>
      <c r="N308">
        <v>0</v>
      </c>
      <c r="O308">
        <v>16</v>
      </c>
      <c r="P308">
        <v>12</v>
      </c>
      <c r="Q308">
        <v>52.941200000000002</v>
      </c>
      <c r="R308">
        <v>5</v>
      </c>
      <c r="S308">
        <v>0</v>
      </c>
      <c r="T308">
        <v>0</v>
      </c>
      <c r="U308">
        <v>0</v>
      </c>
      <c r="Y308">
        <v>0</v>
      </c>
      <c r="Z308">
        <v>0</v>
      </c>
      <c r="AA308">
        <v>0</v>
      </c>
      <c r="AB308">
        <v>0</v>
      </c>
      <c r="AC308">
        <v>5</v>
      </c>
      <c r="AD308">
        <v>0</v>
      </c>
      <c r="AE308">
        <v>3</v>
      </c>
      <c r="AF308">
        <v>0</v>
      </c>
      <c r="AG308">
        <v>4</v>
      </c>
      <c r="AH308">
        <v>167</v>
      </c>
      <c r="AI308">
        <v>47</v>
      </c>
      <c r="AJ308">
        <v>0</v>
      </c>
      <c r="AK308">
        <v>120</v>
      </c>
    </row>
    <row r="309" spans="1:37" x14ac:dyDescent="0.2">
      <c r="A309">
        <v>513018</v>
      </c>
      <c r="B309" t="s">
        <v>482</v>
      </c>
      <c r="C309">
        <v>21</v>
      </c>
      <c r="D309" t="s">
        <v>143</v>
      </c>
      <c r="E309" t="s">
        <v>1032</v>
      </c>
      <c r="F309" t="s">
        <v>936</v>
      </c>
      <c r="G309" t="s">
        <v>2156</v>
      </c>
      <c r="H309">
        <v>2</v>
      </c>
      <c r="I309">
        <v>2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R309">
        <v>2</v>
      </c>
      <c r="S309">
        <v>48</v>
      </c>
      <c r="T309">
        <v>34</v>
      </c>
      <c r="U309">
        <v>2</v>
      </c>
      <c r="V309">
        <v>17</v>
      </c>
      <c r="W309">
        <v>4.25</v>
      </c>
      <c r="X309" s="1">
        <v>43486</v>
      </c>
      <c r="Y309">
        <v>0</v>
      </c>
      <c r="Z309">
        <v>0</v>
      </c>
      <c r="AA309">
        <v>1</v>
      </c>
      <c r="AB309">
        <v>0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80</v>
      </c>
      <c r="AI309">
        <v>0</v>
      </c>
      <c r="AJ309">
        <v>70</v>
      </c>
      <c r="AK309">
        <v>10</v>
      </c>
    </row>
    <row r="310" spans="1:37" x14ac:dyDescent="0.2">
      <c r="A310">
        <v>513013</v>
      </c>
      <c r="B310" t="s">
        <v>482</v>
      </c>
      <c r="C310">
        <v>21</v>
      </c>
      <c r="D310" t="s">
        <v>143</v>
      </c>
      <c r="E310" t="s">
        <v>1026</v>
      </c>
      <c r="F310" t="s">
        <v>1027</v>
      </c>
      <c r="G310" t="s">
        <v>2156</v>
      </c>
      <c r="H310">
        <v>8</v>
      </c>
      <c r="I310">
        <v>8</v>
      </c>
      <c r="J310">
        <v>7</v>
      </c>
      <c r="K310">
        <v>0</v>
      </c>
      <c r="L310">
        <v>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8</v>
      </c>
      <c r="S310">
        <v>132</v>
      </c>
      <c r="T310">
        <v>81</v>
      </c>
      <c r="U310">
        <v>8</v>
      </c>
      <c r="V310">
        <v>10.125</v>
      </c>
      <c r="W310">
        <v>3.6818</v>
      </c>
      <c r="X310" s="1">
        <v>43527</v>
      </c>
      <c r="Y310">
        <v>1</v>
      </c>
      <c r="Z310">
        <v>7</v>
      </c>
      <c r="AA310">
        <v>3</v>
      </c>
      <c r="AB310">
        <v>0</v>
      </c>
      <c r="AC310">
        <v>4</v>
      </c>
      <c r="AD310">
        <v>0</v>
      </c>
      <c r="AE310">
        <v>0</v>
      </c>
      <c r="AF310">
        <v>0</v>
      </c>
      <c r="AG310">
        <v>1</v>
      </c>
      <c r="AH310">
        <v>400</v>
      </c>
      <c r="AI310">
        <v>-10</v>
      </c>
      <c r="AJ310">
        <v>360</v>
      </c>
      <c r="AK310">
        <v>50</v>
      </c>
    </row>
    <row r="311" spans="1:37" x14ac:dyDescent="0.2">
      <c r="A311">
        <v>513019</v>
      </c>
      <c r="B311" t="s">
        <v>482</v>
      </c>
      <c r="C311">
        <v>21</v>
      </c>
      <c r="D311" t="s">
        <v>143</v>
      </c>
      <c r="E311" t="s">
        <v>1033</v>
      </c>
      <c r="F311" t="s">
        <v>1034</v>
      </c>
      <c r="G311" t="s">
        <v>2156</v>
      </c>
      <c r="H311">
        <v>7</v>
      </c>
      <c r="I311">
        <v>7</v>
      </c>
      <c r="J311">
        <v>6</v>
      </c>
      <c r="K311">
        <v>9</v>
      </c>
      <c r="L311">
        <v>7</v>
      </c>
      <c r="M311">
        <v>1</v>
      </c>
      <c r="N311">
        <v>0</v>
      </c>
      <c r="O311">
        <v>9</v>
      </c>
      <c r="P311">
        <v>9</v>
      </c>
      <c r="Q311">
        <v>128.57140000000001</v>
      </c>
      <c r="R311">
        <v>7</v>
      </c>
      <c r="S311">
        <v>96</v>
      </c>
      <c r="T311">
        <v>96</v>
      </c>
      <c r="U311">
        <v>7</v>
      </c>
      <c r="V311">
        <v>13.7143</v>
      </c>
      <c r="W311">
        <v>6</v>
      </c>
      <c r="X311" s="1">
        <v>43543</v>
      </c>
      <c r="Y311">
        <v>0</v>
      </c>
      <c r="Z311">
        <v>6</v>
      </c>
      <c r="AA311">
        <v>5</v>
      </c>
      <c r="AB311">
        <v>0</v>
      </c>
      <c r="AC311">
        <v>2</v>
      </c>
      <c r="AD311">
        <v>0</v>
      </c>
      <c r="AE311">
        <v>0</v>
      </c>
      <c r="AF311">
        <v>0</v>
      </c>
      <c r="AG311">
        <v>0</v>
      </c>
      <c r="AH311">
        <v>230</v>
      </c>
      <c r="AI311">
        <v>10</v>
      </c>
      <c r="AJ311">
        <v>200</v>
      </c>
      <c r="AK311">
        <v>20</v>
      </c>
    </row>
    <row r="312" spans="1:37" x14ac:dyDescent="0.2">
      <c r="A312">
        <v>513135</v>
      </c>
      <c r="B312" t="s">
        <v>482</v>
      </c>
      <c r="C312">
        <v>21</v>
      </c>
      <c r="D312" t="s">
        <v>143</v>
      </c>
      <c r="E312" t="s">
        <v>1035</v>
      </c>
      <c r="F312" t="s">
        <v>1036</v>
      </c>
      <c r="G312" t="s">
        <v>2156</v>
      </c>
      <c r="H312">
        <v>9</v>
      </c>
      <c r="I312">
        <v>9</v>
      </c>
      <c r="J312">
        <v>0</v>
      </c>
      <c r="K312">
        <v>115</v>
      </c>
      <c r="L312">
        <v>176</v>
      </c>
      <c r="M312">
        <v>5</v>
      </c>
      <c r="N312">
        <v>3</v>
      </c>
      <c r="O312">
        <v>53</v>
      </c>
      <c r="P312">
        <v>12.777799999999999</v>
      </c>
      <c r="Q312">
        <v>65.340900000000005</v>
      </c>
      <c r="R312">
        <v>9</v>
      </c>
      <c r="S312">
        <v>0</v>
      </c>
      <c r="T312">
        <v>0</v>
      </c>
      <c r="U312">
        <v>0</v>
      </c>
      <c r="Y312">
        <v>0</v>
      </c>
      <c r="Z312">
        <v>0</v>
      </c>
      <c r="AA312">
        <v>0</v>
      </c>
      <c r="AB312">
        <v>0</v>
      </c>
      <c r="AC312">
        <v>4</v>
      </c>
      <c r="AD312">
        <v>0</v>
      </c>
      <c r="AE312">
        <v>6</v>
      </c>
      <c r="AF312">
        <v>0</v>
      </c>
      <c r="AG312">
        <v>4</v>
      </c>
      <c r="AH312">
        <v>362</v>
      </c>
      <c r="AI312">
        <v>222</v>
      </c>
      <c r="AJ312">
        <v>0</v>
      </c>
      <c r="AK312">
        <v>140</v>
      </c>
    </row>
    <row r="313" spans="1:37" x14ac:dyDescent="0.2">
      <c r="A313">
        <v>513012</v>
      </c>
      <c r="B313" t="s">
        <v>482</v>
      </c>
      <c r="C313">
        <v>21</v>
      </c>
      <c r="D313" t="s">
        <v>143</v>
      </c>
      <c r="E313" t="s">
        <v>1025</v>
      </c>
      <c r="F313" t="s">
        <v>504</v>
      </c>
      <c r="G313" t="s">
        <v>2156</v>
      </c>
      <c r="H313">
        <v>7</v>
      </c>
      <c r="I313">
        <v>7</v>
      </c>
      <c r="J313">
        <v>0</v>
      </c>
      <c r="K313">
        <v>78</v>
      </c>
      <c r="L313">
        <v>139</v>
      </c>
      <c r="M313">
        <v>3</v>
      </c>
      <c r="N313">
        <v>3</v>
      </c>
      <c r="O313">
        <v>22</v>
      </c>
      <c r="P313">
        <v>11.142899999999999</v>
      </c>
      <c r="Q313">
        <v>56.115099999999998</v>
      </c>
      <c r="R313">
        <v>7</v>
      </c>
      <c r="S313">
        <v>1</v>
      </c>
      <c r="T313">
        <v>1</v>
      </c>
      <c r="U313">
        <v>0</v>
      </c>
      <c r="W313">
        <v>6</v>
      </c>
      <c r="Y313">
        <v>0</v>
      </c>
      <c r="Z313">
        <v>0</v>
      </c>
      <c r="AA313">
        <v>0</v>
      </c>
      <c r="AB313">
        <v>0</v>
      </c>
      <c r="AC313">
        <v>3</v>
      </c>
      <c r="AD313">
        <v>0</v>
      </c>
      <c r="AE313">
        <v>0</v>
      </c>
      <c r="AF313">
        <v>0</v>
      </c>
      <c r="AG313">
        <v>3</v>
      </c>
      <c r="AH313">
        <v>167</v>
      </c>
      <c r="AI313">
        <v>107</v>
      </c>
      <c r="AJ313">
        <v>0</v>
      </c>
      <c r="AK313">
        <v>60</v>
      </c>
    </row>
    <row r="314" spans="1:37" x14ac:dyDescent="0.2">
      <c r="A314">
        <v>512831</v>
      </c>
      <c r="B314" t="s">
        <v>482</v>
      </c>
      <c r="C314">
        <v>21</v>
      </c>
      <c r="D314" t="s">
        <v>143</v>
      </c>
      <c r="E314" t="s">
        <v>1016</v>
      </c>
      <c r="F314" t="s">
        <v>528</v>
      </c>
      <c r="G314" t="s">
        <v>2156</v>
      </c>
      <c r="H314">
        <v>11</v>
      </c>
      <c r="I314">
        <v>11</v>
      </c>
      <c r="J314">
        <v>2</v>
      </c>
      <c r="K314">
        <v>78</v>
      </c>
      <c r="L314">
        <v>75</v>
      </c>
      <c r="M314">
        <v>3</v>
      </c>
      <c r="N314">
        <v>5</v>
      </c>
      <c r="O314">
        <v>26</v>
      </c>
      <c r="P314">
        <v>8.6667000000000005</v>
      </c>
      <c r="Q314">
        <v>104</v>
      </c>
      <c r="R314">
        <v>11</v>
      </c>
      <c r="S314">
        <v>204</v>
      </c>
      <c r="T314">
        <v>122</v>
      </c>
      <c r="U314">
        <v>15</v>
      </c>
      <c r="V314">
        <v>8.1333000000000002</v>
      </c>
      <c r="W314">
        <v>3.5882000000000001</v>
      </c>
      <c r="X314" s="1">
        <v>43573</v>
      </c>
      <c r="Y314">
        <v>3</v>
      </c>
      <c r="Z314">
        <v>11</v>
      </c>
      <c r="AA314">
        <v>8</v>
      </c>
      <c r="AB314">
        <v>0</v>
      </c>
      <c r="AC314">
        <v>5</v>
      </c>
      <c r="AD314">
        <v>0</v>
      </c>
      <c r="AE314">
        <v>0</v>
      </c>
      <c r="AF314">
        <v>2</v>
      </c>
      <c r="AG314">
        <v>0</v>
      </c>
      <c r="AH314">
        <v>971</v>
      </c>
      <c r="AI314">
        <v>221</v>
      </c>
      <c r="AJ314">
        <v>660</v>
      </c>
      <c r="AK314">
        <v>90</v>
      </c>
    </row>
    <row r="315" spans="1:37" x14ac:dyDescent="0.2">
      <c r="A315">
        <v>513011</v>
      </c>
      <c r="B315" t="s">
        <v>482</v>
      </c>
      <c r="C315">
        <v>21</v>
      </c>
      <c r="D315" t="s">
        <v>143</v>
      </c>
      <c r="E315" t="s">
        <v>963</v>
      </c>
      <c r="F315" t="s">
        <v>1024</v>
      </c>
      <c r="G315" t="s">
        <v>2156</v>
      </c>
      <c r="H315">
        <v>3</v>
      </c>
      <c r="I315">
        <v>3</v>
      </c>
      <c r="J315">
        <v>1</v>
      </c>
      <c r="K315">
        <v>23</v>
      </c>
      <c r="L315">
        <v>38</v>
      </c>
      <c r="M315">
        <v>2</v>
      </c>
      <c r="N315">
        <v>0</v>
      </c>
      <c r="O315">
        <v>15</v>
      </c>
      <c r="P315">
        <v>11.5</v>
      </c>
      <c r="Q315">
        <v>60.526299999999999</v>
      </c>
      <c r="R315">
        <v>3</v>
      </c>
      <c r="S315">
        <v>30</v>
      </c>
      <c r="T315">
        <v>25</v>
      </c>
      <c r="U315">
        <v>3</v>
      </c>
      <c r="V315">
        <v>8.3332999999999995</v>
      </c>
      <c r="W315">
        <v>5</v>
      </c>
      <c r="X315" s="1">
        <v>43538</v>
      </c>
      <c r="Y315">
        <v>0</v>
      </c>
      <c r="Z315">
        <v>3</v>
      </c>
      <c r="AA315">
        <v>1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2</v>
      </c>
      <c r="AH315">
        <v>155</v>
      </c>
      <c r="AI315">
        <v>25</v>
      </c>
      <c r="AJ315">
        <v>100</v>
      </c>
      <c r="AK315">
        <v>30</v>
      </c>
    </row>
    <row r="316" spans="1:37" x14ac:dyDescent="0.2">
      <c r="A316">
        <v>1210992</v>
      </c>
      <c r="B316" t="s">
        <v>482</v>
      </c>
      <c r="C316">
        <v>21</v>
      </c>
      <c r="D316" t="s">
        <v>143</v>
      </c>
      <c r="E316" t="s">
        <v>1043</v>
      </c>
      <c r="F316" t="s">
        <v>1044</v>
      </c>
      <c r="G316" t="s">
        <v>2156</v>
      </c>
      <c r="H316">
        <v>5</v>
      </c>
      <c r="I316">
        <v>5</v>
      </c>
      <c r="J316">
        <v>2</v>
      </c>
      <c r="K316">
        <v>16</v>
      </c>
      <c r="L316">
        <v>31</v>
      </c>
      <c r="M316">
        <v>0</v>
      </c>
      <c r="N316">
        <v>0</v>
      </c>
      <c r="O316">
        <v>12</v>
      </c>
      <c r="P316">
        <v>5.3333000000000004</v>
      </c>
      <c r="Q316">
        <v>51.612900000000003</v>
      </c>
      <c r="R316">
        <v>5</v>
      </c>
      <c r="S316">
        <v>0</v>
      </c>
      <c r="T316">
        <v>0</v>
      </c>
      <c r="U316">
        <v>0</v>
      </c>
      <c r="Y316">
        <v>0</v>
      </c>
      <c r="Z316">
        <v>0</v>
      </c>
      <c r="AA316">
        <v>0</v>
      </c>
      <c r="AB316">
        <v>0</v>
      </c>
      <c r="AC316">
        <v>2</v>
      </c>
      <c r="AD316">
        <v>0</v>
      </c>
      <c r="AE316">
        <v>0</v>
      </c>
      <c r="AF316">
        <v>0</v>
      </c>
      <c r="AG316">
        <v>0</v>
      </c>
      <c r="AH316">
        <v>46</v>
      </c>
      <c r="AI316">
        <v>26</v>
      </c>
      <c r="AJ316">
        <v>0</v>
      </c>
      <c r="AK316">
        <v>20</v>
      </c>
    </row>
    <row r="317" spans="1:37" x14ac:dyDescent="0.2">
      <c r="A317">
        <v>513015</v>
      </c>
      <c r="B317" t="s">
        <v>482</v>
      </c>
      <c r="C317">
        <v>21</v>
      </c>
      <c r="D317" t="s">
        <v>143</v>
      </c>
      <c r="E317" t="s">
        <v>1030</v>
      </c>
      <c r="F317" t="s">
        <v>1031</v>
      </c>
      <c r="G317" t="s">
        <v>2156</v>
      </c>
      <c r="H317">
        <v>9</v>
      </c>
      <c r="I317">
        <v>9</v>
      </c>
      <c r="J317">
        <v>0</v>
      </c>
      <c r="K317">
        <v>149</v>
      </c>
      <c r="L317">
        <v>137</v>
      </c>
      <c r="M317">
        <v>4</v>
      </c>
      <c r="N317">
        <v>13</v>
      </c>
      <c r="O317">
        <v>50</v>
      </c>
      <c r="P317">
        <v>16.555599999999998</v>
      </c>
      <c r="Q317">
        <v>108.7591</v>
      </c>
      <c r="R317">
        <v>9</v>
      </c>
      <c r="S317">
        <v>132</v>
      </c>
      <c r="T317">
        <v>97</v>
      </c>
      <c r="U317">
        <v>7</v>
      </c>
      <c r="V317">
        <v>13.857100000000001</v>
      </c>
      <c r="W317">
        <v>4.4090999999999996</v>
      </c>
      <c r="X317" s="1">
        <v>43514</v>
      </c>
      <c r="Y317">
        <v>1</v>
      </c>
      <c r="Z317">
        <v>8</v>
      </c>
      <c r="AA317">
        <v>5</v>
      </c>
      <c r="AB317">
        <v>0</v>
      </c>
      <c r="AC317">
        <v>3</v>
      </c>
      <c r="AD317">
        <v>0</v>
      </c>
      <c r="AE317">
        <v>0</v>
      </c>
      <c r="AF317">
        <v>0</v>
      </c>
      <c r="AG317">
        <v>4</v>
      </c>
      <c r="AH317">
        <v>769</v>
      </c>
      <c r="AI317">
        <v>419</v>
      </c>
      <c r="AJ317">
        <v>280</v>
      </c>
      <c r="AK317">
        <v>70</v>
      </c>
    </row>
    <row r="318" spans="1:37" x14ac:dyDescent="0.2">
      <c r="A318">
        <v>513007</v>
      </c>
      <c r="B318" t="s">
        <v>482</v>
      </c>
      <c r="C318">
        <v>21</v>
      </c>
      <c r="D318" t="s">
        <v>143</v>
      </c>
      <c r="E318" t="s">
        <v>523</v>
      </c>
      <c r="F318" t="s">
        <v>1019</v>
      </c>
      <c r="G318" t="s">
        <v>2156</v>
      </c>
      <c r="H318">
        <v>1</v>
      </c>
      <c r="I318">
        <v>1</v>
      </c>
      <c r="J318">
        <v>0</v>
      </c>
      <c r="K318">
        <v>18</v>
      </c>
      <c r="L318">
        <v>21</v>
      </c>
      <c r="M318">
        <v>1</v>
      </c>
      <c r="N318">
        <v>1</v>
      </c>
      <c r="O318">
        <v>18</v>
      </c>
      <c r="P318">
        <v>18</v>
      </c>
      <c r="Q318">
        <v>85.714299999999994</v>
      </c>
      <c r="R318">
        <v>1</v>
      </c>
      <c r="S318">
        <v>0</v>
      </c>
      <c r="T318">
        <v>0</v>
      </c>
      <c r="U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31</v>
      </c>
      <c r="AI318">
        <v>31</v>
      </c>
      <c r="AJ318">
        <v>0</v>
      </c>
      <c r="AK318">
        <v>0</v>
      </c>
    </row>
    <row r="319" spans="1:37" x14ac:dyDescent="0.2">
      <c r="A319">
        <v>513009</v>
      </c>
      <c r="B319" t="s">
        <v>482</v>
      </c>
      <c r="C319">
        <v>21</v>
      </c>
      <c r="D319" t="s">
        <v>143</v>
      </c>
      <c r="E319" t="s">
        <v>1022</v>
      </c>
      <c r="F319" t="s">
        <v>1023</v>
      </c>
      <c r="G319" t="s">
        <v>2156</v>
      </c>
      <c r="H319">
        <v>9</v>
      </c>
      <c r="I319">
        <v>9</v>
      </c>
      <c r="J319">
        <v>5</v>
      </c>
      <c r="K319">
        <v>13</v>
      </c>
      <c r="L319">
        <v>26</v>
      </c>
      <c r="M319">
        <v>2</v>
      </c>
      <c r="N319">
        <v>0</v>
      </c>
      <c r="O319">
        <v>6</v>
      </c>
      <c r="P319">
        <v>3.25</v>
      </c>
      <c r="Q319">
        <v>50</v>
      </c>
      <c r="R319">
        <v>9</v>
      </c>
      <c r="S319">
        <v>182</v>
      </c>
      <c r="T319">
        <v>139</v>
      </c>
      <c r="U319">
        <v>13</v>
      </c>
      <c r="V319">
        <v>10.692299999999999</v>
      </c>
      <c r="W319">
        <v>4.5823999999999998</v>
      </c>
      <c r="X319" s="1">
        <v>43544</v>
      </c>
      <c r="Y319">
        <v>5</v>
      </c>
      <c r="Z319">
        <v>4</v>
      </c>
      <c r="AA319">
        <v>2</v>
      </c>
      <c r="AB319">
        <v>0</v>
      </c>
      <c r="AC319">
        <v>8</v>
      </c>
      <c r="AD319">
        <v>0</v>
      </c>
      <c r="AE319">
        <v>0</v>
      </c>
      <c r="AF319">
        <v>1</v>
      </c>
      <c r="AG319">
        <v>2</v>
      </c>
      <c r="AH319">
        <v>725</v>
      </c>
      <c r="AI319">
        <v>-5</v>
      </c>
      <c r="AJ319">
        <v>610</v>
      </c>
      <c r="AK319">
        <v>120</v>
      </c>
    </row>
    <row r="320" spans="1:37" x14ac:dyDescent="0.2">
      <c r="A320">
        <v>845409</v>
      </c>
      <c r="B320" t="s">
        <v>482</v>
      </c>
      <c r="C320">
        <v>21</v>
      </c>
      <c r="D320" t="s">
        <v>143</v>
      </c>
      <c r="E320" t="s">
        <v>842</v>
      </c>
      <c r="F320" t="s">
        <v>1041</v>
      </c>
      <c r="G320" t="s">
        <v>2156</v>
      </c>
      <c r="H320">
        <v>7</v>
      </c>
      <c r="I320">
        <v>7</v>
      </c>
      <c r="J320">
        <v>2</v>
      </c>
      <c r="K320">
        <v>51</v>
      </c>
      <c r="L320">
        <v>51</v>
      </c>
      <c r="M320">
        <v>3</v>
      </c>
      <c r="N320">
        <v>1</v>
      </c>
      <c r="O320">
        <v>25</v>
      </c>
      <c r="P320">
        <v>10.199999999999999</v>
      </c>
      <c r="Q320">
        <v>100</v>
      </c>
      <c r="R320">
        <v>7</v>
      </c>
      <c r="S320">
        <v>0</v>
      </c>
      <c r="T320">
        <v>0</v>
      </c>
      <c r="U320">
        <v>0</v>
      </c>
      <c r="Y320">
        <v>0</v>
      </c>
      <c r="Z320">
        <v>0</v>
      </c>
      <c r="AA320">
        <v>0</v>
      </c>
      <c r="AB320">
        <v>0</v>
      </c>
      <c r="AC320">
        <v>2</v>
      </c>
      <c r="AD320">
        <v>0</v>
      </c>
      <c r="AE320">
        <v>0</v>
      </c>
      <c r="AF320">
        <v>1</v>
      </c>
      <c r="AG320">
        <v>0</v>
      </c>
      <c r="AH320">
        <v>176</v>
      </c>
      <c r="AI320">
        <v>136</v>
      </c>
      <c r="AJ320">
        <v>0</v>
      </c>
      <c r="AK320">
        <v>40</v>
      </c>
    </row>
    <row r="321" spans="1:37" x14ac:dyDescent="0.2">
      <c r="A321">
        <v>513006</v>
      </c>
      <c r="B321" t="s">
        <v>482</v>
      </c>
      <c r="C321">
        <v>21</v>
      </c>
      <c r="D321" t="s">
        <v>143</v>
      </c>
      <c r="E321" t="s">
        <v>1017</v>
      </c>
      <c r="F321" t="s">
        <v>1018</v>
      </c>
      <c r="G321" t="s">
        <v>2156</v>
      </c>
      <c r="H321">
        <v>9</v>
      </c>
      <c r="I321">
        <v>9</v>
      </c>
      <c r="J321">
        <v>0</v>
      </c>
      <c r="K321">
        <v>106</v>
      </c>
      <c r="L321">
        <v>137</v>
      </c>
      <c r="M321">
        <v>5</v>
      </c>
      <c r="N321">
        <v>7</v>
      </c>
      <c r="O321">
        <v>55</v>
      </c>
      <c r="P321">
        <v>11.777799999999999</v>
      </c>
      <c r="Q321">
        <v>77.372299999999996</v>
      </c>
      <c r="R321">
        <v>9</v>
      </c>
      <c r="S321">
        <v>26</v>
      </c>
      <c r="T321">
        <v>34</v>
      </c>
      <c r="U321">
        <v>1</v>
      </c>
      <c r="V321">
        <v>34</v>
      </c>
      <c r="W321">
        <v>7.8461999999999996</v>
      </c>
      <c r="X321" s="1">
        <v>43466</v>
      </c>
      <c r="Y321">
        <v>0</v>
      </c>
      <c r="Z321">
        <v>2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305</v>
      </c>
      <c r="AI321">
        <v>285</v>
      </c>
      <c r="AJ321">
        <v>0</v>
      </c>
      <c r="AK321">
        <v>20</v>
      </c>
    </row>
    <row r="322" spans="1:37" x14ac:dyDescent="0.2">
      <c r="A322">
        <v>513014</v>
      </c>
      <c r="B322" t="s">
        <v>482</v>
      </c>
      <c r="C322">
        <v>21</v>
      </c>
      <c r="D322" t="s">
        <v>143</v>
      </c>
      <c r="E322" t="s">
        <v>1028</v>
      </c>
      <c r="F322" t="s">
        <v>1029</v>
      </c>
      <c r="G322" t="s">
        <v>2156</v>
      </c>
      <c r="H322">
        <v>11</v>
      </c>
      <c r="I322">
        <v>11</v>
      </c>
      <c r="J322">
        <v>0</v>
      </c>
      <c r="K322">
        <v>183</v>
      </c>
      <c r="L322">
        <v>166</v>
      </c>
      <c r="M322">
        <v>13</v>
      </c>
      <c r="N322">
        <v>12</v>
      </c>
      <c r="O322">
        <v>68</v>
      </c>
      <c r="P322">
        <v>16.636399999999998</v>
      </c>
      <c r="Q322">
        <v>110.241</v>
      </c>
      <c r="R322">
        <v>11</v>
      </c>
      <c r="S322">
        <v>65</v>
      </c>
      <c r="T322">
        <v>67</v>
      </c>
      <c r="U322">
        <v>3</v>
      </c>
      <c r="V322">
        <v>22.333300000000001</v>
      </c>
      <c r="W322">
        <v>6.1845999999999997</v>
      </c>
      <c r="X322" s="1">
        <v>43490</v>
      </c>
      <c r="Y322">
        <v>0</v>
      </c>
      <c r="Z322">
        <v>5</v>
      </c>
      <c r="AA322">
        <v>1</v>
      </c>
      <c r="AB322">
        <v>0</v>
      </c>
      <c r="AC322">
        <v>4</v>
      </c>
      <c r="AD322">
        <v>0</v>
      </c>
      <c r="AE322">
        <v>0</v>
      </c>
      <c r="AF322">
        <v>0</v>
      </c>
      <c r="AG322">
        <v>0</v>
      </c>
      <c r="AH322">
        <v>660</v>
      </c>
      <c r="AI322">
        <v>540</v>
      </c>
      <c r="AJ322">
        <v>80</v>
      </c>
      <c r="AK322">
        <v>40</v>
      </c>
    </row>
    <row r="323" spans="1:37" x14ac:dyDescent="0.2">
      <c r="A323">
        <v>1210991</v>
      </c>
      <c r="B323" t="s">
        <v>482</v>
      </c>
      <c r="C323">
        <v>21</v>
      </c>
      <c r="D323" t="s">
        <v>143</v>
      </c>
      <c r="E323" t="s">
        <v>1042</v>
      </c>
      <c r="F323" t="s">
        <v>1024</v>
      </c>
      <c r="G323" t="s">
        <v>2156</v>
      </c>
      <c r="H323">
        <v>3</v>
      </c>
      <c r="I323">
        <v>3</v>
      </c>
      <c r="J323">
        <v>0</v>
      </c>
      <c r="K323">
        <v>28</v>
      </c>
      <c r="L323">
        <v>38</v>
      </c>
      <c r="M323">
        <v>1</v>
      </c>
      <c r="N323">
        <v>1</v>
      </c>
      <c r="O323">
        <v>15</v>
      </c>
      <c r="P323">
        <v>9.3332999999999995</v>
      </c>
      <c r="Q323">
        <v>73.684200000000004</v>
      </c>
      <c r="R323">
        <v>3</v>
      </c>
      <c r="S323">
        <v>0</v>
      </c>
      <c r="T323">
        <v>0</v>
      </c>
      <c r="U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41</v>
      </c>
      <c r="AI323">
        <v>41</v>
      </c>
      <c r="AJ323">
        <v>0</v>
      </c>
      <c r="AK323">
        <v>0</v>
      </c>
    </row>
    <row r="324" spans="1:37" x14ac:dyDescent="0.2">
      <c r="A324">
        <v>1212930</v>
      </c>
      <c r="B324" t="s">
        <v>482</v>
      </c>
      <c r="C324">
        <v>21</v>
      </c>
      <c r="D324" t="s">
        <v>157</v>
      </c>
      <c r="E324" t="s">
        <v>1062</v>
      </c>
      <c r="F324" t="s">
        <v>1057</v>
      </c>
      <c r="G324" t="s">
        <v>2156</v>
      </c>
      <c r="H324">
        <v>9</v>
      </c>
      <c r="I324">
        <v>9</v>
      </c>
      <c r="J324">
        <v>0</v>
      </c>
      <c r="K324">
        <v>49</v>
      </c>
      <c r="L324">
        <v>103</v>
      </c>
      <c r="M324">
        <v>2</v>
      </c>
      <c r="N324">
        <v>0</v>
      </c>
      <c r="O324">
        <v>14</v>
      </c>
      <c r="P324">
        <v>5.4443999999999999</v>
      </c>
      <c r="Q324">
        <v>47.572800000000001</v>
      </c>
      <c r="R324">
        <v>9</v>
      </c>
      <c r="S324">
        <v>161</v>
      </c>
      <c r="T324">
        <v>115</v>
      </c>
      <c r="U324">
        <v>11</v>
      </c>
      <c r="V324">
        <v>10.454499999999999</v>
      </c>
      <c r="W324">
        <v>4.2857000000000003</v>
      </c>
      <c r="X324" s="1">
        <v>43569</v>
      </c>
      <c r="Y324">
        <v>1</v>
      </c>
      <c r="Z324">
        <v>35</v>
      </c>
      <c r="AA324">
        <v>3</v>
      </c>
      <c r="AB324">
        <v>0</v>
      </c>
      <c r="AC324">
        <v>3</v>
      </c>
      <c r="AD324">
        <v>0</v>
      </c>
      <c r="AE324">
        <v>1</v>
      </c>
      <c r="AF324">
        <v>0</v>
      </c>
      <c r="AG324">
        <v>1</v>
      </c>
      <c r="AH324">
        <v>471</v>
      </c>
      <c r="AI324">
        <v>11</v>
      </c>
      <c r="AJ324">
        <v>410</v>
      </c>
      <c r="AK324">
        <v>50</v>
      </c>
    </row>
    <row r="325" spans="1:37" x14ac:dyDescent="0.2">
      <c r="A325">
        <v>1262077</v>
      </c>
      <c r="B325" t="s">
        <v>482</v>
      </c>
      <c r="C325">
        <v>21</v>
      </c>
      <c r="D325" t="s">
        <v>157</v>
      </c>
      <c r="E325" t="s">
        <v>661</v>
      </c>
      <c r="F325" t="s">
        <v>1065</v>
      </c>
      <c r="G325" t="s">
        <v>2156</v>
      </c>
      <c r="H325">
        <v>5</v>
      </c>
      <c r="I325">
        <v>5</v>
      </c>
      <c r="J325">
        <v>0</v>
      </c>
      <c r="K325">
        <v>14</v>
      </c>
      <c r="L325">
        <v>37</v>
      </c>
      <c r="M325">
        <v>0</v>
      </c>
      <c r="N325">
        <v>0</v>
      </c>
      <c r="O325">
        <v>8</v>
      </c>
      <c r="P325">
        <v>2.8</v>
      </c>
      <c r="Q325">
        <v>37.837800000000001</v>
      </c>
      <c r="R325">
        <v>5</v>
      </c>
      <c r="S325">
        <v>0</v>
      </c>
      <c r="T325">
        <v>0</v>
      </c>
      <c r="U325">
        <v>0</v>
      </c>
      <c r="Y325">
        <v>0</v>
      </c>
      <c r="Z325">
        <v>0</v>
      </c>
      <c r="AA325">
        <v>0</v>
      </c>
      <c r="AB325">
        <v>0</v>
      </c>
      <c r="AC325">
        <v>2</v>
      </c>
      <c r="AD325">
        <v>0</v>
      </c>
      <c r="AE325">
        <v>1</v>
      </c>
      <c r="AF325">
        <v>0</v>
      </c>
      <c r="AG325">
        <v>1</v>
      </c>
      <c r="AH325">
        <v>34</v>
      </c>
      <c r="AI325">
        <v>-6</v>
      </c>
      <c r="AJ325">
        <v>0</v>
      </c>
      <c r="AK325">
        <v>40</v>
      </c>
    </row>
    <row r="326" spans="1:37" x14ac:dyDescent="0.2">
      <c r="A326">
        <v>868509</v>
      </c>
      <c r="B326" t="s">
        <v>482</v>
      </c>
      <c r="C326">
        <v>21</v>
      </c>
      <c r="D326" t="s">
        <v>157</v>
      </c>
      <c r="E326" t="s">
        <v>924</v>
      </c>
      <c r="F326" t="s">
        <v>1051</v>
      </c>
      <c r="G326" t="s">
        <v>2156</v>
      </c>
      <c r="H326">
        <v>4</v>
      </c>
      <c r="I326">
        <v>4</v>
      </c>
      <c r="J326">
        <v>0</v>
      </c>
      <c r="K326">
        <v>14</v>
      </c>
      <c r="L326">
        <v>35</v>
      </c>
      <c r="M326">
        <v>0</v>
      </c>
      <c r="N326">
        <v>0</v>
      </c>
      <c r="O326">
        <v>8</v>
      </c>
      <c r="P326">
        <v>3.5</v>
      </c>
      <c r="Q326">
        <v>40</v>
      </c>
      <c r="R326">
        <v>4</v>
      </c>
      <c r="S326">
        <v>0</v>
      </c>
      <c r="T326">
        <v>0</v>
      </c>
      <c r="U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4</v>
      </c>
      <c r="AI326">
        <v>-6</v>
      </c>
      <c r="AJ326">
        <v>0</v>
      </c>
      <c r="AK326">
        <v>10</v>
      </c>
    </row>
    <row r="327" spans="1:37" x14ac:dyDescent="0.2">
      <c r="A327">
        <v>1289099</v>
      </c>
      <c r="B327" t="s">
        <v>482</v>
      </c>
      <c r="C327">
        <v>21</v>
      </c>
      <c r="D327" t="s">
        <v>157</v>
      </c>
      <c r="E327" t="s">
        <v>1075</v>
      </c>
      <c r="F327" t="s">
        <v>518</v>
      </c>
      <c r="G327" t="s">
        <v>2156</v>
      </c>
      <c r="H327">
        <v>3</v>
      </c>
      <c r="I327">
        <v>3</v>
      </c>
      <c r="J327">
        <v>0</v>
      </c>
      <c r="K327">
        <v>18</v>
      </c>
      <c r="L327">
        <v>41</v>
      </c>
      <c r="M327">
        <v>2</v>
      </c>
      <c r="N327">
        <v>0</v>
      </c>
      <c r="O327">
        <v>11</v>
      </c>
      <c r="P327">
        <v>6</v>
      </c>
      <c r="Q327">
        <v>43.9024</v>
      </c>
      <c r="R327">
        <v>3</v>
      </c>
      <c r="S327">
        <v>48</v>
      </c>
      <c r="T327">
        <v>19</v>
      </c>
      <c r="U327">
        <v>1</v>
      </c>
      <c r="V327">
        <v>19</v>
      </c>
      <c r="W327">
        <v>2.375</v>
      </c>
      <c r="X327" s="1">
        <v>43474</v>
      </c>
      <c r="Y327">
        <v>1</v>
      </c>
      <c r="Z327">
        <v>4</v>
      </c>
      <c r="AA327">
        <v>0</v>
      </c>
      <c r="AB327">
        <v>0</v>
      </c>
      <c r="AC327">
        <v>2</v>
      </c>
      <c r="AD327">
        <v>0</v>
      </c>
      <c r="AE327">
        <v>0</v>
      </c>
      <c r="AF327">
        <v>0</v>
      </c>
      <c r="AG327">
        <v>0</v>
      </c>
      <c r="AH327">
        <v>140</v>
      </c>
      <c r="AI327">
        <v>20</v>
      </c>
      <c r="AJ327">
        <v>100</v>
      </c>
      <c r="AK327">
        <v>20</v>
      </c>
    </row>
    <row r="328" spans="1:37" x14ac:dyDescent="0.2">
      <c r="A328">
        <v>512793</v>
      </c>
      <c r="B328" t="s">
        <v>482</v>
      </c>
      <c r="C328">
        <v>21</v>
      </c>
      <c r="D328" t="s">
        <v>157</v>
      </c>
      <c r="E328" t="s">
        <v>1048</v>
      </c>
      <c r="F328" t="s">
        <v>1049</v>
      </c>
      <c r="G328" t="s">
        <v>2156</v>
      </c>
      <c r="H328">
        <v>8</v>
      </c>
      <c r="I328">
        <v>8</v>
      </c>
      <c r="J328">
        <v>0</v>
      </c>
      <c r="K328">
        <v>61</v>
      </c>
      <c r="L328">
        <v>115</v>
      </c>
      <c r="M328">
        <v>0</v>
      </c>
      <c r="N328">
        <v>0</v>
      </c>
      <c r="O328">
        <v>20</v>
      </c>
      <c r="P328">
        <v>7.625</v>
      </c>
      <c r="Q328">
        <v>53.043500000000002</v>
      </c>
      <c r="R328">
        <v>8</v>
      </c>
      <c r="S328">
        <v>18</v>
      </c>
      <c r="T328">
        <v>24</v>
      </c>
      <c r="U328">
        <v>1</v>
      </c>
      <c r="V328">
        <v>24</v>
      </c>
      <c r="W328">
        <v>8</v>
      </c>
      <c r="X328" s="1">
        <v>43472</v>
      </c>
      <c r="Y328">
        <v>0</v>
      </c>
      <c r="Z328">
        <v>0</v>
      </c>
      <c r="AA328">
        <v>1</v>
      </c>
      <c r="AB328">
        <v>0</v>
      </c>
      <c r="AC328">
        <v>3</v>
      </c>
      <c r="AD328">
        <v>0</v>
      </c>
      <c r="AE328">
        <v>0</v>
      </c>
      <c r="AF328">
        <v>0</v>
      </c>
      <c r="AG328">
        <v>1</v>
      </c>
      <c r="AH328">
        <v>171</v>
      </c>
      <c r="AI328">
        <v>111</v>
      </c>
      <c r="AJ328">
        <v>20</v>
      </c>
      <c r="AK328">
        <v>40</v>
      </c>
    </row>
    <row r="329" spans="1:37" x14ac:dyDescent="0.2">
      <c r="A329">
        <v>1212924</v>
      </c>
      <c r="B329" t="s">
        <v>482</v>
      </c>
      <c r="C329">
        <v>21</v>
      </c>
      <c r="D329" t="s">
        <v>157</v>
      </c>
      <c r="E329" t="s">
        <v>1054</v>
      </c>
      <c r="F329" t="s">
        <v>1055</v>
      </c>
      <c r="G329" t="s">
        <v>2156</v>
      </c>
      <c r="H329">
        <v>1</v>
      </c>
      <c r="I329">
        <v>1</v>
      </c>
      <c r="J329">
        <v>0</v>
      </c>
      <c r="K329">
        <v>2</v>
      </c>
      <c r="L329">
        <v>4</v>
      </c>
      <c r="M329">
        <v>0</v>
      </c>
      <c r="N329">
        <v>0</v>
      </c>
      <c r="O329">
        <v>2</v>
      </c>
      <c r="P329">
        <v>2</v>
      </c>
      <c r="Q329">
        <v>50</v>
      </c>
      <c r="R329">
        <v>1</v>
      </c>
      <c r="S329">
        <v>24</v>
      </c>
      <c r="T329">
        <v>9</v>
      </c>
      <c r="U329">
        <v>0</v>
      </c>
      <c r="W329">
        <v>2.25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22</v>
      </c>
      <c r="AI329">
        <v>2</v>
      </c>
      <c r="AJ329">
        <v>20</v>
      </c>
      <c r="AK329">
        <v>0</v>
      </c>
    </row>
    <row r="330" spans="1:37" x14ac:dyDescent="0.2">
      <c r="A330">
        <v>1212928</v>
      </c>
      <c r="B330" t="s">
        <v>482</v>
      </c>
      <c r="C330">
        <v>21</v>
      </c>
      <c r="D330" t="s">
        <v>157</v>
      </c>
      <c r="E330" t="s">
        <v>1058</v>
      </c>
      <c r="F330" t="s">
        <v>1059</v>
      </c>
      <c r="G330" t="s">
        <v>2156</v>
      </c>
      <c r="H330">
        <v>7</v>
      </c>
      <c r="I330">
        <v>7</v>
      </c>
      <c r="J330">
        <v>0</v>
      </c>
      <c r="K330">
        <v>20</v>
      </c>
      <c r="L330">
        <v>52</v>
      </c>
      <c r="M330">
        <v>1</v>
      </c>
      <c r="N330">
        <v>1</v>
      </c>
      <c r="O330">
        <v>8</v>
      </c>
      <c r="P330">
        <v>2.8571</v>
      </c>
      <c r="Q330">
        <v>38.461500000000001</v>
      </c>
      <c r="R330">
        <v>7</v>
      </c>
      <c r="S330">
        <v>132</v>
      </c>
      <c r="T330">
        <v>132</v>
      </c>
      <c r="U330">
        <v>7</v>
      </c>
      <c r="V330">
        <v>18.857099999999999</v>
      </c>
      <c r="W330">
        <v>6</v>
      </c>
      <c r="X330" s="1">
        <v>43520</v>
      </c>
      <c r="Y330">
        <v>0</v>
      </c>
      <c r="Z330">
        <v>10</v>
      </c>
      <c r="AA330">
        <v>4</v>
      </c>
      <c r="AB330">
        <v>0</v>
      </c>
      <c r="AC330">
        <v>5</v>
      </c>
      <c r="AD330">
        <v>0</v>
      </c>
      <c r="AE330">
        <v>0</v>
      </c>
      <c r="AF330">
        <v>1</v>
      </c>
      <c r="AG330">
        <v>0</v>
      </c>
      <c r="AH330">
        <v>243</v>
      </c>
      <c r="AI330">
        <v>-7</v>
      </c>
      <c r="AJ330">
        <v>180</v>
      </c>
      <c r="AK330">
        <v>70</v>
      </c>
    </row>
    <row r="331" spans="1:37" x14ac:dyDescent="0.2">
      <c r="A331">
        <v>369546</v>
      </c>
      <c r="B331" t="s">
        <v>482</v>
      </c>
      <c r="C331">
        <v>21</v>
      </c>
      <c r="D331" t="s">
        <v>157</v>
      </c>
      <c r="E331" t="s">
        <v>1046</v>
      </c>
      <c r="F331" t="s">
        <v>1047</v>
      </c>
      <c r="G331" t="s">
        <v>2156</v>
      </c>
      <c r="H331">
        <v>8</v>
      </c>
      <c r="I331">
        <v>8</v>
      </c>
      <c r="J331">
        <v>1</v>
      </c>
      <c r="K331">
        <v>37</v>
      </c>
      <c r="L331">
        <v>109</v>
      </c>
      <c r="M331">
        <v>2</v>
      </c>
      <c r="N331">
        <v>0</v>
      </c>
      <c r="O331">
        <v>22</v>
      </c>
      <c r="P331">
        <v>5.2857000000000003</v>
      </c>
      <c r="Q331">
        <v>33.945</v>
      </c>
      <c r="R331">
        <v>8</v>
      </c>
      <c r="S331">
        <v>0</v>
      </c>
      <c r="T331">
        <v>0</v>
      </c>
      <c r="U331">
        <v>0</v>
      </c>
      <c r="Y331">
        <v>0</v>
      </c>
      <c r="Z331">
        <v>0</v>
      </c>
      <c r="AA331">
        <v>0</v>
      </c>
      <c r="AB331">
        <v>0</v>
      </c>
      <c r="AC331">
        <v>4</v>
      </c>
      <c r="AD331">
        <v>0</v>
      </c>
      <c r="AE331">
        <v>6</v>
      </c>
      <c r="AF331">
        <v>0</v>
      </c>
      <c r="AG331">
        <v>4</v>
      </c>
      <c r="AH331">
        <v>159</v>
      </c>
      <c r="AI331">
        <v>19</v>
      </c>
      <c r="AJ331">
        <v>0</v>
      </c>
      <c r="AK331">
        <v>140</v>
      </c>
    </row>
    <row r="332" spans="1:37" x14ac:dyDescent="0.2">
      <c r="A332">
        <v>1272263</v>
      </c>
      <c r="B332" t="s">
        <v>482</v>
      </c>
      <c r="C332">
        <v>21</v>
      </c>
      <c r="D332" t="s">
        <v>157</v>
      </c>
      <c r="E332" t="s">
        <v>878</v>
      </c>
      <c r="F332" t="s">
        <v>1074</v>
      </c>
      <c r="G332" t="s">
        <v>2156</v>
      </c>
      <c r="H332">
        <v>10</v>
      </c>
      <c r="I332">
        <v>10</v>
      </c>
      <c r="J332">
        <v>0</v>
      </c>
      <c r="K332">
        <v>92</v>
      </c>
      <c r="L332">
        <v>122</v>
      </c>
      <c r="M332">
        <v>4</v>
      </c>
      <c r="N332">
        <v>2</v>
      </c>
      <c r="O332">
        <v>29</v>
      </c>
      <c r="P332">
        <v>9.1999999999999993</v>
      </c>
      <c r="Q332">
        <v>75.409800000000004</v>
      </c>
      <c r="R332">
        <v>10</v>
      </c>
      <c r="S332">
        <v>114</v>
      </c>
      <c r="T332">
        <v>84</v>
      </c>
      <c r="U332">
        <v>9</v>
      </c>
      <c r="V332">
        <v>9.3332999999999995</v>
      </c>
      <c r="W332">
        <v>4.4211</v>
      </c>
      <c r="X332" s="1">
        <v>43512</v>
      </c>
      <c r="Y332">
        <v>0</v>
      </c>
      <c r="Z332">
        <v>8</v>
      </c>
      <c r="AA332">
        <v>4</v>
      </c>
      <c r="AB332">
        <v>0</v>
      </c>
      <c r="AC332">
        <v>7</v>
      </c>
      <c r="AD332">
        <v>0</v>
      </c>
      <c r="AE332">
        <v>0</v>
      </c>
      <c r="AF332">
        <v>0</v>
      </c>
      <c r="AG332">
        <v>1</v>
      </c>
      <c r="AH332">
        <v>500</v>
      </c>
      <c r="AI332">
        <v>160</v>
      </c>
      <c r="AJ332">
        <v>260</v>
      </c>
      <c r="AK332">
        <v>80</v>
      </c>
    </row>
    <row r="333" spans="1:37" x14ac:dyDescent="0.2">
      <c r="A333">
        <v>1267217</v>
      </c>
      <c r="B333" t="s">
        <v>482</v>
      </c>
      <c r="C333">
        <v>21</v>
      </c>
      <c r="D333" t="s">
        <v>157</v>
      </c>
      <c r="E333" t="s">
        <v>1070</v>
      </c>
      <c r="F333" t="s">
        <v>1071</v>
      </c>
      <c r="G333" t="s">
        <v>2156</v>
      </c>
      <c r="H333">
        <v>8</v>
      </c>
      <c r="I333">
        <v>8</v>
      </c>
      <c r="J333">
        <v>0</v>
      </c>
      <c r="K333">
        <v>37</v>
      </c>
      <c r="L333">
        <v>56</v>
      </c>
      <c r="M333">
        <v>1</v>
      </c>
      <c r="N333">
        <v>1</v>
      </c>
      <c r="O333">
        <v>15</v>
      </c>
      <c r="P333">
        <v>4.625</v>
      </c>
      <c r="Q333">
        <v>66.071399999999997</v>
      </c>
      <c r="R333">
        <v>8</v>
      </c>
      <c r="S333">
        <v>124</v>
      </c>
      <c r="T333">
        <v>111</v>
      </c>
      <c r="U333">
        <v>7</v>
      </c>
      <c r="V333">
        <v>15.857100000000001</v>
      </c>
      <c r="W333">
        <v>5.3710000000000004</v>
      </c>
      <c r="X333" s="1">
        <v>43514</v>
      </c>
      <c r="Y333">
        <v>0</v>
      </c>
      <c r="Z333">
        <v>14</v>
      </c>
      <c r="AA333">
        <v>1</v>
      </c>
      <c r="AB333">
        <v>0</v>
      </c>
      <c r="AC333">
        <v>5</v>
      </c>
      <c r="AD333">
        <v>0</v>
      </c>
      <c r="AE333">
        <v>0</v>
      </c>
      <c r="AF333">
        <v>0</v>
      </c>
      <c r="AG333">
        <v>0</v>
      </c>
      <c r="AH333">
        <v>280</v>
      </c>
      <c r="AI333">
        <v>30</v>
      </c>
      <c r="AJ333">
        <v>200</v>
      </c>
      <c r="AK333">
        <v>50</v>
      </c>
    </row>
    <row r="334" spans="1:37" x14ac:dyDescent="0.2">
      <c r="A334">
        <v>1262078</v>
      </c>
      <c r="B334" t="s">
        <v>482</v>
      </c>
      <c r="C334">
        <v>21</v>
      </c>
      <c r="D334" t="s">
        <v>157</v>
      </c>
      <c r="E334" t="s">
        <v>1066</v>
      </c>
      <c r="F334" t="s">
        <v>1067</v>
      </c>
      <c r="G334" t="s">
        <v>2156</v>
      </c>
      <c r="H334">
        <v>5</v>
      </c>
      <c r="I334">
        <v>5</v>
      </c>
      <c r="J334">
        <v>2</v>
      </c>
      <c r="K334">
        <v>7</v>
      </c>
      <c r="L334">
        <v>10</v>
      </c>
      <c r="M334">
        <v>1</v>
      </c>
      <c r="N334">
        <v>0</v>
      </c>
      <c r="O334">
        <v>6</v>
      </c>
      <c r="P334">
        <v>2.3332999999999999</v>
      </c>
      <c r="Q334">
        <v>70</v>
      </c>
      <c r="R334">
        <v>5</v>
      </c>
      <c r="S334">
        <v>102</v>
      </c>
      <c r="T334">
        <v>87</v>
      </c>
      <c r="U334">
        <v>8</v>
      </c>
      <c r="V334">
        <v>10.875</v>
      </c>
      <c r="W334">
        <v>5.1176000000000004</v>
      </c>
      <c r="X334" s="1">
        <v>43572</v>
      </c>
      <c r="Y334">
        <v>0</v>
      </c>
      <c r="Z334">
        <v>4</v>
      </c>
      <c r="AA334">
        <v>3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2</v>
      </c>
      <c r="AH334">
        <v>258</v>
      </c>
      <c r="AI334">
        <v>8</v>
      </c>
      <c r="AJ334">
        <v>230</v>
      </c>
      <c r="AK334">
        <v>20</v>
      </c>
    </row>
    <row r="335" spans="1:37" x14ac:dyDescent="0.2">
      <c r="A335">
        <v>1212929</v>
      </c>
      <c r="B335" t="s">
        <v>482</v>
      </c>
      <c r="C335">
        <v>21</v>
      </c>
      <c r="D335" t="s">
        <v>157</v>
      </c>
      <c r="E335" t="s">
        <v>1060</v>
      </c>
      <c r="F335" t="s">
        <v>1061</v>
      </c>
      <c r="G335" t="s">
        <v>2156</v>
      </c>
      <c r="H335">
        <v>5</v>
      </c>
      <c r="I335">
        <v>5</v>
      </c>
      <c r="J335">
        <v>0</v>
      </c>
      <c r="K335">
        <v>30</v>
      </c>
      <c r="L335">
        <v>56</v>
      </c>
      <c r="M335">
        <v>1</v>
      </c>
      <c r="N335">
        <v>0</v>
      </c>
      <c r="O335">
        <v>16</v>
      </c>
      <c r="P335">
        <v>6</v>
      </c>
      <c r="Q335">
        <v>53.571399999999997</v>
      </c>
      <c r="R335">
        <v>5</v>
      </c>
      <c r="S335">
        <v>0</v>
      </c>
      <c r="T335">
        <v>0</v>
      </c>
      <c r="U335">
        <v>0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51</v>
      </c>
      <c r="AI335">
        <v>41</v>
      </c>
      <c r="AJ335">
        <v>0</v>
      </c>
      <c r="AK335">
        <v>10</v>
      </c>
    </row>
    <row r="336" spans="1:37" x14ac:dyDescent="0.2">
      <c r="A336">
        <v>1212931</v>
      </c>
      <c r="B336" t="s">
        <v>482</v>
      </c>
      <c r="C336">
        <v>21</v>
      </c>
      <c r="D336" t="s">
        <v>157</v>
      </c>
      <c r="E336" t="s">
        <v>1063</v>
      </c>
      <c r="F336" t="s">
        <v>1064</v>
      </c>
      <c r="G336" t="s">
        <v>2156</v>
      </c>
      <c r="H336">
        <v>4</v>
      </c>
      <c r="I336">
        <v>4</v>
      </c>
      <c r="J336">
        <v>0</v>
      </c>
      <c r="K336">
        <v>17</v>
      </c>
      <c r="L336">
        <v>44</v>
      </c>
      <c r="M336">
        <v>0</v>
      </c>
      <c r="N336">
        <v>0</v>
      </c>
      <c r="O336">
        <v>14</v>
      </c>
      <c r="P336">
        <v>4.25</v>
      </c>
      <c r="Q336">
        <v>38.636400000000002</v>
      </c>
      <c r="R336">
        <v>4</v>
      </c>
      <c r="S336">
        <v>27</v>
      </c>
      <c r="T336">
        <v>36</v>
      </c>
      <c r="U336">
        <v>0</v>
      </c>
      <c r="W336">
        <v>8</v>
      </c>
      <c r="Y336">
        <v>0</v>
      </c>
      <c r="Z336">
        <v>3</v>
      </c>
      <c r="AA336">
        <v>3</v>
      </c>
      <c r="AB336">
        <v>0</v>
      </c>
      <c r="AC336">
        <v>1</v>
      </c>
      <c r="AD336">
        <v>0</v>
      </c>
      <c r="AE336">
        <v>1</v>
      </c>
      <c r="AF336">
        <v>0</v>
      </c>
      <c r="AG336">
        <v>0</v>
      </c>
      <c r="AH336">
        <v>17</v>
      </c>
      <c r="AI336">
        <v>7</v>
      </c>
      <c r="AJ336">
        <v>-10</v>
      </c>
      <c r="AK336">
        <v>20</v>
      </c>
    </row>
    <row r="337" spans="1:37" x14ac:dyDescent="0.2">
      <c r="A337">
        <v>1270419</v>
      </c>
      <c r="B337" t="s">
        <v>482</v>
      </c>
      <c r="C337">
        <v>21</v>
      </c>
      <c r="D337" t="s">
        <v>157</v>
      </c>
      <c r="E337" t="s">
        <v>1072</v>
      </c>
      <c r="F337" t="s">
        <v>1073</v>
      </c>
      <c r="G337" t="s">
        <v>2156</v>
      </c>
      <c r="H337">
        <v>3</v>
      </c>
      <c r="I337">
        <v>3</v>
      </c>
      <c r="J337">
        <v>0</v>
      </c>
      <c r="K337">
        <v>10</v>
      </c>
      <c r="L337">
        <v>12</v>
      </c>
      <c r="M337">
        <v>0</v>
      </c>
      <c r="N337">
        <v>0</v>
      </c>
      <c r="O337">
        <v>8</v>
      </c>
      <c r="P337">
        <v>3.3332999999999999</v>
      </c>
      <c r="Q337">
        <v>83.333299999999994</v>
      </c>
      <c r="R337">
        <v>3</v>
      </c>
      <c r="S337">
        <v>0</v>
      </c>
      <c r="T337">
        <v>0</v>
      </c>
      <c r="U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">
      <c r="A338">
        <v>1262079</v>
      </c>
      <c r="B338" t="s">
        <v>482</v>
      </c>
      <c r="C338">
        <v>21</v>
      </c>
      <c r="D338" t="s">
        <v>157</v>
      </c>
      <c r="E338" t="s">
        <v>1068</v>
      </c>
      <c r="F338" t="s">
        <v>1069</v>
      </c>
      <c r="G338" t="s">
        <v>2156</v>
      </c>
      <c r="H338">
        <v>9</v>
      </c>
      <c r="I338">
        <v>9</v>
      </c>
      <c r="J338">
        <v>0</v>
      </c>
      <c r="K338">
        <v>35</v>
      </c>
      <c r="L338">
        <v>67</v>
      </c>
      <c r="M338">
        <v>3</v>
      </c>
      <c r="N338">
        <v>1</v>
      </c>
      <c r="O338">
        <v>11</v>
      </c>
      <c r="P338">
        <v>3.8889</v>
      </c>
      <c r="Q338">
        <v>52.238799999999998</v>
      </c>
      <c r="R338">
        <v>9</v>
      </c>
      <c r="S338">
        <v>18</v>
      </c>
      <c r="T338">
        <v>47</v>
      </c>
      <c r="U338">
        <v>0</v>
      </c>
      <c r="W338">
        <v>15.666700000000001</v>
      </c>
      <c r="Y338">
        <v>0</v>
      </c>
      <c r="Z338">
        <v>1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1</v>
      </c>
      <c r="AG338">
        <v>2</v>
      </c>
      <c r="AH338">
        <v>70</v>
      </c>
      <c r="AI338">
        <v>50</v>
      </c>
      <c r="AJ338">
        <v>-30</v>
      </c>
      <c r="AK338">
        <v>50</v>
      </c>
    </row>
    <row r="339" spans="1:37" x14ac:dyDescent="0.2">
      <c r="A339">
        <v>1212925</v>
      </c>
      <c r="B339" t="s">
        <v>482</v>
      </c>
      <c r="C339">
        <v>21</v>
      </c>
      <c r="D339" t="s">
        <v>157</v>
      </c>
      <c r="E339" t="s">
        <v>1022</v>
      </c>
      <c r="F339" t="s">
        <v>1056</v>
      </c>
      <c r="G339" t="s">
        <v>2156</v>
      </c>
      <c r="H339">
        <v>5</v>
      </c>
      <c r="I339">
        <v>5</v>
      </c>
      <c r="J339">
        <v>2</v>
      </c>
      <c r="K339">
        <v>1</v>
      </c>
      <c r="L339">
        <v>21</v>
      </c>
      <c r="M339">
        <v>0</v>
      </c>
      <c r="N339">
        <v>0</v>
      </c>
      <c r="O339">
        <v>1</v>
      </c>
      <c r="P339">
        <v>0.33329999999999999</v>
      </c>
      <c r="Q339">
        <v>4.7618999999999998</v>
      </c>
      <c r="R339">
        <v>5</v>
      </c>
      <c r="S339">
        <v>48</v>
      </c>
      <c r="T339">
        <v>47</v>
      </c>
      <c r="U339">
        <v>3</v>
      </c>
      <c r="V339">
        <v>15.666700000000001</v>
      </c>
      <c r="W339">
        <v>5.875</v>
      </c>
      <c r="X339" s="1">
        <v>43521</v>
      </c>
      <c r="Y339">
        <v>0</v>
      </c>
      <c r="Z339">
        <v>4</v>
      </c>
      <c r="AA339">
        <v>2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51</v>
      </c>
      <c r="AI339">
        <v>-29</v>
      </c>
      <c r="AJ339">
        <v>70</v>
      </c>
      <c r="AK339">
        <v>10</v>
      </c>
    </row>
    <row r="340" spans="1:37" x14ac:dyDescent="0.2">
      <c r="A340">
        <v>1212923</v>
      </c>
      <c r="B340" t="s">
        <v>482</v>
      </c>
      <c r="C340">
        <v>21</v>
      </c>
      <c r="D340" t="s">
        <v>157</v>
      </c>
      <c r="E340" t="s">
        <v>1052</v>
      </c>
      <c r="F340" t="s">
        <v>1053</v>
      </c>
      <c r="G340" t="s">
        <v>2156</v>
      </c>
      <c r="H340">
        <v>9</v>
      </c>
      <c r="I340">
        <v>9</v>
      </c>
      <c r="J340">
        <v>0</v>
      </c>
      <c r="K340">
        <v>46</v>
      </c>
      <c r="L340">
        <v>150</v>
      </c>
      <c r="M340">
        <v>0</v>
      </c>
      <c r="N340">
        <v>0</v>
      </c>
      <c r="O340">
        <v>11</v>
      </c>
      <c r="P340">
        <v>5.1111000000000004</v>
      </c>
      <c r="Q340">
        <v>30.666699999999999</v>
      </c>
      <c r="R340">
        <v>9</v>
      </c>
      <c r="S340">
        <v>90</v>
      </c>
      <c r="T340">
        <v>64</v>
      </c>
      <c r="U340">
        <v>4</v>
      </c>
      <c r="V340">
        <v>16</v>
      </c>
      <c r="W340">
        <v>4.2667000000000002</v>
      </c>
      <c r="X340" s="1">
        <v>43508</v>
      </c>
      <c r="Y340">
        <v>0</v>
      </c>
      <c r="Z340">
        <v>6</v>
      </c>
      <c r="AA340">
        <v>1</v>
      </c>
      <c r="AB340">
        <v>0</v>
      </c>
      <c r="AC340">
        <v>5</v>
      </c>
      <c r="AD340">
        <v>0</v>
      </c>
      <c r="AE340">
        <v>0</v>
      </c>
      <c r="AF340">
        <v>0</v>
      </c>
      <c r="AG340">
        <v>0</v>
      </c>
      <c r="AH340">
        <v>196</v>
      </c>
      <c r="AI340">
        <v>6</v>
      </c>
      <c r="AJ340">
        <v>140</v>
      </c>
      <c r="AK340">
        <v>50</v>
      </c>
    </row>
    <row r="341" spans="1:37" x14ac:dyDescent="0.2">
      <c r="A341">
        <v>820887</v>
      </c>
      <c r="B341" t="s">
        <v>482</v>
      </c>
      <c r="C341">
        <v>21</v>
      </c>
      <c r="D341" t="s">
        <v>157</v>
      </c>
      <c r="E341" t="s">
        <v>956</v>
      </c>
      <c r="F341" t="s">
        <v>1050</v>
      </c>
      <c r="G341" t="s">
        <v>2156</v>
      </c>
      <c r="H341">
        <v>10</v>
      </c>
      <c r="I341">
        <v>10</v>
      </c>
      <c r="J341">
        <v>1</v>
      </c>
      <c r="K341">
        <v>55</v>
      </c>
      <c r="L341">
        <v>77</v>
      </c>
      <c r="M341">
        <v>3</v>
      </c>
      <c r="N341">
        <v>2</v>
      </c>
      <c r="O341">
        <v>16</v>
      </c>
      <c r="P341">
        <v>6.1111000000000004</v>
      </c>
      <c r="Q341">
        <v>71.428600000000003</v>
      </c>
      <c r="R341">
        <v>10</v>
      </c>
      <c r="S341">
        <v>205</v>
      </c>
      <c r="T341">
        <v>164</v>
      </c>
      <c r="U341">
        <v>10</v>
      </c>
      <c r="V341">
        <v>16.399999999999999</v>
      </c>
      <c r="W341">
        <v>4.8</v>
      </c>
      <c r="X341" s="1">
        <v>43562</v>
      </c>
      <c r="Y341">
        <v>2</v>
      </c>
      <c r="Z341">
        <v>12</v>
      </c>
      <c r="AA341">
        <v>8</v>
      </c>
      <c r="AB341">
        <v>0</v>
      </c>
      <c r="AC341">
        <v>2</v>
      </c>
      <c r="AD341">
        <v>0</v>
      </c>
      <c r="AE341">
        <v>0</v>
      </c>
      <c r="AF341">
        <v>1</v>
      </c>
      <c r="AG341">
        <v>3</v>
      </c>
      <c r="AH341">
        <v>582</v>
      </c>
      <c r="AI341">
        <v>92</v>
      </c>
      <c r="AJ341">
        <v>420</v>
      </c>
      <c r="AK341">
        <v>70</v>
      </c>
    </row>
    <row r="342" spans="1:37" x14ac:dyDescent="0.2">
      <c r="A342">
        <v>295957</v>
      </c>
      <c r="B342" t="s">
        <v>482</v>
      </c>
      <c r="C342">
        <v>21</v>
      </c>
      <c r="D342" t="s">
        <v>157</v>
      </c>
      <c r="E342" t="s">
        <v>1028</v>
      </c>
      <c r="F342" t="s">
        <v>1045</v>
      </c>
      <c r="G342" t="s">
        <v>2156</v>
      </c>
      <c r="H342">
        <v>3</v>
      </c>
      <c r="I342">
        <v>3</v>
      </c>
      <c r="J342">
        <v>0</v>
      </c>
      <c r="K342">
        <v>16</v>
      </c>
      <c r="L342">
        <v>41</v>
      </c>
      <c r="M342">
        <v>0</v>
      </c>
      <c r="N342">
        <v>0</v>
      </c>
      <c r="O342">
        <v>8</v>
      </c>
      <c r="P342">
        <v>5.3333000000000004</v>
      </c>
      <c r="Q342">
        <v>39.0244</v>
      </c>
      <c r="R342">
        <v>3</v>
      </c>
      <c r="S342">
        <v>0</v>
      </c>
      <c r="T342">
        <v>0</v>
      </c>
      <c r="U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6</v>
      </c>
      <c r="AI342">
        <v>-4</v>
      </c>
      <c r="AJ342">
        <v>0</v>
      </c>
      <c r="AK342">
        <v>10</v>
      </c>
    </row>
    <row r="343" spans="1:37" x14ac:dyDescent="0.2">
      <c r="A343">
        <v>1212926</v>
      </c>
      <c r="B343" t="s">
        <v>482</v>
      </c>
      <c r="C343">
        <v>21</v>
      </c>
      <c r="D343" t="s">
        <v>157</v>
      </c>
      <c r="E343" t="s">
        <v>995</v>
      </c>
      <c r="F343" t="s">
        <v>1057</v>
      </c>
      <c r="G343" t="s">
        <v>2156</v>
      </c>
      <c r="H343">
        <v>4</v>
      </c>
      <c r="I343">
        <v>4</v>
      </c>
      <c r="J343">
        <v>1</v>
      </c>
      <c r="K343">
        <v>5</v>
      </c>
      <c r="L343">
        <v>15</v>
      </c>
      <c r="M343">
        <v>0</v>
      </c>
      <c r="N343">
        <v>0</v>
      </c>
      <c r="O343">
        <v>5</v>
      </c>
      <c r="P343">
        <v>1.6667000000000001</v>
      </c>
      <c r="Q343">
        <v>33.333300000000001</v>
      </c>
      <c r="R343">
        <v>4</v>
      </c>
      <c r="S343">
        <v>0</v>
      </c>
      <c r="T343">
        <v>0</v>
      </c>
      <c r="U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-15</v>
      </c>
      <c r="AI343">
        <v>-15</v>
      </c>
      <c r="AJ343">
        <v>0</v>
      </c>
      <c r="AK343">
        <v>0</v>
      </c>
    </row>
    <row r="344" spans="1:37" x14ac:dyDescent="0.2">
      <c r="A344">
        <v>513292</v>
      </c>
      <c r="B344" t="s">
        <v>482</v>
      </c>
      <c r="C344">
        <v>21</v>
      </c>
      <c r="D344" t="s">
        <v>1076</v>
      </c>
      <c r="E344" t="s">
        <v>1093</v>
      </c>
      <c r="F344" t="s">
        <v>506</v>
      </c>
      <c r="G344" t="s">
        <v>2156</v>
      </c>
      <c r="H344">
        <v>7</v>
      </c>
      <c r="I344">
        <v>7</v>
      </c>
      <c r="J344">
        <v>2</v>
      </c>
      <c r="K344">
        <v>47</v>
      </c>
      <c r="L344">
        <v>50</v>
      </c>
      <c r="M344">
        <v>1</v>
      </c>
      <c r="N344">
        <v>4</v>
      </c>
      <c r="O344">
        <v>21</v>
      </c>
      <c r="P344">
        <v>9.4</v>
      </c>
      <c r="Q344">
        <v>94</v>
      </c>
      <c r="R344">
        <v>7</v>
      </c>
      <c r="S344">
        <v>142</v>
      </c>
      <c r="T344">
        <v>70</v>
      </c>
      <c r="U344">
        <v>14</v>
      </c>
      <c r="V344">
        <v>5</v>
      </c>
      <c r="W344">
        <v>2.9577</v>
      </c>
      <c r="X344" s="1">
        <v>43548</v>
      </c>
      <c r="Y344">
        <v>4</v>
      </c>
      <c r="Z344">
        <v>3</v>
      </c>
      <c r="AA344">
        <v>2</v>
      </c>
      <c r="AB344">
        <v>0</v>
      </c>
      <c r="AC344">
        <v>3</v>
      </c>
      <c r="AD344">
        <v>0</v>
      </c>
      <c r="AE344">
        <v>0</v>
      </c>
      <c r="AF344">
        <v>0</v>
      </c>
      <c r="AG344">
        <v>0</v>
      </c>
      <c r="AH344">
        <v>776</v>
      </c>
      <c r="AI344">
        <v>96</v>
      </c>
      <c r="AJ344">
        <v>650</v>
      </c>
      <c r="AK344">
        <v>30</v>
      </c>
    </row>
    <row r="345" spans="1:37" x14ac:dyDescent="0.2">
      <c r="A345">
        <v>599145</v>
      </c>
      <c r="B345" t="s">
        <v>482</v>
      </c>
      <c r="C345">
        <v>21</v>
      </c>
      <c r="D345" t="s">
        <v>1076</v>
      </c>
      <c r="E345" t="s">
        <v>1096</v>
      </c>
      <c r="F345" t="s">
        <v>1097</v>
      </c>
      <c r="G345" t="s">
        <v>2156</v>
      </c>
      <c r="H345">
        <v>7</v>
      </c>
      <c r="I345">
        <v>7</v>
      </c>
      <c r="J345">
        <v>2</v>
      </c>
      <c r="K345">
        <v>40</v>
      </c>
      <c r="L345">
        <v>43</v>
      </c>
      <c r="M345">
        <v>5</v>
      </c>
      <c r="N345">
        <v>1</v>
      </c>
      <c r="O345">
        <v>31</v>
      </c>
      <c r="P345">
        <v>8</v>
      </c>
      <c r="Q345">
        <v>93.023300000000006</v>
      </c>
      <c r="R345">
        <v>7</v>
      </c>
      <c r="S345">
        <v>132</v>
      </c>
      <c r="T345">
        <v>105</v>
      </c>
      <c r="U345">
        <v>9</v>
      </c>
      <c r="V345">
        <v>11.666700000000001</v>
      </c>
      <c r="W345">
        <v>4.7727000000000004</v>
      </c>
      <c r="X345" s="1">
        <v>43536</v>
      </c>
      <c r="Y345">
        <v>1</v>
      </c>
      <c r="Z345">
        <v>1</v>
      </c>
      <c r="AA345">
        <v>2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417</v>
      </c>
      <c r="AI345">
        <v>77</v>
      </c>
      <c r="AJ345">
        <v>320</v>
      </c>
      <c r="AK345">
        <v>20</v>
      </c>
    </row>
    <row r="346" spans="1:37" x14ac:dyDescent="0.2">
      <c r="A346">
        <v>513115</v>
      </c>
      <c r="B346" t="s">
        <v>482</v>
      </c>
      <c r="C346">
        <v>21</v>
      </c>
      <c r="D346" t="s">
        <v>1076</v>
      </c>
      <c r="E346" t="s">
        <v>1088</v>
      </c>
      <c r="F346" t="s">
        <v>1089</v>
      </c>
      <c r="G346" t="s">
        <v>2156</v>
      </c>
      <c r="H346">
        <v>10</v>
      </c>
      <c r="I346">
        <v>10</v>
      </c>
      <c r="J346">
        <v>0</v>
      </c>
      <c r="K346">
        <v>164</v>
      </c>
      <c r="L346">
        <v>246</v>
      </c>
      <c r="M346">
        <v>12</v>
      </c>
      <c r="N346">
        <v>1</v>
      </c>
      <c r="O346">
        <v>33</v>
      </c>
      <c r="P346">
        <v>16.399999999999999</v>
      </c>
      <c r="Q346">
        <v>66.666700000000006</v>
      </c>
      <c r="R346">
        <v>10</v>
      </c>
      <c r="S346">
        <v>6</v>
      </c>
      <c r="T346">
        <v>16</v>
      </c>
      <c r="U346">
        <v>0</v>
      </c>
      <c r="W346">
        <v>16</v>
      </c>
      <c r="Y346">
        <v>0</v>
      </c>
      <c r="Z346">
        <v>1</v>
      </c>
      <c r="AA346">
        <v>1</v>
      </c>
      <c r="AB346">
        <v>0</v>
      </c>
      <c r="AC346">
        <v>12</v>
      </c>
      <c r="AD346">
        <v>2</v>
      </c>
      <c r="AE346">
        <v>12</v>
      </c>
      <c r="AF346">
        <v>1</v>
      </c>
      <c r="AG346">
        <v>7</v>
      </c>
      <c r="AH346">
        <v>658</v>
      </c>
      <c r="AI346">
        <v>308</v>
      </c>
      <c r="AJ346">
        <v>0</v>
      </c>
      <c r="AK346">
        <v>350</v>
      </c>
    </row>
    <row r="347" spans="1:37" x14ac:dyDescent="0.2">
      <c r="A347">
        <v>513230</v>
      </c>
      <c r="B347" t="s">
        <v>482</v>
      </c>
      <c r="C347">
        <v>21</v>
      </c>
      <c r="D347" t="s">
        <v>1076</v>
      </c>
      <c r="E347" t="s">
        <v>1091</v>
      </c>
      <c r="F347" t="s">
        <v>1092</v>
      </c>
      <c r="G347" t="s">
        <v>2156</v>
      </c>
      <c r="H347">
        <v>4</v>
      </c>
      <c r="I347">
        <v>4</v>
      </c>
      <c r="J347">
        <v>1</v>
      </c>
      <c r="K347">
        <v>8</v>
      </c>
      <c r="L347">
        <v>31</v>
      </c>
      <c r="M347">
        <v>0</v>
      </c>
      <c r="N347">
        <v>0</v>
      </c>
      <c r="O347">
        <v>4</v>
      </c>
      <c r="P347">
        <v>2.6667000000000001</v>
      </c>
      <c r="Q347">
        <v>25.8065</v>
      </c>
      <c r="R347">
        <v>4</v>
      </c>
      <c r="S347">
        <v>0</v>
      </c>
      <c r="T347">
        <v>0</v>
      </c>
      <c r="U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-12</v>
      </c>
      <c r="AI347">
        <v>-12</v>
      </c>
      <c r="AJ347">
        <v>0</v>
      </c>
      <c r="AK347">
        <v>0</v>
      </c>
    </row>
    <row r="348" spans="1:37" x14ac:dyDescent="0.2">
      <c r="A348">
        <v>512858</v>
      </c>
      <c r="B348" t="s">
        <v>482</v>
      </c>
      <c r="C348">
        <v>21</v>
      </c>
      <c r="D348" t="s">
        <v>1076</v>
      </c>
      <c r="E348" t="s">
        <v>1081</v>
      </c>
      <c r="F348" t="s">
        <v>1082</v>
      </c>
      <c r="G348" t="s">
        <v>2156</v>
      </c>
      <c r="H348">
        <v>4</v>
      </c>
      <c r="I348">
        <v>4</v>
      </c>
      <c r="J348">
        <v>1</v>
      </c>
      <c r="K348">
        <v>14</v>
      </c>
      <c r="L348">
        <v>34</v>
      </c>
      <c r="M348">
        <v>0</v>
      </c>
      <c r="N348">
        <v>0</v>
      </c>
      <c r="O348">
        <v>11</v>
      </c>
      <c r="P348">
        <v>4.6666999999999996</v>
      </c>
      <c r="Q348">
        <v>41.176499999999997</v>
      </c>
      <c r="R348">
        <v>4</v>
      </c>
      <c r="S348">
        <v>0</v>
      </c>
      <c r="T348">
        <v>0</v>
      </c>
      <c r="U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14</v>
      </c>
      <c r="AI348">
        <v>14</v>
      </c>
      <c r="AJ348">
        <v>0</v>
      </c>
      <c r="AK348">
        <v>0</v>
      </c>
    </row>
    <row r="349" spans="1:37" x14ac:dyDescent="0.2">
      <c r="A349">
        <v>513064</v>
      </c>
      <c r="B349" t="s">
        <v>482</v>
      </c>
      <c r="C349">
        <v>21</v>
      </c>
      <c r="D349" t="s">
        <v>1076</v>
      </c>
      <c r="E349" t="s">
        <v>857</v>
      </c>
      <c r="F349" t="s">
        <v>1083</v>
      </c>
      <c r="G349" t="s">
        <v>2156</v>
      </c>
      <c r="H349">
        <v>2</v>
      </c>
      <c r="I349">
        <v>2</v>
      </c>
      <c r="J349">
        <v>0</v>
      </c>
      <c r="K349">
        <v>2</v>
      </c>
      <c r="L349">
        <v>14</v>
      </c>
      <c r="M349">
        <v>0</v>
      </c>
      <c r="N349">
        <v>0</v>
      </c>
      <c r="O349">
        <v>2</v>
      </c>
      <c r="P349">
        <v>1</v>
      </c>
      <c r="Q349">
        <v>14.2857</v>
      </c>
      <c r="R349">
        <v>2</v>
      </c>
      <c r="S349">
        <v>24</v>
      </c>
      <c r="T349">
        <v>20</v>
      </c>
      <c r="U349">
        <v>2</v>
      </c>
      <c r="V349">
        <v>10</v>
      </c>
      <c r="W349">
        <v>5</v>
      </c>
      <c r="X349" s="1">
        <v>43516</v>
      </c>
      <c r="Y349">
        <v>0</v>
      </c>
      <c r="Z349">
        <v>1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72</v>
      </c>
      <c r="AI349">
        <v>-18</v>
      </c>
      <c r="AJ349">
        <v>60</v>
      </c>
      <c r="AK349">
        <v>30</v>
      </c>
    </row>
    <row r="350" spans="1:37" x14ac:dyDescent="0.2">
      <c r="A350">
        <v>821025</v>
      </c>
      <c r="B350" t="s">
        <v>482</v>
      </c>
      <c r="C350">
        <v>21</v>
      </c>
      <c r="D350" t="s">
        <v>1076</v>
      </c>
      <c r="E350" t="s">
        <v>1099</v>
      </c>
      <c r="F350" t="s">
        <v>1100</v>
      </c>
      <c r="G350" t="s">
        <v>2156</v>
      </c>
      <c r="H350">
        <v>10</v>
      </c>
      <c r="I350">
        <v>10</v>
      </c>
      <c r="J350">
        <v>4</v>
      </c>
      <c r="K350">
        <v>7</v>
      </c>
      <c r="L350">
        <v>29</v>
      </c>
      <c r="M350">
        <v>0</v>
      </c>
      <c r="N350">
        <v>0</v>
      </c>
      <c r="O350">
        <v>4</v>
      </c>
      <c r="P350">
        <v>1.1667000000000001</v>
      </c>
      <c r="Q350">
        <v>24.137899999999998</v>
      </c>
      <c r="R350">
        <v>10</v>
      </c>
      <c r="S350">
        <v>204</v>
      </c>
      <c r="T350">
        <v>152</v>
      </c>
      <c r="U350">
        <v>11</v>
      </c>
      <c r="V350">
        <v>13.818199999999999</v>
      </c>
      <c r="W350">
        <v>4.4706000000000001</v>
      </c>
      <c r="X350" s="1">
        <v>43545</v>
      </c>
      <c r="Y350">
        <v>0</v>
      </c>
      <c r="Z350">
        <v>3</v>
      </c>
      <c r="AA350">
        <v>6</v>
      </c>
      <c r="AB350">
        <v>0</v>
      </c>
      <c r="AC350">
        <v>2</v>
      </c>
      <c r="AD350">
        <v>0</v>
      </c>
      <c r="AE350">
        <v>0</v>
      </c>
      <c r="AF350">
        <v>0</v>
      </c>
      <c r="AG350">
        <v>1</v>
      </c>
      <c r="AH350">
        <v>407</v>
      </c>
      <c r="AI350">
        <v>-33</v>
      </c>
      <c r="AJ350">
        <v>410</v>
      </c>
      <c r="AK350">
        <v>30</v>
      </c>
    </row>
    <row r="351" spans="1:37" x14ac:dyDescent="0.2">
      <c r="A351">
        <v>513067</v>
      </c>
      <c r="B351" t="s">
        <v>482</v>
      </c>
      <c r="C351">
        <v>21</v>
      </c>
      <c r="D351" t="s">
        <v>1076</v>
      </c>
      <c r="E351" t="s">
        <v>1085</v>
      </c>
      <c r="F351" t="s">
        <v>676</v>
      </c>
      <c r="G351" t="s">
        <v>2156</v>
      </c>
      <c r="H351">
        <v>4</v>
      </c>
      <c r="I351">
        <v>4</v>
      </c>
      <c r="J351">
        <v>1</v>
      </c>
      <c r="K351">
        <v>17</v>
      </c>
      <c r="L351">
        <v>30</v>
      </c>
      <c r="M351">
        <v>0</v>
      </c>
      <c r="N351">
        <v>0</v>
      </c>
      <c r="O351">
        <v>14</v>
      </c>
      <c r="P351">
        <v>5.6666999999999996</v>
      </c>
      <c r="Q351">
        <v>56.666699999999999</v>
      </c>
      <c r="R351">
        <v>4</v>
      </c>
      <c r="S351">
        <v>0</v>
      </c>
      <c r="T351">
        <v>0</v>
      </c>
      <c r="U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47</v>
      </c>
      <c r="AI351">
        <v>27</v>
      </c>
      <c r="AJ351">
        <v>0</v>
      </c>
      <c r="AK351">
        <v>20</v>
      </c>
    </row>
    <row r="352" spans="1:37" x14ac:dyDescent="0.2">
      <c r="A352">
        <v>1283679</v>
      </c>
      <c r="B352" t="s">
        <v>482</v>
      </c>
      <c r="C352">
        <v>21</v>
      </c>
      <c r="D352" t="s">
        <v>1076</v>
      </c>
      <c r="E352" t="s">
        <v>920</v>
      </c>
      <c r="F352" t="s">
        <v>955</v>
      </c>
      <c r="G352" t="s">
        <v>2156</v>
      </c>
      <c r="H352">
        <v>1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R352">
        <v>1</v>
      </c>
      <c r="S352">
        <v>0</v>
      </c>
      <c r="T352">
        <v>0</v>
      </c>
      <c r="U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">
      <c r="A353">
        <v>513104</v>
      </c>
      <c r="B353" t="s">
        <v>482</v>
      </c>
      <c r="C353">
        <v>21</v>
      </c>
      <c r="D353" t="s">
        <v>1076</v>
      </c>
      <c r="E353" t="s">
        <v>1086</v>
      </c>
      <c r="F353" t="s">
        <v>1087</v>
      </c>
      <c r="G353" t="s">
        <v>2156</v>
      </c>
      <c r="H353">
        <v>8</v>
      </c>
      <c r="I353">
        <v>8</v>
      </c>
      <c r="J353">
        <v>1</v>
      </c>
      <c r="K353">
        <v>53</v>
      </c>
      <c r="L353">
        <v>119</v>
      </c>
      <c r="M353">
        <v>2</v>
      </c>
      <c r="N353">
        <v>0</v>
      </c>
      <c r="O353">
        <v>15</v>
      </c>
      <c r="P353">
        <v>7.5713999999999997</v>
      </c>
      <c r="Q353">
        <v>44.537799999999997</v>
      </c>
      <c r="R353">
        <v>8</v>
      </c>
      <c r="S353">
        <v>120</v>
      </c>
      <c r="T353">
        <v>105</v>
      </c>
      <c r="U353">
        <v>5</v>
      </c>
      <c r="V353">
        <v>21</v>
      </c>
      <c r="W353">
        <v>5.25</v>
      </c>
      <c r="X353" s="1">
        <v>43487</v>
      </c>
      <c r="Y353">
        <v>1</v>
      </c>
      <c r="Z353">
        <v>5</v>
      </c>
      <c r="AA353">
        <v>1</v>
      </c>
      <c r="AB353">
        <v>0</v>
      </c>
      <c r="AC353">
        <v>6</v>
      </c>
      <c r="AD353">
        <v>0</v>
      </c>
      <c r="AE353">
        <v>0</v>
      </c>
      <c r="AF353">
        <v>1</v>
      </c>
      <c r="AG353">
        <v>0</v>
      </c>
      <c r="AH353">
        <v>295</v>
      </c>
      <c r="AI353">
        <v>35</v>
      </c>
      <c r="AJ353">
        <v>180</v>
      </c>
      <c r="AK353">
        <v>80</v>
      </c>
    </row>
    <row r="354" spans="1:37" x14ac:dyDescent="0.2">
      <c r="A354">
        <v>513065</v>
      </c>
      <c r="B354" t="s">
        <v>482</v>
      </c>
      <c r="C354">
        <v>21</v>
      </c>
      <c r="D354" t="s">
        <v>1076</v>
      </c>
      <c r="E354" t="s">
        <v>622</v>
      </c>
      <c r="F354" t="s">
        <v>1084</v>
      </c>
      <c r="G354" t="s">
        <v>2156</v>
      </c>
      <c r="H354">
        <v>9</v>
      </c>
      <c r="I354">
        <v>9</v>
      </c>
      <c r="J354">
        <v>1</v>
      </c>
      <c r="K354">
        <v>154</v>
      </c>
      <c r="L354">
        <v>150</v>
      </c>
      <c r="M354">
        <v>13</v>
      </c>
      <c r="N354">
        <v>7</v>
      </c>
      <c r="O354">
        <v>52</v>
      </c>
      <c r="P354">
        <v>19.25</v>
      </c>
      <c r="Q354">
        <v>102.66670000000001</v>
      </c>
      <c r="R354">
        <v>9</v>
      </c>
      <c r="S354">
        <v>177</v>
      </c>
      <c r="T354">
        <v>93</v>
      </c>
      <c r="U354">
        <v>13</v>
      </c>
      <c r="V354">
        <v>7.1538000000000004</v>
      </c>
      <c r="W354">
        <v>3.1524999999999999</v>
      </c>
      <c r="X354" s="1">
        <v>43530</v>
      </c>
      <c r="Y354">
        <v>2</v>
      </c>
      <c r="Z354">
        <v>6</v>
      </c>
      <c r="AA354">
        <v>3</v>
      </c>
      <c r="AB354">
        <v>0</v>
      </c>
      <c r="AC354">
        <v>2</v>
      </c>
      <c r="AD354">
        <v>0</v>
      </c>
      <c r="AE354">
        <v>0</v>
      </c>
      <c r="AF354">
        <v>0</v>
      </c>
      <c r="AG354">
        <v>3</v>
      </c>
      <c r="AH354">
        <v>1015</v>
      </c>
      <c r="AI354">
        <v>405</v>
      </c>
      <c r="AJ354">
        <v>560</v>
      </c>
      <c r="AK354">
        <v>50</v>
      </c>
    </row>
    <row r="355" spans="1:37" x14ac:dyDescent="0.2">
      <c r="A355">
        <v>492189</v>
      </c>
      <c r="B355" t="s">
        <v>482</v>
      </c>
      <c r="C355">
        <v>21</v>
      </c>
      <c r="D355" t="s">
        <v>1076</v>
      </c>
      <c r="E355" t="s">
        <v>1077</v>
      </c>
      <c r="F355" t="s">
        <v>1078</v>
      </c>
      <c r="G355" t="s">
        <v>2156</v>
      </c>
      <c r="H355">
        <v>5</v>
      </c>
      <c r="I355">
        <v>5</v>
      </c>
      <c r="J355">
        <v>0</v>
      </c>
      <c r="K355">
        <v>23</v>
      </c>
      <c r="L355">
        <v>41</v>
      </c>
      <c r="M355">
        <v>1</v>
      </c>
      <c r="N355">
        <v>0</v>
      </c>
      <c r="O355">
        <v>10</v>
      </c>
      <c r="P355">
        <v>4.5999999999999996</v>
      </c>
      <c r="Q355">
        <v>56.0976</v>
      </c>
      <c r="R355">
        <v>5</v>
      </c>
      <c r="S355">
        <v>16</v>
      </c>
      <c r="T355">
        <v>22</v>
      </c>
      <c r="U355">
        <v>0</v>
      </c>
      <c r="W355">
        <v>8.25</v>
      </c>
      <c r="Y355">
        <v>0</v>
      </c>
      <c r="Z355">
        <v>2</v>
      </c>
      <c r="AA355">
        <v>2</v>
      </c>
      <c r="AB355">
        <v>0</v>
      </c>
      <c r="AC355">
        <v>2</v>
      </c>
      <c r="AD355">
        <v>0</v>
      </c>
      <c r="AE355">
        <v>0</v>
      </c>
      <c r="AF355">
        <v>0</v>
      </c>
      <c r="AG355">
        <v>0</v>
      </c>
      <c r="AH355">
        <v>34</v>
      </c>
      <c r="AI355">
        <v>24</v>
      </c>
      <c r="AJ355">
        <v>-10</v>
      </c>
      <c r="AK355">
        <v>20</v>
      </c>
    </row>
    <row r="356" spans="1:37" x14ac:dyDescent="0.2">
      <c r="A356">
        <v>512837</v>
      </c>
      <c r="B356" t="s">
        <v>482</v>
      </c>
      <c r="C356">
        <v>21</v>
      </c>
      <c r="D356" t="s">
        <v>1076</v>
      </c>
      <c r="E356" t="s">
        <v>1079</v>
      </c>
      <c r="F356" t="s">
        <v>1080</v>
      </c>
      <c r="G356" t="s">
        <v>2156</v>
      </c>
      <c r="H356">
        <v>2</v>
      </c>
      <c r="I356">
        <v>2</v>
      </c>
      <c r="J356">
        <v>0</v>
      </c>
      <c r="K356">
        <v>15</v>
      </c>
      <c r="L356">
        <v>15</v>
      </c>
      <c r="M356">
        <v>0</v>
      </c>
      <c r="N356">
        <v>1</v>
      </c>
      <c r="O356">
        <v>15</v>
      </c>
      <c r="P356">
        <v>7.5</v>
      </c>
      <c r="Q356">
        <v>100</v>
      </c>
      <c r="R356">
        <v>2</v>
      </c>
      <c r="S356">
        <v>0</v>
      </c>
      <c r="T356">
        <v>0</v>
      </c>
      <c r="U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27</v>
      </c>
      <c r="AI356">
        <v>27</v>
      </c>
      <c r="AJ356">
        <v>0</v>
      </c>
      <c r="AK356">
        <v>0</v>
      </c>
    </row>
    <row r="357" spans="1:37" x14ac:dyDescent="0.2">
      <c r="A357">
        <v>513369</v>
      </c>
      <c r="B357" t="s">
        <v>482</v>
      </c>
      <c r="C357">
        <v>21</v>
      </c>
      <c r="D357" t="s">
        <v>1076</v>
      </c>
      <c r="E357" t="s">
        <v>988</v>
      </c>
      <c r="F357" t="s">
        <v>702</v>
      </c>
      <c r="G357" t="s">
        <v>2156</v>
      </c>
      <c r="H357">
        <v>10</v>
      </c>
      <c r="I357">
        <v>10</v>
      </c>
      <c r="J357">
        <v>4</v>
      </c>
      <c r="K357">
        <v>33</v>
      </c>
      <c r="L357">
        <v>26</v>
      </c>
      <c r="M357">
        <v>2</v>
      </c>
      <c r="N357">
        <v>3</v>
      </c>
      <c r="O357">
        <v>26</v>
      </c>
      <c r="P357">
        <v>5.5</v>
      </c>
      <c r="Q357">
        <v>126.92310000000001</v>
      </c>
      <c r="R357">
        <v>10</v>
      </c>
      <c r="S357">
        <v>138</v>
      </c>
      <c r="T357">
        <v>124</v>
      </c>
      <c r="U357">
        <v>11</v>
      </c>
      <c r="V357">
        <v>11.2727</v>
      </c>
      <c r="W357">
        <v>5.3913000000000002</v>
      </c>
      <c r="X357" s="1">
        <v>43605</v>
      </c>
      <c r="Y357">
        <v>0</v>
      </c>
      <c r="Z357">
        <v>8</v>
      </c>
      <c r="AA357">
        <v>3</v>
      </c>
      <c r="AB357">
        <v>0</v>
      </c>
      <c r="AC357">
        <v>4</v>
      </c>
      <c r="AD357">
        <v>0</v>
      </c>
      <c r="AE357">
        <v>0</v>
      </c>
      <c r="AF357">
        <v>0</v>
      </c>
      <c r="AG357">
        <v>3</v>
      </c>
      <c r="AH357">
        <v>531</v>
      </c>
      <c r="AI357">
        <v>91</v>
      </c>
      <c r="AJ357">
        <v>370</v>
      </c>
      <c r="AK357">
        <v>70</v>
      </c>
    </row>
    <row r="358" spans="1:37" x14ac:dyDescent="0.2">
      <c r="A358">
        <v>513557</v>
      </c>
      <c r="B358" t="s">
        <v>482</v>
      </c>
      <c r="C358">
        <v>21</v>
      </c>
      <c r="D358" t="s">
        <v>1076</v>
      </c>
      <c r="E358" t="s">
        <v>1094</v>
      </c>
      <c r="F358" t="s">
        <v>1095</v>
      </c>
      <c r="G358" t="s">
        <v>2156</v>
      </c>
      <c r="H358">
        <v>1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-10</v>
      </c>
      <c r="AI358">
        <v>-10</v>
      </c>
      <c r="AJ358">
        <v>0</v>
      </c>
      <c r="AK358">
        <v>0</v>
      </c>
    </row>
    <row r="359" spans="1:37" x14ac:dyDescent="0.2">
      <c r="A359">
        <v>820959</v>
      </c>
      <c r="B359" t="s">
        <v>482</v>
      </c>
      <c r="C359">
        <v>21</v>
      </c>
      <c r="D359" t="s">
        <v>1076</v>
      </c>
      <c r="E359" t="s">
        <v>956</v>
      </c>
      <c r="F359" t="s">
        <v>1098</v>
      </c>
      <c r="G359" t="s">
        <v>2156</v>
      </c>
      <c r="H359">
        <v>8</v>
      </c>
      <c r="I359">
        <v>8</v>
      </c>
      <c r="J359">
        <v>1</v>
      </c>
      <c r="K359">
        <v>66</v>
      </c>
      <c r="L359">
        <v>111</v>
      </c>
      <c r="M359">
        <v>1</v>
      </c>
      <c r="N359">
        <v>3</v>
      </c>
      <c r="O359">
        <v>16</v>
      </c>
      <c r="P359">
        <v>9.4285999999999994</v>
      </c>
      <c r="Q359">
        <v>59.459499999999998</v>
      </c>
      <c r="R359">
        <v>8</v>
      </c>
      <c r="S359">
        <v>0</v>
      </c>
      <c r="T359">
        <v>0</v>
      </c>
      <c r="U359">
        <v>0</v>
      </c>
      <c r="Y359">
        <v>0</v>
      </c>
      <c r="Z359">
        <v>0</v>
      </c>
      <c r="AA359">
        <v>0</v>
      </c>
      <c r="AB359">
        <v>0</v>
      </c>
      <c r="AC359">
        <v>7</v>
      </c>
      <c r="AD359">
        <v>0</v>
      </c>
      <c r="AE359">
        <v>0</v>
      </c>
      <c r="AF359">
        <v>0</v>
      </c>
      <c r="AG359">
        <v>1</v>
      </c>
      <c r="AH359">
        <v>183</v>
      </c>
      <c r="AI359">
        <v>103</v>
      </c>
      <c r="AJ359">
        <v>0</v>
      </c>
      <c r="AK359">
        <v>80</v>
      </c>
    </row>
    <row r="360" spans="1:37" x14ac:dyDescent="0.2">
      <c r="A360">
        <v>1249974</v>
      </c>
      <c r="B360" t="s">
        <v>482</v>
      </c>
      <c r="C360">
        <v>21</v>
      </c>
      <c r="D360" t="s">
        <v>1076</v>
      </c>
      <c r="E360" t="s">
        <v>1101</v>
      </c>
      <c r="F360" t="s">
        <v>1102</v>
      </c>
      <c r="G360" t="s">
        <v>2156</v>
      </c>
      <c r="H360">
        <v>9</v>
      </c>
      <c r="I360">
        <v>9</v>
      </c>
      <c r="J360">
        <v>2</v>
      </c>
      <c r="K360">
        <v>42</v>
      </c>
      <c r="L360">
        <v>68</v>
      </c>
      <c r="M360">
        <v>4</v>
      </c>
      <c r="N360">
        <v>0</v>
      </c>
      <c r="O360">
        <v>12</v>
      </c>
      <c r="P360">
        <v>6</v>
      </c>
      <c r="Q360">
        <v>61.764699999999998</v>
      </c>
      <c r="R360">
        <v>9</v>
      </c>
      <c r="S360">
        <v>0</v>
      </c>
      <c r="T360">
        <v>0</v>
      </c>
      <c r="U360">
        <v>0</v>
      </c>
      <c r="Y360">
        <v>0</v>
      </c>
      <c r="Z360">
        <v>0</v>
      </c>
      <c r="AA360">
        <v>0</v>
      </c>
      <c r="AB360">
        <v>0</v>
      </c>
      <c r="AC360">
        <v>3</v>
      </c>
      <c r="AD360">
        <v>0</v>
      </c>
      <c r="AE360">
        <v>0</v>
      </c>
      <c r="AF360">
        <v>0</v>
      </c>
      <c r="AG360">
        <v>0</v>
      </c>
      <c r="AH360">
        <v>106</v>
      </c>
      <c r="AI360">
        <v>76</v>
      </c>
      <c r="AJ360">
        <v>0</v>
      </c>
      <c r="AK360">
        <v>30</v>
      </c>
    </row>
    <row r="361" spans="1:37" x14ac:dyDescent="0.2">
      <c r="A361">
        <v>513118</v>
      </c>
      <c r="B361" t="s">
        <v>482</v>
      </c>
      <c r="C361">
        <v>21</v>
      </c>
      <c r="D361" t="s">
        <v>1076</v>
      </c>
      <c r="E361" t="s">
        <v>746</v>
      </c>
      <c r="F361" t="s">
        <v>1090</v>
      </c>
      <c r="G361" t="s">
        <v>2156</v>
      </c>
      <c r="H361">
        <v>7</v>
      </c>
      <c r="I361">
        <v>7</v>
      </c>
      <c r="J361">
        <v>1</v>
      </c>
      <c r="K361">
        <v>10</v>
      </c>
      <c r="L361">
        <v>34</v>
      </c>
      <c r="M361">
        <v>0</v>
      </c>
      <c r="N361">
        <v>0</v>
      </c>
      <c r="O361">
        <v>6</v>
      </c>
      <c r="P361">
        <v>1.6667000000000001</v>
      </c>
      <c r="Q361">
        <v>29.411799999999999</v>
      </c>
      <c r="R361">
        <v>7</v>
      </c>
      <c r="S361">
        <v>0</v>
      </c>
      <c r="T361">
        <v>0</v>
      </c>
      <c r="U361">
        <v>0</v>
      </c>
      <c r="Y361">
        <v>0</v>
      </c>
      <c r="Z361">
        <v>0</v>
      </c>
      <c r="AA361">
        <v>0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-10</v>
      </c>
      <c r="AI361">
        <v>-20</v>
      </c>
      <c r="AJ361">
        <v>0</v>
      </c>
      <c r="AK361">
        <v>10</v>
      </c>
    </row>
    <row r="362" spans="1:37" x14ac:dyDescent="0.2">
      <c r="A362">
        <v>513129</v>
      </c>
      <c r="B362" t="s">
        <v>482</v>
      </c>
      <c r="C362">
        <v>21</v>
      </c>
      <c r="D362" t="s">
        <v>1103</v>
      </c>
      <c r="E362" t="s">
        <v>1110</v>
      </c>
      <c r="F362" t="s">
        <v>899</v>
      </c>
      <c r="G362" t="s">
        <v>2156</v>
      </c>
      <c r="H362">
        <v>7</v>
      </c>
      <c r="I362">
        <v>7</v>
      </c>
      <c r="J362">
        <v>0</v>
      </c>
      <c r="K362">
        <v>100</v>
      </c>
      <c r="L362">
        <v>121</v>
      </c>
      <c r="M362">
        <v>8</v>
      </c>
      <c r="N362">
        <v>2</v>
      </c>
      <c r="O362">
        <v>23</v>
      </c>
      <c r="P362">
        <v>14.2857</v>
      </c>
      <c r="Q362">
        <v>82.644599999999997</v>
      </c>
      <c r="R362">
        <v>7</v>
      </c>
      <c r="S362">
        <v>33</v>
      </c>
      <c r="T362">
        <v>50</v>
      </c>
      <c r="U362">
        <v>2</v>
      </c>
      <c r="V362">
        <v>25</v>
      </c>
      <c r="W362">
        <v>9.0908999999999995</v>
      </c>
      <c r="X362" s="1">
        <v>43475</v>
      </c>
      <c r="Y362">
        <v>0</v>
      </c>
      <c r="Z362">
        <v>6</v>
      </c>
      <c r="AA362">
        <v>0</v>
      </c>
      <c r="AB362">
        <v>0</v>
      </c>
      <c r="AC362">
        <v>4</v>
      </c>
      <c r="AD362">
        <v>0</v>
      </c>
      <c r="AE362">
        <v>1</v>
      </c>
      <c r="AF362">
        <v>0</v>
      </c>
      <c r="AG362">
        <v>0</v>
      </c>
      <c r="AH362">
        <v>292</v>
      </c>
      <c r="AI362">
        <v>212</v>
      </c>
      <c r="AJ362">
        <v>30</v>
      </c>
      <c r="AK362">
        <v>50</v>
      </c>
    </row>
    <row r="363" spans="1:37" x14ac:dyDescent="0.2">
      <c r="A363">
        <v>513130</v>
      </c>
      <c r="B363" t="s">
        <v>482</v>
      </c>
      <c r="C363">
        <v>21</v>
      </c>
      <c r="D363" t="s">
        <v>1103</v>
      </c>
      <c r="E363" t="s">
        <v>1111</v>
      </c>
      <c r="F363" t="s">
        <v>1112</v>
      </c>
      <c r="G363" t="s">
        <v>2156</v>
      </c>
      <c r="H363">
        <v>7</v>
      </c>
      <c r="I363">
        <v>7</v>
      </c>
      <c r="J363">
        <v>1</v>
      </c>
      <c r="K363">
        <v>50</v>
      </c>
      <c r="L363">
        <v>90</v>
      </c>
      <c r="M363">
        <v>1</v>
      </c>
      <c r="N363">
        <v>0</v>
      </c>
      <c r="O363">
        <v>15</v>
      </c>
      <c r="P363">
        <v>8.3332999999999995</v>
      </c>
      <c r="Q363">
        <v>55.555599999999998</v>
      </c>
      <c r="R363">
        <v>7</v>
      </c>
      <c r="S363">
        <v>138</v>
      </c>
      <c r="T363">
        <v>132</v>
      </c>
      <c r="U363">
        <v>7</v>
      </c>
      <c r="V363">
        <v>18.857099999999999</v>
      </c>
      <c r="W363">
        <v>5.7390999999999996</v>
      </c>
      <c r="X363" s="1">
        <v>43538</v>
      </c>
      <c r="Y363">
        <v>0</v>
      </c>
      <c r="Z363">
        <v>3</v>
      </c>
      <c r="AA363">
        <v>3</v>
      </c>
      <c r="AB363">
        <v>0</v>
      </c>
      <c r="AC363">
        <v>5</v>
      </c>
      <c r="AD363">
        <v>0</v>
      </c>
      <c r="AE363">
        <v>0</v>
      </c>
      <c r="AF363">
        <v>0</v>
      </c>
      <c r="AG363">
        <v>1</v>
      </c>
      <c r="AH363">
        <v>341</v>
      </c>
      <c r="AI363">
        <v>71</v>
      </c>
      <c r="AJ363">
        <v>210</v>
      </c>
      <c r="AK363">
        <v>60</v>
      </c>
    </row>
    <row r="364" spans="1:37" x14ac:dyDescent="0.2">
      <c r="A364">
        <v>870214</v>
      </c>
      <c r="B364" t="s">
        <v>482</v>
      </c>
      <c r="C364">
        <v>21</v>
      </c>
      <c r="D364" t="s">
        <v>1103</v>
      </c>
      <c r="E364" t="s">
        <v>1125</v>
      </c>
      <c r="F364" t="s">
        <v>1126</v>
      </c>
      <c r="G364" t="s">
        <v>2156</v>
      </c>
      <c r="H364">
        <v>4</v>
      </c>
      <c r="I364">
        <v>4</v>
      </c>
      <c r="J364">
        <v>1</v>
      </c>
      <c r="K364">
        <v>7</v>
      </c>
      <c r="L364">
        <v>27</v>
      </c>
      <c r="M364">
        <v>0</v>
      </c>
      <c r="N364">
        <v>0</v>
      </c>
      <c r="O364">
        <v>5</v>
      </c>
      <c r="P364">
        <v>2.3332999999999999</v>
      </c>
      <c r="Q364">
        <v>25.925899999999999</v>
      </c>
      <c r="R364">
        <v>4</v>
      </c>
      <c r="S364">
        <v>0</v>
      </c>
      <c r="T364">
        <v>0</v>
      </c>
      <c r="U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-3</v>
      </c>
      <c r="AI364">
        <v>-3</v>
      </c>
      <c r="AJ364">
        <v>0</v>
      </c>
      <c r="AK364">
        <v>0</v>
      </c>
    </row>
    <row r="365" spans="1:37" x14ac:dyDescent="0.2">
      <c r="A365">
        <v>837558</v>
      </c>
      <c r="B365" t="s">
        <v>482</v>
      </c>
      <c r="C365">
        <v>21</v>
      </c>
      <c r="D365" t="s">
        <v>1103</v>
      </c>
      <c r="E365" t="s">
        <v>1119</v>
      </c>
      <c r="F365" t="s">
        <v>1120</v>
      </c>
      <c r="G365" t="s">
        <v>2156</v>
      </c>
      <c r="H365">
        <v>3</v>
      </c>
      <c r="I365">
        <v>3</v>
      </c>
      <c r="J365">
        <v>2</v>
      </c>
      <c r="K365">
        <v>3</v>
      </c>
      <c r="L365">
        <v>4</v>
      </c>
      <c r="M365">
        <v>0</v>
      </c>
      <c r="N365">
        <v>0</v>
      </c>
      <c r="O365">
        <v>3</v>
      </c>
      <c r="P365">
        <v>3</v>
      </c>
      <c r="Q365">
        <v>75</v>
      </c>
      <c r="R365">
        <v>3</v>
      </c>
      <c r="S365">
        <v>0</v>
      </c>
      <c r="T365">
        <v>0</v>
      </c>
      <c r="U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3</v>
      </c>
      <c r="AI365">
        <v>3</v>
      </c>
      <c r="AJ365">
        <v>0</v>
      </c>
      <c r="AK365">
        <v>0</v>
      </c>
    </row>
    <row r="366" spans="1:37" x14ac:dyDescent="0.2">
      <c r="A366">
        <v>837547</v>
      </c>
      <c r="B366" t="s">
        <v>482</v>
      </c>
      <c r="C366">
        <v>21</v>
      </c>
      <c r="D366" t="s">
        <v>1103</v>
      </c>
      <c r="E366" t="s">
        <v>1117</v>
      </c>
      <c r="F366" t="s">
        <v>1118</v>
      </c>
      <c r="G366" t="s">
        <v>2156</v>
      </c>
      <c r="H366">
        <v>8</v>
      </c>
      <c r="I366">
        <v>8</v>
      </c>
      <c r="J366">
        <v>3</v>
      </c>
      <c r="K366">
        <v>6</v>
      </c>
      <c r="L366">
        <v>27</v>
      </c>
      <c r="M366">
        <v>0</v>
      </c>
      <c r="N366">
        <v>0</v>
      </c>
      <c r="O366">
        <v>3</v>
      </c>
      <c r="P366">
        <v>1.2</v>
      </c>
      <c r="Q366">
        <v>22.222200000000001</v>
      </c>
      <c r="R366">
        <v>8</v>
      </c>
      <c r="S366">
        <v>168</v>
      </c>
      <c r="T366">
        <v>127</v>
      </c>
      <c r="U366">
        <v>12</v>
      </c>
      <c r="V366">
        <v>10.583299999999999</v>
      </c>
      <c r="W366">
        <v>4.5357000000000003</v>
      </c>
      <c r="X366" s="1">
        <v>43565</v>
      </c>
      <c r="Y366">
        <v>3</v>
      </c>
      <c r="Z366">
        <v>11</v>
      </c>
      <c r="AA366">
        <v>2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526</v>
      </c>
      <c r="AI366">
        <v>-14</v>
      </c>
      <c r="AJ366">
        <v>520</v>
      </c>
      <c r="AK366">
        <v>20</v>
      </c>
    </row>
    <row r="367" spans="1:37" x14ac:dyDescent="0.2">
      <c r="A367">
        <v>597956</v>
      </c>
      <c r="B367" t="s">
        <v>482</v>
      </c>
      <c r="C367">
        <v>21</v>
      </c>
      <c r="D367" t="s">
        <v>1103</v>
      </c>
      <c r="E367" t="s">
        <v>1115</v>
      </c>
      <c r="F367" t="s">
        <v>1116</v>
      </c>
      <c r="G367" t="s">
        <v>2156</v>
      </c>
      <c r="H367">
        <v>6</v>
      </c>
      <c r="I367">
        <v>6</v>
      </c>
      <c r="J367">
        <v>1</v>
      </c>
      <c r="K367">
        <v>36</v>
      </c>
      <c r="L367">
        <v>49</v>
      </c>
      <c r="M367">
        <v>3</v>
      </c>
      <c r="N367">
        <v>1</v>
      </c>
      <c r="O367">
        <v>12</v>
      </c>
      <c r="P367">
        <v>7.2</v>
      </c>
      <c r="Q367">
        <v>73.469399999999993</v>
      </c>
      <c r="R367">
        <v>6</v>
      </c>
      <c r="S367">
        <v>138</v>
      </c>
      <c r="T367">
        <v>115</v>
      </c>
      <c r="U367">
        <v>9</v>
      </c>
      <c r="V367">
        <v>12.777799999999999</v>
      </c>
      <c r="W367">
        <v>5</v>
      </c>
      <c r="X367" s="1">
        <v>43515</v>
      </c>
      <c r="Y367">
        <v>1</v>
      </c>
      <c r="Z367">
        <v>8</v>
      </c>
      <c r="AA367">
        <v>4</v>
      </c>
      <c r="AB367">
        <v>0</v>
      </c>
      <c r="AC367">
        <v>3</v>
      </c>
      <c r="AD367">
        <v>0</v>
      </c>
      <c r="AE367">
        <v>0</v>
      </c>
      <c r="AF367">
        <v>1</v>
      </c>
      <c r="AG367">
        <v>1</v>
      </c>
      <c r="AH367">
        <v>461</v>
      </c>
      <c r="AI367">
        <v>81</v>
      </c>
      <c r="AJ367">
        <v>320</v>
      </c>
      <c r="AK367">
        <v>60</v>
      </c>
    </row>
    <row r="368" spans="1:37" x14ac:dyDescent="0.2">
      <c r="A368">
        <v>846591</v>
      </c>
      <c r="B368" t="s">
        <v>482</v>
      </c>
      <c r="C368">
        <v>21</v>
      </c>
      <c r="D368" t="s">
        <v>1103</v>
      </c>
      <c r="E368" t="s">
        <v>783</v>
      </c>
      <c r="F368" t="s">
        <v>1123</v>
      </c>
      <c r="G368" t="s">
        <v>2156</v>
      </c>
      <c r="H368">
        <v>10</v>
      </c>
      <c r="I368">
        <v>10</v>
      </c>
      <c r="J368">
        <v>0</v>
      </c>
      <c r="K368">
        <v>133</v>
      </c>
      <c r="L368">
        <v>189</v>
      </c>
      <c r="M368">
        <v>2</v>
      </c>
      <c r="N368">
        <v>6</v>
      </c>
      <c r="O368">
        <v>28</v>
      </c>
      <c r="P368">
        <v>13.3</v>
      </c>
      <c r="Q368">
        <v>70.370400000000004</v>
      </c>
      <c r="R368">
        <v>10</v>
      </c>
      <c r="S368">
        <v>162</v>
      </c>
      <c r="T368">
        <v>159</v>
      </c>
      <c r="U368">
        <v>8</v>
      </c>
      <c r="V368">
        <v>19.875</v>
      </c>
      <c r="W368">
        <v>5.8888999999999996</v>
      </c>
      <c r="X368" s="1">
        <v>43512</v>
      </c>
      <c r="Y368">
        <v>1</v>
      </c>
      <c r="Z368">
        <v>10</v>
      </c>
      <c r="AA368">
        <v>3</v>
      </c>
      <c r="AB368">
        <v>0</v>
      </c>
      <c r="AC368">
        <v>7</v>
      </c>
      <c r="AD368">
        <v>0</v>
      </c>
      <c r="AE368">
        <v>0</v>
      </c>
      <c r="AF368">
        <v>0</v>
      </c>
      <c r="AG368">
        <v>1</v>
      </c>
      <c r="AH368">
        <v>547</v>
      </c>
      <c r="AI368">
        <v>217</v>
      </c>
      <c r="AJ368">
        <v>250</v>
      </c>
      <c r="AK368">
        <v>80</v>
      </c>
    </row>
    <row r="369" spans="1:37" x14ac:dyDescent="0.2">
      <c r="A369">
        <v>513121</v>
      </c>
      <c r="B369" t="s">
        <v>482</v>
      </c>
      <c r="C369">
        <v>21</v>
      </c>
      <c r="D369" t="s">
        <v>1103</v>
      </c>
      <c r="E369" t="s">
        <v>1104</v>
      </c>
      <c r="F369" t="s">
        <v>1105</v>
      </c>
      <c r="G369" t="s">
        <v>2156</v>
      </c>
      <c r="H369">
        <v>6</v>
      </c>
      <c r="I369">
        <v>6</v>
      </c>
      <c r="J369">
        <v>1</v>
      </c>
      <c r="K369">
        <v>26</v>
      </c>
      <c r="L369">
        <v>39</v>
      </c>
      <c r="M369">
        <v>1</v>
      </c>
      <c r="N369">
        <v>0</v>
      </c>
      <c r="O369">
        <v>20</v>
      </c>
      <c r="P369">
        <v>5.2</v>
      </c>
      <c r="Q369">
        <v>66.666700000000006</v>
      </c>
      <c r="R369">
        <v>6</v>
      </c>
      <c r="S369">
        <v>102</v>
      </c>
      <c r="T369">
        <v>81</v>
      </c>
      <c r="U369">
        <v>4</v>
      </c>
      <c r="V369">
        <v>20.25</v>
      </c>
      <c r="W369">
        <v>4.7647000000000004</v>
      </c>
      <c r="X369" s="1">
        <v>43492</v>
      </c>
      <c r="Y369">
        <v>0</v>
      </c>
      <c r="Z369">
        <v>0</v>
      </c>
      <c r="AA369">
        <v>1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177</v>
      </c>
      <c r="AI369">
        <v>37</v>
      </c>
      <c r="AJ369">
        <v>120</v>
      </c>
      <c r="AK369">
        <v>20</v>
      </c>
    </row>
    <row r="370" spans="1:37" x14ac:dyDescent="0.2">
      <c r="A370">
        <v>513133</v>
      </c>
      <c r="B370" t="s">
        <v>482</v>
      </c>
      <c r="C370">
        <v>21</v>
      </c>
      <c r="D370" t="s">
        <v>1103</v>
      </c>
      <c r="E370" t="s">
        <v>981</v>
      </c>
      <c r="F370" t="s">
        <v>1113</v>
      </c>
      <c r="G370" t="s">
        <v>2156</v>
      </c>
      <c r="H370">
        <v>9</v>
      </c>
      <c r="I370">
        <v>9</v>
      </c>
      <c r="J370">
        <v>1</v>
      </c>
      <c r="K370">
        <v>17</v>
      </c>
      <c r="L370">
        <v>51</v>
      </c>
      <c r="M370">
        <v>0</v>
      </c>
      <c r="N370">
        <v>0</v>
      </c>
      <c r="O370">
        <v>5</v>
      </c>
      <c r="P370">
        <v>2.125</v>
      </c>
      <c r="Q370">
        <v>33.333300000000001</v>
      </c>
      <c r="R370">
        <v>9</v>
      </c>
      <c r="S370">
        <v>0</v>
      </c>
      <c r="T370">
        <v>0</v>
      </c>
      <c r="U370">
        <v>0</v>
      </c>
      <c r="Y370">
        <v>0</v>
      </c>
      <c r="Z370">
        <v>0</v>
      </c>
      <c r="AA370">
        <v>0</v>
      </c>
      <c r="AB370">
        <v>0</v>
      </c>
      <c r="AC370">
        <v>3</v>
      </c>
      <c r="AD370">
        <v>0</v>
      </c>
      <c r="AE370">
        <v>0</v>
      </c>
      <c r="AF370">
        <v>0</v>
      </c>
      <c r="AG370">
        <v>0</v>
      </c>
      <c r="AH370">
        <v>7</v>
      </c>
      <c r="AI370">
        <v>-23</v>
      </c>
      <c r="AJ370">
        <v>0</v>
      </c>
      <c r="AK370">
        <v>30</v>
      </c>
    </row>
    <row r="371" spans="1:37" x14ac:dyDescent="0.2">
      <c r="A371">
        <v>513123</v>
      </c>
      <c r="B371" t="s">
        <v>482</v>
      </c>
      <c r="C371">
        <v>21</v>
      </c>
      <c r="D371" t="s">
        <v>1103</v>
      </c>
      <c r="E371" t="s">
        <v>530</v>
      </c>
      <c r="F371" t="s">
        <v>1106</v>
      </c>
      <c r="G371" t="s">
        <v>2156</v>
      </c>
      <c r="H371">
        <v>5</v>
      </c>
      <c r="I371">
        <v>5</v>
      </c>
      <c r="J371">
        <v>2</v>
      </c>
      <c r="K371">
        <v>4</v>
      </c>
      <c r="L371">
        <v>34</v>
      </c>
      <c r="M371">
        <v>0</v>
      </c>
      <c r="N371">
        <v>0</v>
      </c>
      <c r="O371">
        <v>2</v>
      </c>
      <c r="P371">
        <v>1.3332999999999999</v>
      </c>
      <c r="Q371">
        <v>11.764699999999999</v>
      </c>
      <c r="R371">
        <v>5</v>
      </c>
      <c r="S371">
        <v>0</v>
      </c>
      <c r="T371">
        <v>0</v>
      </c>
      <c r="U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9</v>
      </c>
      <c r="AF371">
        <v>0</v>
      </c>
      <c r="AG371">
        <v>2</v>
      </c>
      <c r="AH371">
        <v>104</v>
      </c>
      <c r="AI371">
        <v>-16</v>
      </c>
      <c r="AJ371">
        <v>0</v>
      </c>
      <c r="AK371">
        <v>120</v>
      </c>
    </row>
    <row r="372" spans="1:37" x14ac:dyDescent="0.2">
      <c r="A372">
        <v>846592</v>
      </c>
      <c r="B372" t="s">
        <v>482</v>
      </c>
      <c r="C372">
        <v>21</v>
      </c>
      <c r="D372" t="s">
        <v>1103</v>
      </c>
      <c r="E372" t="s">
        <v>1124</v>
      </c>
      <c r="F372" t="s">
        <v>528</v>
      </c>
      <c r="G372" t="s">
        <v>2156</v>
      </c>
      <c r="H372">
        <v>10</v>
      </c>
      <c r="I372">
        <v>10</v>
      </c>
      <c r="J372">
        <v>0</v>
      </c>
      <c r="K372">
        <v>106</v>
      </c>
      <c r="L372">
        <v>113</v>
      </c>
      <c r="M372">
        <v>7</v>
      </c>
      <c r="N372">
        <v>5</v>
      </c>
      <c r="O372">
        <v>33</v>
      </c>
      <c r="P372">
        <v>10.6</v>
      </c>
      <c r="Q372">
        <v>93.805300000000003</v>
      </c>
      <c r="R372">
        <v>10</v>
      </c>
      <c r="S372">
        <v>120</v>
      </c>
      <c r="T372">
        <v>109</v>
      </c>
      <c r="U372">
        <v>9</v>
      </c>
      <c r="V372">
        <v>12.1111</v>
      </c>
      <c r="W372">
        <v>5.45</v>
      </c>
      <c r="X372" s="1">
        <v>43559</v>
      </c>
      <c r="Y372">
        <v>0</v>
      </c>
      <c r="Z372">
        <v>10</v>
      </c>
      <c r="AA372">
        <v>10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2</v>
      </c>
      <c r="AH372">
        <v>533</v>
      </c>
      <c r="AI372">
        <v>223</v>
      </c>
      <c r="AJ372">
        <v>290</v>
      </c>
      <c r="AK372">
        <v>20</v>
      </c>
    </row>
    <row r="373" spans="1:37" x14ac:dyDescent="0.2">
      <c r="A373">
        <v>513124</v>
      </c>
      <c r="B373" t="s">
        <v>482</v>
      </c>
      <c r="C373">
        <v>21</v>
      </c>
      <c r="D373" t="s">
        <v>1103</v>
      </c>
      <c r="E373" t="s">
        <v>1107</v>
      </c>
      <c r="F373" t="s">
        <v>1108</v>
      </c>
      <c r="G373" t="s">
        <v>2156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R373">
        <v>1</v>
      </c>
      <c r="S373">
        <v>0</v>
      </c>
      <c r="T373">
        <v>0</v>
      </c>
      <c r="U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">
      <c r="A374">
        <v>1210088</v>
      </c>
      <c r="B374" t="s">
        <v>482</v>
      </c>
      <c r="C374">
        <v>21</v>
      </c>
      <c r="D374" t="s">
        <v>1103</v>
      </c>
      <c r="E374" t="s">
        <v>1130</v>
      </c>
      <c r="F374" t="s">
        <v>621</v>
      </c>
      <c r="G374" t="s">
        <v>2156</v>
      </c>
      <c r="H374">
        <v>6</v>
      </c>
      <c r="I374">
        <v>6</v>
      </c>
      <c r="J374">
        <v>2</v>
      </c>
      <c r="K374">
        <v>45</v>
      </c>
      <c r="L374">
        <v>60</v>
      </c>
      <c r="M374">
        <v>3</v>
      </c>
      <c r="N374">
        <v>2</v>
      </c>
      <c r="O374">
        <v>24</v>
      </c>
      <c r="P374">
        <v>11.25</v>
      </c>
      <c r="Q374">
        <v>75</v>
      </c>
      <c r="R374">
        <v>6</v>
      </c>
      <c r="S374">
        <v>24</v>
      </c>
      <c r="T374">
        <v>45</v>
      </c>
      <c r="U374">
        <v>1</v>
      </c>
      <c r="V374">
        <v>45</v>
      </c>
      <c r="W374">
        <v>11.25</v>
      </c>
      <c r="X374" s="1">
        <v>16438</v>
      </c>
      <c r="Y374">
        <v>0</v>
      </c>
      <c r="Z374">
        <v>4</v>
      </c>
      <c r="AA374">
        <v>3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122</v>
      </c>
      <c r="AI374">
        <v>92</v>
      </c>
      <c r="AJ374">
        <v>0</v>
      </c>
      <c r="AK374">
        <v>30</v>
      </c>
    </row>
    <row r="375" spans="1:37" x14ac:dyDescent="0.2">
      <c r="A375">
        <v>1210087</v>
      </c>
      <c r="B375" t="s">
        <v>482</v>
      </c>
      <c r="C375">
        <v>21</v>
      </c>
      <c r="D375" t="s">
        <v>1103</v>
      </c>
      <c r="E375" t="s">
        <v>1129</v>
      </c>
      <c r="F375" t="s">
        <v>747</v>
      </c>
      <c r="G375" t="s">
        <v>2156</v>
      </c>
      <c r="H375">
        <v>5</v>
      </c>
      <c r="I375">
        <v>5</v>
      </c>
      <c r="J375">
        <v>1</v>
      </c>
      <c r="K375">
        <v>26</v>
      </c>
      <c r="L375">
        <v>50</v>
      </c>
      <c r="M375">
        <v>2</v>
      </c>
      <c r="N375">
        <v>0</v>
      </c>
      <c r="O375">
        <v>14</v>
      </c>
      <c r="P375">
        <v>6.5</v>
      </c>
      <c r="Q375">
        <v>52</v>
      </c>
      <c r="R375">
        <v>5</v>
      </c>
      <c r="S375">
        <v>54</v>
      </c>
      <c r="T375">
        <v>56</v>
      </c>
      <c r="U375">
        <v>2</v>
      </c>
      <c r="V375">
        <v>28</v>
      </c>
      <c r="W375">
        <v>6.2222</v>
      </c>
      <c r="X375" s="1">
        <v>43496</v>
      </c>
      <c r="Y375">
        <v>0</v>
      </c>
      <c r="Z375">
        <v>3</v>
      </c>
      <c r="AA375">
        <v>2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98</v>
      </c>
      <c r="AI375">
        <v>38</v>
      </c>
      <c r="AJ375">
        <v>50</v>
      </c>
      <c r="AK375">
        <v>10</v>
      </c>
    </row>
    <row r="376" spans="1:37" x14ac:dyDescent="0.2">
      <c r="A376">
        <v>1210086</v>
      </c>
      <c r="B376" t="s">
        <v>482</v>
      </c>
      <c r="C376">
        <v>21</v>
      </c>
      <c r="D376" t="s">
        <v>1103</v>
      </c>
      <c r="E376" t="s">
        <v>1127</v>
      </c>
      <c r="F376" t="s">
        <v>1128</v>
      </c>
      <c r="G376" t="s">
        <v>2156</v>
      </c>
      <c r="H376">
        <v>7</v>
      </c>
      <c r="I376">
        <v>7</v>
      </c>
      <c r="J376">
        <v>1</v>
      </c>
      <c r="K376">
        <v>51</v>
      </c>
      <c r="L376">
        <v>55</v>
      </c>
      <c r="M376">
        <v>1</v>
      </c>
      <c r="N376">
        <v>3</v>
      </c>
      <c r="O376">
        <v>37</v>
      </c>
      <c r="P376">
        <v>8.5</v>
      </c>
      <c r="Q376">
        <v>92.7273</v>
      </c>
      <c r="R376">
        <v>7</v>
      </c>
      <c r="S376">
        <v>35</v>
      </c>
      <c r="T376">
        <v>38</v>
      </c>
      <c r="U376">
        <v>0</v>
      </c>
      <c r="W376">
        <v>6.5143000000000004</v>
      </c>
      <c r="Y376">
        <v>0</v>
      </c>
      <c r="Z376">
        <v>4</v>
      </c>
      <c r="AA376">
        <v>3</v>
      </c>
      <c r="AB376">
        <v>0</v>
      </c>
      <c r="AC376">
        <v>2</v>
      </c>
      <c r="AD376">
        <v>0</v>
      </c>
      <c r="AE376">
        <v>0</v>
      </c>
      <c r="AF376">
        <v>0</v>
      </c>
      <c r="AG376">
        <v>2</v>
      </c>
      <c r="AH376">
        <v>128</v>
      </c>
      <c r="AI376">
        <v>88</v>
      </c>
      <c r="AJ376">
        <v>0</v>
      </c>
      <c r="AK376">
        <v>40</v>
      </c>
    </row>
    <row r="377" spans="1:37" x14ac:dyDescent="0.2">
      <c r="A377">
        <v>513126</v>
      </c>
      <c r="B377" t="s">
        <v>482</v>
      </c>
      <c r="C377">
        <v>21</v>
      </c>
      <c r="D377" t="s">
        <v>1103</v>
      </c>
      <c r="E377" t="s">
        <v>629</v>
      </c>
      <c r="F377" t="s">
        <v>1109</v>
      </c>
      <c r="G377" t="s">
        <v>2156</v>
      </c>
      <c r="H377">
        <v>10</v>
      </c>
      <c r="I377">
        <v>10</v>
      </c>
      <c r="J377">
        <v>4</v>
      </c>
      <c r="K377">
        <v>5</v>
      </c>
      <c r="L377">
        <v>12</v>
      </c>
      <c r="M377">
        <v>0</v>
      </c>
      <c r="N377">
        <v>0</v>
      </c>
      <c r="O377">
        <v>2</v>
      </c>
      <c r="P377">
        <v>0.83330000000000004</v>
      </c>
      <c r="Q377">
        <v>41.666699999999999</v>
      </c>
      <c r="R377">
        <v>10</v>
      </c>
      <c r="S377">
        <v>216</v>
      </c>
      <c r="T377">
        <v>159</v>
      </c>
      <c r="U377">
        <v>9</v>
      </c>
      <c r="V377">
        <v>17.666699999999999</v>
      </c>
      <c r="W377">
        <v>4.4166999999999996</v>
      </c>
      <c r="X377" s="1">
        <v>43539</v>
      </c>
      <c r="Y377">
        <v>1</v>
      </c>
      <c r="Z377">
        <v>11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365</v>
      </c>
      <c r="AI377">
        <v>-15</v>
      </c>
      <c r="AJ377">
        <v>380</v>
      </c>
      <c r="AK377">
        <v>0</v>
      </c>
    </row>
    <row r="378" spans="1:37" x14ac:dyDescent="0.2">
      <c r="A378">
        <v>513134</v>
      </c>
      <c r="B378" t="s">
        <v>482</v>
      </c>
      <c r="C378">
        <v>21</v>
      </c>
      <c r="D378" t="s">
        <v>1103</v>
      </c>
      <c r="E378" t="s">
        <v>511</v>
      </c>
      <c r="F378" t="s">
        <v>1114</v>
      </c>
      <c r="G378" t="s">
        <v>2156</v>
      </c>
      <c r="H378">
        <v>9</v>
      </c>
      <c r="I378">
        <v>9</v>
      </c>
      <c r="J378">
        <v>0</v>
      </c>
      <c r="K378">
        <v>63</v>
      </c>
      <c r="L378">
        <v>105</v>
      </c>
      <c r="M378">
        <v>5</v>
      </c>
      <c r="N378">
        <v>0</v>
      </c>
      <c r="O378">
        <v>21</v>
      </c>
      <c r="P378">
        <v>7</v>
      </c>
      <c r="Q378">
        <v>60</v>
      </c>
      <c r="R378">
        <v>9</v>
      </c>
      <c r="S378">
        <v>0</v>
      </c>
      <c r="T378">
        <v>0</v>
      </c>
      <c r="U378">
        <v>0</v>
      </c>
      <c r="Y378">
        <v>0</v>
      </c>
      <c r="Z378">
        <v>0</v>
      </c>
      <c r="AA378">
        <v>0</v>
      </c>
      <c r="AB378">
        <v>0</v>
      </c>
      <c r="AC378">
        <v>12</v>
      </c>
      <c r="AD378">
        <v>0</v>
      </c>
      <c r="AE378">
        <v>4</v>
      </c>
      <c r="AF378">
        <v>1</v>
      </c>
      <c r="AG378">
        <v>2</v>
      </c>
      <c r="AH378">
        <v>288</v>
      </c>
      <c r="AI378">
        <v>88</v>
      </c>
      <c r="AJ378">
        <v>0</v>
      </c>
      <c r="AK378">
        <v>200</v>
      </c>
    </row>
    <row r="379" spans="1:37" x14ac:dyDescent="0.2">
      <c r="A379">
        <v>837563</v>
      </c>
      <c r="B379" t="s">
        <v>482</v>
      </c>
      <c r="C379">
        <v>21</v>
      </c>
      <c r="D379" t="s">
        <v>1103</v>
      </c>
      <c r="E379" t="s">
        <v>1121</v>
      </c>
      <c r="F379" t="s">
        <v>1122</v>
      </c>
      <c r="G379" t="s">
        <v>2156</v>
      </c>
      <c r="H379">
        <v>8</v>
      </c>
      <c r="I379">
        <v>8</v>
      </c>
      <c r="J379">
        <v>0</v>
      </c>
      <c r="K379">
        <v>83</v>
      </c>
      <c r="L379">
        <v>120</v>
      </c>
      <c r="M379">
        <v>4</v>
      </c>
      <c r="N379">
        <v>2</v>
      </c>
      <c r="O379">
        <v>17</v>
      </c>
      <c r="P379">
        <v>10.375</v>
      </c>
      <c r="Q379">
        <v>69.166700000000006</v>
      </c>
      <c r="R379">
        <v>8</v>
      </c>
      <c r="S379">
        <v>0</v>
      </c>
      <c r="T379">
        <v>0</v>
      </c>
      <c r="U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151</v>
      </c>
      <c r="AI379">
        <v>141</v>
      </c>
      <c r="AJ379">
        <v>0</v>
      </c>
      <c r="AK379">
        <v>10</v>
      </c>
    </row>
    <row r="380" spans="1:37" x14ac:dyDescent="0.2">
      <c r="A380">
        <v>1209818</v>
      </c>
      <c r="B380" t="s">
        <v>482</v>
      </c>
      <c r="C380">
        <v>21</v>
      </c>
      <c r="D380" t="s">
        <v>181</v>
      </c>
      <c r="E380" t="s">
        <v>1167</v>
      </c>
      <c r="F380" t="s">
        <v>1168</v>
      </c>
      <c r="G380" t="s">
        <v>2156</v>
      </c>
      <c r="H380">
        <v>1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R380">
        <v>1</v>
      </c>
      <c r="S380">
        <v>0</v>
      </c>
      <c r="T380">
        <v>0</v>
      </c>
      <c r="U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">
      <c r="A381">
        <v>516860</v>
      </c>
      <c r="B381" t="s">
        <v>482</v>
      </c>
      <c r="C381">
        <v>21</v>
      </c>
      <c r="D381" t="s">
        <v>181</v>
      </c>
      <c r="E381" t="s">
        <v>1148</v>
      </c>
      <c r="F381" t="s">
        <v>1149</v>
      </c>
      <c r="G381" t="s">
        <v>2156</v>
      </c>
      <c r="H381">
        <v>9</v>
      </c>
      <c r="I381">
        <v>9</v>
      </c>
      <c r="J381">
        <v>1</v>
      </c>
      <c r="K381">
        <v>68</v>
      </c>
      <c r="L381">
        <v>121</v>
      </c>
      <c r="M381">
        <v>3</v>
      </c>
      <c r="N381">
        <v>1</v>
      </c>
      <c r="O381">
        <v>33</v>
      </c>
      <c r="P381">
        <v>8.5</v>
      </c>
      <c r="Q381">
        <v>56.198300000000003</v>
      </c>
      <c r="R381">
        <v>9</v>
      </c>
      <c r="S381">
        <v>0</v>
      </c>
      <c r="T381">
        <v>0</v>
      </c>
      <c r="U381">
        <v>0</v>
      </c>
      <c r="Y381">
        <v>0</v>
      </c>
      <c r="Z381">
        <v>0</v>
      </c>
      <c r="AA381">
        <v>0</v>
      </c>
      <c r="AB381">
        <v>0</v>
      </c>
      <c r="AC381">
        <v>8</v>
      </c>
      <c r="AD381">
        <v>0</v>
      </c>
      <c r="AE381">
        <v>5</v>
      </c>
      <c r="AF381">
        <v>3</v>
      </c>
      <c r="AG381">
        <v>3</v>
      </c>
      <c r="AH381">
        <v>323</v>
      </c>
      <c r="AI381">
        <v>103</v>
      </c>
      <c r="AJ381">
        <v>0</v>
      </c>
      <c r="AK381">
        <v>220</v>
      </c>
    </row>
    <row r="382" spans="1:37" x14ac:dyDescent="0.2">
      <c r="A382">
        <v>1356441</v>
      </c>
      <c r="B382" t="s">
        <v>482</v>
      </c>
      <c r="C382">
        <v>21</v>
      </c>
      <c r="D382" t="s">
        <v>181</v>
      </c>
      <c r="E382" t="s">
        <v>1025</v>
      </c>
      <c r="F382" t="s">
        <v>1174</v>
      </c>
      <c r="G382" t="s">
        <v>2156</v>
      </c>
      <c r="H382">
        <v>4</v>
      </c>
      <c r="I382">
        <v>4</v>
      </c>
      <c r="J382">
        <v>0</v>
      </c>
      <c r="K382">
        <v>30</v>
      </c>
      <c r="L382">
        <v>48</v>
      </c>
      <c r="M382">
        <v>2</v>
      </c>
      <c r="N382">
        <v>1</v>
      </c>
      <c r="O382">
        <v>19</v>
      </c>
      <c r="P382">
        <v>7.5</v>
      </c>
      <c r="Q382">
        <v>62.5</v>
      </c>
      <c r="R382">
        <v>4</v>
      </c>
      <c r="S382">
        <v>12</v>
      </c>
      <c r="T382">
        <v>13</v>
      </c>
      <c r="U382">
        <v>0</v>
      </c>
      <c r="W382">
        <v>6.5</v>
      </c>
      <c r="Y382">
        <v>0</v>
      </c>
      <c r="Z382">
        <v>1</v>
      </c>
      <c r="AA382">
        <v>0</v>
      </c>
      <c r="AB382">
        <v>0</v>
      </c>
      <c r="AC382">
        <v>4</v>
      </c>
      <c r="AD382">
        <v>0</v>
      </c>
      <c r="AE382">
        <v>0</v>
      </c>
      <c r="AF382">
        <v>0</v>
      </c>
      <c r="AG382">
        <v>0</v>
      </c>
      <c r="AH382">
        <v>84</v>
      </c>
      <c r="AI382">
        <v>44</v>
      </c>
      <c r="AJ382">
        <v>0</v>
      </c>
      <c r="AK382">
        <v>40</v>
      </c>
    </row>
    <row r="383" spans="1:37" x14ac:dyDescent="0.2">
      <c r="A383">
        <v>951329</v>
      </c>
      <c r="B383" t="s">
        <v>482</v>
      </c>
      <c r="C383">
        <v>21</v>
      </c>
      <c r="D383" t="s">
        <v>181</v>
      </c>
      <c r="E383" t="s">
        <v>873</v>
      </c>
      <c r="F383" t="s">
        <v>1163</v>
      </c>
      <c r="G383" t="s">
        <v>2156</v>
      </c>
      <c r="H383">
        <v>1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R383">
        <v>1</v>
      </c>
      <c r="S383">
        <v>18</v>
      </c>
      <c r="T383">
        <v>11</v>
      </c>
      <c r="U383">
        <v>1</v>
      </c>
      <c r="V383">
        <v>11</v>
      </c>
      <c r="W383">
        <v>3.6667000000000001</v>
      </c>
      <c r="X383" s="1">
        <v>43476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3</v>
      </c>
      <c r="AF383">
        <v>0</v>
      </c>
      <c r="AG383">
        <v>0</v>
      </c>
      <c r="AH383">
        <v>70</v>
      </c>
      <c r="AI383">
        <v>0</v>
      </c>
      <c r="AJ383">
        <v>40</v>
      </c>
      <c r="AK383">
        <v>30</v>
      </c>
    </row>
    <row r="384" spans="1:37" x14ac:dyDescent="0.2">
      <c r="A384">
        <v>602436</v>
      </c>
      <c r="B384" t="s">
        <v>482</v>
      </c>
      <c r="C384">
        <v>21</v>
      </c>
      <c r="D384" t="s">
        <v>181</v>
      </c>
      <c r="E384" t="s">
        <v>1158</v>
      </c>
      <c r="F384" t="s">
        <v>1159</v>
      </c>
      <c r="G384" t="s">
        <v>2156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R384">
        <v>1</v>
      </c>
      <c r="S384">
        <v>18</v>
      </c>
      <c r="T384">
        <v>6</v>
      </c>
      <c r="U384">
        <v>4</v>
      </c>
      <c r="V384">
        <v>1.5</v>
      </c>
      <c r="W384">
        <v>2</v>
      </c>
      <c r="X384" s="1">
        <v>43561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140</v>
      </c>
      <c r="AI384">
        <v>0</v>
      </c>
      <c r="AJ384">
        <v>140</v>
      </c>
      <c r="AK384">
        <v>0</v>
      </c>
    </row>
    <row r="385" spans="1:37" x14ac:dyDescent="0.2">
      <c r="A385">
        <v>820411</v>
      </c>
      <c r="B385" t="s">
        <v>482</v>
      </c>
      <c r="C385">
        <v>21</v>
      </c>
      <c r="D385" t="s">
        <v>181</v>
      </c>
      <c r="E385" t="s">
        <v>1161</v>
      </c>
      <c r="F385" t="s">
        <v>1162</v>
      </c>
      <c r="G385" t="s">
        <v>2156</v>
      </c>
      <c r="H385">
        <v>1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R385">
        <v>1</v>
      </c>
      <c r="S385">
        <v>24</v>
      </c>
      <c r="T385">
        <v>15</v>
      </c>
      <c r="U385">
        <v>4</v>
      </c>
      <c r="V385">
        <v>3.75</v>
      </c>
      <c r="W385">
        <v>3.75</v>
      </c>
      <c r="X385" s="1">
        <v>43570</v>
      </c>
      <c r="Y385">
        <v>0</v>
      </c>
      <c r="Z385">
        <v>1</v>
      </c>
      <c r="AA385">
        <v>2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150</v>
      </c>
      <c r="AI385">
        <v>0</v>
      </c>
      <c r="AJ385">
        <v>140</v>
      </c>
      <c r="AK385">
        <v>10</v>
      </c>
    </row>
    <row r="386" spans="1:37" x14ac:dyDescent="0.2">
      <c r="A386">
        <v>1278686</v>
      </c>
      <c r="B386" t="s">
        <v>482</v>
      </c>
      <c r="C386">
        <v>21</v>
      </c>
      <c r="D386" t="s">
        <v>181</v>
      </c>
      <c r="E386" t="s">
        <v>1172</v>
      </c>
      <c r="F386" t="s">
        <v>1173</v>
      </c>
      <c r="G386" t="s">
        <v>2156</v>
      </c>
      <c r="H386">
        <v>2</v>
      </c>
      <c r="I386">
        <v>2</v>
      </c>
      <c r="J386">
        <v>2</v>
      </c>
      <c r="K386">
        <v>0</v>
      </c>
      <c r="L386">
        <v>0</v>
      </c>
      <c r="M386">
        <v>0</v>
      </c>
      <c r="N386">
        <v>0</v>
      </c>
      <c r="O386">
        <v>0</v>
      </c>
      <c r="R386">
        <v>2</v>
      </c>
      <c r="S386">
        <v>36</v>
      </c>
      <c r="T386">
        <v>33</v>
      </c>
      <c r="U386">
        <v>1</v>
      </c>
      <c r="V386">
        <v>33</v>
      </c>
      <c r="W386">
        <v>5.5</v>
      </c>
      <c r="X386" s="1">
        <v>43480</v>
      </c>
      <c r="Y386">
        <v>0</v>
      </c>
      <c r="Z386">
        <v>6</v>
      </c>
      <c r="AA386">
        <v>3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40</v>
      </c>
      <c r="AI386">
        <v>0</v>
      </c>
      <c r="AJ386">
        <v>30</v>
      </c>
      <c r="AK386">
        <v>10</v>
      </c>
    </row>
    <row r="387" spans="1:37" x14ac:dyDescent="0.2">
      <c r="A387">
        <v>516844</v>
      </c>
      <c r="B387" t="s">
        <v>482</v>
      </c>
      <c r="C387">
        <v>21</v>
      </c>
      <c r="D387" t="s">
        <v>181</v>
      </c>
      <c r="E387" t="s">
        <v>1134</v>
      </c>
      <c r="F387" t="s">
        <v>1135</v>
      </c>
      <c r="G387" t="s">
        <v>2156</v>
      </c>
      <c r="H387">
        <v>4</v>
      </c>
      <c r="I387">
        <v>4</v>
      </c>
      <c r="J387">
        <v>4</v>
      </c>
      <c r="K387">
        <v>0</v>
      </c>
      <c r="L387">
        <v>0</v>
      </c>
      <c r="M387">
        <v>0</v>
      </c>
      <c r="N387">
        <v>0</v>
      </c>
      <c r="O387">
        <v>0</v>
      </c>
      <c r="R387">
        <v>4</v>
      </c>
      <c r="S387">
        <v>78</v>
      </c>
      <c r="T387">
        <v>43</v>
      </c>
      <c r="U387">
        <v>3</v>
      </c>
      <c r="V387">
        <v>14.333299999999999</v>
      </c>
      <c r="W387">
        <v>3.3077000000000001</v>
      </c>
      <c r="X387" s="1">
        <v>43504</v>
      </c>
      <c r="Y387">
        <v>0</v>
      </c>
      <c r="Z387">
        <v>3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120</v>
      </c>
      <c r="AI387">
        <v>0</v>
      </c>
      <c r="AJ387">
        <v>120</v>
      </c>
      <c r="AK387">
        <v>0</v>
      </c>
    </row>
    <row r="388" spans="1:37" x14ac:dyDescent="0.2">
      <c r="A388">
        <v>1264210</v>
      </c>
      <c r="B388" t="s">
        <v>482</v>
      </c>
      <c r="C388">
        <v>21</v>
      </c>
      <c r="D388" t="s">
        <v>181</v>
      </c>
      <c r="E388" t="s">
        <v>1169</v>
      </c>
      <c r="F388" t="s">
        <v>528</v>
      </c>
      <c r="G388" t="s">
        <v>2156</v>
      </c>
      <c r="H388">
        <v>10</v>
      </c>
      <c r="I388">
        <v>10</v>
      </c>
      <c r="J388">
        <v>1</v>
      </c>
      <c r="K388">
        <v>87</v>
      </c>
      <c r="L388">
        <v>98</v>
      </c>
      <c r="M388">
        <v>2</v>
      </c>
      <c r="N388">
        <v>8</v>
      </c>
      <c r="O388">
        <v>31</v>
      </c>
      <c r="P388">
        <v>9.6667000000000005</v>
      </c>
      <c r="Q388">
        <v>88.775499999999994</v>
      </c>
      <c r="R388">
        <v>10</v>
      </c>
      <c r="S388">
        <v>138</v>
      </c>
      <c r="T388">
        <v>88</v>
      </c>
      <c r="U388">
        <v>4</v>
      </c>
      <c r="V388">
        <v>22</v>
      </c>
      <c r="W388">
        <v>3.8260999999999998</v>
      </c>
      <c r="X388" s="1">
        <v>43509</v>
      </c>
      <c r="Y388">
        <v>1</v>
      </c>
      <c r="Z388">
        <v>5</v>
      </c>
      <c r="AA388">
        <v>7</v>
      </c>
      <c r="AB388">
        <v>0</v>
      </c>
      <c r="AC388">
        <v>6</v>
      </c>
      <c r="AD388">
        <v>0</v>
      </c>
      <c r="AE388">
        <v>0</v>
      </c>
      <c r="AF388">
        <v>0</v>
      </c>
      <c r="AG388">
        <v>1</v>
      </c>
      <c r="AH388">
        <v>505</v>
      </c>
      <c r="AI388">
        <v>185</v>
      </c>
      <c r="AJ388">
        <v>250</v>
      </c>
      <c r="AK388">
        <v>70</v>
      </c>
    </row>
    <row r="389" spans="1:37" x14ac:dyDescent="0.2">
      <c r="A389">
        <v>602976</v>
      </c>
      <c r="B389" t="s">
        <v>482</v>
      </c>
      <c r="C389">
        <v>21</v>
      </c>
      <c r="D389" t="s">
        <v>181</v>
      </c>
      <c r="E389" t="s">
        <v>857</v>
      </c>
      <c r="F389" t="s">
        <v>1160</v>
      </c>
      <c r="G389" t="s">
        <v>2156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R389">
        <v>1</v>
      </c>
      <c r="S389">
        <v>24</v>
      </c>
      <c r="T389">
        <v>14</v>
      </c>
      <c r="U389">
        <v>0</v>
      </c>
      <c r="W389">
        <v>3.5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20</v>
      </c>
      <c r="AI389">
        <v>0</v>
      </c>
      <c r="AJ389">
        <v>20</v>
      </c>
      <c r="AK389">
        <v>0</v>
      </c>
    </row>
    <row r="390" spans="1:37" x14ac:dyDescent="0.2">
      <c r="A390">
        <v>516847</v>
      </c>
      <c r="B390" t="s">
        <v>482</v>
      </c>
      <c r="C390">
        <v>21</v>
      </c>
      <c r="D390" t="s">
        <v>181</v>
      </c>
      <c r="E390" t="s">
        <v>1136</v>
      </c>
      <c r="F390" t="s">
        <v>1137</v>
      </c>
      <c r="G390" t="s">
        <v>2156</v>
      </c>
      <c r="H390">
        <v>10</v>
      </c>
      <c r="I390">
        <v>10</v>
      </c>
      <c r="J390">
        <v>0</v>
      </c>
      <c r="K390">
        <v>83</v>
      </c>
      <c r="L390">
        <v>108</v>
      </c>
      <c r="M390">
        <v>3</v>
      </c>
      <c r="N390">
        <v>7</v>
      </c>
      <c r="O390">
        <v>46</v>
      </c>
      <c r="P390">
        <v>8.3000000000000007</v>
      </c>
      <c r="Q390">
        <v>76.851900000000001</v>
      </c>
      <c r="R390">
        <v>10</v>
      </c>
      <c r="S390">
        <v>214</v>
      </c>
      <c r="T390">
        <v>143</v>
      </c>
      <c r="U390">
        <v>13</v>
      </c>
      <c r="V390">
        <v>11</v>
      </c>
      <c r="W390">
        <v>4.0092999999999996</v>
      </c>
      <c r="X390" s="1">
        <v>43571</v>
      </c>
      <c r="Y390">
        <v>3</v>
      </c>
      <c r="Z390">
        <v>4</v>
      </c>
      <c r="AA390">
        <v>3</v>
      </c>
      <c r="AB390">
        <v>0</v>
      </c>
      <c r="AC390">
        <v>3</v>
      </c>
      <c r="AD390">
        <v>0</v>
      </c>
      <c r="AE390">
        <v>0</v>
      </c>
      <c r="AF390">
        <v>0</v>
      </c>
      <c r="AG390">
        <v>1</v>
      </c>
      <c r="AH390">
        <v>800</v>
      </c>
      <c r="AI390">
        <v>160</v>
      </c>
      <c r="AJ390">
        <v>600</v>
      </c>
      <c r="AK390">
        <v>40</v>
      </c>
    </row>
    <row r="391" spans="1:37" x14ac:dyDescent="0.2">
      <c r="A391">
        <v>516848</v>
      </c>
      <c r="B391" t="s">
        <v>482</v>
      </c>
      <c r="C391">
        <v>21</v>
      </c>
      <c r="D391" t="s">
        <v>181</v>
      </c>
      <c r="E391" t="s">
        <v>1138</v>
      </c>
      <c r="F391" t="s">
        <v>1139</v>
      </c>
      <c r="G391" t="s">
        <v>2156</v>
      </c>
      <c r="H391">
        <v>8</v>
      </c>
      <c r="I391">
        <v>8</v>
      </c>
      <c r="J391">
        <v>2</v>
      </c>
      <c r="K391">
        <v>17</v>
      </c>
      <c r="L391">
        <v>40</v>
      </c>
      <c r="M391">
        <v>0</v>
      </c>
      <c r="N391">
        <v>0</v>
      </c>
      <c r="O391">
        <v>6</v>
      </c>
      <c r="P391">
        <v>2.8332999999999999</v>
      </c>
      <c r="Q391">
        <v>42.5</v>
      </c>
      <c r="R391">
        <v>8</v>
      </c>
      <c r="S391">
        <v>90</v>
      </c>
      <c r="T391">
        <v>65</v>
      </c>
      <c r="U391">
        <v>7</v>
      </c>
      <c r="V391">
        <v>9.2857000000000003</v>
      </c>
      <c r="W391">
        <v>4.3333000000000004</v>
      </c>
      <c r="X391" s="1">
        <v>43532</v>
      </c>
      <c r="Y391">
        <v>1</v>
      </c>
      <c r="Z391">
        <v>3</v>
      </c>
      <c r="AA391">
        <v>1</v>
      </c>
      <c r="AB391">
        <v>0</v>
      </c>
      <c r="AC391">
        <v>2</v>
      </c>
      <c r="AD391">
        <v>0</v>
      </c>
      <c r="AE391">
        <v>0</v>
      </c>
      <c r="AF391">
        <v>0</v>
      </c>
      <c r="AG391">
        <v>3</v>
      </c>
      <c r="AH391">
        <v>327</v>
      </c>
      <c r="AI391">
        <v>7</v>
      </c>
      <c r="AJ391">
        <v>270</v>
      </c>
      <c r="AK391">
        <v>50</v>
      </c>
    </row>
    <row r="392" spans="1:37" x14ac:dyDescent="0.2">
      <c r="A392">
        <v>516854</v>
      </c>
      <c r="B392" t="s">
        <v>482</v>
      </c>
      <c r="C392">
        <v>21</v>
      </c>
      <c r="D392" t="s">
        <v>181</v>
      </c>
      <c r="E392" t="s">
        <v>1144</v>
      </c>
      <c r="F392" t="s">
        <v>1145</v>
      </c>
      <c r="G392" t="s">
        <v>2156</v>
      </c>
      <c r="H392">
        <v>5</v>
      </c>
      <c r="I392">
        <v>5</v>
      </c>
      <c r="J392">
        <v>3</v>
      </c>
      <c r="K392">
        <v>0</v>
      </c>
      <c r="L392">
        <v>10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5</v>
      </c>
      <c r="S392">
        <v>96</v>
      </c>
      <c r="T392">
        <v>78</v>
      </c>
      <c r="U392">
        <v>9</v>
      </c>
      <c r="V392">
        <v>8.6667000000000005</v>
      </c>
      <c r="W392">
        <v>4.875</v>
      </c>
      <c r="X392" s="1">
        <v>43577</v>
      </c>
      <c r="Y392">
        <v>0</v>
      </c>
      <c r="Z392">
        <v>1</v>
      </c>
      <c r="AA392">
        <v>0</v>
      </c>
      <c r="AB392">
        <v>0</v>
      </c>
      <c r="AC392">
        <v>3</v>
      </c>
      <c r="AD392">
        <v>0</v>
      </c>
      <c r="AE392">
        <v>0</v>
      </c>
      <c r="AF392">
        <v>0</v>
      </c>
      <c r="AG392">
        <v>0</v>
      </c>
      <c r="AH392">
        <v>300</v>
      </c>
      <c r="AI392">
        <v>-20</v>
      </c>
      <c r="AJ392">
        <v>290</v>
      </c>
      <c r="AK392">
        <v>30</v>
      </c>
    </row>
    <row r="393" spans="1:37" x14ac:dyDescent="0.2">
      <c r="A393">
        <v>194928</v>
      </c>
      <c r="B393" t="s">
        <v>482</v>
      </c>
      <c r="C393">
        <v>21</v>
      </c>
      <c r="D393" t="s">
        <v>181</v>
      </c>
      <c r="E393" t="s">
        <v>615</v>
      </c>
      <c r="F393" t="s">
        <v>508</v>
      </c>
      <c r="G393" t="s">
        <v>2156</v>
      </c>
      <c r="H393">
        <v>9</v>
      </c>
      <c r="I393">
        <v>9</v>
      </c>
      <c r="J393">
        <v>0</v>
      </c>
      <c r="K393">
        <v>56</v>
      </c>
      <c r="L393">
        <v>93</v>
      </c>
      <c r="M393">
        <v>2</v>
      </c>
      <c r="N393">
        <v>2</v>
      </c>
      <c r="O393">
        <v>15</v>
      </c>
      <c r="P393">
        <v>6.2222</v>
      </c>
      <c r="Q393">
        <v>60.2151</v>
      </c>
      <c r="R393">
        <v>9</v>
      </c>
      <c r="S393">
        <v>180</v>
      </c>
      <c r="T393">
        <v>119</v>
      </c>
      <c r="U393">
        <v>7</v>
      </c>
      <c r="V393">
        <v>17</v>
      </c>
      <c r="W393">
        <v>3.9666999999999999</v>
      </c>
      <c r="X393" s="1">
        <v>43539</v>
      </c>
      <c r="Y393">
        <v>2</v>
      </c>
      <c r="Z393">
        <v>7</v>
      </c>
      <c r="AA393">
        <v>2</v>
      </c>
      <c r="AB393">
        <v>0</v>
      </c>
      <c r="AC393">
        <v>3</v>
      </c>
      <c r="AD393">
        <v>0</v>
      </c>
      <c r="AE393">
        <v>0</v>
      </c>
      <c r="AF393">
        <v>0</v>
      </c>
      <c r="AG393">
        <v>5</v>
      </c>
      <c r="AH393">
        <v>522</v>
      </c>
      <c r="AI393">
        <v>72</v>
      </c>
      <c r="AJ393">
        <v>370</v>
      </c>
      <c r="AK393">
        <v>80</v>
      </c>
    </row>
    <row r="394" spans="1:37" x14ac:dyDescent="0.2">
      <c r="A394">
        <v>516842</v>
      </c>
      <c r="B394" t="s">
        <v>482</v>
      </c>
      <c r="C394">
        <v>21</v>
      </c>
      <c r="D394" t="s">
        <v>181</v>
      </c>
      <c r="E394" t="s">
        <v>1060</v>
      </c>
      <c r="F394" t="s">
        <v>1133</v>
      </c>
      <c r="G394" t="s">
        <v>2156</v>
      </c>
      <c r="H394">
        <v>10</v>
      </c>
      <c r="I394">
        <v>10</v>
      </c>
      <c r="J394">
        <v>3</v>
      </c>
      <c r="K394">
        <v>19</v>
      </c>
      <c r="L394">
        <v>33</v>
      </c>
      <c r="M394">
        <v>0</v>
      </c>
      <c r="N394">
        <v>1</v>
      </c>
      <c r="O394">
        <v>7</v>
      </c>
      <c r="P394">
        <v>2.7143000000000002</v>
      </c>
      <c r="Q394">
        <v>57.575800000000001</v>
      </c>
      <c r="R394">
        <v>10</v>
      </c>
      <c r="S394">
        <v>24</v>
      </c>
      <c r="T394">
        <v>23</v>
      </c>
      <c r="U394">
        <v>0</v>
      </c>
      <c r="W394">
        <v>5.75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11</v>
      </c>
      <c r="AI394">
        <v>-19</v>
      </c>
      <c r="AJ394">
        <v>20</v>
      </c>
      <c r="AK394">
        <v>10</v>
      </c>
    </row>
    <row r="395" spans="1:37" x14ac:dyDescent="0.2">
      <c r="A395">
        <v>600870</v>
      </c>
      <c r="B395" t="s">
        <v>482</v>
      </c>
      <c r="C395">
        <v>21</v>
      </c>
      <c r="D395" t="s">
        <v>181</v>
      </c>
      <c r="E395" t="s">
        <v>1152</v>
      </c>
      <c r="F395" t="s">
        <v>1153</v>
      </c>
      <c r="G395" t="s">
        <v>2156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R395">
        <v>1</v>
      </c>
      <c r="S395">
        <v>0</v>
      </c>
      <c r="T395">
        <v>0</v>
      </c>
      <c r="U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">
      <c r="A396">
        <v>516849</v>
      </c>
      <c r="B396" t="s">
        <v>482</v>
      </c>
      <c r="C396">
        <v>21</v>
      </c>
      <c r="D396" t="s">
        <v>181</v>
      </c>
      <c r="E396" t="s">
        <v>1140</v>
      </c>
      <c r="F396" t="s">
        <v>1141</v>
      </c>
      <c r="G396" t="s">
        <v>2156</v>
      </c>
      <c r="H396">
        <v>2</v>
      </c>
      <c r="I396">
        <v>2</v>
      </c>
      <c r="J396">
        <v>1</v>
      </c>
      <c r="K396">
        <v>0</v>
      </c>
      <c r="L396">
        <v>6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2</v>
      </c>
      <c r="S396">
        <v>0</v>
      </c>
      <c r="T396">
        <v>0</v>
      </c>
      <c r="U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-10</v>
      </c>
      <c r="AJ396">
        <v>0</v>
      </c>
      <c r="AK396">
        <v>10</v>
      </c>
    </row>
    <row r="397" spans="1:37" x14ac:dyDescent="0.2">
      <c r="A397">
        <v>516850</v>
      </c>
      <c r="B397" t="s">
        <v>482</v>
      </c>
      <c r="C397">
        <v>21</v>
      </c>
      <c r="D397" t="s">
        <v>181</v>
      </c>
      <c r="E397" t="s">
        <v>563</v>
      </c>
      <c r="F397" t="s">
        <v>1142</v>
      </c>
      <c r="G397" t="s">
        <v>2156</v>
      </c>
      <c r="H397">
        <v>10</v>
      </c>
      <c r="I397">
        <v>10</v>
      </c>
      <c r="J397">
        <v>0</v>
      </c>
      <c r="K397">
        <v>155</v>
      </c>
      <c r="L397">
        <v>269</v>
      </c>
      <c r="M397">
        <v>9</v>
      </c>
      <c r="N397">
        <v>2</v>
      </c>
      <c r="O397">
        <v>38</v>
      </c>
      <c r="P397">
        <v>15.5</v>
      </c>
      <c r="Q397">
        <v>57.620800000000003</v>
      </c>
      <c r="R397">
        <v>10</v>
      </c>
      <c r="S397">
        <v>0</v>
      </c>
      <c r="T397">
        <v>0</v>
      </c>
      <c r="U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1</v>
      </c>
      <c r="AG397">
        <v>0</v>
      </c>
      <c r="AH397">
        <v>268</v>
      </c>
      <c r="AI397">
        <v>238</v>
      </c>
      <c r="AJ397">
        <v>0</v>
      </c>
      <c r="AK397">
        <v>30</v>
      </c>
    </row>
    <row r="398" spans="1:37" x14ac:dyDescent="0.2">
      <c r="A398">
        <v>600197</v>
      </c>
      <c r="B398" t="s">
        <v>482</v>
      </c>
      <c r="C398">
        <v>21</v>
      </c>
      <c r="D398" t="s">
        <v>181</v>
      </c>
      <c r="E398" t="s">
        <v>757</v>
      </c>
      <c r="F398" t="s">
        <v>1150</v>
      </c>
      <c r="G398" t="s">
        <v>2156</v>
      </c>
      <c r="H398">
        <v>1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R398">
        <v>1</v>
      </c>
      <c r="S398">
        <v>0</v>
      </c>
      <c r="T398">
        <v>0</v>
      </c>
      <c r="U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10</v>
      </c>
      <c r="AI398">
        <v>0</v>
      </c>
      <c r="AJ398">
        <v>0</v>
      </c>
      <c r="AK398">
        <v>10</v>
      </c>
    </row>
    <row r="399" spans="1:37" x14ac:dyDescent="0.2">
      <c r="A399">
        <v>1264655</v>
      </c>
      <c r="B399" t="s">
        <v>482</v>
      </c>
      <c r="C399">
        <v>21</v>
      </c>
      <c r="D399" t="s">
        <v>181</v>
      </c>
      <c r="E399" t="s">
        <v>1170</v>
      </c>
      <c r="F399" t="s">
        <v>1171</v>
      </c>
      <c r="G399" t="s">
        <v>2156</v>
      </c>
      <c r="H399">
        <v>6</v>
      </c>
      <c r="I399">
        <v>6</v>
      </c>
      <c r="J399">
        <v>1</v>
      </c>
      <c r="K399">
        <v>29</v>
      </c>
      <c r="L399">
        <v>67</v>
      </c>
      <c r="M399">
        <v>0</v>
      </c>
      <c r="N399">
        <v>0</v>
      </c>
      <c r="O399">
        <v>16</v>
      </c>
      <c r="P399">
        <v>5.8</v>
      </c>
      <c r="Q399">
        <v>43.2836</v>
      </c>
      <c r="R399">
        <v>6</v>
      </c>
      <c r="S399">
        <v>0</v>
      </c>
      <c r="T399">
        <v>0</v>
      </c>
      <c r="U399">
        <v>0</v>
      </c>
      <c r="Y399">
        <v>0</v>
      </c>
      <c r="Z399">
        <v>0</v>
      </c>
      <c r="AA399">
        <v>0</v>
      </c>
      <c r="AB399">
        <v>0</v>
      </c>
      <c r="AC399">
        <v>3</v>
      </c>
      <c r="AD399">
        <v>0</v>
      </c>
      <c r="AE399">
        <v>3</v>
      </c>
      <c r="AF399">
        <v>0</v>
      </c>
      <c r="AG399">
        <v>0</v>
      </c>
      <c r="AH399">
        <v>79</v>
      </c>
      <c r="AI399">
        <v>19</v>
      </c>
      <c r="AJ399">
        <v>0</v>
      </c>
      <c r="AK399">
        <v>60</v>
      </c>
    </row>
    <row r="400" spans="1:37" x14ac:dyDescent="0.2">
      <c r="A400">
        <v>516663</v>
      </c>
      <c r="B400" t="s">
        <v>482</v>
      </c>
      <c r="C400">
        <v>21</v>
      </c>
      <c r="D400" t="s">
        <v>181</v>
      </c>
      <c r="E400" t="s">
        <v>1131</v>
      </c>
      <c r="F400" t="s">
        <v>1132</v>
      </c>
      <c r="G400" t="s">
        <v>2156</v>
      </c>
      <c r="H400">
        <v>3</v>
      </c>
      <c r="I400">
        <v>3</v>
      </c>
      <c r="J400">
        <v>0</v>
      </c>
      <c r="K400">
        <v>62</v>
      </c>
      <c r="L400">
        <v>89</v>
      </c>
      <c r="M400">
        <v>1</v>
      </c>
      <c r="N400">
        <v>1</v>
      </c>
      <c r="O400">
        <v>22</v>
      </c>
      <c r="P400">
        <v>20.666699999999999</v>
      </c>
      <c r="Q400">
        <v>69.662899999999993</v>
      </c>
      <c r="R400">
        <v>3</v>
      </c>
      <c r="S400">
        <v>0</v>
      </c>
      <c r="T400">
        <v>0</v>
      </c>
      <c r="U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6</v>
      </c>
      <c r="AF400">
        <v>0</v>
      </c>
      <c r="AG400">
        <v>0</v>
      </c>
      <c r="AH400">
        <v>175</v>
      </c>
      <c r="AI400">
        <v>115</v>
      </c>
      <c r="AJ400">
        <v>0</v>
      </c>
      <c r="AK400">
        <v>60</v>
      </c>
    </row>
    <row r="401" spans="1:37" x14ac:dyDescent="0.2">
      <c r="A401">
        <v>516858</v>
      </c>
      <c r="B401" t="s">
        <v>482</v>
      </c>
      <c r="C401">
        <v>21</v>
      </c>
      <c r="D401" t="s">
        <v>181</v>
      </c>
      <c r="E401" t="s">
        <v>1146</v>
      </c>
      <c r="F401" t="s">
        <v>1147</v>
      </c>
      <c r="G401" t="s">
        <v>2156</v>
      </c>
      <c r="H401">
        <v>3</v>
      </c>
      <c r="I401">
        <v>3</v>
      </c>
      <c r="J401">
        <v>1</v>
      </c>
      <c r="K401">
        <v>1</v>
      </c>
      <c r="L401">
        <v>7</v>
      </c>
      <c r="M401">
        <v>0</v>
      </c>
      <c r="N401">
        <v>0</v>
      </c>
      <c r="O401">
        <v>1</v>
      </c>
      <c r="P401">
        <v>0.5</v>
      </c>
      <c r="Q401">
        <v>14.2857</v>
      </c>
      <c r="R401">
        <v>3</v>
      </c>
      <c r="S401">
        <v>0</v>
      </c>
      <c r="T401">
        <v>0</v>
      </c>
      <c r="U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1</v>
      </c>
      <c r="AJ401">
        <v>0</v>
      </c>
      <c r="AK401">
        <v>0</v>
      </c>
    </row>
    <row r="402" spans="1:37" x14ac:dyDescent="0.2">
      <c r="A402">
        <v>516859</v>
      </c>
      <c r="B402" t="s">
        <v>482</v>
      </c>
      <c r="C402">
        <v>21</v>
      </c>
      <c r="D402" t="s">
        <v>181</v>
      </c>
      <c r="E402" t="s">
        <v>988</v>
      </c>
      <c r="F402" t="s">
        <v>941</v>
      </c>
      <c r="G402" t="s">
        <v>2156</v>
      </c>
      <c r="H402">
        <v>5</v>
      </c>
      <c r="I402">
        <v>5</v>
      </c>
      <c r="J402">
        <v>0</v>
      </c>
      <c r="K402">
        <v>9</v>
      </c>
      <c r="L402">
        <v>27</v>
      </c>
      <c r="M402">
        <v>0</v>
      </c>
      <c r="N402">
        <v>0</v>
      </c>
      <c r="O402">
        <v>4</v>
      </c>
      <c r="P402">
        <v>1.8</v>
      </c>
      <c r="Q402">
        <v>33.333300000000001</v>
      </c>
      <c r="R402">
        <v>5</v>
      </c>
      <c r="S402">
        <v>102</v>
      </c>
      <c r="T402">
        <v>72</v>
      </c>
      <c r="U402">
        <v>7</v>
      </c>
      <c r="V402">
        <v>10.2857</v>
      </c>
      <c r="W402">
        <v>4.2352999999999996</v>
      </c>
      <c r="X402" s="1">
        <v>43540</v>
      </c>
      <c r="Y402">
        <v>0</v>
      </c>
      <c r="Z402">
        <v>6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1</v>
      </c>
      <c r="AG402">
        <v>0</v>
      </c>
      <c r="AH402">
        <v>259</v>
      </c>
      <c r="AI402">
        <v>-1</v>
      </c>
      <c r="AJ402">
        <v>230</v>
      </c>
      <c r="AK402">
        <v>30</v>
      </c>
    </row>
    <row r="403" spans="1:37" x14ac:dyDescent="0.2">
      <c r="A403">
        <v>601673</v>
      </c>
      <c r="B403" t="s">
        <v>482</v>
      </c>
      <c r="C403">
        <v>21</v>
      </c>
      <c r="D403" t="s">
        <v>181</v>
      </c>
      <c r="E403" t="s">
        <v>1156</v>
      </c>
      <c r="F403" t="s">
        <v>1157</v>
      </c>
      <c r="G403" t="s">
        <v>2156</v>
      </c>
      <c r="H403">
        <v>1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R403">
        <v>1</v>
      </c>
      <c r="S403">
        <v>0</v>
      </c>
      <c r="T403">
        <v>0</v>
      </c>
      <c r="U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">
      <c r="A404">
        <v>516853</v>
      </c>
      <c r="B404" t="s">
        <v>482</v>
      </c>
      <c r="C404">
        <v>21</v>
      </c>
      <c r="D404" t="s">
        <v>181</v>
      </c>
      <c r="E404" t="s">
        <v>1143</v>
      </c>
      <c r="F404" t="s">
        <v>528</v>
      </c>
      <c r="G404" t="s">
        <v>2156</v>
      </c>
      <c r="H404">
        <v>1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R404">
        <v>1</v>
      </c>
      <c r="S404">
        <v>12</v>
      </c>
      <c r="T404">
        <v>6</v>
      </c>
      <c r="U404">
        <v>2</v>
      </c>
      <c r="V404">
        <v>3</v>
      </c>
      <c r="W404">
        <v>3</v>
      </c>
      <c r="X404" s="1">
        <v>43502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70</v>
      </c>
      <c r="AI404">
        <v>0</v>
      </c>
      <c r="AJ404">
        <v>70</v>
      </c>
      <c r="AK404">
        <v>0</v>
      </c>
    </row>
    <row r="405" spans="1:37" x14ac:dyDescent="0.2">
      <c r="A405">
        <v>601431</v>
      </c>
      <c r="B405" t="s">
        <v>482</v>
      </c>
      <c r="C405">
        <v>21</v>
      </c>
      <c r="D405" t="s">
        <v>181</v>
      </c>
      <c r="E405" t="s">
        <v>1154</v>
      </c>
      <c r="F405" t="s">
        <v>1155</v>
      </c>
      <c r="G405" t="s">
        <v>2156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R405">
        <v>1</v>
      </c>
      <c r="S405">
        <v>0</v>
      </c>
      <c r="T405">
        <v>0</v>
      </c>
      <c r="U405">
        <v>0</v>
      </c>
      <c r="Y405">
        <v>0</v>
      </c>
      <c r="Z405">
        <v>0</v>
      </c>
      <c r="AA405">
        <v>0</v>
      </c>
      <c r="AB405">
        <v>0</v>
      </c>
      <c r="AC405">
        <v>2</v>
      </c>
      <c r="AD405">
        <v>0</v>
      </c>
      <c r="AE405">
        <v>0</v>
      </c>
      <c r="AF405">
        <v>0</v>
      </c>
      <c r="AG405">
        <v>0</v>
      </c>
      <c r="AH405">
        <v>20</v>
      </c>
      <c r="AI405">
        <v>0</v>
      </c>
      <c r="AJ405">
        <v>0</v>
      </c>
      <c r="AK405">
        <v>20</v>
      </c>
    </row>
    <row r="406" spans="1:37" x14ac:dyDescent="0.2">
      <c r="A406">
        <v>600357</v>
      </c>
      <c r="B406" t="s">
        <v>482</v>
      </c>
      <c r="C406">
        <v>21</v>
      </c>
      <c r="D406" t="s">
        <v>181</v>
      </c>
      <c r="E406" t="s">
        <v>906</v>
      </c>
      <c r="F406" t="s">
        <v>1151</v>
      </c>
      <c r="G406" t="s">
        <v>2156</v>
      </c>
      <c r="H406">
        <v>1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R406">
        <v>1</v>
      </c>
      <c r="S406">
        <v>12</v>
      </c>
      <c r="T406">
        <v>4</v>
      </c>
      <c r="U406">
        <v>1</v>
      </c>
      <c r="V406">
        <v>4</v>
      </c>
      <c r="W406">
        <v>2</v>
      </c>
      <c r="X406" s="1">
        <v>43469</v>
      </c>
      <c r="Y406">
        <v>1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90</v>
      </c>
      <c r="AI406">
        <v>0</v>
      </c>
      <c r="AJ406">
        <v>80</v>
      </c>
      <c r="AK406">
        <v>10</v>
      </c>
    </row>
    <row r="407" spans="1:37" x14ac:dyDescent="0.2">
      <c r="A407">
        <v>1209716</v>
      </c>
      <c r="B407" t="s">
        <v>482</v>
      </c>
      <c r="C407">
        <v>21</v>
      </c>
      <c r="D407" t="s">
        <v>181</v>
      </c>
      <c r="E407" t="s">
        <v>1165</v>
      </c>
      <c r="F407" t="s">
        <v>1166</v>
      </c>
      <c r="G407" t="s">
        <v>2156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R407">
        <v>1</v>
      </c>
      <c r="S407">
        <v>0</v>
      </c>
      <c r="T407">
        <v>0</v>
      </c>
      <c r="U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">
      <c r="A408">
        <v>1209679</v>
      </c>
      <c r="B408" t="s">
        <v>482</v>
      </c>
      <c r="C408">
        <v>21</v>
      </c>
      <c r="D408" t="s">
        <v>181</v>
      </c>
      <c r="E408" t="s">
        <v>976</v>
      </c>
      <c r="F408" t="s">
        <v>1164</v>
      </c>
      <c r="G408" t="s">
        <v>2156</v>
      </c>
      <c r="H408">
        <v>9</v>
      </c>
      <c r="I408">
        <v>9</v>
      </c>
      <c r="J408">
        <v>1</v>
      </c>
      <c r="K408">
        <v>37</v>
      </c>
      <c r="L408">
        <v>63</v>
      </c>
      <c r="M408">
        <v>2</v>
      </c>
      <c r="N408">
        <v>2</v>
      </c>
      <c r="O408">
        <v>11</v>
      </c>
      <c r="P408">
        <v>4.625</v>
      </c>
      <c r="Q408">
        <v>58.730200000000004</v>
      </c>
      <c r="R408">
        <v>9</v>
      </c>
      <c r="S408">
        <v>138</v>
      </c>
      <c r="T408">
        <v>110</v>
      </c>
      <c r="U408">
        <v>5</v>
      </c>
      <c r="V408">
        <v>22</v>
      </c>
      <c r="W408">
        <v>4.7826000000000004</v>
      </c>
      <c r="X408" s="1">
        <v>43507</v>
      </c>
      <c r="Y408">
        <v>0</v>
      </c>
      <c r="Z408">
        <v>3</v>
      </c>
      <c r="AA408">
        <v>4</v>
      </c>
      <c r="AB408">
        <v>0</v>
      </c>
      <c r="AC408">
        <v>3</v>
      </c>
      <c r="AD408">
        <v>0</v>
      </c>
      <c r="AE408">
        <v>0</v>
      </c>
      <c r="AF408">
        <v>1</v>
      </c>
      <c r="AG408">
        <v>0</v>
      </c>
      <c r="AH408">
        <v>293</v>
      </c>
      <c r="AI408">
        <v>43</v>
      </c>
      <c r="AJ408">
        <v>200</v>
      </c>
      <c r="AK408">
        <v>50</v>
      </c>
    </row>
    <row r="409" spans="1:37" x14ac:dyDescent="0.2">
      <c r="A409">
        <v>517228</v>
      </c>
      <c r="B409" t="s">
        <v>482</v>
      </c>
      <c r="C409">
        <v>21</v>
      </c>
      <c r="D409" t="s">
        <v>1175</v>
      </c>
      <c r="E409" t="s">
        <v>1179</v>
      </c>
      <c r="F409" t="s">
        <v>1180</v>
      </c>
      <c r="G409" t="s">
        <v>2156</v>
      </c>
      <c r="H409">
        <v>6</v>
      </c>
      <c r="I409">
        <v>6</v>
      </c>
      <c r="J409">
        <v>0</v>
      </c>
      <c r="K409">
        <v>20</v>
      </c>
      <c r="L409">
        <v>32</v>
      </c>
      <c r="M409">
        <v>3</v>
      </c>
      <c r="N409">
        <v>0</v>
      </c>
      <c r="O409">
        <v>9</v>
      </c>
      <c r="P409">
        <v>3.3332999999999999</v>
      </c>
      <c r="Q409">
        <v>62.5</v>
      </c>
      <c r="R409">
        <v>6</v>
      </c>
      <c r="S409">
        <v>120</v>
      </c>
      <c r="T409">
        <v>103</v>
      </c>
      <c r="U409">
        <v>13</v>
      </c>
      <c r="V409">
        <v>7.9230999999999998</v>
      </c>
      <c r="W409">
        <v>5.15</v>
      </c>
      <c r="X409" s="1">
        <v>43571</v>
      </c>
      <c r="Y409">
        <v>1</v>
      </c>
      <c r="Z409">
        <v>2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473</v>
      </c>
      <c r="AI409">
        <v>3</v>
      </c>
      <c r="AJ409">
        <v>450</v>
      </c>
      <c r="AK409">
        <v>20</v>
      </c>
    </row>
    <row r="410" spans="1:37" x14ac:dyDescent="0.2">
      <c r="A410">
        <v>1281501</v>
      </c>
      <c r="B410" t="s">
        <v>482</v>
      </c>
      <c r="C410">
        <v>21</v>
      </c>
      <c r="D410" t="s">
        <v>1175</v>
      </c>
      <c r="E410" t="s">
        <v>1193</v>
      </c>
      <c r="F410" t="s">
        <v>1194</v>
      </c>
      <c r="G410" t="s">
        <v>2156</v>
      </c>
      <c r="H410">
        <v>2</v>
      </c>
      <c r="I410">
        <v>2</v>
      </c>
      <c r="J410">
        <v>1</v>
      </c>
      <c r="K410">
        <v>4</v>
      </c>
      <c r="L410">
        <v>13</v>
      </c>
      <c r="M410">
        <v>0</v>
      </c>
      <c r="N410">
        <v>0</v>
      </c>
      <c r="O410">
        <v>4</v>
      </c>
      <c r="P410">
        <v>4</v>
      </c>
      <c r="Q410">
        <v>30.769200000000001</v>
      </c>
      <c r="R410">
        <v>2</v>
      </c>
      <c r="S410">
        <v>0</v>
      </c>
      <c r="T410">
        <v>0</v>
      </c>
      <c r="U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4</v>
      </c>
      <c r="AI410">
        <v>-6</v>
      </c>
      <c r="AJ410">
        <v>0</v>
      </c>
      <c r="AK410">
        <v>10</v>
      </c>
    </row>
    <row r="411" spans="1:37" x14ac:dyDescent="0.2">
      <c r="A411">
        <v>1325602</v>
      </c>
      <c r="B411" t="s">
        <v>482</v>
      </c>
      <c r="C411">
        <v>21</v>
      </c>
      <c r="D411" t="s">
        <v>1175</v>
      </c>
      <c r="E411" t="s">
        <v>1196</v>
      </c>
      <c r="F411" t="s">
        <v>1197</v>
      </c>
      <c r="G411" t="s">
        <v>2156</v>
      </c>
      <c r="H411">
        <v>3</v>
      </c>
      <c r="I411">
        <v>3</v>
      </c>
      <c r="J411">
        <v>0</v>
      </c>
      <c r="K411">
        <v>5</v>
      </c>
      <c r="L411">
        <v>15</v>
      </c>
      <c r="M411">
        <v>1</v>
      </c>
      <c r="N411">
        <v>0</v>
      </c>
      <c r="O411">
        <v>4</v>
      </c>
      <c r="P411">
        <v>1.6667000000000001</v>
      </c>
      <c r="Q411">
        <v>33.333300000000001</v>
      </c>
      <c r="R411">
        <v>3</v>
      </c>
      <c r="S411">
        <v>0</v>
      </c>
      <c r="T411">
        <v>0</v>
      </c>
      <c r="U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-4</v>
      </c>
      <c r="AI411">
        <v>-4</v>
      </c>
      <c r="AJ411">
        <v>0</v>
      </c>
      <c r="AK411">
        <v>0</v>
      </c>
    </row>
    <row r="412" spans="1:37" x14ac:dyDescent="0.2">
      <c r="A412">
        <v>1274158</v>
      </c>
      <c r="B412" t="s">
        <v>482</v>
      </c>
      <c r="C412">
        <v>21</v>
      </c>
      <c r="D412" t="s">
        <v>1175</v>
      </c>
      <c r="E412" t="s">
        <v>924</v>
      </c>
      <c r="F412" t="s">
        <v>1188</v>
      </c>
      <c r="G412" t="s">
        <v>2156</v>
      </c>
      <c r="H412">
        <v>10</v>
      </c>
      <c r="I412">
        <v>10</v>
      </c>
      <c r="J412">
        <v>1</v>
      </c>
      <c r="K412">
        <v>119</v>
      </c>
      <c r="L412">
        <v>153</v>
      </c>
      <c r="M412">
        <v>5</v>
      </c>
      <c r="N412">
        <v>8</v>
      </c>
      <c r="O412">
        <v>32</v>
      </c>
      <c r="P412">
        <v>13.222200000000001</v>
      </c>
      <c r="Q412">
        <v>77.777799999999999</v>
      </c>
      <c r="R412">
        <v>10</v>
      </c>
      <c r="S412">
        <v>191</v>
      </c>
      <c r="T412">
        <v>187</v>
      </c>
      <c r="U412">
        <v>10</v>
      </c>
      <c r="V412">
        <v>18.7</v>
      </c>
      <c r="W412">
        <v>5.8742999999999999</v>
      </c>
      <c r="X412" s="1">
        <v>43549</v>
      </c>
      <c r="Y412">
        <v>0</v>
      </c>
      <c r="Z412">
        <v>16</v>
      </c>
      <c r="AA412">
        <v>3</v>
      </c>
      <c r="AB412">
        <v>0</v>
      </c>
      <c r="AC412">
        <v>7</v>
      </c>
      <c r="AD412">
        <v>0</v>
      </c>
      <c r="AE412">
        <v>1</v>
      </c>
      <c r="AF412">
        <v>0</v>
      </c>
      <c r="AG412">
        <v>2</v>
      </c>
      <c r="AH412">
        <v>620</v>
      </c>
      <c r="AI412">
        <v>260</v>
      </c>
      <c r="AJ412">
        <v>260</v>
      </c>
      <c r="AK412">
        <v>100</v>
      </c>
    </row>
    <row r="413" spans="1:37" x14ac:dyDescent="0.2">
      <c r="A413">
        <v>1359665</v>
      </c>
      <c r="B413" t="s">
        <v>482</v>
      </c>
      <c r="C413">
        <v>21</v>
      </c>
      <c r="D413" t="s">
        <v>1175</v>
      </c>
      <c r="E413" t="s">
        <v>580</v>
      </c>
      <c r="F413" t="s">
        <v>528</v>
      </c>
      <c r="G413" t="s">
        <v>2156</v>
      </c>
      <c r="H413">
        <v>4</v>
      </c>
      <c r="I413">
        <v>4</v>
      </c>
      <c r="J413">
        <v>0</v>
      </c>
      <c r="K413">
        <v>5</v>
      </c>
      <c r="L413">
        <v>15</v>
      </c>
      <c r="M413">
        <v>0</v>
      </c>
      <c r="N413">
        <v>0</v>
      </c>
      <c r="O413">
        <v>3</v>
      </c>
      <c r="P413">
        <v>1.25</v>
      </c>
      <c r="Q413">
        <v>33.333300000000001</v>
      </c>
      <c r="R413">
        <v>4</v>
      </c>
      <c r="S413">
        <v>0</v>
      </c>
      <c r="T413">
        <v>0</v>
      </c>
      <c r="U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-15</v>
      </c>
      <c r="AI413">
        <v>-15</v>
      </c>
      <c r="AJ413">
        <v>0</v>
      </c>
      <c r="AK413">
        <v>0</v>
      </c>
    </row>
    <row r="414" spans="1:37" x14ac:dyDescent="0.2">
      <c r="A414">
        <v>1360270</v>
      </c>
      <c r="B414" t="s">
        <v>482</v>
      </c>
      <c r="C414">
        <v>21</v>
      </c>
      <c r="D414" t="s">
        <v>1175</v>
      </c>
      <c r="E414" t="s">
        <v>1201</v>
      </c>
      <c r="F414" t="s">
        <v>1202</v>
      </c>
      <c r="G414" t="s">
        <v>2156</v>
      </c>
      <c r="H414">
        <v>2</v>
      </c>
      <c r="I414">
        <v>2</v>
      </c>
      <c r="J414">
        <v>1</v>
      </c>
      <c r="K414">
        <v>13</v>
      </c>
      <c r="L414">
        <v>19</v>
      </c>
      <c r="M414">
        <v>1</v>
      </c>
      <c r="N414">
        <v>1</v>
      </c>
      <c r="O414">
        <v>13</v>
      </c>
      <c r="P414">
        <v>13</v>
      </c>
      <c r="Q414">
        <v>68.421099999999996</v>
      </c>
      <c r="R414">
        <v>2</v>
      </c>
      <c r="S414">
        <v>0</v>
      </c>
      <c r="T414">
        <v>0</v>
      </c>
      <c r="U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26</v>
      </c>
      <c r="AI414">
        <v>26</v>
      </c>
      <c r="AJ414">
        <v>0</v>
      </c>
      <c r="AK414">
        <v>0</v>
      </c>
    </row>
    <row r="415" spans="1:37" x14ac:dyDescent="0.2">
      <c r="A415">
        <v>853761</v>
      </c>
      <c r="B415" t="s">
        <v>482</v>
      </c>
      <c r="C415">
        <v>21</v>
      </c>
      <c r="D415" t="s">
        <v>1175</v>
      </c>
      <c r="E415" t="s">
        <v>1025</v>
      </c>
      <c r="F415" t="s">
        <v>614</v>
      </c>
      <c r="G415" t="s">
        <v>2156</v>
      </c>
      <c r="H415">
        <v>8</v>
      </c>
      <c r="I415">
        <v>8</v>
      </c>
      <c r="J415">
        <v>1</v>
      </c>
      <c r="K415">
        <v>15</v>
      </c>
      <c r="L415">
        <v>39</v>
      </c>
      <c r="M415">
        <v>0</v>
      </c>
      <c r="N415">
        <v>0</v>
      </c>
      <c r="O415">
        <v>6</v>
      </c>
      <c r="P415">
        <v>2.1429</v>
      </c>
      <c r="Q415">
        <v>38.461500000000001</v>
      </c>
      <c r="R415">
        <v>8</v>
      </c>
      <c r="S415">
        <v>0</v>
      </c>
      <c r="T415">
        <v>0</v>
      </c>
      <c r="U415">
        <v>0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0</v>
      </c>
      <c r="AE415">
        <v>0</v>
      </c>
      <c r="AF415">
        <v>1</v>
      </c>
      <c r="AG415">
        <v>0</v>
      </c>
      <c r="AH415">
        <v>45</v>
      </c>
      <c r="AI415">
        <v>-5</v>
      </c>
      <c r="AJ415">
        <v>0</v>
      </c>
      <c r="AK415">
        <v>50</v>
      </c>
    </row>
    <row r="416" spans="1:37" x14ac:dyDescent="0.2">
      <c r="A416">
        <v>1277943</v>
      </c>
      <c r="B416" t="s">
        <v>482</v>
      </c>
      <c r="C416">
        <v>21</v>
      </c>
      <c r="D416" t="s">
        <v>1175</v>
      </c>
      <c r="E416" t="s">
        <v>1192</v>
      </c>
      <c r="F416" t="s">
        <v>595</v>
      </c>
      <c r="G416" t="s">
        <v>2156</v>
      </c>
      <c r="H416">
        <v>1</v>
      </c>
      <c r="I416">
        <v>1</v>
      </c>
      <c r="J416">
        <v>0</v>
      </c>
      <c r="K416">
        <v>1</v>
      </c>
      <c r="L416">
        <v>7</v>
      </c>
      <c r="M416">
        <v>0</v>
      </c>
      <c r="N416">
        <v>0</v>
      </c>
      <c r="O416">
        <v>1</v>
      </c>
      <c r="P416">
        <v>1</v>
      </c>
      <c r="Q416">
        <v>14.2857</v>
      </c>
      <c r="R416">
        <v>1</v>
      </c>
      <c r="S416">
        <v>0</v>
      </c>
      <c r="T416">
        <v>0</v>
      </c>
      <c r="U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</v>
      </c>
      <c r="AJ416">
        <v>0</v>
      </c>
      <c r="AK416">
        <v>0</v>
      </c>
    </row>
    <row r="417" spans="1:37" x14ac:dyDescent="0.2">
      <c r="A417">
        <v>1275001</v>
      </c>
      <c r="B417" t="s">
        <v>482</v>
      </c>
      <c r="C417">
        <v>21</v>
      </c>
      <c r="D417" t="s">
        <v>1175</v>
      </c>
      <c r="E417" t="s">
        <v>961</v>
      </c>
      <c r="F417" t="s">
        <v>936</v>
      </c>
      <c r="G417" t="s">
        <v>2156</v>
      </c>
      <c r="H417">
        <v>6</v>
      </c>
      <c r="I417">
        <v>6</v>
      </c>
      <c r="J417">
        <v>2</v>
      </c>
      <c r="K417">
        <v>7</v>
      </c>
      <c r="L417">
        <v>28</v>
      </c>
      <c r="M417">
        <v>0</v>
      </c>
      <c r="N417">
        <v>0</v>
      </c>
      <c r="O417">
        <v>3</v>
      </c>
      <c r="P417">
        <v>1.75</v>
      </c>
      <c r="Q417">
        <v>25</v>
      </c>
      <c r="R417">
        <v>6</v>
      </c>
      <c r="S417">
        <v>0</v>
      </c>
      <c r="T417">
        <v>0</v>
      </c>
      <c r="U417">
        <v>0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5</v>
      </c>
      <c r="AF417">
        <v>2</v>
      </c>
      <c r="AG417">
        <v>1</v>
      </c>
      <c r="AH417">
        <v>107</v>
      </c>
      <c r="AI417">
        <v>-3</v>
      </c>
      <c r="AJ417">
        <v>0</v>
      </c>
      <c r="AK417">
        <v>110</v>
      </c>
    </row>
    <row r="418" spans="1:37" x14ac:dyDescent="0.2">
      <c r="A418">
        <v>1325603</v>
      </c>
      <c r="B418" t="s">
        <v>482</v>
      </c>
      <c r="C418">
        <v>21</v>
      </c>
      <c r="D418" t="s">
        <v>1175</v>
      </c>
      <c r="E418" t="s">
        <v>1198</v>
      </c>
      <c r="F418" t="s">
        <v>1199</v>
      </c>
      <c r="G418" t="s">
        <v>2156</v>
      </c>
      <c r="H418">
        <v>1</v>
      </c>
      <c r="I418">
        <v>1</v>
      </c>
      <c r="J418">
        <v>0</v>
      </c>
      <c r="K418">
        <v>1</v>
      </c>
      <c r="L418">
        <v>6</v>
      </c>
      <c r="M418">
        <v>0</v>
      </c>
      <c r="N418">
        <v>0</v>
      </c>
      <c r="O418">
        <v>1</v>
      </c>
      <c r="P418">
        <v>1</v>
      </c>
      <c r="Q418">
        <v>16.666699999999999</v>
      </c>
      <c r="R418">
        <v>1</v>
      </c>
      <c r="S418">
        <v>0</v>
      </c>
      <c r="T418">
        <v>0</v>
      </c>
      <c r="U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11</v>
      </c>
      <c r="AI418">
        <v>1</v>
      </c>
      <c r="AJ418">
        <v>0</v>
      </c>
      <c r="AK418">
        <v>10</v>
      </c>
    </row>
    <row r="419" spans="1:37" x14ac:dyDescent="0.2">
      <c r="A419">
        <v>1274160</v>
      </c>
      <c r="B419" t="s">
        <v>482</v>
      </c>
      <c r="C419">
        <v>21</v>
      </c>
      <c r="D419" t="s">
        <v>1175</v>
      </c>
      <c r="E419" t="s">
        <v>1191</v>
      </c>
      <c r="F419" t="s">
        <v>600</v>
      </c>
      <c r="G419" t="s">
        <v>2156</v>
      </c>
      <c r="H419">
        <v>2</v>
      </c>
      <c r="I419">
        <v>2</v>
      </c>
      <c r="J419">
        <v>2</v>
      </c>
      <c r="K419">
        <v>0</v>
      </c>
      <c r="L419">
        <v>0</v>
      </c>
      <c r="M419">
        <v>0</v>
      </c>
      <c r="N419">
        <v>0</v>
      </c>
      <c r="O419">
        <v>0</v>
      </c>
      <c r="R419">
        <v>2</v>
      </c>
      <c r="S419">
        <v>6</v>
      </c>
      <c r="T419">
        <v>7</v>
      </c>
      <c r="U419">
        <v>1</v>
      </c>
      <c r="V419">
        <v>7</v>
      </c>
      <c r="W419">
        <v>7</v>
      </c>
      <c r="X419" s="1">
        <v>43472</v>
      </c>
      <c r="Y419">
        <v>0</v>
      </c>
      <c r="Z419">
        <v>2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20</v>
      </c>
      <c r="AI419">
        <v>0</v>
      </c>
      <c r="AJ419">
        <v>20</v>
      </c>
      <c r="AK419">
        <v>0</v>
      </c>
    </row>
    <row r="420" spans="1:37" x14ac:dyDescent="0.2">
      <c r="A420">
        <v>1356605</v>
      </c>
      <c r="B420" t="s">
        <v>482</v>
      </c>
      <c r="C420">
        <v>21</v>
      </c>
      <c r="D420" t="s">
        <v>1175</v>
      </c>
      <c r="E420" t="s">
        <v>615</v>
      </c>
      <c r="F420" t="s">
        <v>1200</v>
      </c>
      <c r="G420" t="s">
        <v>2156</v>
      </c>
      <c r="H420">
        <v>3</v>
      </c>
      <c r="I420">
        <v>3</v>
      </c>
      <c r="J420">
        <v>0</v>
      </c>
      <c r="K420">
        <v>3</v>
      </c>
      <c r="L420">
        <v>10</v>
      </c>
      <c r="M420">
        <v>0</v>
      </c>
      <c r="N420">
        <v>0</v>
      </c>
      <c r="O420">
        <v>2</v>
      </c>
      <c r="P420">
        <v>1</v>
      </c>
      <c r="Q420">
        <v>30</v>
      </c>
      <c r="R420">
        <v>3</v>
      </c>
      <c r="S420">
        <v>41</v>
      </c>
      <c r="T420">
        <v>56</v>
      </c>
      <c r="U420">
        <v>2</v>
      </c>
      <c r="V420">
        <v>28</v>
      </c>
      <c r="W420">
        <v>8.1951000000000001</v>
      </c>
      <c r="X420" s="1">
        <v>43523</v>
      </c>
      <c r="Y420">
        <v>1</v>
      </c>
      <c r="Z420">
        <v>0</v>
      </c>
      <c r="AA420">
        <v>3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83</v>
      </c>
      <c r="AI420">
        <v>-7</v>
      </c>
      <c r="AJ420">
        <v>80</v>
      </c>
      <c r="AK420">
        <v>10</v>
      </c>
    </row>
    <row r="421" spans="1:37" x14ac:dyDescent="0.2">
      <c r="A421">
        <v>513214</v>
      </c>
      <c r="B421" t="s">
        <v>482</v>
      </c>
      <c r="C421">
        <v>21</v>
      </c>
      <c r="D421" t="s">
        <v>1175</v>
      </c>
      <c r="E421" t="s">
        <v>794</v>
      </c>
      <c r="F421" t="s">
        <v>1176</v>
      </c>
      <c r="G421" t="s">
        <v>2156</v>
      </c>
      <c r="H421">
        <v>10</v>
      </c>
      <c r="I421">
        <v>10</v>
      </c>
      <c r="J421">
        <v>1</v>
      </c>
      <c r="K421">
        <v>53</v>
      </c>
      <c r="L421">
        <v>69</v>
      </c>
      <c r="M421">
        <v>0</v>
      </c>
      <c r="N421">
        <v>6</v>
      </c>
      <c r="O421">
        <v>41</v>
      </c>
      <c r="P421">
        <v>5.8888999999999996</v>
      </c>
      <c r="Q421">
        <v>76.811599999999999</v>
      </c>
      <c r="R421">
        <v>10</v>
      </c>
      <c r="S421">
        <v>192</v>
      </c>
      <c r="T421">
        <v>170</v>
      </c>
      <c r="U421">
        <v>5</v>
      </c>
      <c r="V421">
        <v>34</v>
      </c>
      <c r="W421">
        <v>5.3125</v>
      </c>
      <c r="X421" s="1">
        <v>43487</v>
      </c>
      <c r="Y421">
        <v>0</v>
      </c>
      <c r="Z421">
        <v>16</v>
      </c>
      <c r="AA421">
        <v>1</v>
      </c>
      <c r="AB421">
        <v>0</v>
      </c>
      <c r="AC421">
        <v>6</v>
      </c>
      <c r="AD421">
        <v>0</v>
      </c>
      <c r="AE421">
        <v>0</v>
      </c>
      <c r="AF421">
        <v>1</v>
      </c>
      <c r="AG421">
        <v>1</v>
      </c>
      <c r="AH421">
        <v>335</v>
      </c>
      <c r="AI421">
        <v>55</v>
      </c>
      <c r="AJ421">
        <v>190</v>
      </c>
      <c r="AK421">
        <v>90</v>
      </c>
    </row>
    <row r="422" spans="1:37" x14ac:dyDescent="0.2">
      <c r="A422">
        <v>1282498</v>
      </c>
      <c r="B422" t="s">
        <v>482</v>
      </c>
      <c r="C422">
        <v>21</v>
      </c>
      <c r="D422" t="s">
        <v>1175</v>
      </c>
      <c r="E422" t="s">
        <v>713</v>
      </c>
      <c r="F422" t="s">
        <v>1195</v>
      </c>
      <c r="G422" t="s">
        <v>2156</v>
      </c>
      <c r="H422">
        <v>9</v>
      </c>
      <c r="I422">
        <v>9</v>
      </c>
      <c r="J422">
        <v>1</v>
      </c>
      <c r="K422">
        <v>60</v>
      </c>
      <c r="L422">
        <v>83</v>
      </c>
      <c r="M422">
        <v>2</v>
      </c>
      <c r="N422">
        <v>3</v>
      </c>
      <c r="O422">
        <v>22</v>
      </c>
      <c r="P422">
        <v>7.5</v>
      </c>
      <c r="Q422">
        <v>72.289199999999994</v>
      </c>
      <c r="R422">
        <v>9</v>
      </c>
      <c r="S422">
        <v>128</v>
      </c>
      <c r="T422">
        <v>134</v>
      </c>
      <c r="U422">
        <v>7</v>
      </c>
      <c r="V422">
        <v>19.142900000000001</v>
      </c>
      <c r="W422">
        <v>6.2812999999999999</v>
      </c>
      <c r="X422" s="1">
        <v>43574</v>
      </c>
      <c r="Y422">
        <v>0</v>
      </c>
      <c r="Z422">
        <v>20</v>
      </c>
      <c r="AA422">
        <v>5</v>
      </c>
      <c r="AB422">
        <v>0</v>
      </c>
      <c r="AC422">
        <v>2</v>
      </c>
      <c r="AD422">
        <v>0</v>
      </c>
      <c r="AE422">
        <v>0</v>
      </c>
      <c r="AF422">
        <v>0</v>
      </c>
      <c r="AG422">
        <v>3</v>
      </c>
      <c r="AH422">
        <v>408</v>
      </c>
      <c r="AI422">
        <v>138</v>
      </c>
      <c r="AJ422">
        <v>220</v>
      </c>
      <c r="AK422">
        <v>50</v>
      </c>
    </row>
    <row r="423" spans="1:37" x14ac:dyDescent="0.2">
      <c r="A423">
        <v>1274157</v>
      </c>
      <c r="B423" t="s">
        <v>482</v>
      </c>
      <c r="C423">
        <v>21</v>
      </c>
      <c r="D423" t="s">
        <v>1175</v>
      </c>
      <c r="E423" t="s">
        <v>1186</v>
      </c>
      <c r="F423" t="s">
        <v>1187</v>
      </c>
      <c r="G423" t="s">
        <v>2156</v>
      </c>
      <c r="H423">
        <v>3</v>
      </c>
      <c r="I423">
        <v>3</v>
      </c>
      <c r="J423">
        <v>2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3</v>
      </c>
      <c r="S423">
        <v>0</v>
      </c>
      <c r="T423">
        <v>0</v>
      </c>
      <c r="U423">
        <v>0</v>
      </c>
      <c r="Y423">
        <v>0</v>
      </c>
      <c r="Z423">
        <v>0</v>
      </c>
      <c r="AA423">
        <v>0</v>
      </c>
      <c r="AB423">
        <v>0</v>
      </c>
      <c r="AC423">
        <v>3</v>
      </c>
      <c r="AD423">
        <v>0</v>
      </c>
      <c r="AE423">
        <v>0</v>
      </c>
      <c r="AF423">
        <v>0</v>
      </c>
      <c r="AG423">
        <v>0</v>
      </c>
      <c r="AH423">
        <v>20</v>
      </c>
      <c r="AI423">
        <v>-10</v>
      </c>
      <c r="AJ423">
        <v>0</v>
      </c>
      <c r="AK423">
        <v>30</v>
      </c>
    </row>
    <row r="424" spans="1:37" x14ac:dyDescent="0.2">
      <c r="A424">
        <v>1274155</v>
      </c>
      <c r="B424" t="s">
        <v>482</v>
      </c>
      <c r="C424">
        <v>21</v>
      </c>
      <c r="D424" t="s">
        <v>1175</v>
      </c>
      <c r="E424" t="s">
        <v>1184</v>
      </c>
      <c r="F424" t="s">
        <v>1185</v>
      </c>
      <c r="G424" t="s">
        <v>2156</v>
      </c>
      <c r="H424">
        <v>2</v>
      </c>
      <c r="I424">
        <v>2</v>
      </c>
      <c r="J424">
        <v>1</v>
      </c>
      <c r="K424">
        <v>0</v>
      </c>
      <c r="L424">
        <v>5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2</v>
      </c>
      <c r="S424">
        <v>36</v>
      </c>
      <c r="T424">
        <v>36</v>
      </c>
      <c r="U424">
        <v>2</v>
      </c>
      <c r="V424">
        <v>18</v>
      </c>
      <c r="W424">
        <v>6</v>
      </c>
      <c r="X424" s="1">
        <v>43487</v>
      </c>
      <c r="Y424">
        <v>0</v>
      </c>
      <c r="Z424">
        <v>1</v>
      </c>
      <c r="AA424">
        <v>2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50</v>
      </c>
      <c r="AI424">
        <v>-10</v>
      </c>
      <c r="AJ424">
        <v>50</v>
      </c>
      <c r="AK424">
        <v>10</v>
      </c>
    </row>
    <row r="425" spans="1:37" x14ac:dyDescent="0.2">
      <c r="A425">
        <v>846619</v>
      </c>
      <c r="B425" t="s">
        <v>482</v>
      </c>
      <c r="C425">
        <v>21</v>
      </c>
      <c r="D425" t="s">
        <v>1175</v>
      </c>
      <c r="E425" t="s">
        <v>842</v>
      </c>
      <c r="F425" t="s">
        <v>1102</v>
      </c>
      <c r="G425" t="s">
        <v>2156</v>
      </c>
      <c r="H425">
        <v>8</v>
      </c>
      <c r="I425">
        <v>8</v>
      </c>
      <c r="J425">
        <v>2</v>
      </c>
      <c r="K425">
        <v>55</v>
      </c>
      <c r="L425">
        <v>93</v>
      </c>
      <c r="M425">
        <v>0</v>
      </c>
      <c r="N425">
        <v>5</v>
      </c>
      <c r="O425">
        <v>21</v>
      </c>
      <c r="P425">
        <v>9.1667000000000005</v>
      </c>
      <c r="Q425">
        <v>59.139800000000001</v>
      </c>
      <c r="R425">
        <v>8</v>
      </c>
      <c r="S425">
        <v>24</v>
      </c>
      <c r="T425">
        <v>12</v>
      </c>
      <c r="U425">
        <v>1</v>
      </c>
      <c r="V425">
        <v>12</v>
      </c>
      <c r="W425">
        <v>3</v>
      </c>
      <c r="X425" s="1">
        <v>43477</v>
      </c>
      <c r="Y425">
        <v>1</v>
      </c>
      <c r="Z425">
        <v>1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2</v>
      </c>
      <c r="AG425">
        <v>0</v>
      </c>
      <c r="AH425">
        <v>215</v>
      </c>
      <c r="AI425">
        <v>85</v>
      </c>
      <c r="AJ425">
        <v>80</v>
      </c>
      <c r="AK425">
        <v>50</v>
      </c>
    </row>
    <row r="426" spans="1:37" x14ac:dyDescent="0.2">
      <c r="A426">
        <v>847155</v>
      </c>
      <c r="B426" t="s">
        <v>482</v>
      </c>
      <c r="C426">
        <v>21</v>
      </c>
      <c r="D426" t="s">
        <v>1175</v>
      </c>
      <c r="E426" t="s">
        <v>1182</v>
      </c>
      <c r="F426" t="s">
        <v>1183</v>
      </c>
      <c r="G426" t="s">
        <v>2156</v>
      </c>
      <c r="H426">
        <v>7</v>
      </c>
      <c r="I426">
        <v>7</v>
      </c>
      <c r="J426">
        <v>1</v>
      </c>
      <c r="K426">
        <v>46</v>
      </c>
      <c r="L426">
        <v>62</v>
      </c>
      <c r="M426">
        <v>2</v>
      </c>
      <c r="N426">
        <v>1</v>
      </c>
      <c r="O426">
        <v>16</v>
      </c>
      <c r="P426">
        <v>7.6666999999999996</v>
      </c>
      <c r="Q426">
        <v>74.1935</v>
      </c>
      <c r="R426">
        <v>7</v>
      </c>
      <c r="S426">
        <v>24</v>
      </c>
      <c r="T426">
        <v>37</v>
      </c>
      <c r="U426">
        <v>0</v>
      </c>
      <c r="W426">
        <v>9.25</v>
      </c>
      <c r="Y426">
        <v>0</v>
      </c>
      <c r="Z426">
        <v>5</v>
      </c>
      <c r="AA426">
        <v>0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80</v>
      </c>
      <c r="AI426">
        <v>60</v>
      </c>
      <c r="AJ426">
        <v>0</v>
      </c>
      <c r="AK426">
        <v>20</v>
      </c>
    </row>
    <row r="427" spans="1:37" x14ac:dyDescent="0.2">
      <c r="A427">
        <v>1274159</v>
      </c>
      <c r="B427" t="s">
        <v>482</v>
      </c>
      <c r="C427">
        <v>21</v>
      </c>
      <c r="D427" t="s">
        <v>1175</v>
      </c>
      <c r="E427" t="s">
        <v>1189</v>
      </c>
      <c r="F427" t="s">
        <v>1190</v>
      </c>
      <c r="G427" t="s">
        <v>2156</v>
      </c>
      <c r="H427">
        <v>10</v>
      </c>
      <c r="I427">
        <v>10</v>
      </c>
      <c r="J427">
        <v>2</v>
      </c>
      <c r="K427">
        <v>57</v>
      </c>
      <c r="L427">
        <v>94</v>
      </c>
      <c r="M427">
        <v>2</v>
      </c>
      <c r="N427">
        <v>0</v>
      </c>
      <c r="O427">
        <v>33</v>
      </c>
      <c r="P427">
        <v>7.125</v>
      </c>
      <c r="Q427">
        <v>60.638300000000001</v>
      </c>
      <c r="R427">
        <v>10</v>
      </c>
      <c r="S427">
        <v>186</v>
      </c>
      <c r="T427">
        <v>167</v>
      </c>
      <c r="U427">
        <v>10</v>
      </c>
      <c r="V427">
        <v>16.7</v>
      </c>
      <c r="W427">
        <v>5.3871000000000002</v>
      </c>
      <c r="X427" s="1">
        <v>43541</v>
      </c>
      <c r="Y427">
        <v>0</v>
      </c>
      <c r="Z427">
        <v>43</v>
      </c>
      <c r="AA427">
        <v>4</v>
      </c>
      <c r="AB427">
        <v>0</v>
      </c>
      <c r="AC427">
        <v>5</v>
      </c>
      <c r="AD427">
        <v>0</v>
      </c>
      <c r="AE427">
        <v>0</v>
      </c>
      <c r="AF427">
        <v>0</v>
      </c>
      <c r="AG427">
        <v>1</v>
      </c>
      <c r="AH427">
        <v>429</v>
      </c>
      <c r="AI427">
        <v>69</v>
      </c>
      <c r="AJ427">
        <v>300</v>
      </c>
      <c r="AK427">
        <v>60</v>
      </c>
    </row>
    <row r="428" spans="1:37" x14ac:dyDescent="0.2">
      <c r="A428">
        <v>1274156</v>
      </c>
      <c r="B428" t="s">
        <v>482</v>
      </c>
      <c r="C428">
        <v>21</v>
      </c>
      <c r="D428" t="s">
        <v>1175</v>
      </c>
      <c r="E428" t="s">
        <v>602</v>
      </c>
      <c r="F428" t="s">
        <v>528</v>
      </c>
      <c r="G428" t="s">
        <v>2156</v>
      </c>
      <c r="H428">
        <v>6</v>
      </c>
      <c r="I428">
        <v>6</v>
      </c>
      <c r="J428">
        <v>1</v>
      </c>
      <c r="K428">
        <v>14</v>
      </c>
      <c r="L428">
        <v>54</v>
      </c>
      <c r="M428">
        <v>0</v>
      </c>
      <c r="N428">
        <v>0</v>
      </c>
      <c r="O428">
        <v>5</v>
      </c>
      <c r="P428">
        <v>2.8</v>
      </c>
      <c r="Q428">
        <v>25.925899999999999</v>
      </c>
      <c r="R428">
        <v>6</v>
      </c>
      <c r="S428">
        <v>0</v>
      </c>
      <c r="T428">
        <v>0</v>
      </c>
      <c r="U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-16</v>
      </c>
      <c r="AI428">
        <v>-16</v>
      </c>
      <c r="AJ428">
        <v>0</v>
      </c>
      <c r="AK428">
        <v>0</v>
      </c>
    </row>
    <row r="429" spans="1:37" x14ac:dyDescent="0.2">
      <c r="A429">
        <v>517470</v>
      </c>
      <c r="B429" t="s">
        <v>482</v>
      </c>
      <c r="C429">
        <v>21</v>
      </c>
      <c r="D429" t="s">
        <v>1175</v>
      </c>
      <c r="E429" t="s">
        <v>1181</v>
      </c>
      <c r="F429" t="s">
        <v>1176</v>
      </c>
      <c r="G429" t="s">
        <v>2156</v>
      </c>
      <c r="H429">
        <v>10</v>
      </c>
      <c r="I429">
        <v>10</v>
      </c>
      <c r="J429">
        <v>1</v>
      </c>
      <c r="K429">
        <v>108</v>
      </c>
      <c r="L429">
        <v>164</v>
      </c>
      <c r="M429">
        <v>5</v>
      </c>
      <c r="N429">
        <v>6</v>
      </c>
      <c r="O429">
        <v>37</v>
      </c>
      <c r="P429">
        <v>12</v>
      </c>
      <c r="Q429">
        <v>65.853700000000003</v>
      </c>
      <c r="R429">
        <v>10</v>
      </c>
      <c r="S429">
        <v>66</v>
      </c>
      <c r="T429">
        <v>69</v>
      </c>
      <c r="U429">
        <v>2</v>
      </c>
      <c r="V429">
        <v>34.5</v>
      </c>
      <c r="W429">
        <v>6.2727000000000004</v>
      </c>
      <c r="X429" s="1">
        <v>43478</v>
      </c>
      <c r="Y429">
        <v>1</v>
      </c>
      <c r="Z429">
        <v>17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335</v>
      </c>
      <c r="AI429">
        <v>205</v>
      </c>
      <c r="AJ429">
        <v>120</v>
      </c>
      <c r="AK429">
        <v>10</v>
      </c>
    </row>
    <row r="430" spans="1:37" x14ac:dyDescent="0.2">
      <c r="A430">
        <v>514492</v>
      </c>
      <c r="B430" t="s">
        <v>482</v>
      </c>
      <c r="C430">
        <v>21</v>
      </c>
      <c r="D430" t="s">
        <v>1175</v>
      </c>
      <c r="E430" t="s">
        <v>1177</v>
      </c>
      <c r="F430" t="s">
        <v>1178</v>
      </c>
      <c r="G430" t="s">
        <v>2156</v>
      </c>
      <c r="H430">
        <v>5</v>
      </c>
      <c r="I430">
        <v>5</v>
      </c>
      <c r="J430">
        <v>0</v>
      </c>
      <c r="K430">
        <v>105</v>
      </c>
      <c r="L430">
        <v>104</v>
      </c>
      <c r="M430">
        <v>4</v>
      </c>
      <c r="N430">
        <v>7</v>
      </c>
      <c r="O430">
        <v>44</v>
      </c>
      <c r="P430">
        <v>21</v>
      </c>
      <c r="Q430">
        <v>100.9615</v>
      </c>
      <c r="R430">
        <v>5</v>
      </c>
      <c r="S430">
        <v>78</v>
      </c>
      <c r="T430">
        <v>75</v>
      </c>
      <c r="U430">
        <v>4</v>
      </c>
      <c r="V430">
        <v>18.75</v>
      </c>
      <c r="W430">
        <v>5.7691999999999997</v>
      </c>
      <c r="X430" s="1">
        <v>43539</v>
      </c>
      <c r="Y430">
        <v>0</v>
      </c>
      <c r="Z430">
        <v>5</v>
      </c>
      <c r="AA430">
        <v>1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2</v>
      </c>
      <c r="AH430">
        <v>373</v>
      </c>
      <c r="AI430">
        <v>223</v>
      </c>
      <c r="AJ430">
        <v>120</v>
      </c>
      <c r="AK430">
        <v>30</v>
      </c>
    </row>
    <row r="431" spans="1:37" x14ac:dyDescent="0.2">
      <c r="A431">
        <v>513073</v>
      </c>
      <c r="B431" t="s">
        <v>482</v>
      </c>
      <c r="C431">
        <v>21</v>
      </c>
      <c r="D431" t="s">
        <v>1203</v>
      </c>
      <c r="E431" t="s">
        <v>1207</v>
      </c>
      <c r="F431" t="s">
        <v>1208</v>
      </c>
      <c r="G431" t="s">
        <v>2156</v>
      </c>
      <c r="H431">
        <v>11</v>
      </c>
      <c r="I431">
        <v>11</v>
      </c>
      <c r="J431">
        <v>1</v>
      </c>
      <c r="K431">
        <v>112</v>
      </c>
      <c r="L431">
        <v>162</v>
      </c>
      <c r="M431">
        <v>8</v>
      </c>
      <c r="N431">
        <v>1</v>
      </c>
      <c r="O431">
        <v>44</v>
      </c>
      <c r="P431">
        <v>11.2</v>
      </c>
      <c r="Q431">
        <v>69.135800000000003</v>
      </c>
      <c r="R431">
        <v>11</v>
      </c>
      <c r="S431">
        <v>12</v>
      </c>
      <c r="T431">
        <v>10</v>
      </c>
      <c r="U431">
        <v>1</v>
      </c>
      <c r="V431">
        <v>10</v>
      </c>
      <c r="W431">
        <v>5</v>
      </c>
      <c r="X431" s="1">
        <v>43475</v>
      </c>
      <c r="Y431">
        <v>0</v>
      </c>
      <c r="Z431">
        <v>3</v>
      </c>
      <c r="AA431">
        <v>0</v>
      </c>
      <c r="AB431">
        <v>0</v>
      </c>
      <c r="AC431">
        <v>12</v>
      </c>
      <c r="AD431">
        <v>1</v>
      </c>
      <c r="AE431">
        <v>16</v>
      </c>
      <c r="AF431">
        <v>2</v>
      </c>
      <c r="AG431">
        <v>6</v>
      </c>
      <c r="AH431">
        <v>622</v>
      </c>
      <c r="AI431">
        <v>202</v>
      </c>
      <c r="AJ431">
        <v>30</v>
      </c>
      <c r="AK431">
        <v>390</v>
      </c>
    </row>
    <row r="432" spans="1:37" x14ac:dyDescent="0.2">
      <c r="A432">
        <v>74580</v>
      </c>
      <c r="B432" t="s">
        <v>482</v>
      </c>
      <c r="C432">
        <v>21</v>
      </c>
      <c r="D432" t="s">
        <v>1203</v>
      </c>
      <c r="E432" t="s">
        <v>525</v>
      </c>
      <c r="F432" t="s">
        <v>1204</v>
      </c>
      <c r="G432" t="s">
        <v>2156</v>
      </c>
      <c r="H432">
        <v>7</v>
      </c>
      <c r="I432">
        <v>7</v>
      </c>
      <c r="J432">
        <v>0</v>
      </c>
      <c r="K432">
        <v>33</v>
      </c>
      <c r="L432">
        <v>82</v>
      </c>
      <c r="M432">
        <v>0</v>
      </c>
      <c r="N432">
        <v>0</v>
      </c>
      <c r="O432">
        <v>12</v>
      </c>
      <c r="P432">
        <v>4.7142999999999997</v>
      </c>
      <c r="Q432">
        <v>40.243899999999996</v>
      </c>
      <c r="R432">
        <v>7</v>
      </c>
      <c r="S432">
        <v>0</v>
      </c>
      <c r="T432">
        <v>0</v>
      </c>
      <c r="U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1</v>
      </c>
      <c r="AF432">
        <v>1</v>
      </c>
      <c r="AG432">
        <v>1</v>
      </c>
      <c r="AH432">
        <v>63</v>
      </c>
      <c r="AI432">
        <v>13</v>
      </c>
      <c r="AJ432">
        <v>0</v>
      </c>
      <c r="AK432">
        <v>50</v>
      </c>
    </row>
    <row r="433" spans="1:37" x14ac:dyDescent="0.2">
      <c r="A433">
        <v>566298</v>
      </c>
      <c r="B433" t="s">
        <v>482</v>
      </c>
      <c r="C433">
        <v>21</v>
      </c>
      <c r="D433" t="s">
        <v>1203</v>
      </c>
      <c r="E433" t="s">
        <v>1221</v>
      </c>
      <c r="F433" t="s">
        <v>1212</v>
      </c>
      <c r="G433" t="s">
        <v>2156</v>
      </c>
      <c r="H433">
        <v>1</v>
      </c>
      <c r="I433">
        <v>1</v>
      </c>
      <c r="J433">
        <v>0</v>
      </c>
      <c r="K433">
        <v>0</v>
      </c>
      <c r="L433">
        <v>3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-10</v>
      </c>
      <c r="AJ433">
        <v>0</v>
      </c>
      <c r="AK433">
        <v>10</v>
      </c>
    </row>
    <row r="434" spans="1:37" x14ac:dyDescent="0.2">
      <c r="A434">
        <v>513080</v>
      </c>
      <c r="B434" t="s">
        <v>482</v>
      </c>
      <c r="C434">
        <v>21</v>
      </c>
      <c r="D434" t="s">
        <v>1203</v>
      </c>
      <c r="E434" t="s">
        <v>1214</v>
      </c>
      <c r="F434" t="s">
        <v>504</v>
      </c>
      <c r="G434" t="s">
        <v>2156</v>
      </c>
      <c r="H434">
        <v>10</v>
      </c>
      <c r="I434">
        <v>10</v>
      </c>
      <c r="J434">
        <v>0</v>
      </c>
      <c r="K434">
        <v>130</v>
      </c>
      <c r="L434">
        <v>181</v>
      </c>
      <c r="M434">
        <v>5</v>
      </c>
      <c r="N434">
        <v>6</v>
      </c>
      <c r="O434">
        <v>30</v>
      </c>
      <c r="P434">
        <v>13</v>
      </c>
      <c r="Q434">
        <v>71.8232</v>
      </c>
      <c r="R434">
        <v>10</v>
      </c>
      <c r="S434">
        <v>50</v>
      </c>
      <c r="T434">
        <v>54</v>
      </c>
      <c r="U434">
        <v>6</v>
      </c>
      <c r="V434">
        <v>9</v>
      </c>
      <c r="W434">
        <v>6.48</v>
      </c>
      <c r="X434" s="1">
        <v>43529</v>
      </c>
      <c r="Y434">
        <v>0</v>
      </c>
      <c r="Z434">
        <v>0</v>
      </c>
      <c r="AA434">
        <v>1</v>
      </c>
      <c r="AB434">
        <v>0</v>
      </c>
      <c r="AC434">
        <v>2</v>
      </c>
      <c r="AD434">
        <v>0</v>
      </c>
      <c r="AE434">
        <v>0</v>
      </c>
      <c r="AF434">
        <v>0</v>
      </c>
      <c r="AG434">
        <v>1</v>
      </c>
      <c r="AH434">
        <v>447</v>
      </c>
      <c r="AI434">
        <v>247</v>
      </c>
      <c r="AJ434">
        <v>170</v>
      </c>
      <c r="AK434">
        <v>30</v>
      </c>
    </row>
    <row r="435" spans="1:37" x14ac:dyDescent="0.2">
      <c r="A435">
        <v>820849</v>
      </c>
      <c r="B435" t="s">
        <v>482</v>
      </c>
      <c r="C435">
        <v>21</v>
      </c>
      <c r="D435" t="s">
        <v>1203</v>
      </c>
      <c r="E435" t="s">
        <v>1222</v>
      </c>
      <c r="F435" t="s">
        <v>1223</v>
      </c>
      <c r="G435" t="s">
        <v>2156</v>
      </c>
      <c r="H435">
        <v>2</v>
      </c>
      <c r="I435">
        <v>2</v>
      </c>
      <c r="J435">
        <v>0</v>
      </c>
      <c r="K435">
        <v>0</v>
      </c>
      <c r="L435">
        <v>9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2</v>
      </c>
      <c r="S435">
        <v>0</v>
      </c>
      <c r="T435">
        <v>0</v>
      </c>
      <c r="U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-20</v>
      </c>
      <c r="AI435">
        <v>-20</v>
      </c>
      <c r="AJ435">
        <v>0</v>
      </c>
      <c r="AK435">
        <v>0</v>
      </c>
    </row>
    <row r="436" spans="1:37" x14ac:dyDescent="0.2">
      <c r="A436">
        <v>513089</v>
      </c>
      <c r="B436" t="s">
        <v>482</v>
      </c>
      <c r="C436">
        <v>21</v>
      </c>
      <c r="D436" t="s">
        <v>1203</v>
      </c>
      <c r="E436" t="s">
        <v>1217</v>
      </c>
      <c r="F436" t="s">
        <v>1218</v>
      </c>
      <c r="G436" t="s">
        <v>2156</v>
      </c>
      <c r="H436">
        <v>7</v>
      </c>
      <c r="I436">
        <v>7</v>
      </c>
      <c r="J436">
        <v>4</v>
      </c>
      <c r="K436">
        <v>20</v>
      </c>
      <c r="L436">
        <v>19</v>
      </c>
      <c r="M436">
        <v>0</v>
      </c>
      <c r="N436">
        <v>2</v>
      </c>
      <c r="O436">
        <v>16</v>
      </c>
      <c r="P436">
        <v>6.6666999999999996</v>
      </c>
      <c r="Q436">
        <v>105.2632</v>
      </c>
      <c r="R436">
        <v>7</v>
      </c>
      <c r="S436">
        <v>152</v>
      </c>
      <c r="T436">
        <v>112</v>
      </c>
      <c r="U436">
        <v>15</v>
      </c>
      <c r="V436">
        <v>7.4667000000000003</v>
      </c>
      <c r="W436">
        <v>4.4211</v>
      </c>
      <c r="X436" s="1">
        <v>43578</v>
      </c>
      <c r="Y436">
        <v>1</v>
      </c>
      <c r="Z436">
        <v>5</v>
      </c>
      <c r="AA436">
        <v>0</v>
      </c>
      <c r="AB436">
        <v>0</v>
      </c>
      <c r="AC436">
        <v>2</v>
      </c>
      <c r="AD436">
        <v>0</v>
      </c>
      <c r="AE436">
        <v>0</v>
      </c>
      <c r="AF436">
        <v>0</v>
      </c>
      <c r="AG436">
        <v>0</v>
      </c>
      <c r="AH436">
        <v>624</v>
      </c>
      <c r="AI436">
        <v>54</v>
      </c>
      <c r="AJ436">
        <v>550</v>
      </c>
      <c r="AK436">
        <v>20</v>
      </c>
    </row>
    <row r="437" spans="1:37" x14ac:dyDescent="0.2">
      <c r="A437">
        <v>842944</v>
      </c>
      <c r="B437" t="s">
        <v>482</v>
      </c>
      <c r="C437">
        <v>21</v>
      </c>
      <c r="D437" t="s">
        <v>1203</v>
      </c>
      <c r="E437" t="s">
        <v>1229</v>
      </c>
      <c r="F437" t="s">
        <v>1230</v>
      </c>
      <c r="G437" t="s">
        <v>2156</v>
      </c>
      <c r="H437">
        <v>6</v>
      </c>
      <c r="I437">
        <v>6</v>
      </c>
      <c r="J437">
        <v>4</v>
      </c>
      <c r="K437">
        <v>1</v>
      </c>
      <c r="L437">
        <v>2</v>
      </c>
      <c r="M437">
        <v>0</v>
      </c>
      <c r="N437">
        <v>0</v>
      </c>
      <c r="O437">
        <v>1</v>
      </c>
      <c r="P437">
        <v>0.5</v>
      </c>
      <c r="Q437">
        <v>50</v>
      </c>
      <c r="R437">
        <v>6</v>
      </c>
      <c r="S437">
        <v>111</v>
      </c>
      <c r="T437">
        <v>54</v>
      </c>
      <c r="U437">
        <v>9</v>
      </c>
      <c r="V437">
        <v>6</v>
      </c>
      <c r="W437">
        <v>2.9188999999999998</v>
      </c>
      <c r="X437" s="1">
        <v>43567</v>
      </c>
      <c r="Y437">
        <v>0</v>
      </c>
      <c r="Z437">
        <v>4</v>
      </c>
      <c r="AA437">
        <v>1</v>
      </c>
      <c r="AB437">
        <v>0</v>
      </c>
      <c r="AC437">
        <v>2</v>
      </c>
      <c r="AD437">
        <v>0</v>
      </c>
      <c r="AE437">
        <v>0</v>
      </c>
      <c r="AF437">
        <v>0</v>
      </c>
      <c r="AG437">
        <v>2</v>
      </c>
      <c r="AH437">
        <v>381</v>
      </c>
      <c r="AI437">
        <v>1</v>
      </c>
      <c r="AJ437">
        <v>340</v>
      </c>
      <c r="AK437">
        <v>40</v>
      </c>
    </row>
    <row r="438" spans="1:37" x14ac:dyDescent="0.2">
      <c r="A438">
        <v>513077</v>
      </c>
      <c r="B438" t="s">
        <v>482</v>
      </c>
      <c r="C438">
        <v>21</v>
      </c>
      <c r="D438" t="s">
        <v>1203</v>
      </c>
      <c r="E438" t="s">
        <v>1211</v>
      </c>
      <c r="F438" t="s">
        <v>1212</v>
      </c>
      <c r="G438" t="s">
        <v>2156</v>
      </c>
      <c r="H438">
        <v>6</v>
      </c>
      <c r="I438">
        <v>6</v>
      </c>
      <c r="J438">
        <v>4</v>
      </c>
      <c r="K438">
        <v>6</v>
      </c>
      <c r="L438">
        <v>17</v>
      </c>
      <c r="M438">
        <v>0</v>
      </c>
      <c r="N438">
        <v>0</v>
      </c>
      <c r="O438">
        <v>6</v>
      </c>
      <c r="P438">
        <v>3</v>
      </c>
      <c r="Q438">
        <v>35.2941</v>
      </c>
      <c r="R438">
        <v>6</v>
      </c>
      <c r="S438">
        <v>84</v>
      </c>
      <c r="T438">
        <v>48</v>
      </c>
      <c r="U438">
        <v>8</v>
      </c>
      <c r="V438">
        <v>6</v>
      </c>
      <c r="W438">
        <v>3.4285999999999999</v>
      </c>
      <c r="X438" s="1">
        <v>43533</v>
      </c>
      <c r="Y438">
        <v>3</v>
      </c>
      <c r="Z438">
        <v>8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426</v>
      </c>
      <c r="AI438">
        <v>-4</v>
      </c>
      <c r="AJ438">
        <v>420</v>
      </c>
      <c r="AK438">
        <v>10</v>
      </c>
    </row>
    <row r="439" spans="1:37" x14ac:dyDescent="0.2">
      <c r="A439">
        <v>513085</v>
      </c>
      <c r="B439" t="s">
        <v>482</v>
      </c>
      <c r="C439">
        <v>21</v>
      </c>
      <c r="D439" t="s">
        <v>1203</v>
      </c>
      <c r="E439" t="s">
        <v>1211</v>
      </c>
      <c r="F439" t="s">
        <v>1215</v>
      </c>
      <c r="G439" t="s">
        <v>2156</v>
      </c>
      <c r="H439">
        <v>2</v>
      </c>
      <c r="I439">
        <v>2</v>
      </c>
      <c r="J439">
        <v>1</v>
      </c>
      <c r="K439">
        <v>4</v>
      </c>
      <c r="L439">
        <v>7</v>
      </c>
      <c r="M439">
        <v>0</v>
      </c>
      <c r="N439">
        <v>0</v>
      </c>
      <c r="O439">
        <v>4</v>
      </c>
      <c r="P439">
        <v>4</v>
      </c>
      <c r="Q439">
        <v>57.142899999999997</v>
      </c>
      <c r="R439">
        <v>2</v>
      </c>
      <c r="S439">
        <v>0</v>
      </c>
      <c r="T439">
        <v>0</v>
      </c>
      <c r="U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4</v>
      </c>
      <c r="AI439">
        <v>4</v>
      </c>
      <c r="AJ439">
        <v>0</v>
      </c>
      <c r="AK439">
        <v>0</v>
      </c>
    </row>
    <row r="440" spans="1:37" x14ac:dyDescent="0.2">
      <c r="A440">
        <v>146544</v>
      </c>
      <c r="B440" t="s">
        <v>482</v>
      </c>
      <c r="C440">
        <v>21</v>
      </c>
      <c r="D440" t="s">
        <v>1203</v>
      </c>
      <c r="E440" t="s">
        <v>1205</v>
      </c>
      <c r="F440" t="s">
        <v>1206</v>
      </c>
      <c r="G440" t="s">
        <v>2156</v>
      </c>
      <c r="H440">
        <v>3</v>
      </c>
      <c r="I440">
        <v>3</v>
      </c>
      <c r="J440">
        <v>2</v>
      </c>
      <c r="K440">
        <v>9</v>
      </c>
      <c r="L440">
        <v>10</v>
      </c>
      <c r="M440">
        <v>1</v>
      </c>
      <c r="N440">
        <v>0</v>
      </c>
      <c r="O440">
        <v>9</v>
      </c>
      <c r="P440">
        <v>9</v>
      </c>
      <c r="Q440">
        <v>90</v>
      </c>
      <c r="R440">
        <v>3</v>
      </c>
      <c r="S440">
        <v>66</v>
      </c>
      <c r="T440">
        <v>31</v>
      </c>
      <c r="U440">
        <v>4</v>
      </c>
      <c r="V440">
        <v>7.75</v>
      </c>
      <c r="W440">
        <v>2.8182</v>
      </c>
      <c r="X440" s="1">
        <v>43516</v>
      </c>
      <c r="Y440">
        <v>2</v>
      </c>
      <c r="Z440">
        <v>5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250</v>
      </c>
      <c r="AI440">
        <v>10</v>
      </c>
      <c r="AJ440">
        <v>240</v>
      </c>
      <c r="AK440">
        <v>0</v>
      </c>
    </row>
    <row r="441" spans="1:37" x14ac:dyDescent="0.2">
      <c r="A441">
        <v>513090</v>
      </c>
      <c r="B441" t="s">
        <v>482</v>
      </c>
      <c r="C441">
        <v>21</v>
      </c>
      <c r="D441" t="s">
        <v>1203</v>
      </c>
      <c r="E441" t="s">
        <v>1219</v>
      </c>
      <c r="F441" t="s">
        <v>1220</v>
      </c>
      <c r="G441" t="s">
        <v>2156</v>
      </c>
      <c r="H441">
        <v>1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R441">
        <v>1</v>
      </c>
      <c r="S441">
        <v>0</v>
      </c>
      <c r="T441">
        <v>0</v>
      </c>
      <c r="U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</v>
      </c>
      <c r="AH441">
        <v>10</v>
      </c>
      <c r="AI441">
        <v>0</v>
      </c>
      <c r="AJ441">
        <v>0</v>
      </c>
      <c r="AK441">
        <v>10</v>
      </c>
    </row>
    <row r="442" spans="1:37" x14ac:dyDescent="0.2">
      <c r="A442">
        <v>513076</v>
      </c>
      <c r="B442" t="s">
        <v>482</v>
      </c>
      <c r="C442">
        <v>21</v>
      </c>
      <c r="D442" t="s">
        <v>1203</v>
      </c>
      <c r="E442" t="s">
        <v>1210</v>
      </c>
      <c r="F442" t="s">
        <v>504</v>
      </c>
      <c r="G442" t="s">
        <v>2156</v>
      </c>
      <c r="H442">
        <v>1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R442">
        <v>1</v>
      </c>
      <c r="S442">
        <v>12</v>
      </c>
      <c r="T442">
        <v>4</v>
      </c>
      <c r="U442">
        <v>0</v>
      </c>
      <c r="W442">
        <v>2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30</v>
      </c>
      <c r="AI442">
        <v>0</v>
      </c>
      <c r="AJ442">
        <v>20</v>
      </c>
      <c r="AK442">
        <v>10</v>
      </c>
    </row>
    <row r="443" spans="1:37" x14ac:dyDescent="0.2">
      <c r="A443">
        <v>513075</v>
      </c>
      <c r="B443" t="s">
        <v>482</v>
      </c>
      <c r="C443">
        <v>21</v>
      </c>
      <c r="D443" t="s">
        <v>1203</v>
      </c>
      <c r="E443" t="s">
        <v>1209</v>
      </c>
      <c r="F443" t="s">
        <v>504</v>
      </c>
      <c r="G443" t="s">
        <v>2156</v>
      </c>
      <c r="H443">
        <v>4</v>
      </c>
      <c r="I443">
        <v>4</v>
      </c>
      <c r="J443">
        <v>0</v>
      </c>
      <c r="K443">
        <v>41</v>
      </c>
      <c r="L443">
        <v>96</v>
      </c>
      <c r="M443">
        <v>1</v>
      </c>
      <c r="N443">
        <v>1</v>
      </c>
      <c r="O443">
        <v>21</v>
      </c>
      <c r="P443">
        <v>10.25</v>
      </c>
      <c r="Q443">
        <v>42.708300000000001</v>
      </c>
      <c r="R443">
        <v>4</v>
      </c>
      <c r="S443">
        <v>0</v>
      </c>
      <c r="T443">
        <v>0</v>
      </c>
      <c r="U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44</v>
      </c>
      <c r="AI443">
        <v>44</v>
      </c>
      <c r="AJ443">
        <v>0</v>
      </c>
      <c r="AK443">
        <v>0</v>
      </c>
    </row>
    <row r="444" spans="1:37" x14ac:dyDescent="0.2">
      <c r="A444">
        <v>836983</v>
      </c>
      <c r="B444" t="s">
        <v>482</v>
      </c>
      <c r="C444">
        <v>21</v>
      </c>
      <c r="D444" t="s">
        <v>1203</v>
      </c>
      <c r="E444" t="s">
        <v>1228</v>
      </c>
      <c r="F444" t="s">
        <v>1212</v>
      </c>
      <c r="G444" t="s">
        <v>2156</v>
      </c>
      <c r="H444">
        <v>5</v>
      </c>
      <c r="I444">
        <v>5</v>
      </c>
      <c r="J444">
        <v>2</v>
      </c>
      <c r="K444">
        <v>3</v>
      </c>
      <c r="L444">
        <v>11</v>
      </c>
      <c r="M444">
        <v>0</v>
      </c>
      <c r="N444">
        <v>0</v>
      </c>
      <c r="O444">
        <v>2</v>
      </c>
      <c r="P444">
        <v>1</v>
      </c>
      <c r="Q444">
        <v>27.2727</v>
      </c>
      <c r="R444">
        <v>5</v>
      </c>
      <c r="S444">
        <v>72</v>
      </c>
      <c r="T444">
        <v>56</v>
      </c>
      <c r="U444">
        <v>6</v>
      </c>
      <c r="V444">
        <v>9.3332999999999995</v>
      </c>
      <c r="W444">
        <v>4.6666999999999996</v>
      </c>
      <c r="X444" s="1">
        <v>43518</v>
      </c>
      <c r="Y444">
        <v>1</v>
      </c>
      <c r="Z444">
        <v>5</v>
      </c>
      <c r="AA444">
        <v>3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253</v>
      </c>
      <c r="AI444">
        <v>3</v>
      </c>
      <c r="AJ444">
        <v>230</v>
      </c>
      <c r="AK444">
        <v>20</v>
      </c>
    </row>
    <row r="445" spans="1:37" x14ac:dyDescent="0.2">
      <c r="A445">
        <v>834567</v>
      </c>
      <c r="B445" t="s">
        <v>482</v>
      </c>
      <c r="C445">
        <v>21</v>
      </c>
      <c r="D445" t="s">
        <v>1203</v>
      </c>
      <c r="E445" t="s">
        <v>1226</v>
      </c>
      <c r="F445" t="s">
        <v>1212</v>
      </c>
      <c r="G445" t="s">
        <v>2156</v>
      </c>
      <c r="H445">
        <v>8</v>
      </c>
      <c r="I445">
        <v>8</v>
      </c>
      <c r="J445">
        <v>2</v>
      </c>
      <c r="K445">
        <v>47</v>
      </c>
      <c r="L445">
        <v>69</v>
      </c>
      <c r="M445">
        <v>2</v>
      </c>
      <c r="N445">
        <v>0</v>
      </c>
      <c r="O445">
        <v>21</v>
      </c>
      <c r="P445">
        <v>7.8333000000000004</v>
      </c>
      <c r="Q445">
        <v>68.115899999999996</v>
      </c>
      <c r="R445">
        <v>8</v>
      </c>
      <c r="S445">
        <v>174</v>
      </c>
      <c r="T445">
        <v>86</v>
      </c>
      <c r="U445">
        <v>10</v>
      </c>
      <c r="V445">
        <v>8.6</v>
      </c>
      <c r="W445">
        <v>2.9655</v>
      </c>
      <c r="X445" s="1">
        <v>43552</v>
      </c>
      <c r="Y445">
        <v>3</v>
      </c>
      <c r="Z445">
        <v>10</v>
      </c>
      <c r="AA445">
        <v>3</v>
      </c>
      <c r="AB445">
        <v>0</v>
      </c>
      <c r="AC445">
        <v>4</v>
      </c>
      <c r="AD445">
        <v>0</v>
      </c>
      <c r="AE445">
        <v>0</v>
      </c>
      <c r="AF445">
        <v>0</v>
      </c>
      <c r="AG445">
        <v>0</v>
      </c>
      <c r="AH445">
        <v>639</v>
      </c>
      <c r="AI445">
        <v>79</v>
      </c>
      <c r="AJ445">
        <v>520</v>
      </c>
      <c r="AK445">
        <v>40</v>
      </c>
    </row>
    <row r="446" spans="1:37" x14ac:dyDescent="0.2">
      <c r="A446">
        <v>513079</v>
      </c>
      <c r="B446" t="s">
        <v>482</v>
      </c>
      <c r="C446">
        <v>21</v>
      </c>
      <c r="D446" t="s">
        <v>1203</v>
      </c>
      <c r="E446" t="s">
        <v>1213</v>
      </c>
      <c r="F446" t="s">
        <v>504</v>
      </c>
      <c r="G446" t="s">
        <v>2156</v>
      </c>
      <c r="H446">
        <v>10</v>
      </c>
      <c r="I446">
        <v>10</v>
      </c>
      <c r="J446">
        <v>0</v>
      </c>
      <c r="K446">
        <v>112</v>
      </c>
      <c r="L446">
        <v>122</v>
      </c>
      <c r="M446">
        <v>6</v>
      </c>
      <c r="N446">
        <v>3</v>
      </c>
      <c r="O446">
        <v>38</v>
      </c>
      <c r="P446">
        <v>11.2</v>
      </c>
      <c r="Q446">
        <v>91.803299999999993</v>
      </c>
      <c r="R446">
        <v>10</v>
      </c>
      <c r="S446">
        <v>0</v>
      </c>
      <c r="T446">
        <v>0</v>
      </c>
      <c r="U446">
        <v>0</v>
      </c>
      <c r="Y446">
        <v>0</v>
      </c>
      <c r="Z446">
        <v>0</v>
      </c>
      <c r="AA446">
        <v>0</v>
      </c>
      <c r="AB446">
        <v>0</v>
      </c>
      <c r="AC446">
        <v>12</v>
      </c>
      <c r="AD446">
        <v>0</v>
      </c>
      <c r="AE446">
        <v>0</v>
      </c>
      <c r="AF446">
        <v>1</v>
      </c>
      <c r="AG446">
        <v>2</v>
      </c>
      <c r="AH446">
        <v>384</v>
      </c>
      <c r="AI446">
        <v>224</v>
      </c>
      <c r="AJ446">
        <v>0</v>
      </c>
      <c r="AK446">
        <v>160</v>
      </c>
    </row>
    <row r="447" spans="1:37" x14ac:dyDescent="0.2">
      <c r="A447">
        <v>1112320</v>
      </c>
      <c r="B447" t="s">
        <v>482</v>
      </c>
      <c r="C447">
        <v>21</v>
      </c>
      <c r="D447" t="s">
        <v>1203</v>
      </c>
      <c r="E447" t="s">
        <v>1231</v>
      </c>
      <c r="F447" t="s">
        <v>1232</v>
      </c>
      <c r="G447" t="s">
        <v>2156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R447">
        <v>1</v>
      </c>
      <c r="S447">
        <v>0</v>
      </c>
      <c r="T447">
        <v>0</v>
      </c>
      <c r="U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">
      <c r="A448">
        <v>513074</v>
      </c>
      <c r="B448" t="s">
        <v>482</v>
      </c>
      <c r="C448">
        <v>21</v>
      </c>
      <c r="D448" t="s">
        <v>1203</v>
      </c>
      <c r="E448" t="s">
        <v>655</v>
      </c>
      <c r="F448" t="s">
        <v>504</v>
      </c>
      <c r="G448" t="s">
        <v>2156</v>
      </c>
      <c r="H448">
        <v>8</v>
      </c>
      <c r="I448">
        <v>8</v>
      </c>
      <c r="J448">
        <v>1</v>
      </c>
      <c r="K448">
        <v>44</v>
      </c>
      <c r="L448">
        <v>54</v>
      </c>
      <c r="M448">
        <v>1</v>
      </c>
      <c r="N448">
        <v>3</v>
      </c>
      <c r="O448">
        <v>13</v>
      </c>
      <c r="P448">
        <v>6.2857000000000003</v>
      </c>
      <c r="Q448">
        <v>81.481499999999997</v>
      </c>
      <c r="R448">
        <v>8</v>
      </c>
      <c r="S448">
        <v>0</v>
      </c>
      <c r="T448">
        <v>0</v>
      </c>
      <c r="U448">
        <v>0</v>
      </c>
      <c r="Y448">
        <v>0</v>
      </c>
      <c r="Z448">
        <v>0</v>
      </c>
      <c r="AA448">
        <v>0</v>
      </c>
      <c r="AB448">
        <v>0</v>
      </c>
      <c r="AC448">
        <v>5</v>
      </c>
      <c r="AD448">
        <v>0</v>
      </c>
      <c r="AE448">
        <v>0</v>
      </c>
      <c r="AF448">
        <v>0</v>
      </c>
      <c r="AG448">
        <v>0</v>
      </c>
      <c r="AH448">
        <v>131</v>
      </c>
      <c r="AI448">
        <v>81</v>
      </c>
      <c r="AJ448">
        <v>0</v>
      </c>
      <c r="AK448">
        <v>50</v>
      </c>
    </row>
    <row r="449" spans="1:37" x14ac:dyDescent="0.2">
      <c r="A449">
        <v>512808</v>
      </c>
      <c r="B449" t="s">
        <v>482</v>
      </c>
      <c r="C449">
        <v>21</v>
      </c>
      <c r="D449" t="s">
        <v>1203</v>
      </c>
      <c r="E449" t="s">
        <v>981</v>
      </c>
      <c r="F449" t="s">
        <v>504</v>
      </c>
      <c r="G449" t="s">
        <v>2156</v>
      </c>
      <c r="H449">
        <v>6</v>
      </c>
      <c r="I449">
        <v>6</v>
      </c>
      <c r="J449">
        <v>2</v>
      </c>
      <c r="K449">
        <v>29</v>
      </c>
      <c r="L449">
        <v>36</v>
      </c>
      <c r="M449">
        <v>0</v>
      </c>
      <c r="N449">
        <v>1</v>
      </c>
      <c r="O449">
        <v>11</v>
      </c>
      <c r="P449">
        <v>7.25</v>
      </c>
      <c r="Q449">
        <v>80.555599999999998</v>
      </c>
      <c r="R449">
        <v>6</v>
      </c>
      <c r="S449">
        <v>126</v>
      </c>
      <c r="T449">
        <v>72</v>
      </c>
      <c r="U449">
        <v>11</v>
      </c>
      <c r="V449">
        <v>6.5454999999999997</v>
      </c>
      <c r="W449">
        <v>3.4285999999999999</v>
      </c>
      <c r="X449" s="1">
        <v>43541</v>
      </c>
      <c r="Y449">
        <v>2</v>
      </c>
      <c r="Z449">
        <v>3</v>
      </c>
      <c r="AA449">
        <v>1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521</v>
      </c>
      <c r="AI449">
        <v>51</v>
      </c>
      <c r="AJ449">
        <v>450</v>
      </c>
      <c r="AK449">
        <v>20</v>
      </c>
    </row>
    <row r="450" spans="1:37" x14ac:dyDescent="0.2">
      <c r="A450">
        <v>836982</v>
      </c>
      <c r="B450" t="s">
        <v>482</v>
      </c>
      <c r="C450">
        <v>21</v>
      </c>
      <c r="D450" t="s">
        <v>1203</v>
      </c>
      <c r="E450" t="s">
        <v>1227</v>
      </c>
      <c r="F450" t="s">
        <v>1212</v>
      </c>
      <c r="G450" t="s">
        <v>2156</v>
      </c>
      <c r="H450">
        <v>4</v>
      </c>
      <c r="I450">
        <v>4</v>
      </c>
      <c r="J450">
        <v>0</v>
      </c>
      <c r="K450">
        <v>17</v>
      </c>
      <c r="L450">
        <v>44</v>
      </c>
      <c r="M450">
        <v>0</v>
      </c>
      <c r="N450">
        <v>0</v>
      </c>
      <c r="O450">
        <v>13</v>
      </c>
      <c r="P450">
        <v>4.25</v>
      </c>
      <c r="Q450">
        <v>38.636400000000002</v>
      </c>
      <c r="R450">
        <v>4</v>
      </c>
      <c r="S450">
        <v>42</v>
      </c>
      <c r="T450">
        <v>24</v>
      </c>
      <c r="U450">
        <v>1</v>
      </c>
      <c r="V450">
        <v>24</v>
      </c>
      <c r="W450">
        <v>3.4285999999999999</v>
      </c>
      <c r="X450" s="1">
        <v>43476</v>
      </c>
      <c r="Y450">
        <v>1</v>
      </c>
      <c r="Z450">
        <v>2</v>
      </c>
      <c r="AA450">
        <v>1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157</v>
      </c>
      <c r="AI450">
        <v>27</v>
      </c>
      <c r="AJ450">
        <v>110</v>
      </c>
      <c r="AK450">
        <v>20</v>
      </c>
    </row>
    <row r="451" spans="1:37" x14ac:dyDescent="0.2">
      <c r="A451">
        <v>513086</v>
      </c>
      <c r="B451" t="s">
        <v>482</v>
      </c>
      <c r="C451">
        <v>21</v>
      </c>
      <c r="D451" t="s">
        <v>1203</v>
      </c>
      <c r="E451" t="s">
        <v>1216</v>
      </c>
      <c r="F451" t="s">
        <v>504</v>
      </c>
      <c r="G451" t="s">
        <v>2156</v>
      </c>
      <c r="H451">
        <v>11</v>
      </c>
      <c r="I451">
        <v>11</v>
      </c>
      <c r="J451">
        <v>0</v>
      </c>
      <c r="K451">
        <v>138</v>
      </c>
      <c r="L451">
        <v>140</v>
      </c>
      <c r="M451">
        <v>7</v>
      </c>
      <c r="N451">
        <v>7</v>
      </c>
      <c r="O451">
        <v>30</v>
      </c>
      <c r="P451">
        <v>12.545500000000001</v>
      </c>
      <c r="Q451">
        <v>98.571399999999997</v>
      </c>
      <c r="R451">
        <v>11</v>
      </c>
      <c r="S451">
        <v>240</v>
      </c>
      <c r="T451">
        <v>113</v>
      </c>
      <c r="U451">
        <v>11</v>
      </c>
      <c r="V451">
        <v>10.2727</v>
      </c>
      <c r="W451">
        <v>2.8250000000000002</v>
      </c>
      <c r="X451" s="1">
        <v>43531</v>
      </c>
      <c r="Y451">
        <v>6</v>
      </c>
      <c r="Z451">
        <v>12</v>
      </c>
      <c r="AA451">
        <v>1</v>
      </c>
      <c r="AB451">
        <v>0</v>
      </c>
      <c r="AC451">
        <v>2</v>
      </c>
      <c r="AD451">
        <v>0</v>
      </c>
      <c r="AE451">
        <v>0</v>
      </c>
      <c r="AF451">
        <v>0</v>
      </c>
      <c r="AG451">
        <v>2</v>
      </c>
      <c r="AH451">
        <v>1109</v>
      </c>
      <c r="AI451">
        <v>319</v>
      </c>
      <c r="AJ451">
        <v>750</v>
      </c>
      <c r="AK451">
        <v>40</v>
      </c>
    </row>
    <row r="452" spans="1:37" x14ac:dyDescent="0.2">
      <c r="A452">
        <v>834566</v>
      </c>
      <c r="B452" t="s">
        <v>482</v>
      </c>
      <c r="C452">
        <v>21</v>
      </c>
      <c r="D452" t="s">
        <v>1203</v>
      </c>
      <c r="E452" t="s">
        <v>1224</v>
      </c>
      <c r="F452" t="s">
        <v>1225</v>
      </c>
      <c r="G452" t="s">
        <v>2156</v>
      </c>
      <c r="H452">
        <v>3</v>
      </c>
      <c r="I452">
        <v>3</v>
      </c>
      <c r="J452">
        <v>2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3</v>
      </c>
      <c r="S452">
        <v>48</v>
      </c>
      <c r="T452">
        <v>31</v>
      </c>
      <c r="U452">
        <v>0</v>
      </c>
      <c r="W452">
        <v>3.875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2</v>
      </c>
      <c r="AH452">
        <v>50</v>
      </c>
      <c r="AI452">
        <v>-10</v>
      </c>
      <c r="AJ452">
        <v>40</v>
      </c>
      <c r="AK452">
        <v>20</v>
      </c>
    </row>
    <row r="453" spans="1:37" x14ac:dyDescent="0.2">
      <c r="A453">
        <v>1212207</v>
      </c>
      <c r="B453" t="s">
        <v>482</v>
      </c>
      <c r="C453">
        <v>21</v>
      </c>
      <c r="D453" t="s">
        <v>1233</v>
      </c>
      <c r="E453" t="s">
        <v>1001</v>
      </c>
      <c r="F453" t="s">
        <v>528</v>
      </c>
      <c r="G453" t="s">
        <v>2156</v>
      </c>
      <c r="H453">
        <v>11</v>
      </c>
      <c r="I453">
        <v>11</v>
      </c>
      <c r="J453">
        <v>0</v>
      </c>
      <c r="K453">
        <v>78</v>
      </c>
      <c r="L453">
        <v>110</v>
      </c>
      <c r="M453">
        <v>1</v>
      </c>
      <c r="N453">
        <v>2</v>
      </c>
      <c r="O453">
        <v>25</v>
      </c>
      <c r="P453">
        <v>7.0909000000000004</v>
      </c>
      <c r="Q453">
        <v>70.909099999999995</v>
      </c>
      <c r="R453">
        <v>11</v>
      </c>
      <c r="S453">
        <v>120</v>
      </c>
      <c r="T453">
        <v>110</v>
      </c>
      <c r="U453">
        <v>12</v>
      </c>
      <c r="V453">
        <v>9.1667000000000005</v>
      </c>
      <c r="W453">
        <v>5.5</v>
      </c>
      <c r="X453" s="1">
        <v>43611</v>
      </c>
      <c r="Y453">
        <v>0</v>
      </c>
      <c r="Z453">
        <v>14</v>
      </c>
      <c r="AA453">
        <v>9</v>
      </c>
      <c r="AB453">
        <v>0</v>
      </c>
      <c r="AC453">
        <v>6</v>
      </c>
      <c r="AD453">
        <v>0</v>
      </c>
      <c r="AE453">
        <v>0</v>
      </c>
      <c r="AF453">
        <v>1</v>
      </c>
      <c r="AG453">
        <v>2</v>
      </c>
      <c r="AH453">
        <v>593</v>
      </c>
      <c r="AI453">
        <v>93</v>
      </c>
      <c r="AJ453">
        <v>400</v>
      </c>
      <c r="AK453">
        <v>100</v>
      </c>
    </row>
    <row r="454" spans="1:37" x14ac:dyDescent="0.2">
      <c r="A454">
        <v>515369</v>
      </c>
      <c r="B454" t="s">
        <v>482</v>
      </c>
      <c r="C454">
        <v>21</v>
      </c>
      <c r="D454" t="s">
        <v>1233</v>
      </c>
      <c r="E454" t="s">
        <v>1096</v>
      </c>
      <c r="F454" t="s">
        <v>1244</v>
      </c>
      <c r="G454" t="s">
        <v>2156</v>
      </c>
      <c r="H454">
        <v>11</v>
      </c>
      <c r="I454">
        <v>11</v>
      </c>
      <c r="J454">
        <v>1</v>
      </c>
      <c r="K454">
        <v>119</v>
      </c>
      <c r="L454">
        <v>224</v>
      </c>
      <c r="M454">
        <v>3</v>
      </c>
      <c r="N454">
        <v>4</v>
      </c>
      <c r="O454">
        <v>41</v>
      </c>
      <c r="P454">
        <v>11.9</v>
      </c>
      <c r="Q454">
        <v>53.125</v>
      </c>
      <c r="R454">
        <v>11</v>
      </c>
      <c r="S454">
        <v>133</v>
      </c>
      <c r="T454">
        <v>135</v>
      </c>
      <c r="U454">
        <v>8</v>
      </c>
      <c r="V454">
        <v>16.875</v>
      </c>
      <c r="W454">
        <v>6.0902000000000003</v>
      </c>
      <c r="X454" s="1">
        <v>43575</v>
      </c>
      <c r="Y454">
        <v>0</v>
      </c>
      <c r="Z454">
        <v>15</v>
      </c>
      <c r="AA454">
        <v>8</v>
      </c>
      <c r="AB454">
        <v>0</v>
      </c>
      <c r="AC454">
        <v>5</v>
      </c>
      <c r="AD454">
        <v>0</v>
      </c>
      <c r="AE454">
        <v>0</v>
      </c>
      <c r="AF454">
        <v>0</v>
      </c>
      <c r="AG454">
        <v>0</v>
      </c>
      <c r="AH454">
        <v>470</v>
      </c>
      <c r="AI454">
        <v>180</v>
      </c>
      <c r="AJ454">
        <v>240</v>
      </c>
      <c r="AK454">
        <v>50</v>
      </c>
    </row>
    <row r="455" spans="1:37" x14ac:dyDescent="0.2">
      <c r="A455">
        <v>1275449</v>
      </c>
      <c r="B455" t="s">
        <v>482</v>
      </c>
      <c r="C455">
        <v>21</v>
      </c>
      <c r="D455" t="s">
        <v>1233</v>
      </c>
      <c r="E455" t="s">
        <v>1252</v>
      </c>
      <c r="F455" t="s">
        <v>1253</v>
      </c>
      <c r="G455" t="s">
        <v>2156</v>
      </c>
      <c r="H455">
        <v>3</v>
      </c>
      <c r="I455">
        <v>3</v>
      </c>
      <c r="J455">
        <v>1</v>
      </c>
      <c r="K455">
        <v>23</v>
      </c>
      <c r="L455">
        <v>20</v>
      </c>
      <c r="M455">
        <v>1</v>
      </c>
      <c r="N455">
        <v>2</v>
      </c>
      <c r="O455">
        <v>22</v>
      </c>
      <c r="P455">
        <v>11.5</v>
      </c>
      <c r="Q455">
        <v>115</v>
      </c>
      <c r="R455">
        <v>3</v>
      </c>
      <c r="S455">
        <v>0</v>
      </c>
      <c r="T455">
        <v>0</v>
      </c>
      <c r="U455">
        <v>0</v>
      </c>
      <c r="Y455">
        <v>0</v>
      </c>
      <c r="Z455">
        <v>0</v>
      </c>
      <c r="AA455">
        <v>0</v>
      </c>
      <c r="AB455">
        <v>0</v>
      </c>
      <c r="AC455">
        <v>3</v>
      </c>
      <c r="AD455">
        <v>0</v>
      </c>
      <c r="AE455">
        <v>0</v>
      </c>
      <c r="AF455">
        <v>0</v>
      </c>
      <c r="AG455">
        <v>0</v>
      </c>
      <c r="AH455">
        <v>98</v>
      </c>
      <c r="AI455">
        <v>68</v>
      </c>
      <c r="AJ455">
        <v>0</v>
      </c>
      <c r="AK455">
        <v>30</v>
      </c>
    </row>
    <row r="456" spans="1:37" x14ac:dyDescent="0.2">
      <c r="A456">
        <v>515360</v>
      </c>
      <c r="B456" t="s">
        <v>482</v>
      </c>
      <c r="C456">
        <v>21</v>
      </c>
      <c r="D456" t="s">
        <v>1233</v>
      </c>
      <c r="E456" t="s">
        <v>1240</v>
      </c>
      <c r="F456" t="s">
        <v>1241</v>
      </c>
      <c r="G456" t="s">
        <v>2156</v>
      </c>
      <c r="H456">
        <v>9</v>
      </c>
      <c r="I456">
        <v>9</v>
      </c>
      <c r="J456">
        <v>0</v>
      </c>
      <c r="K456">
        <v>92</v>
      </c>
      <c r="L456">
        <v>134</v>
      </c>
      <c r="M456">
        <v>1</v>
      </c>
      <c r="N456">
        <v>7</v>
      </c>
      <c r="O456">
        <v>44</v>
      </c>
      <c r="P456">
        <v>10.222200000000001</v>
      </c>
      <c r="Q456">
        <v>68.656700000000001</v>
      </c>
      <c r="R456">
        <v>9</v>
      </c>
      <c r="S456">
        <v>154</v>
      </c>
      <c r="T456">
        <v>145</v>
      </c>
      <c r="U456">
        <v>6</v>
      </c>
      <c r="V456">
        <v>24.166699999999999</v>
      </c>
      <c r="W456">
        <v>5.6494</v>
      </c>
      <c r="X456" s="1">
        <v>43518</v>
      </c>
      <c r="Y456">
        <v>0</v>
      </c>
      <c r="Z456">
        <v>10</v>
      </c>
      <c r="AA456">
        <v>10</v>
      </c>
      <c r="AB456">
        <v>0</v>
      </c>
      <c r="AC456">
        <v>2</v>
      </c>
      <c r="AD456">
        <v>0</v>
      </c>
      <c r="AE456">
        <v>1</v>
      </c>
      <c r="AF456">
        <v>0</v>
      </c>
      <c r="AG456">
        <v>3</v>
      </c>
      <c r="AH456">
        <v>407</v>
      </c>
      <c r="AI456">
        <v>127</v>
      </c>
      <c r="AJ456">
        <v>220</v>
      </c>
      <c r="AK456">
        <v>60</v>
      </c>
    </row>
    <row r="457" spans="1:37" x14ac:dyDescent="0.2">
      <c r="A457">
        <v>515362</v>
      </c>
      <c r="B457" t="s">
        <v>482</v>
      </c>
      <c r="C457">
        <v>21</v>
      </c>
      <c r="D457" t="s">
        <v>1233</v>
      </c>
      <c r="E457" t="s">
        <v>800</v>
      </c>
      <c r="F457" t="s">
        <v>1057</v>
      </c>
      <c r="G457" t="s">
        <v>2156</v>
      </c>
      <c r="H457">
        <v>5</v>
      </c>
      <c r="I457">
        <v>5</v>
      </c>
      <c r="J457">
        <v>0</v>
      </c>
      <c r="K457">
        <v>10</v>
      </c>
      <c r="L457">
        <v>31</v>
      </c>
      <c r="M457">
        <v>0</v>
      </c>
      <c r="N457">
        <v>0</v>
      </c>
      <c r="O457">
        <v>4</v>
      </c>
      <c r="P457">
        <v>2</v>
      </c>
      <c r="Q457">
        <v>32.258099999999999</v>
      </c>
      <c r="R457">
        <v>5</v>
      </c>
      <c r="S457">
        <v>18</v>
      </c>
      <c r="T457">
        <v>33</v>
      </c>
      <c r="U457">
        <v>0</v>
      </c>
      <c r="W457">
        <v>11</v>
      </c>
      <c r="Y457">
        <v>0</v>
      </c>
      <c r="Z457">
        <v>5</v>
      </c>
      <c r="AA457">
        <v>3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-50</v>
      </c>
      <c r="AI457">
        <v>-30</v>
      </c>
      <c r="AJ457">
        <v>-20</v>
      </c>
      <c r="AK457">
        <v>0</v>
      </c>
    </row>
    <row r="458" spans="1:37" x14ac:dyDescent="0.2">
      <c r="A458">
        <v>847361</v>
      </c>
      <c r="B458" t="s">
        <v>482</v>
      </c>
      <c r="C458">
        <v>21</v>
      </c>
      <c r="D458" t="s">
        <v>1233</v>
      </c>
      <c r="E458" t="s">
        <v>1246</v>
      </c>
      <c r="F458" t="s">
        <v>1247</v>
      </c>
      <c r="G458" t="s">
        <v>2156</v>
      </c>
      <c r="H458">
        <v>8</v>
      </c>
      <c r="I458">
        <v>8</v>
      </c>
      <c r="J458">
        <v>1</v>
      </c>
      <c r="K458">
        <v>16</v>
      </c>
      <c r="L458">
        <v>52</v>
      </c>
      <c r="M458">
        <v>0</v>
      </c>
      <c r="N458">
        <v>0</v>
      </c>
      <c r="O458">
        <v>7</v>
      </c>
      <c r="P458">
        <v>2.2856999999999998</v>
      </c>
      <c r="Q458">
        <v>30.769200000000001</v>
      </c>
      <c r="R458">
        <v>8</v>
      </c>
      <c r="S458">
        <v>0</v>
      </c>
      <c r="T458">
        <v>0</v>
      </c>
      <c r="U458">
        <v>0</v>
      </c>
      <c r="Y458">
        <v>0</v>
      </c>
      <c r="Z458">
        <v>0</v>
      </c>
      <c r="AA458">
        <v>0</v>
      </c>
      <c r="AB458">
        <v>0</v>
      </c>
      <c r="AC458">
        <v>2</v>
      </c>
      <c r="AD458">
        <v>0</v>
      </c>
      <c r="AE458">
        <v>3</v>
      </c>
      <c r="AF458">
        <v>0</v>
      </c>
      <c r="AG458">
        <v>0</v>
      </c>
      <c r="AH458">
        <v>36</v>
      </c>
      <c r="AI458">
        <v>-14</v>
      </c>
      <c r="AJ458">
        <v>0</v>
      </c>
      <c r="AK458">
        <v>50</v>
      </c>
    </row>
    <row r="459" spans="1:37" x14ac:dyDescent="0.2">
      <c r="A459">
        <v>513035</v>
      </c>
      <c r="B459" t="s">
        <v>482</v>
      </c>
      <c r="C459">
        <v>21</v>
      </c>
      <c r="D459" t="s">
        <v>1233</v>
      </c>
      <c r="E459" t="s">
        <v>878</v>
      </c>
      <c r="F459" t="s">
        <v>1236</v>
      </c>
      <c r="G459" t="s">
        <v>2156</v>
      </c>
      <c r="H459">
        <v>7</v>
      </c>
      <c r="I459">
        <v>7</v>
      </c>
      <c r="J459">
        <v>1</v>
      </c>
      <c r="K459">
        <v>13</v>
      </c>
      <c r="L459">
        <v>25</v>
      </c>
      <c r="M459">
        <v>0</v>
      </c>
      <c r="N459">
        <v>0</v>
      </c>
      <c r="O459">
        <v>4</v>
      </c>
      <c r="P459">
        <v>2.1667000000000001</v>
      </c>
      <c r="Q459">
        <v>52</v>
      </c>
      <c r="R459">
        <v>7</v>
      </c>
      <c r="S459">
        <v>112</v>
      </c>
      <c r="T459">
        <v>97</v>
      </c>
      <c r="U459">
        <v>5</v>
      </c>
      <c r="V459">
        <v>19.399999999999999</v>
      </c>
      <c r="W459">
        <v>5.1963999999999997</v>
      </c>
      <c r="X459" s="1">
        <v>43538</v>
      </c>
      <c r="Y459">
        <v>1</v>
      </c>
      <c r="Z459">
        <v>6</v>
      </c>
      <c r="AA459">
        <v>3</v>
      </c>
      <c r="AB459">
        <v>0</v>
      </c>
      <c r="AC459">
        <v>2</v>
      </c>
      <c r="AD459">
        <v>0</v>
      </c>
      <c r="AE459">
        <v>0</v>
      </c>
      <c r="AF459">
        <v>0</v>
      </c>
      <c r="AG459">
        <v>1</v>
      </c>
      <c r="AH459">
        <v>263</v>
      </c>
      <c r="AI459">
        <v>3</v>
      </c>
      <c r="AJ459">
        <v>230</v>
      </c>
      <c r="AK459">
        <v>30</v>
      </c>
    </row>
    <row r="460" spans="1:37" x14ac:dyDescent="0.2">
      <c r="A460">
        <v>843868</v>
      </c>
      <c r="B460" t="s">
        <v>482</v>
      </c>
      <c r="C460">
        <v>21</v>
      </c>
      <c r="D460" t="s">
        <v>1233</v>
      </c>
      <c r="E460" t="s">
        <v>1245</v>
      </c>
      <c r="F460" t="s">
        <v>752</v>
      </c>
      <c r="G460" t="s">
        <v>2156</v>
      </c>
      <c r="H460">
        <v>4</v>
      </c>
      <c r="I460">
        <v>4</v>
      </c>
      <c r="J460">
        <v>1</v>
      </c>
      <c r="K460">
        <v>9</v>
      </c>
      <c r="L460">
        <v>26</v>
      </c>
      <c r="M460">
        <v>0</v>
      </c>
      <c r="N460">
        <v>0</v>
      </c>
      <c r="O460">
        <v>5</v>
      </c>
      <c r="P460">
        <v>3</v>
      </c>
      <c r="Q460">
        <v>34.615400000000001</v>
      </c>
      <c r="R460">
        <v>4</v>
      </c>
      <c r="S460">
        <v>0</v>
      </c>
      <c r="T460">
        <v>0</v>
      </c>
      <c r="U460">
        <v>0</v>
      </c>
      <c r="Y460">
        <v>0</v>
      </c>
      <c r="Z460">
        <v>0</v>
      </c>
      <c r="AA460">
        <v>0</v>
      </c>
      <c r="AB460">
        <v>0</v>
      </c>
      <c r="AC460">
        <v>2</v>
      </c>
      <c r="AD460">
        <v>0</v>
      </c>
      <c r="AE460">
        <v>0</v>
      </c>
      <c r="AF460">
        <v>0</v>
      </c>
      <c r="AG460">
        <v>0</v>
      </c>
      <c r="AH460">
        <v>19</v>
      </c>
      <c r="AI460">
        <v>-1</v>
      </c>
      <c r="AJ460">
        <v>0</v>
      </c>
      <c r="AK460">
        <v>20</v>
      </c>
    </row>
    <row r="461" spans="1:37" x14ac:dyDescent="0.2">
      <c r="A461">
        <v>515365</v>
      </c>
      <c r="B461" t="s">
        <v>482</v>
      </c>
      <c r="C461">
        <v>21</v>
      </c>
      <c r="D461" t="s">
        <v>1233</v>
      </c>
      <c r="E461" t="s">
        <v>1242</v>
      </c>
      <c r="F461" t="s">
        <v>702</v>
      </c>
      <c r="G461" t="s">
        <v>2156</v>
      </c>
      <c r="H461">
        <v>5</v>
      </c>
      <c r="I461">
        <v>5</v>
      </c>
      <c r="J461">
        <v>1</v>
      </c>
      <c r="K461">
        <v>17</v>
      </c>
      <c r="L461">
        <v>27</v>
      </c>
      <c r="M461">
        <v>0</v>
      </c>
      <c r="N461">
        <v>0</v>
      </c>
      <c r="O461">
        <v>13</v>
      </c>
      <c r="P461">
        <v>4.25</v>
      </c>
      <c r="Q461">
        <v>62.963000000000001</v>
      </c>
      <c r="R461">
        <v>5</v>
      </c>
      <c r="S461">
        <v>6</v>
      </c>
      <c r="T461">
        <v>10</v>
      </c>
      <c r="U461">
        <v>0</v>
      </c>
      <c r="W461">
        <v>10</v>
      </c>
      <c r="Y461">
        <v>0</v>
      </c>
      <c r="Z461">
        <v>4</v>
      </c>
      <c r="AA461">
        <v>0</v>
      </c>
      <c r="AB461">
        <v>0</v>
      </c>
      <c r="AC461">
        <v>2</v>
      </c>
      <c r="AD461">
        <v>0</v>
      </c>
      <c r="AE461">
        <v>0</v>
      </c>
      <c r="AF461">
        <v>0</v>
      </c>
      <c r="AG461">
        <v>0</v>
      </c>
      <c r="AH461">
        <v>37</v>
      </c>
      <c r="AI461">
        <v>17</v>
      </c>
      <c r="AJ461">
        <v>0</v>
      </c>
      <c r="AK461">
        <v>20</v>
      </c>
    </row>
    <row r="462" spans="1:37" x14ac:dyDescent="0.2">
      <c r="A462">
        <v>515359</v>
      </c>
      <c r="B462" t="s">
        <v>482</v>
      </c>
      <c r="C462">
        <v>21</v>
      </c>
      <c r="D462" t="s">
        <v>1233</v>
      </c>
      <c r="E462" t="s">
        <v>1238</v>
      </c>
      <c r="F462" t="s">
        <v>1239</v>
      </c>
      <c r="G462" t="s">
        <v>2156</v>
      </c>
      <c r="H462">
        <v>3</v>
      </c>
      <c r="I462">
        <v>3</v>
      </c>
      <c r="J462">
        <v>0</v>
      </c>
      <c r="K462">
        <v>12</v>
      </c>
      <c r="L462">
        <v>33</v>
      </c>
      <c r="M462">
        <v>0</v>
      </c>
      <c r="N462">
        <v>0</v>
      </c>
      <c r="O462">
        <v>5</v>
      </c>
      <c r="P462">
        <v>4</v>
      </c>
      <c r="Q462">
        <v>36.363599999999998</v>
      </c>
      <c r="R462">
        <v>3</v>
      </c>
      <c r="S462">
        <v>0</v>
      </c>
      <c r="T462">
        <v>0</v>
      </c>
      <c r="U462">
        <v>0</v>
      </c>
      <c r="Y462">
        <v>0</v>
      </c>
      <c r="Z462">
        <v>0</v>
      </c>
      <c r="AA462">
        <v>0</v>
      </c>
      <c r="AB462">
        <v>0</v>
      </c>
      <c r="AC462">
        <v>2</v>
      </c>
      <c r="AD462">
        <v>0</v>
      </c>
      <c r="AE462">
        <v>1</v>
      </c>
      <c r="AF462">
        <v>0</v>
      </c>
      <c r="AG462">
        <v>0</v>
      </c>
      <c r="AH462">
        <v>32</v>
      </c>
      <c r="AI462">
        <v>2</v>
      </c>
      <c r="AJ462">
        <v>0</v>
      </c>
      <c r="AK462">
        <v>30</v>
      </c>
    </row>
    <row r="463" spans="1:37" x14ac:dyDescent="0.2">
      <c r="A463">
        <v>512724</v>
      </c>
      <c r="B463" t="s">
        <v>482</v>
      </c>
      <c r="C463">
        <v>21</v>
      </c>
      <c r="D463" t="s">
        <v>1233</v>
      </c>
      <c r="E463" t="s">
        <v>1235</v>
      </c>
      <c r="F463" t="s">
        <v>702</v>
      </c>
      <c r="G463" t="s">
        <v>2156</v>
      </c>
      <c r="H463">
        <v>5</v>
      </c>
      <c r="I463">
        <v>5</v>
      </c>
      <c r="J463">
        <v>0</v>
      </c>
      <c r="K463">
        <v>44</v>
      </c>
      <c r="L463">
        <v>71</v>
      </c>
      <c r="M463">
        <v>1</v>
      </c>
      <c r="N463">
        <v>2</v>
      </c>
      <c r="O463">
        <v>13</v>
      </c>
      <c r="P463">
        <v>8.8000000000000007</v>
      </c>
      <c r="Q463">
        <v>61.971800000000002</v>
      </c>
      <c r="R463">
        <v>5</v>
      </c>
      <c r="S463">
        <v>0</v>
      </c>
      <c r="T463">
        <v>0</v>
      </c>
      <c r="U463"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1</v>
      </c>
      <c r="AG463">
        <v>1</v>
      </c>
      <c r="AH463">
        <v>99</v>
      </c>
      <c r="AI463">
        <v>59</v>
      </c>
      <c r="AJ463">
        <v>0</v>
      </c>
      <c r="AK463">
        <v>40</v>
      </c>
    </row>
    <row r="464" spans="1:37" x14ac:dyDescent="0.2">
      <c r="A464">
        <v>1212208</v>
      </c>
      <c r="B464" t="s">
        <v>482</v>
      </c>
      <c r="C464">
        <v>21</v>
      </c>
      <c r="D464" t="s">
        <v>1233</v>
      </c>
      <c r="E464" t="s">
        <v>1248</v>
      </c>
      <c r="F464" t="s">
        <v>622</v>
      </c>
      <c r="G464" t="s">
        <v>2156</v>
      </c>
      <c r="H464">
        <v>8</v>
      </c>
      <c r="I464">
        <v>8</v>
      </c>
      <c r="J464">
        <v>4</v>
      </c>
      <c r="K464">
        <v>13</v>
      </c>
      <c r="L464">
        <v>44</v>
      </c>
      <c r="M464">
        <v>0</v>
      </c>
      <c r="N464">
        <v>1</v>
      </c>
      <c r="O464">
        <v>8</v>
      </c>
      <c r="P464">
        <v>3.25</v>
      </c>
      <c r="Q464">
        <v>29.545500000000001</v>
      </c>
      <c r="R464">
        <v>8</v>
      </c>
      <c r="S464">
        <v>96</v>
      </c>
      <c r="T464">
        <v>65</v>
      </c>
      <c r="U464">
        <v>5</v>
      </c>
      <c r="V464">
        <v>13</v>
      </c>
      <c r="W464">
        <v>4.0625</v>
      </c>
      <c r="X464" s="1">
        <v>43513</v>
      </c>
      <c r="Y464">
        <v>0</v>
      </c>
      <c r="Z464">
        <v>8</v>
      </c>
      <c r="AA464">
        <v>0</v>
      </c>
      <c r="AB464">
        <v>0</v>
      </c>
      <c r="AC464">
        <v>3</v>
      </c>
      <c r="AD464">
        <v>0</v>
      </c>
      <c r="AE464">
        <v>0</v>
      </c>
      <c r="AF464">
        <v>0</v>
      </c>
      <c r="AG464">
        <v>1</v>
      </c>
      <c r="AH464">
        <v>235</v>
      </c>
      <c r="AI464">
        <v>-5</v>
      </c>
      <c r="AJ464">
        <v>200</v>
      </c>
      <c r="AK464">
        <v>40</v>
      </c>
    </row>
    <row r="465" spans="1:37" x14ac:dyDescent="0.2">
      <c r="A465">
        <v>515356</v>
      </c>
      <c r="B465" t="s">
        <v>482</v>
      </c>
      <c r="C465">
        <v>21</v>
      </c>
      <c r="D465" t="s">
        <v>1233</v>
      </c>
      <c r="E465" t="s">
        <v>572</v>
      </c>
      <c r="F465" t="s">
        <v>793</v>
      </c>
      <c r="G465" t="s">
        <v>2156</v>
      </c>
      <c r="H465">
        <v>3</v>
      </c>
      <c r="I465">
        <v>3</v>
      </c>
      <c r="J465">
        <v>2</v>
      </c>
      <c r="K465">
        <v>1</v>
      </c>
      <c r="L465">
        <v>3</v>
      </c>
      <c r="M465">
        <v>0</v>
      </c>
      <c r="N465">
        <v>0</v>
      </c>
      <c r="O465">
        <v>1</v>
      </c>
      <c r="P465">
        <v>1</v>
      </c>
      <c r="Q465">
        <v>33.333300000000001</v>
      </c>
      <c r="R465">
        <v>3</v>
      </c>
      <c r="S465">
        <v>0</v>
      </c>
      <c r="T465">
        <v>0</v>
      </c>
      <c r="U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1</v>
      </c>
      <c r="AJ465">
        <v>0</v>
      </c>
      <c r="AK465">
        <v>0</v>
      </c>
    </row>
    <row r="466" spans="1:37" x14ac:dyDescent="0.2">
      <c r="A466">
        <v>515366</v>
      </c>
      <c r="B466" t="s">
        <v>482</v>
      </c>
      <c r="C466">
        <v>21</v>
      </c>
      <c r="D466" t="s">
        <v>1233</v>
      </c>
      <c r="E466" t="s">
        <v>872</v>
      </c>
      <c r="F466" t="s">
        <v>1243</v>
      </c>
      <c r="G466" t="s">
        <v>2156</v>
      </c>
      <c r="H466">
        <v>8</v>
      </c>
      <c r="I466">
        <v>8</v>
      </c>
      <c r="J466">
        <v>0</v>
      </c>
      <c r="K466">
        <v>49</v>
      </c>
      <c r="L466">
        <v>96</v>
      </c>
      <c r="M466">
        <v>1</v>
      </c>
      <c r="N466">
        <v>0</v>
      </c>
      <c r="O466">
        <v>28</v>
      </c>
      <c r="P466">
        <v>6.125</v>
      </c>
      <c r="Q466">
        <v>51.041699999999999</v>
      </c>
      <c r="R466">
        <v>8</v>
      </c>
      <c r="S466">
        <v>37</v>
      </c>
      <c r="T466">
        <v>39</v>
      </c>
      <c r="U466">
        <v>5</v>
      </c>
      <c r="V466">
        <v>7.8</v>
      </c>
      <c r="W466">
        <v>6.3243</v>
      </c>
      <c r="X466" s="1">
        <v>43540</v>
      </c>
      <c r="Y466">
        <v>0</v>
      </c>
      <c r="Z466">
        <v>2</v>
      </c>
      <c r="AA466">
        <v>2</v>
      </c>
      <c r="AB466">
        <v>0</v>
      </c>
      <c r="AC466">
        <v>3</v>
      </c>
      <c r="AD466">
        <v>0</v>
      </c>
      <c r="AE466">
        <v>0</v>
      </c>
      <c r="AF466">
        <v>0</v>
      </c>
      <c r="AG466">
        <v>0</v>
      </c>
      <c r="AH466">
        <v>220</v>
      </c>
      <c r="AI466">
        <v>50</v>
      </c>
      <c r="AJ466">
        <v>140</v>
      </c>
      <c r="AK466">
        <v>30</v>
      </c>
    </row>
    <row r="467" spans="1:37" x14ac:dyDescent="0.2">
      <c r="A467">
        <v>356828</v>
      </c>
      <c r="B467" t="s">
        <v>482</v>
      </c>
      <c r="C467">
        <v>21</v>
      </c>
      <c r="D467" t="s">
        <v>1233</v>
      </c>
      <c r="E467" t="s">
        <v>610</v>
      </c>
      <c r="F467" t="s">
        <v>1234</v>
      </c>
      <c r="G467" t="s">
        <v>2156</v>
      </c>
      <c r="H467">
        <v>1</v>
      </c>
      <c r="I467">
        <v>1</v>
      </c>
      <c r="J467">
        <v>0</v>
      </c>
      <c r="K467">
        <v>18</v>
      </c>
      <c r="L467">
        <v>40</v>
      </c>
      <c r="M467">
        <v>0</v>
      </c>
      <c r="N467">
        <v>0</v>
      </c>
      <c r="O467">
        <v>18</v>
      </c>
      <c r="P467">
        <v>18</v>
      </c>
      <c r="Q467">
        <v>45</v>
      </c>
      <c r="R467">
        <v>1</v>
      </c>
      <c r="S467">
        <v>0</v>
      </c>
      <c r="T467">
        <v>0</v>
      </c>
      <c r="U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18</v>
      </c>
      <c r="AI467">
        <v>18</v>
      </c>
      <c r="AJ467">
        <v>0</v>
      </c>
      <c r="AK467">
        <v>0</v>
      </c>
    </row>
    <row r="468" spans="1:37" x14ac:dyDescent="0.2">
      <c r="A468">
        <v>1276117</v>
      </c>
      <c r="B468" t="s">
        <v>482</v>
      </c>
      <c r="C468">
        <v>21</v>
      </c>
      <c r="D468" t="s">
        <v>1233</v>
      </c>
      <c r="E468" t="s">
        <v>1189</v>
      </c>
      <c r="F468" t="s">
        <v>670</v>
      </c>
      <c r="G468" t="s">
        <v>2156</v>
      </c>
      <c r="H468">
        <v>6</v>
      </c>
      <c r="I468">
        <v>6</v>
      </c>
      <c r="J468">
        <v>3</v>
      </c>
      <c r="K468">
        <v>5</v>
      </c>
      <c r="L468">
        <v>12</v>
      </c>
      <c r="M468">
        <v>0</v>
      </c>
      <c r="N468">
        <v>0</v>
      </c>
      <c r="O468">
        <v>4</v>
      </c>
      <c r="P468">
        <v>1.6667000000000001</v>
      </c>
      <c r="Q468">
        <v>41.666699999999999</v>
      </c>
      <c r="R468">
        <v>6</v>
      </c>
      <c r="S468">
        <v>114</v>
      </c>
      <c r="T468">
        <v>94</v>
      </c>
      <c r="U468">
        <v>8</v>
      </c>
      <c r="V468">
        <v>11.75</v>
      </c>
      <c r="W468">
        <v>4.9474</v>
      </c>
      <c r="X468" s="1">
        <v>43515</v>
      </c>
      <c r="Y468">
        <v>1</v>
      </c>
      <c r="Z468">
        <v>12</v>
      </c>
      <c r="AA468">
        <v>2</v>
      </c>
      <c r="AB468">
        <v>0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285</v>
      </c>
      <c r="AI468">
        <v>5</v>
      </c>
      <c r="AJ468">
        <v>270</v>
      </c>
      <c r="AK468">
        <v>10</v>
      </c>
    </row>
    <row r="469" spans="1:37" x14ac:dyDescent="0.2">
      <c r="A469">
        <v>1272798</v>
      </c>
      <c r="B469" t="s">
        <v>482</v>
      </c>
      <c r="C469">
        <v>21</v>
      </c>
      <c r="D469" t="s">
        <v>1233</v>
      </c>
      <c r="E469" t="s">
        <v>906</v>
      </c>
      <c r="F469" t="s">
        <v>1249</v>
      </c>
      <c r="G469" t="s">
        <v>2156</v>
      </c>
      <c r="H469">
        <v>5</v>
      </c>
      <c r="I469">
        <v>5</v>
      </c>
      <c r="J469">
        <v>1</v>
      </c>
      <c r="K469">
        <v>21</v>
      </c>
      <c r="L469">
        <v>33</v>
      </c>
      <c r="M469">
        <v>1</v>
      </c>
      <c r="N469">
        <v>0</v>
      </c>
      <c r="O469">
        <v>9</v>
      </c>
      <c r="P469">
        <v>5.25</v>
      </c>
      <c r="Q469">
        <v>63.636400000000002</v>
      </c>
      <c r="R469">
        <v>5</v>
      </c>
      <c r="S469">
        <v>12</v>
      </c>
      <c r="T469">
        <v>17</v>
      </c>
      <c r="U469">
        <v>1</v>
      </c>
      <c r="V469">
        <v>17</v>
      </c>
      <c r="W469">
        <v>8.5</v>
      </c>
      <c r="X469" s="1">
        <v>43471</v>
      </c>
      <c r="Y469">
        <v>0</v>
      </c>
      <c r="Z469">
        <v>2</v>
      </c>
      <c r="AA469">
        <v>1</v>
      </c>
      <c r="AB469">
        <v>0</v>
      </c>
      <c r="AC469">
        <v>2</v>
      </c>
      <c r="AD469">
        <v>0</v>
      </c>
      <c r="AE469">
        <v>0</v>
      </c>
      <c r="AF469">
        <v>0</v>
      </c>
      <c r="AG469">
        <v>0</v>
      </c>
      <c r="AH469">
        <v>62</v>
      </c>
      <c r="AI469">
        <v>22</v>
      </c>
      <c r="AJ469">
        <v>20</v>
      </c>
      <c r="AK469">
        <v>20</v>
      </c>
    </row>
    <row r="470" spans="1:37" x14ac:dyDescent="0.2">
      <c r="A470">
        <v>515357</v>
      </c>
      <c r="B470" t="s">
        <v>482</v>
      </c>
      <c r="C470">
        <v>21</v>
      </c>
      <c r="D470" t="s">
        <v>1233</v>
      </c>
      <c r="E470" t="s">
        <v>503</v>
      </c>
      <c r="F470" t="s">
        <v>1237</v>
      </c>
      <c r="G470" t="s">
        <v>2156</v>
      </c>
      <c r="H470">
        <v>6</v>
      </c>
      <c r="I470">
        <v>6</v>
      </c>
      <c r="J470">
        <v>1</v>
      </c>
      <c r="K470">
        <v>4</v>
      </c>
      <c r="L470">
        <v>15</v>
      </c>
      <c r="M470">
        <v>0</v>
      </c>
      <c r="N470">
        <v>0</v>
      </c>
      <c r="O470">
        <v>3</v>
      </c>
      <c r="P470">
        <v>0.8</v>
      </c>
      <c r="Q470">
        <v>26.666699999999999</v>
      </c>
      <c r="R470">
        <v>6</v>
      </c>
      <c r="S470">
        <v>114</v>
      </c>
      <c r="T470">
        <v>88</v>
      </c>
      <c r="U470">
        <v>8</v>
      </c>
      <c r="V470">
        <v>11</v>
      </c>
      <c r="W470">
        <v>4.6315999999999997</v>
      </c>
      <c r="X470" s="1">
        <v>43520</v>
      </c>
      <c r="Y470">
        <v>0</v>
      </c>
      <c r="Z470">
        <v>7</v>
      </c>
      <c r="AA470">
        <v>3</v>
      </c>
      <c r="AB470">
        <v>0</v>
      </c>
      <c r="AC470">
        <v>1</v>
      </c>
      <c r="AD470">
        <v>0</v>
      </c>
      <c r="AE470">
        <v>0</v>
      </c>
      <c r="AF470">
        <v>1</v>
      </c>
      <c r="AG470">
        <v>0</v>
      </c>
      <c r="AH470">
        <v>244</v>
      </c>
      <c r="AI470">
        <v>-26</v>
      </c>
      <c r="AJ470">
        <v>240</v>
      </c>
      <c r="AK470">
        <v>30</v>
      </c>
    </row>
    <row r="471" spans="1:37" x14ac:dyDescent="0.2">
      <c r="A471">
        <v>1273831</v>
      </c>
      <c r="B471" t="s">
        <v>482</v>
      </c>
      <c r="C471">
        <v>21</v>
      </c>
      <c r="D471" t="s">
        <v>1233</v>
      </c>
      <c r="E471" t="s">
        <v>1250</v>
      </c>
      <c r="F471" t="s">
        <v>1251</v>
      </c>
      <c r="G471" t="s">
        <v>2156</v>
      </c>
      <c r="H471">
        <v>10</v>
      </c>
      <c r="I471">
        <v>10</v>
      </c>
      <c r="J471">
        <v>0</v>
      </c>
      <c r="K471">
        <v>162</v>
      </c>
      <c r="L471">
        <v>176</v>
      </c>
      <c r="M471">
        <v>7</v>
      </c>
      <c r="N471">
        <v>8</v>
      </c>
      <c r="O471">
        <v>43</v>
      </c>
      <c r="P471">
        <v>16.2</v>
      </c>
      <c r="Q471">
        <v>92.045500000000004</v>
      </c>
      <c r="R471">
        <v>10</v>
      </c>
      <c r="S471">
        <v>132</v>
      </c>
      <c r="T471">
        <v>98</v>
      </c>
      <c r="U471">
        <v>8</v>
      </c>
      <c r="V471">
        <v>12.25</v>
      </c>
      <c r="W471">
        <v>4.4545000000000003</v>
      </c>
      <c r="X471" s="1">
        <v>43535</v>
      </c>
      <c r="Y471">
        <v>0</v>
      </c>
      <c r="Z471">
        <v>7</v>
      </c>
      <c r="AA471">
        <v>10</v>
      </c>
      <c r="AB471">
        <v>0</v>
      </c>
      <c r="AC471">
        <v>4</v>
      </c>
      <c r="AD471">
        <v>0</v>
      </c>
      <c r="AE471">
        <v>6</v>
      </c>
      <c r="AF471">
        <v>0</v>
      </c>
      <c r="AG471">
        <v>2</v>
      </c>
      <c r="AH471">
        <v>745</v>
      </c>
      <c r="AI471">
        <v>355</v>
      </c>
      <c r="AJ471">
        <v>270</v>
      </c>
      <c r="AK471">
        <v>120</v>
      </c>
    </row>
    <row r="472" spans="1:37" x14ac:dyDescent="0.2">
      <c r="A472">
        <v>1342145</v>
      </c>
      <c r="B472" t="s">
        <v>482</v>
      </c>
      <c r="C472">
        <v>21</v>
      </c>
      <c r="D472" t="s">
        <v>1233</v>
      </c>
      <c r="E472" t="s">
        <v>623</v>
      </c>
      <c r="F472" t="s">
        <v>1254</v>
      </c>
      <c r="G472" t="s">
        <v>2156</v>
      </c>
      <c r="H472">
        <v>3</v>
      </c>
      <c r="I472">
        <v>3</v>
      </c>
      <c r="J472">
        <v>0</v>
      </c>
      <c r="K472">
        <v>14</v>
      </c>
      <c r="L472">
        <v>19</v>
      </c>
      <c r="M472">
        <v>0</v>
      </c>
      <c r="N472">
        <v>1</v>
      </c>
      <c r="O472">
        <v>7</v>
      </c>
      <c r="P472">
        <v>4.6666999999999996</v>
      </c>
      <c r="Q472">
        <v>73.684200000000004</v>
      </c>
      <c r="R472">
        <v>3</v>
      </c>
      <c r="S472">
        <v>0</v>
      </c>
      <c r="T472">
        <v>0</v>
      </c>
      <c r="U472">
        <v>0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26</v>
      </c>
      <c r="AI472">
        <v>16</v>
      </c>
      <c r="AJ472">
        <v>0</v>
      </c>
      <c r="AK472">
        <v>10</v>
      </c>
    </row>
    <row r="473" spans="1:37" x14ac:dyDescent="0.2">
      <c r="A473">
        <v>829964</v>
      </c>
      <c r="B473" t="s">
        <v>482</v>
      </c>
      <c r="C473">
        <v>21</v>
      </c>
      <c r="D473" t="s">
        <v>1255</v>
      </c>
      <c r="E473" t="s">
        <v>1276</v>
      </c>
      <c r="F473" t="s">
        <v>1277</v>
      </c>
      <c r="G473" t="s">
        <v>2156</v>
      </c>
      <c r="H473">
        <v>3</v>
      </c>
      <c r="I473">
        <v>3</v>
      </c>
      <c r="J473">
        <v>1</v>
      </c>
      <c r="K473">
        <v>4</v>
      </c>
      <c r="L473">
        <v>14</v>
      </c>
      <c r="M473">
        <v>0</v>
      </c>
      <c r="N473">
        <v>0</v>
      </c>
      <c r="O473">
        <v>3</v>
      </c>
      <c r="P473">
        <v>2</v>
      </c>
      <c r="Q473">
        <v>28.571400000000001</v>
      </c>
      <c r="R473">
        <v>3</v>
      </c>
      <c r="S473">
        <v>0</v>
      </c>
      <c r="T473">
        <v>0</v>
      </c>
      <c r="U473">
        <v>0</v>
      </c>
      <c r="Y473">
        <v>0</v>
      </c>
      <c r="Z473">
        <v>0</v>
      </c>
      <c r="AA473">
        <v>0</v>
      </c>
      <c r="AB473">
        <v>0</v>
      </c>
      <c r="AC473">
        <v>2</v>
      </c>
      <c r="AD473">
        <v>0</v>
      </c>
      <c r="AE473">
        <v>2</v>
      </c>
      <c r="AF473">
        <v>0</v>
      </c>
      <c r="AG473">
        <v>0</v>
      </c>
      <c r="AH473">
        <v>34</v>
      </c>
      <c r="AI473">
        <v>-6</v>
      </c>
      <c r="AJ473">
        <v>0</v>
      </c>
      <c r="AK473">
        <v>40</v>
      </c>
    </row>
    <row r="474" spans="1:37" x14ac:dyDescent="0.2">
      <c r="A474">
        <v>1271431</v>
      </c>
      <c r="B474" t="s">
        <v>482</v>
      </c>
      <c r="C474">
        <v>21</v>
      </c>
      <c r="D474" t="s">
        <v>1255</v>
      </c>
      <c r="E474" t="s">
        <v>1280</v>
      </c>
      <c r="F474" t="s">
        <v>595</v>
      </c>
      <c r="G474" t="s">
        <v>2156</v>
      </c>
      <c r="H474">
        <v>1</v>
      </c>
      <c r="I474">
        <v>1</v>
      </c>
      <c r="J474">
        <v>0</v>
      </c>
      <c r="K474">
        <v>1</v>
      </c>
      <c r="L474">
        <v>4</v>
      </c>
      <c r="M474">
        <v>0</v>
      </c>
      <c r="N474">
        <v>0</v>
      </c>
      <c r="O474">
        <v>1</v>
      </c>
      <c r="P474">
        <v>1</v>
      </c>
      <c r="Q474">
        <v>25</v>
      </c>
      <c r="R474">
        <v>1</v>
      </c>
      <c r="S474">
        <v>0</v>
      </c>
      <c r="T474">
        <v>0</v>
      </c>
      <c r="U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0</v>
      </c>
      <c r="AK474">
        <v>0</v>
      </c>
    </row>
    <row r="475" spans="1:37" x14ac:dyDescent="0.2">
      <c r="A475">
        <v>514106</v>
      </c>
      <c r="B475" t="s">
        <v>482</v>
      </c>
      <c r="C475">
        <v>21</v>
      </c>
      <c r="D475" t="s">
        <v>1255</v>
      </c>
      <c r="E475" t="s">
        <v>1257</v>
      </c>
      <c r="F475" t="s">
        <v>1258</v>
      </c>
      <c r="G475" t="s">
        <v>2156</v>
      </c>
      <c r="H475">
        <v>9</v>
      </c>
      <c r="I475">
        <v>9</v>
      </c>
      <c r="J475">
        <v>0</v>
      </c>
      <c r="K475">
        <v>57</v>
      </c>
      <c r="L475">
        <v>114</v>
      </c>
      <c r="M475">
        <v>3</v>
      </c>
      <c r="N475">
        <v>1</v>
      </c>
      <c r="O475">
        <v>21</v>
      </c>
      <c r="P475">
        <v>6.3333000000000004</v>
      </c>
      <c r="Q475">
        <v>50</v>
      </c>
      <c r="R475">
        <v>9</v>
      </c>
      <c r="S475">
        <v>17</v>
      </c>
      <c r="T475">
        <v>24</v>
      </c>
      <c r="U475">
        <v>0</v>
      </c>
      <c r="W475">
        <v>8.4705999999999992</v>
      </c>
      <c r="Y475">
        <v>0</v>
      </c>
      <c r="Z475">
        <v>3</v>
      </c>
      <c r="AA475">
        <v>1</v>
      </c>
      <c r="AB475">
        <v>0</v>
      </c>
      <c r="AC475">
        <v>0</v>
      </c>
      <c r="AD475">
        <v>1</v>
      </c>
      <c r="AE475">
        <v>6</v>
      </c>
      <c r="AF475">
        <v>0</v>
      </c>
      <c r="AG475">
        <v>1</v>
      </c>
      <c r="AH475">
        <v>142</v>
      </c>
      <c r="AI475">
        <v>62</v>
      </c>
      <c r="AJ475">
        <v>0</v>
      </c>
      <c r="AK475">
        <v>80</v>
      </c>
    </row>
    <row r="476" spans="1:37" x14ac:dyDescent="0.2">
      <c r="A476">
        <v>825655</v>
      </c>
      <c r="B476" t="s">
        <v>482</v>
      </c>
      <c r="C476">
        <v>21</v>
      </c>
      <c r="D476" t="s">
        <v>1255</v>
      </c>
      <c r="E476" t="s">
        <v>1274</v>
      </c>
      <c r="F476" t="s">
        <v>1275</v>
      </c>
      <c r="G476" t="s">
        <v>2156</v>
      </c>
      <c r="H476">
        <v>3</v>
      </c>
      <c r="I476">
        <v>3</v>
      </c>
      <c r="J476">
        <v>2</v>
      </c>
      <c r="K476">
        <v>1</v>
      </c>
      <c r="L476">
        <v>4</v>
      </c>
      <c r="M476">
        <v>0</v>
      </c>
      <c r="N476">
        <v>0</v>
      </c>
      <c r="O476">
        <v>1</v>
      </c>
      <c r="P476">
        <v>1</v>
      </c>
      <c r="Q476">
        <v>25</v>
      </c>
      <c r="R476">
        <v>3</v>
      </c>
      <c r="S476">
        <v>0</v>
      </c>
      <c r="T476">
        <v>0</v>
      </c>
      <c r="U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0</v>
      </c>
      <c r="AK476">
        <v>0</v>
      </c>
    </row>
    <row r="477" spans="1:37" x14ac:dyDescent="0.2">
      <c r="A477">
        <v>514113</v>
      </c>
      <c r="B477" t="s">
        <v>482</v>
      </c>
      <c r="C477">
        <v>21</v>
      </c>
      <c r="D477" t="s">
        <v>1255</v>
      </c>
      <c r="E477" t="s">
        <v>800</v>
      </c>
      <c r="F477" t="s">
        <v>619</v>
      </c>
      <c r="G477" t="s">
        <v>2156</v>
      </c>
      <c r="H477">
        <v>10</v>
      </c>
      <c r="I477">
        <v>10</v>
      </c>
      <c r="J477">
        <v>0</v>
      </c>
      <c r="K477">
        <v>46</v>
      </c>
      <c r="L477">
        <v>100</v>
      </c>
      <c r="M477">
        <v>2</v>
      </c>
      <c r="N477">
        <v>1</v>
      </c>
      <c r="O477">
        <v>11</v>
      </c>
      <c r="P477">
        <v>4.5999999999999996</v>
      </c>
      <c r="Q477">
        <v>46</v>
      </c>
      <c r="R477">
        <v>10</v>
      </c>
      <c r="S477">
        <v>0</v>
      </c>
      <c r="T477">
        <v>0</v>
      </c>
      <c r="U477">
        <v>0</v>
      </c>
      <c r="Y477">
        <v>0</v>
      </c>
      <c r="Z477">
        <v>0</v>
      </c>
      <c r="AA477">
        <v>0</v>
      </c>
      <c r="AB477">
        <v>0</v>
      </c>
      <c r="AC477">
        <v>4</v>
      </c>
      <c r="AD477">
        <v>0</v>
      </c>
      <c r="AE477">
        <v>4</v>
      </c>
      <c r="AF477">
        <v>1</v>
      </c>
      <c r="AG477">
        <v>0</v>
      </c>
      <c r="AH477">
        <v>140</v>
      </c>
      <c r="AI477">
        <v>40</v>
      </c>
      <c r="AJ477">
        <v>0</v>
      </c>
      <c r="AK477">
        <v>100</v>
      </c>
    </row>
    <row r="478" spans="1:37" x14ac:dyDescent="0.2">
      <c r="A478">
        <v>843496</v>
      </c>
      <c r="B478" t="s">
        <v>482</v>
      </c>
      <c r="C478">
        <v>21</v>
      </c>
      <c r="D478" t="s">
        <v>1255</v>
      </c>
      <c r="E478" t="s">
        <v>1278</v>
      </c>
      <c r="F478" t="s">
        <v>1279</v>
      </c>
      <c r="G478" t="s">
        <v>2156</v>
      </c>
      <c r="H478">
        <v>4</v>
      </c>
      <c r="I478">
        <v>4</v>
      </c>
      <c r="J478">
        <v>1</v>
      </c>
      <c r="K478">
        <v>7</v>
      </c>
      <c r="L478">
        <v>21</v>
      </c>
      <c r="M478">
        <v>0</v>
      </c>
      <c r="N478">
        <v>0</v>
      </c>
      <c r="O478">
        <v>6</v>
      </c>
      <c r="P478">
        <v>2.3332999999999999</v>
      </c>
      <c r="Q478">
        <v>33.333300000000001</v>
      </c>
      <c r="R478">
        <v>4</v>
      </c>
      <c r="S478">
        <v>54</v>
      </c>
      <c r="T478">
        <v>49</v>
      </c>
      <c r="U478">
        <v>2</v>
      </c>
      <c r="V478">
        <v>24.5</v>
      </c>
      <c r="W478">
        <v>5.4443999999999999</v>
      </c>
      <c r="X478" s="1">
        <v>43503</v>
      </c>
      <c r="Y478">
        <v>1</v>
      </c>
      <c r="Z478">
        <v>8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87</v>
      </c>
      <c r="AI478">
        <v>-13</v>
      </c>
      <c r="AJ478">
        <v>100</v>
      </c>
      <c r="AK478">
        <v>0</v>
      </c>
    </row>
    <row r="479" spans="1:37" x14ac:dyDescent="0.2">
      <c r="A479">
        <v>1325248</v>
      </c>
      <c r="B479" t="s">
        <v>482</v>
      </c>
      <c r="C479">
        <v>21</v>
      </c>
      <c r="D479" t="s">
        <v>1255</v>
      </c>
      <c r="E479" t="s">
        <v>1284</v>
      </c>
      <c r="F479" t="s">
        <v>1285</v>
      </c>
      <c r="G479" t="s">
        <v>2156</v>
      </c>
      <c r="H479">
        <v>6</v>
      </c>
      <c r="I479">
        <v>6</v>
      </c>
      <c r="J479">
        <v>0</v>
      </c>
      <c r="K479">
        <v>29</v>
      </c>
      <c r="L479">
        <v>42</v>
      </c>
      <c r="M479">
        <v>3</v>
      </c>
      <c r="N479">
        <v>0</v>
      </c>
      <c r="O479">
        <v>11</v>
      </c>
      <c r="P479">
        <v>4.8333000000000004</v>
      </c>
      <c r="Q479">
        <v>69.047600000000003</v>
      </c>
      <c r="R479">
        <v>6</v>
      </c>
      <c r="S479">
        <v>0</v>
      </c>
      <c r="T479">
        <v>0</v>
      </c>
      <c r="U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32</v>
      </c>
      <c r="AI479">
        <v>32</v>
      </c>
      <c r="AJ479">
        <v>0</v>
      </c>
      <c r="AK479">
        <v>0</v>
      </c>
    </row>
    <row r="480" spans="1:37" x14ac:dyDescent="0.2">
      <c r="A480">
        <v>512807</v>
      </c>
      <c r="B480" t="s">
        <v>482</v>
      </c>
      <c r="C480">
        <v>21</v>
      </c>
      <c r="D480" t="s">
        <v>1255</v>
      </c>
      <c r="E480" t="s">
        <v>1256</v>
      </c>
      <c r="F480" t="s">
        <v>508</v>
      </c>
      <c r="G480" t="s">
        <v>2156</v>
      </c>
      <c r="H480">
        <v>8</v>
      </c>
      <c r="I480">
        <v>8</v>
      </c>
      <c r="J480">
        <v>1</v>
      </c>
      <c r="K480">
        <v>53</v>
      </c>
      <c r="L480">
        <v>118</v>
      </c>
      <c r="M480">
        <v>0</v>
      </c>
      <c r="N480">
        <v>1</v>
      </c>
      <c r="O480">
        <v>12</v>
      </c>
      <c r="P480">
        <v>7.5713999999999997</v>
      </c>
      <c r="Q480">
        <v>44.915300000000002</v>
      </c>
      <c r="R480">
        <v>8</v>
      </c>
      <c r="S480">
        <v>135</v>
      </c>
      <c r="T480">
        <v>139</v>
      </c>
      <c r="U480">
        <v>6</v>
      </c>
      <c r="V480">
        <v>23.166699999999999</v>
      </c>
      <c r="W480">
        <v>6.1778000000000004</v>
      </c>
      <c r="X480" s="1">
        <v>43516</v>
      </c>
      <c r="Y480">
        <v>1</v>
      </c>
      <c r="Z480">
        <v>6</v>
      </c>
      <c r="AA480">
        <v>5</v>
      </c>
      <c r="AB480">
        <v>0</v>
      </c>
      <c r="AC480">
        <v>2</v>
      </c>
      <c r="AD480">
        <v>0</v>
      </c>
      <c r="AE480">
        <v>0</v>
      </c>
      <c r="AF480">
        <v>1</v>
      </c>
      <c r="AG480">
        <v>0</v>
      </c>
      <c r="AH480">
        <v>315</v>
      </c>
      <c r="AI480">
        <v>65</v>
      </c>
      <c r="AJ480">
        <v>210</v>
      </c>
      <c r="AK480">
        <v>40</v>
      </c>
    </row>
    <row r="481" spans="1:37" x14ac:dyDescent="0.2">
      <c r="A481">
        <v>514121</v>
      </c>
      <c r="B481" t="s">
        <v>482</v>
      </c>
      <c r="C481">
        <v>21</v>
      </c>
      <c r="D481" t="s">
        <v>1255</v>
      </c>
      <c r="E481" t="s">
        <v>655</v>
      </c>
      <c r="F481" t="s">
        <v>1268</v>
      </c>
      <c r="G481" t="s">
        <v>2156</v>
      </c>
      <c r="H481">
        <v>9</v>
      </c>
      <c r="I481">
        <v>9</v>
      </c>
      <c r="J481">
        <v>2</v>
      </c>
      <c r="K481">
        <v>33</v>
      </c>
      <c r="L481">
        <v>53</v>
      </c>
      <c r="M481">
        <v>1</v>
      </c>
      <c r="N481">
        <v>2</v>
      </c>
      <c r="O481">
        <v>11</v>
      </c>
      <c r="P481">
        <v>4.7142999999999997</v>
      </c>
      <c r="Q481">
        <v>62.264200000000002</v>
      </c>
      <c r="R481">
        <v>9</v>
      </c>
      <c r="S481">
        <v>0</v>
      </c>
      <c r="T481">
        <v>0</v>
      </c>
      <c r="U481">
        <v>0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1</v>
      </c>
      <c r="AE481">
        <v>12</v>
      </c>
      <c r="AF481">
        <v>1</v>
      </c>
      <c r="AG481">
        <v>1</v>
      </c>
      <c r="AH481">
        <v>218</v>
      </c>
      <c r="AI481">
        <v>48</v>
      </c>
      <c r="AJ481">
        <v>0</v>
      </c>
      <c r="AK481">
        <v>170</v>
      </c>
    </row>
    <row r="482" spans="1:37" x14ac:dyDescent="0.2">
      <c r="A482">
        <v>1277026</v>
      </c>
      <c r="B482" t="s">
        <v>482</v>
      </c>
      <c r="C482">
        <v>21</v>
      </c>
      <c r="D482" t="s">
        <v>1255</v>
      </c>
      <c r="E482" t="s">
        <v>981</v>
      </c>
      <c r="F482" t="s">
        <v>1282</v>
      </c>
      <c r="G482" t="s">
        <v>2156</v>
      </c>
      <c r="H482">
        <v>1</v>
      </c>
      <c r="I482">
        <v>1</v>
      </c>
      <c r="J482">
        <v>0</v>
      </c>
      <c r="K482">
        <v>0</v>
      </c>
      <c r="L482">
        <v>5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0</v>
      </c>
      <c r="U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-10</v>
      </c>
      <c r="AI482">
        <v>-10</v>
      </c>
      <c r="AJ482">
        <v>0</v>
      </c>
      <c r="AK482">
        <v>0</v>
      </c>
    </row>
    <row r="483" spans="1:37" x14ac:dyDescent="0.2">
      <c r="A483">
        <v>514112</v>
      </c>
      <c r="B483" t="s">
        <v>482</v>
      </c>
      <c r="C483">
        <v>21</v>
      </c>
      <c r="D483" t="s">
        <v>1255</v>
      </c>
      <c r="E483" t="s">
        <v>600</v>
      </c>
      <c r="F483" t="s">
        <v>1260</v>
      </c>
      <c r="G483" t="s">
        <v>2156</v>
      </c>
      <c r="H483">
        <v>8</v>
      </c>
      <c r="I483">
        <v>8</v>
      </c>
      <c r="J483">
        <v>2</v>
      </c>
      <c r="K483">
        <v>14</v>
      </c>
      <c r="L483">
        <v>40</v>
      </c>
      <c r="M483">
        <v>0</v>
      </c>
      <c r="N483">
        <v>0</v>
      </c>
      <c r="O483">
        <v>8</v>
      </c>
      <c r="P483">
        <v>2.3332999999999999</v>
      </c>
      <c r="Q483">
        <v>35</v>
      </c>
      <c r="R483">
        <v>8</v>
      </c>
      <c r="S483">
        <v>132</v>
      </c>
      <c r="T483">
        <v>109</v>
      </c>
      <c r="U483">
        <v>11</v>
      </c>
      <c r="V483">
        <v>9.9091000000000005</v>
      </c>
      <c r="W483">
        <v>4.9545000000000003</v>
      </c>
      <c r="X483" s="1">
        <v>43561</v>
      </c>
      <c r="Y483">
        <v>0</v>
      </c>
      <c r="Z483">
        <v>6</v>
      </c>
      <c r="AA483">
        <v>8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304</v>
      </c>
      <c r="AI483">
        <v>-46</v>
      </c>
      <c r="AJ483">
        <v>340</v>
      </c>
      <c r="AK483">
        <v>10</v>
      </c>
    </row>
    <row r="484" spans="1:37" x14ac:dyDescent="0.2">
      <c r="A484">
        <v>514120</v>
      </c>
      <c r="B484" t="s">
        <v>482</v>
      </c>
      <c r="C484">
        <v>21</v>
      </c>
      <c r="D484" t="s">
        <v>1255</v>
      </c>
      <c r="E484" t="s">
        <v>587</v>
      </c>
      <c r="F484" t="s">
        <v>1267</v>
      </c>
      <c r="G484" t="s">
        <v>2156</v>
      </c>
      <c r="H484">
        <v>9</v>
      </c>
      <c r="I484">
        <v>9</v>
      </c>
      <c r="J484">
        <v>0</v>
      </c>
      <c r="K484">
        <v>110</v>
      </c>
      <c r="L484">
        <v>89</v>
      </c>
      <c r="M484">
        <v>5</v>
      </c>
      <c r="N484">
        <v>10</v>
      </c>
      <c r="O484">
        <v>34</v>
      </c>
      <c r="P484">
        <v>12.222200000000001</v>
      </c>
      <c r="Q484">
        <v>123.5955</v>
      </c>
      <c r="R484">
        <v>9</v>
      </c>
      <c r="S484">
        <v>161</v>
      </c>
      <c r="T484">
        <v>144</v>
      </c>
      <c r="U484">
        <v>9</v>
      </c>
      <c r="V484">
        <v>16</v>
      </c>
      <c r="W484">
        <v>5.3665000000000003</v>
      </c>
      <c r="X484" s="1">
        <v>43518</v>
      </c>
      <c r="Y484">
        <v>1</v>
      </c>
      <c r="Z484">
        <v>11</v>
      </c>
      <c r="AA484">
        <v>3</v>
      </c>
      <c r="AB484">
        <v>0</v>
      </c>
      <c r="AC484">
        <v>6</v>
      </c>
      <c r="AD484">
        <v>0</v>
      </c>
      <c r="AE484">
        <v>0</v>
      </c>
      <c r="AF484">
        <v>0</v>
      </c>
      <c r="AG484">
        <v>0</v>
      </c>
      <c r="AH484">
        <v>635</v>
      </c>
      <c r="AI484">
        <v>295</v>
      </c>
      <c r="AJ484">
        <v>280</v>
      </c>
      <c r="AK484">
        <v>60</v>
      </c>
    </row>
    <row r="485" spans="1:37" x14ac:dyDescent="0.2">
      <c r="A485">
        <v>514114</v>
      </c>
      <c r="B485" t="s">
        <v>482</v>
      </c>
      <c r="C485">
        <v>21</v>
      </c>
      <c r="D485" t="s">
        <v>1255</v>
      </c>
      <c r="E485" t="s">
        <v>1261</v>
      </c>
      <c r="F485" t="s">
        <v>1032</v>
      </c>
      <c r="G485" t="s">
        <v>2156</v>
      </c>
      <c r="H485">
        <v>2</v>
      </c>
      <c r="I485">
        <v>2</v>
      </c>
      <c r="J485">
        <v>1</v>
      </c>
      <c r="K485">
        <v>2</v>
      </c>
      <c r="L485">
        <v>5</v>
      </c>
      <c r="M485">
        <v>0</v>
      </c>
      <c r="N485">
        <v>0</v>
      </c>
      <c r="O485">
        <v>2</v>
      </c>
      <c r="P485">
        <v>2</v>
      </c>
      <c r="Q485">
        <v>40</v>
      </c>
      <c r="R485">
        <v>2</v>
      </c>
      <c r="S485">
        <v>18</v>
      </c>
      <c r="T485">
        <v>31</v>
      </c>
      <c r="U485">
        <v>0</v>
      </c>
      <c r="W485">
        <v>10.333299999999999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-18</v>
      </c>
      <c r="AI485">
        <v>2</v>
      </c>
      <c r="AJ485">
        <v>-20</v>
      </c>
      <c r="AK485">
        <v>0</v>
      </c>
    </row>
    <row r="486" spans="1:37" x14ac:dyDescent="0.2">
      <c r="A486">
        <v>1317108</v>
      </c>
      <c r="B486" t="s">
        <v>482</v>
      </c>
      <c r="C486">
        <v>21</v>
      </c>
      <c r="D486" t="s">
        <v>1255</v>
      </c>
      <c r="E486" t="s">
        <v>1261</v>
      </c>
      <c r="F486" t="s">
        <v>978</v>
      </c>
      <c r="G486" t="s">
        <v>2156</v>
      </c>
      <c r="H486">
        <v>4</v>
      </c>
      <c r="I486">
        <v>4</v>
      </c>
      <c r="J486">
        <v>0</v>
      </c>
      <c r="K486">
        <v>18</v>
      </c>
      <c r="L486">
        <v>16</v>
      </c>
      <c r="M486">
        <v>2</v>
      </c>
      <c r="N486">
        <v>1</v>
      </c>
      <c r="O486">
        <v>11</v>
      </c>
      <c r="P486">
        <v>4.5</v>
      </c>
      <c r="Q486">
        <v>112.5</v>
      </c>
      <c r="R486">
        <v>4</v>
      </c>
      <c r="S486">
        <v>79</v>
      </c>
      <c r="T486">
        <v>58</v>
      </c>
      <c r="U486">
        <v>6</v>
      </c>
      <c r="V486">
        <v>9.6667000000000005</v>
      </c>
      <c r="W486">
        <v>4.4051</v>
      </c>
      <c r="X486" s="1">
        <v>43540</v>
      </c>
      <c r="Y486">
        <v>0</v>
      </c>
      <c r="Z486">
        <v>13</v>
      </c>
      <c r="AA486">
        <v>4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242</v>
      </c>
      <c r="AI486">
        <v>42</v>
      </c>
      <c r="AJ486">
        <v>190</v>
      </c>
      <c r="AK486">
        <v>10</v>
      </c>
    </row>
    <row r="487" spans="1:37" x14ac:dyDescent="0.2">
      <c r="A487">
        <v>514119</v>
      </c>
      <c r="B487" t="s">
        <v>482</v>
      </c>
      <c r="C487">
        <v>21</v>
      </c>
      <c r="D487" t="s">
        <v>1255</v>
      </c>
      <c r="E487" t="s">
        <v>757</v>
      </c>
      <c r="F487" t="s">
        <v>1266</v>
      </c>
      <c r="G487" t="s">
        <v>2156</v>
      </c>
      <c r="H487">
        <v>7</v>
      </c>
      <c r="I487">
        <v>7</v>
      </c>
      <c r="J487">
        <v>3</v>
      </c>
      <c r="K487">
        <v>10</v>
      </c>
      <c r="L487">
        <v>27</v>
      </c>
      <c r="M487">
        <v>0</v>
      </c>
      <c r="N487">
        <v>0</v>
      </c>
      <c r="O487">
        <v>5</v>
      </c>
      <c r="P487">
        <v>2.5</v>
      </c>
      <c r="Q487">
        <v>37.036999999999999</v>
      </c>
      <c r="R487">
        <v>7</v>
      </c>
      <c r="S487">
        <v>154</v>
      </c>
      <c r="T487">
        <v>127</v>
      </c>
      <c r="U487">
        <v>13</v>
      </c>
      <c r="V487">
        <v>9.7691999999999997</v>
      </c>
      <c r="W487">
        <v>4.9481000000000002</v>
      </c>
      <c r="X487" s="1">
        <v>43545</v>
      </c>
      <c r="Y487">
        <v>0</v>
      </c>
      <c r="Z487">
        <v>20</v>
      </c>
      <c r="AA487">
        <v>7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420</v>
      </c>
      <c r="AI487">
        <v>-10</v>
      </c>
      <c r="AJ487">
        <v>390</v>
      </c>
      <c r="AK487">
        <v>40</v>
      </c>
    </row>
    <row r="488" spans="1:37" x14ac:dyDescent="0.2">
      <c r="A488">
        <v>1271432</v>
      </c>
      <c r="B488" t="s">
        <v>482</v>
      </c>
      <c r="C488">
        <v>21</v>
      </c>
      <c r="D488" t="s">
        <v>1255</v>
      </c>
      <c r="E488" t="s">
        <v>1281</v>
      </c>
      <c r="F488" t="s">
        <v>656</v>
      </c>
      <c r="G488" t="s">
        <v>2156</v>
      </c>
      <c r="H488">
        <v>5</v>
      </c>
      <c r="I488">
        <v>5</v>
      </c>
      <c r="J488">
        <v>2</v>
      </c>
      <c r="K488">
        <v>8</v>
      </c>
      <c r="L488">
        <v>27</v>
      </c>
      <c r="M488">
        <v>0</v>
      </c>
      <c r="N488">
        <v>0</v>
      </c>
      <c r="O488">
        <v>6</v>
      </c>
      <c r="P488">
        <v>2.6667000000000001</v>
      </c>
      <c r="Q488">
        <v>29.6296</v>
      </c>
      <c r="R488">
        <v>5</v>
      </c>
      <c r="S488">
        <v>0</v>
      </c>
      <c r="T488">
        <v>0</v>
      </c>
      <c r="U488">
        <v>0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v>0</v>
      </c>
      <c r="AE488">
        <v>0</v>
      </c>
      <c r="AF488">
        <v>0</v>
      </c>
      <c r="AG488">
        <v>0</v>
      </c>
      <c r="AH488">
        <v>-2</v>
      </c>
      <c r="AI488">
        <v>-12</v>
      </c>
      <c r="AJ488">
        <v>0</v>
      </c>
      <c r="AK488">
        <v>10</v>
      </c>
    </row>
    <row r="489" spans="1:37" x14ac:dyDescent="0.2">
      <c r="A489">
        <v>821470</v>
      </c>
      <c r="B489" t="s">
        <v>482</v>
      </c>
      <c r="C489">
        <v>21</v>
      </c>
      <c r="D489" t="s">
        <v>1255</v>
      </c>
      <c r="E489" t="s">
        <v>1272</v>
      </c>
      <c r="F489" t="s">
        <v>1273</v>
      </c>
      <c r="G489" t="s">
        <v>2156</v>
      </c>
      <c r="H489">
        <v>2</v>
      </c>
      <c r="I489">
        <v>2</v>
      </c>
      <c r="J489">
        <v>0</v>
      </c>
      <c r="K489">
        <v>8</v>
      </c>
      <c r="L489">
        <v>9</v>
      </c>
      <c r="M489">
        <v>1</v>
      </c>
      <c r="N489">
        <v>0</v>
      </c>
      <c r="O489">
        <v>5</v>
      </c>
      <c r="P489">
        <v>4</v>
      </c>
      <c r="Q489">
        <v>88.888900000000007</v>
      </c>
      <c r="R489">
        <v>2</v>
      </c>
      <c r="S489">
        <v>12</v>
      </c>
      <c r="T489">
        <v>6</v>
      </c>
      <c r="U489">
        <v>1</v>
      </c>
      <c r="V489">
        <v>6</v>
      </c>
      <c r="W489">
        <v>3</v>
      </c>
      <c r="X489" s="1">
        <v>43471</v>
      </c>
      <c r="Y489">
        <v>0</v>
      </c>
      <c r="Z489">
        <v>1</v>
      </c>
      <c r="AA489">
        <v>1</v>
      </c>
      <c r="AB489">
        <v>0</v>
      </c>
      <c r="AC489">
        <v>2</v>
      </c>
      <c r="AD489">
        <v>0</v>
      </c>
      <c r="AE489">
        <v>0</v>
      </c>
      <c r="AF489">
        <v>0</v>
      </c>
      <c r="AG489">
        <v>0</v>
      </c>
      <c r="AH489">
        <v>69</v>
      </c>
      <c r="AI489">
        <v>9</v>
      </c>
      <c r="AJ489">
        <v>40</v>
      </c>
      <c r="AK489">
        <v>20</v>
      </c>
    </row>
    <row r="490" spans="1:37" x14ac:dyDescent="0.2">
      <c r="A490">
        <v>1316516</v>
      </c>
      <c r="B490" t="s">
        <v>482</v>
      </c>
      <c r="C490">
        <v>21</v>
      </c>
      <c r="D490" t="s">
        <v>1255</v>
      </c>
      <c r="E490" t="s">
        <v>1283</v>
      </c>
      <c r="F490" t="s">
        <v>504</v>
      </c>
      <c r="G490" t="s">
        <v>2156</v>
      </c>
      <c r="H490">
        <v>3</v>
      </c>
      <c r="I490">
        <v>3</v>
      </c>
      <c r="J490">
        <v>1</v>
      </c>
      <c r="K490">
        <v>8</v>
      </c>
      <c r="L490">
        <v>8</v>
      </c>
      <c r="M490">
        <v>1</v>
      </c>
      <c r="N490">
        <v>0</v>
      </c>
      <c r="O490">
        <v>7</v>
      </c>
      <c r="P490">
        <v>4</v>
      </c>
      <c r="Q490">
        <v>100</v>
      </c>
      <c r="R490">
        <v>3</v>
      </c>
      <c r="S490">
        <v>36</v>
      </c>
      <c r="T490">
        <v>24</v>
      </c>
      <c r="U490">
        <v>1</v>
      </c>
      <c r="V490">
        <v>24</v>
      </c>
      <c r="W490">
        <v>4</v>
      </c>
      <c r="X490" s="1">
        <v>43474</v>
      </c>
      <c r="Y490">
        <v>0</v>
      </c>
      <c r="Z490">
        <v>4</v>
      </c>
      <c r="AA490">
        <v>0</v>
      </c>
      <c r="AB490">
        <v>0</v>
      </c>
      <c r="AC490">
        <v>2</v>
      </c>
      <c r="AD490">
        <v>0</v>
      </c>
      <c r="AE490">
        <v>0</v>
      </c>
      <c r="AF490">
        <v>0</v>
      </c>
      <c r="AG490">
        <v>0</v>
      </c>
      <c r="AH490">
        <v>69</v>
      </c>
      <c r="AI490">
        <v>9</v>
      </c>
      <c r="AJ490">
        <v>40</v>
      </c>
      <c r="AK490">
        <v>20</v>
      </c>
    </row>
    <row r="491" spans="1:37" x14ac:dyDescent="0.2">
      <c r="A491">
        <v>514118</v>
      </c>
      <c r="B491" t="s">
        <v>482</v>
      </c>
      <c r="C491">
        <v>21</v>
      </c>
      <c r="D491" t="s">
        <v>1255</v>
      </c>
      <c r="E491" t="s">
        <v>1264</v>
      </c>
      <c r="F491" t="s">
        <v>1265</v>
      </c>
      <c r="G491" t="s">
        <v>2156</v>
      </c>
      <c r="H491">
        <v>1</v>
      </c>
      <c r="I491">
        <v>1</v>
      </c>
      <c r="J491">
        <v>0</v>
      </c>
      <c r="K491">
        <v>6</v>
      </c>
      <c r="L491">
        <v>7</v>
      </c>
      <c r="M491">
        <v>1</v>
      </c>
      <c r="N491">
        <v>0</v>
      </c>
      <c r="O491">
        <v>6</v>
      </c>
      <c r="P491">
        <v>6</v>
      </c>
      <c r="Q491">
        <v>85.714299999999994</v>
      </c>
      <c r="R491">
        <v>1</v>
      </c>
      <c r="S491">
        <v>0</v>
      </c>
      <c r="T491">
        <v>0</v>
      </c>
      <c r="U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7</v>
      </c>
      <c r="AI491">
        <v>7</v>
      </c>
      <c r="AJ491">
        <v>0</v>
      </c>
      <c r="AK491">
        <v>0</v>
      </c>
    </row>
    <row r="492" spans="1:37" x14ac:dyDescent="0.2">
      <c r="A492">
        <v>514124</v>
      </c>
      <c r="B492" t="s">
        <v>482</v>
      </c>
      <c r="C492">
        <v>21</v>
      </c>
      <c r="D492" t="s">
        <v>1255</v>
      </c>
      <c r="E492" t="s">
        <v>1269</v>
      </c>
      <c r="F492" t="s">
        <v>1270</v>
      </c>
      <c r="G492" t="s">
        <v>2156</v>
      </c>
      <c r="H492">
        <v>1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R492">
        <v>1</v>
      </c>
      <c r="S492">
        <v>0</v>
      </c>
      <c r="T492">
        <v>0</v>
      </c>
      <c r="U492">
        <v>0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0</v>
      </c>
      <c r="AE492">
        <v>0</v>
      </c>
      <c r="AF492">
        <v>0</v>
      </c>
      <c r="AG492">
        <v>0</v>
      </c>
      <c r="AH492">
        <v>20</v>
      </c>
      <c r="AI492">
        <v>0</v>
      </c>
      <c r="AJ492">
        <v>0</v>
      </c>
      <c r="AK492">
        <v>20</v>
      </c>
    </row>
    <row r="493" spans="1:37" x14ac:dyDescent="0.2">
      <c r="A493">
        <v>514107</v>
      </c>
      <c r="B493" t="s">
        <v>482</v>
      </c>
      <c r="C493">
        <v>21</v>
      </c>
      <c r="D493" t="s">
        <v>1255</v>
      </c>
      <c r="E493" t="s">
        <v>1259</v>
      </c>
      <c r="F493" t="s">
        <v>595</v>
      </c>
      <c r="G493" t="s">
        <v>2156</v>
      </c>
      <c r="H493">
        <v>10</v>
      </c>
      <c r="I493">
        <v>10</v>
      </c>
      <c r="J493">
        <v>0</v>
      </c>
      <c r="K493">
        <v>213</v>
      </c>
      <c r="L493">
        <v>273</v>
      </c>
      <c r="M493">
        <v>13</v>
      </c>
      <c r="N493">
        <v>2</v>
      </c>
      <c r="O493">
        <v>56</v>
      </c>
      <c r="P493">
        <v>21.3</v>
      </c>
      <c r="Q493">
        <v>78.022000000000006</v>
      </c>
      <c r="R493">
        <v>10</v>
      </c>
      <c r="S493">
        <v>66</v>
      </c>
      <c r="T493">
        <v>86</v>
      </c>
      <c r="U493">
        <v>0</v>
      </c>
      <c r="W493">
        <v>7.8182</v>
      </c>
      <c r="Y493">
        <v>0</v>
      </c>
      <c r="Z493">
        <v>1</v>
      </c>
      <c r="AA493">
        <v>3</v>
      </c>
      <c r="AB493">
        <v>0</v>
      </c>
      <c r="AC493">
        <v>5</v>
      </c>
      <c r="AD493">
        <v>0</v>
      </c>
      <c r="AE493">
        <v>0</v>
      </c>
      <c r="AF493">
        <v>0</v>
      </c>
      <c r="AG493">
        <v>1</v>
      </c>
      <c r="AH493">
        <v>542</v>
      </c>
      <c r="AI493">
        <v>462</v>
      </c>
      <c r="AJ493">
        <v>20</v>
      </c>
      <c r="AK493">
        <v>60</v>
      </c>
    </row>
    <row r="494" spans="1:37" x14ac:dyDescent="0.2">
      <c r="A494">
        <v>514116</v>
      </c>
      <c r="B494" t="s">
        <v>482</v>
      </c>
      <c r="C494">
        <v>21</v>
      </c>
      <c r="D494" t="s">
        <v>1255</v>
      </c>
      <c r="E494" t="s">
        <v>1262</v>
      </c>
      <c r="F494" t="s">
        <v>1263</v>
      </c>
      <c r="G494" t="s">
        <v>2156</v>
      </c>
      <c r="H494">
        <v>4</v>
      </c>
      <c r="I494">
        <v>4</v>
      </c>
      <c r="J494">
        <v>1</v>
      </c>
      <c r="K494">
        <v>37</v>
      </c>
      <c r="L494">
        <v>75</v>
      </c>
      <c r="M494">
        <v>2</v>
      </c>
      <c r="N494">
        <v>0</v>
      </c>
      <c r="O494">
        <v>19</v>
      </c>
      <c r="P494">
        <v>12.333299999999999</v>
      </c>
      <c r="Q494">
        <v>49.333300000000001</v>
      </c>
      <c r="R494">
        <v>4</v>
      </c>
      <c r="S494">
        <v>0</v>
      </c>
      <c r="T494">
        <v>0</v>
      </c>
      <c r="U494">
        <v>0</v>
      </c>
      <c r="Y494">
        <v>0</v>
      </c>
      <c r="Z494">
        <v>0</v>
      </c>
      <c r="AA494">
        <v>0</v>
      </c>
      <c r="AB494">
        <v>0</v>
      </c>
      <c r="AC494">
        <v>2</v>
      </c>
      <c r="AD494">
        <v>0</v>
      </c>
      <c r="AE494">
        <v>0</v>
      </c>
      <c r="AF494">
        <v>0</v>
      </c>
      <c r="AG494">
        <v>0</v>
      </c>
      <c r="AH494">
        <v>69</v>
      </c>
      <c r="AI494">
        <v>49</v>
      </c>
      <c r="AJ494">
        <v>0</v>
      </c>
      <c r="AK494">
        <v>20</v>
      </c>
    </row>
    <row r="495" spans="1:37" x14ac:dyDescent="0.2">
      <c r="A495">
        <v>594925</v>
      </c>
      <c r="B495" t="s">
        <v>482</v>
      </c>
      <c r="C495">
        <v>21</v>
      </c>
      <c r="D495" t="s">
        <v>1255</v>
      </c>
      <c r="E495" t="s">
        <v>1271</v>
      </c>
      <c r="F495" t="s">
        <v>931</v>
      </c>
      <c r="G495" t="s">
        <v>2156</v>
      </c>
      <c r="H495">
        <v>11</v>
      </c>
      <c r="I495">
        <v>11</v>
      </c>
      <c r="J495">
        <v>0</v>
      </c>
      <c r="K495">
        <v>115</v>
      </c>
      <c r="L495">
        <v>186</v>
      </c>
      <c r="M495">
        <v>3</v>
      </c>
      <c r="N495">
        <v>7</v>
      </c>
      <c r="O495">
        <v>25</v>
      </c>
      <c r="P495">
        <v>10.454499999999999</v>
      </c>
      <c r="Q495">
        <v>61.828000000000003</v>
      </c>
      <c r="R495">
        <v>11</v>
      </c>
      <c r="S495">
        <v>250</v>
      </c>
      <c r="T495">
        <v>186</v>
      </c>
      <c r="U495">
        <v>20</v>
      </c>
      <c r="V495">
        <v>9.3000000000000007</v>
      </c>
      <c r="W495">
        <v>4.4640000000000004</v>
      </c>
      <c r="X495" s="1">
        <v>43560</v>
      </c>
      <c r="Y495">
        <v>2</v>
      </c>
      <c r="Z495">
        <v>13</v>
      </c>
      <c r="AA495">
        <v>3</v>
      </c>
      <c r="AB495">
        <v>0</v>
      </c>
      <c r="AC495">
        <v>4</v>
      </c>
      <c r="AD495">
        <v>0</v>
      </c>
      <c r="AE495">
        <v>0</v>
      </c>
      <c r="AF495">
        <v>1</v>
      </c>
      <c r="AG495">
        <v>1</v>
      </c>
      <c r="AH495">
        <v>972</v>
      </c>
      <c r="AI495">
        <v>182</v>
      </c>
      <c r="AJ495">
        <v>720</v>
      </c>
      <c r="AK495">
        <v>70</v>
      </c>
    </row>
    <row r="496" spans="1:37" x14ac:dyDescent="0.2">
      <c r="A496">
        <v>515037</v>
      </c>
      <c r="B496" t="s">
        <v>482</v>
      </c>
      <c r="C496">
        <v>21</v>
      </c>
      <c r="D496" t="s">
        <v>1286</v>
      </c>
      <c r="E496" t="s">
        <v>1289</v>
      </c>
      <c r="F496" t="s">
        <v>760</v>
      </c>
      <c r="G496" t="s">
        <v>2156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R496">
        <v>1</v>
      </c>
      <c r="S496">
        <v>0</v>
      </c>
      <c r="T496">
        <v>0</v>
      </c>
      <c r="U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</row>
    <row r="497" spans="1:37" x14ac:dyDescent="0.2">
      <c r="A497">
        <v>599860</v>
      </c>
      <c r="B497" t="s">
        <v>482</v>
      </c>
      <c r="C497">
        <v>21</v>
      </c>
      <c r="D497" t="s">
        <v>1286</v>
      </c>
      <c r="E497" t="s">
        <v>1096</v>
      </c>
      <c r="F497" t="s">
        <v>1288</v>
      </c>
      <c r="G497" t="s">
        <v>2156</v>
      </c>
      <c r="H497">
        <v>11</v>
      </c>
      <c r="I497">
        <v>11</v>
      </c>
      <c r="J497">
        <v>0</v>
      </c>
      <c r="K497">
        <v>97</v>
      </c>
      <c r="L497">
        <v>152</v>
      </c>
      <c r="M497">
        <v>7</v>
      </c>
      <c r="N497">
        <v>2</v>
      </c>
      <c r="O497">
        <v>37</v>
      </c>
      <c r="P497">
        <v>8.8181999999999992</v>
      </c>
      <c r="Q497">
        <v>63.815800000000003</v>
      </c>
      <c r="R497">
        <v>11</v>
      </c>
      <c r="S497">
        <v>174</v>
      </c>
      <c r="T497">
        <v>140</v>
      </c>
      <c r="U497">
        <v>10</v>
      </c>
      <c r="V497">
        <v>14</v>
      </c>
      <c r="W497">
        <v>4.8276000000000003</v>
      </c>
      <c r="X497" s="1">
        <v>43514</v>
      </c>
      <c r="Y497">
        <v>0</v>
      </c>
      <c r="Z497">
        <v>15</v>
      </c>
      <c r="AA497">
        <v>2</v>
      </c>
      <c r="AB497">
        <v>0</v>
      </c>
      <c r="AC497">
        <v>3</v>
      </c>
      <c r="AD497">
        <v>0</v>
      </c>
      <c r="AE497">
        <v>0</v>
      </c>
      <c r="AF497">
        <v>0</v>
      </c>
      <c r="AG497">
        <v>4</v>
      </c>
      <c r="AH497">
        <v>518</v>
      </c>
      <c r="AI497">
        <v>138</v>
      </c>
      <c r="AJ497">
        <v>310</v>
      </c>
      <c r="AK497">
        <v>70</v>
      </c>
    </row>
    <row r="498" spans="1:37" x14ac:dyDescent="0.2">
      <c r="A498">
        <v>599145</v>
      </c>
      <c r="B498" t="s">
        <v>482</v>
      </c>
      <c r="C498">
        <v>21</v>
      </c>
      <c r="D498" t="s">
        <v>1286</v>
      </c>
      <c r="E498" t="s">
        <v>1096</v>
      </c>
      <c r="F498" t="s">
        <v>1097</v>
      </c>
      <c r="G498" t="s">
        <v>2156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R498">
        <v>1</v>
      </c>
      <c r="S498">
        <v>0</v>
      </c>
      <c r="T498">
        <v>0</v>
      </c>
      <c r="U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0</v>
      </c>
      <c r="AH498">
        <v>10</v>
      </c>
      <c r="AI498">
        <v>0</v>
      </c>
      <c r="AJ498">
        <v>0</v>
      </c>
      <c r="AK498">
        <v>10</v>
      </c>
    </row>
    <row r="499" spans="1:37" x14ac:dyDescent="0.2">
      <c r="A499">
        <v>1212597</v>
      </c>
      <c r="B499" t="s">
        <v>482</v>
      </c>
      <c r="C499">
        <v>21</v>
      </c>
      <c r="D499" t="s">
        <v>1286</v>
      </c>
      <c r="E499" t="s">
        <v>1299</v>
      </c>
      <c r="F499" t="s">
        <v>1300</v>
      </c>
      <c r="G499" t="s">
        <v>2156</v>
      </c>
      <c r="H499">
        <v>11</v>
      </c>
      <c r="I499">
        <v>11</v>
      </c>
      <c r="J499">
        <v>1</v>
      </c>
      <c r="K499">
        <v>47</v>
      </c>
      <c r="L499">
        <v>94</v>
      </c>
      <c r="M499">
        <v>0</v>
      </c>
      <c r="N499">
        <v>2</v>
      </c>
      <c r="O499">
        <v>11</v>
      </c>
      <c r="P499">
        <v>4.7</v>
      </c>
      <c r="Q499">
        <v>50</v>
      </c>
      <c r="R499">
        <v>11</v>
      </c>
      <c r="S499">
        <v>72</v>
      </c>
      <c r="T499">
        <v>71</v>
      </c>
      <c r="U499">
        <v>6</v>
      </c>
      <c r="V499">
        <v>11.833299999999999</v>
      </c>
      <c r="W499">
        <v>5.9166999999999996</v>
      </c>
      <c r="X499" s="1">
        <v>43536</v>
      </c>
      <c r="Y499">
        <v>1</v>
      </c>
      <c r="Z499">
        <v>2</v>
      </c>
      <c r="AA499">
        <v>2</v>
      </c>
      <c r="AB499">
        <v>0</v>
      </c>
      <c r="AC499">
        <v>7</v>
      </c>
      <c r="AD499">
        <v>0</v>
      </c>
      <c r="AE499">
        <v>0</v>
      </c>
      <c r="AF499">
        <v>0</v>
      </c>
      <c r="AG499">
        <v>1</v>
      </c>
      <c r="AH499">
        <v>301</v>
      </c>
      <c r="AI499">
        <v>31</v>
      </c>
      <c r="AJ499">
        <v>190</v>
      </c>
      <c r="AK499">
        <v>80</v>
      </c>
    </row>
    <row r="500" spans="1:37" x14ac:dyDescent="0.2">
      <c r="A500">
        <v>513338</v>
      </c>
      <c r="B500" t="s">
        <v>482</v>
      </c>
      <c r="C500">
        <v>21</v>
      </c>
      <c r="D500" t="s">
        <v>1286</v>
      </c>
      <c r="E500" t="s">
        <v>617</v>
      </c>
      <c r="F500" t="s">
        <v>508</v>
      </c>
      <c r="G500" t="s">
        <v>2156</v>
      </c>
      <c r="H500">
        <v>11</v>
      </c>
      <c r="I500">
        <v>11</v>
      </c>
      <c r="J500">
        <v>0</v>
      </c>
      <c r="K500">
        <v>93</v>
      </c>
      <c r="L500">
        <v>162</v>
      </c>
      <c r="M500">
        <v>4</v>
      </c>
      <c r="N500">
        <v>0</v>
      </c>
      <c r="O500">
        <v>35</v>
      </c>
      <c r="P500">
        <v>8.4544999999999995</v>
      </c>
      <c r="Q500">
        <v>57.407400000000003</v>
      </c>
      <c r="R500">
        <v>11</v>
      </c>
      <c r="S500">
        <v>217</v>
      </c>
      <c r="T500">
        <v>170</v>
      </c>
      <c r="U500">
        <v>21</v>
      </c>
      <c r="V500">
        <v>8.0952000000000002</v>
      </c>
      <c r="W500">
        <v>4.7004999999999999</v>
      </c>
      <c r="X500" s="1">
        <v>43598</v>
      </c>
      <c r="Y500">
        <v>1</v>
      </c>
      <c r="Z500">
        <v>10</v>
      </c>
      <c r="AA500">
        <v>4</v>
      </c>
      <c r="AB500">
        <v>0</v>
      </c>
      <c r="AC500">
        <v>2</v>
      </c>
      <c r="AD500">
        <v>0</v>
      </c>
      <c r="AE500">
        <v>0</v>
      </c>
      <c r="AF500">
        <v>0</v>
      </c>
      <c r="AG500">
        <v>5</v>
      </c>
      <c r="AH500">
        <v>897</v>
      </c>
      <c r="AI500">
        <v>117</v>
      </c>
      <c r="AJ500">
        <v>710</v>
      </c>
      <c r="AK500">
        <v>70</v>
      </c>
    </row>
    <row r="501" spans="1:37" x14ac:dyDescent="0.2">
      <c r="A501">
        <v>515042</v>
      </c>
      <c r="B501" t="s">
        <v>482</v>
      </c>
      <c r="C501">
        <v>21</v>
      </c>
      <c r="D501" t="s">
        <v>1286</v>
      </c>
      <c r="E501" t="s">
        <v>1291</v>
      </c>
      <c r="F501" t="s">
        <v>1292</v>
      </c>
      <c r="G501" t="s">
        <v>2156</v>
      </c>
      <c r="H501">
        <v>8</v>
      </c>
      <c r="I501">
        <v>8</v>
      </c>
      <c r="J501">
        <v>0</v>
      </c>
      <c r="K501">
        <v>101</v>
      </c>
      <c r="L501">
        <v>89</v>
      </c>
      <c r="M501">
        <v>4</v>
      </c>
      <c r="N501">
        <v>9</v>
      </c>
      <c r="O501">
        <v>32</v>
      </c>
      <c r="P501">
        <v>12.625</v>
      </c>
      <c r="Q501">
        <v>113.48309999999999</v>
      </c>
      <c r="R501">
        <v>8</v>
      </c>
      <c r="S501">
        <v>0</v>
      </c>
      <c r="T501">
        <v>0</v>
      </c>
      <c r="U501">
        <v>0</v>
      </c>
      <c r="Y501">
        <v>0</v>
      </c>
      <c r="Z501">
        <v>0</v>
      </c>
      <c r="AA501">
        <v>0</v>
      </c>
      <c r="AB501">
        <v>0</v>
      </c>
      <c r="AC501">
        <v>5</v>
      </c>
      <c r="AD501">
        <v>0</v>
      </c>
      <c r="AE501">
        <v>0</v>
      </c>
      <c r="AF501">
        <v>0</v>
      </c>
      <c r="AG501">
        <v>0</v>
      </c>
      <c r="AH501">
        <v>293</v>
      </c>
      <c r="AI501">
        <v>243</v>
      </c>
      <c r="AJ501">
        <v>0</v>
      </c>
      <c r="AK501">
        <v>50</v>
      </c>
    </row>
    <row r="502" spans="1:37" x14ac:dyDescent="0.2">
      <c r="A502">
        <v>846026</v>
      </c>
      <c r="B502" t="s">
        <v>482</v>
      </c>
      <c r="C502">
        <v>21</v>
      </c>
      <c r="D502" t="s">
        <v>1286</v>
      </c>
      <c r="E502" t="s">
        <v>1297</v>
      </c>
      <c r="F502" t="s">
        <v>1298</v>
      </c>
      <c r="G502" t="s">
        <v>2156</v>
      </c>
      <c r="H502">
        <v>10</v>
      </c>
      <c r="I502">
        <v>10</v>
      </c>
      <c r="J502">
        <v>7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10</v>
      </c>
      <c r="S502">
        <v>168</v>
      </c>
      <c r="T502">
        <v>157</v>
      </c>
      <c r="U502">
        <v>7</v>
      </c>
      <c r="V502">
        <v>22.428599999999999</v>
      </c>
      <c r="W502">
        <v>5.6071</v>
      </c>
      <c r="X502" s="1">
        <v>43540</v>
      </c>
      <c r="Y502">
        <v>1</v>
      </c>
      <c r="Z502">
        <v>17</v>
      </c>
      <c r="AA502">
        <v>3</v>
      </c>
      <c r="AB502">
        <v>0</v>
      </c>
      <c r="AC502">
        <v>8</v>
      </c>
      <c r="AD502">
        <v>0</v>
      </c>
      <c r="AE502">
        <v>0</v>
      </c>
      <c r="AF502">
        <v>0</v>
      </c>
      <c r="AG502">
        <v>5</v>
      </c>
      <c r="AH502">
        <v>390</v>
      </c>
      <c r="AI502">
        <v>-10</v>
      </c>
      <c r="AJ502">
        <v>270</v>
      </c>
      <c r="AK502">
        <v>130</v>
      </c>
    </row>
    <row r="503" spans="1:37" x14ac:dyDescent="0.2">
      <c r="A503">
        <v>515052</v>
      </c>
      <c r="B503" t="s">
        <v>482</v>
      </c>
      <c r="C503">
        <v>21</v>
      </c>
      <c r="D503" t="s">
        <v>1286</v>
      </c>
      <c r="E503" t="s">
        <v>757</v>
      </c>
      <c r="F503" t="s">
        <v>1296</v>
      </c>
      <c r="G503" t="s">
        <v>2156</v>
      </c>
      <c r="H503">
        <v>1</v>
      </c>
      <c r="I503">
        <v>1</v>
      </c>
      <c r="J503">
        <v>0</v>
      </c>
      <c r="K503">
        <v>9</v>
      </c>
      <c r="L503">
        <v>5</v>
      </c>
      <c r="M503">
        <v>0</v>
      </c>
      <c r="N503">
        <v>1</v>
      </c>
      <c r="O503">
        <v>9</v>
      </c>
      <c r="P503">
        <v>9</v>
      </c>
      <c r="Q503">
        <v>180</v>
      </c>
      <c r="R503">
        <v>1</v>
      </c>
      <c r="S503">
        <v>12</v>
      </c>
      <c r="T503">
        <v>7</v>
      </c>
      <c r="U503">
        <v>1</v>
      </c>
      <c r="V503">
        <v>7</v>
      </c>
      <c r="W503">
        <v>3.5</v>
      </c>
      <c r="X503" s="1">
        <v>43472</v>
      </c>
      <c r="Y503">
        <v>0</v>
      </c>
      <c r="Z503">
        <v>0</v>
      </c>
      <c r="AA503">
        <v>0</v>
      </c>
      <c r="AB503">
        <v>0</v>
      </c>
      <c r="AC503">
        <v>2</v>
      </c>
      <c r="AD503">
        <v>0</v>
      </c>
      <c r="AE503">
        <v>0</v>
      </c>
      <c r="AF503">
        <v>0</v>
      </c>
      <c r="AG503">
        <v>0</v>
      </c>
      <c r="AH503">
        <v>71</v>
      </c>
      <c r="AI503">
        <v>11</v>
      </c>
      <c r="AJ503">
        <v>40</v>
      </c>
      <c r="AK503">
        <v>20</v>
      </c>
    </row>
    <row r="504" spans="1:37" x14ac:dyDescent="0.2">
      <c r="A504">
        <v>515051</v>
      </c>
      <c r="B504" t="s">
        <v>482</v>
      </c>
      <c r="C504">
        <v>21</v>
      </c>
      <c r="D504" t="s">
        <v>1286</v>
      </c>
      <c r="E504" t="s">
        <v>757</v>
      </c>
      <c r="F504" t="s">
        <v>1083</v>
      </c>
      <c r="G504" t="s">
        <v>2156</v>
      </c>
      <c r="H504">
        <v>7</v>
      </c>
      <c r="I504">
        <v>7</v>
      </c>
      <c r="J504">
        <v>0</v>
      </c>
      <c r="K504">
        <v>38</v>
      </c>
      <c r="L504">
        <v>70</v>
      </c>
      <c r="M504">
        <v>2</v>
      </c>
      <c r="N504">
        <v>0</v>
      </c>
      <c r="O504">
        <v>14</v>
      </c>
      <c r="P504">
        <v>5.4286000000000003</v>
      </c>
      <c r="Q504">
        <v>54.285699999999999</v>
      </c>
      <c r="R504">
        <v>7</v>
      </c>
      <c r="S504">
        <v>90</v>
      </c>
      <c r="T504">
        <v>46</v>
      </c>
      <c r="U504">
        <v>3</v>
      </c>
      <c r="V504">
        <v>15.333299999999999</v>
      </c>
      <c r="W504">
        <v>3.0667</v>
      </c>
      <c r="X504" s="1">
        <v>43513</v>
      </c>
      <c r="Y504">
        <v>0</v>
      </c>
      <c r="Z504">
        <v>12</v>
      </c>
      <c r="AA504">
        <v>0</v>
      </c>
      <c r="AB504">
        <v>0</v>
      </c>
      <c r="AC504">
        <v>6</v>
      </c>
      <c r="AD504">
        <v>0</v>
      </c>
      <c r="AE504">
        <v>0</v>
      </c>
      <c r="AF504">
        <v>0</v>
      </c>
      <c r="AG504">
        <v>0</v>
      </c>
      <c r="AH504">
        <v>230</v>
      </c>
      <c r="AI504">
        <v>30</v>
      </c>
      <c r="AJ504">
        <v>140</v>
      </c>
      <c r="AK504">
        <v>60</v>
      </c>
    </row>
    <row r="505" spans="1:37" x14ac:dyDescent="0.2">
      <c r="A505">
        <v>515041</v>
      </c>
      <c r="B505" t="s">
        <v>482</v>
      </c>
      <c r="C505">
        <v>21</v>
      </c>
      <c r="D505" t="s">
        <v>1286</v>
      </c>
      <c r="E505" t="s">
        <v>1290</v>
      </c>
      <c r="F505" t="s">
        <v>511</v>
      </c>
      <c r="G505" t="s">
        <v>2156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R505">
        <v>1</v>
      </c>
      <c r="S505">
        <v>0</v>
      </c>
      <c r="T505">
        <v>0</v>
      </c>
      <c r="U505">
        <v>0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10</v>
      </c>
      <c r="AI505">
        <v>0</v>
      </c>
      <c r="AJ505">
        <v>0</v>
      </c>
      <c r="AK505">
        <v>10</v>
      </c>
    </row>
    <row r="506" spans="1:37" x14ac:dyDescent="0.2">
      <c r="A506">
        <v>512681</v>
      </c>
      <c r="B506" t="s">
        <v>482</v>
      </c>
      <c r="C506">
        <v>21</v>
      </c>
      <c r="D506" t="s">
        <v>1286</v>
      </c>
      <c r="E506" t="s">
        <v>1287</v>
      </c>
      <c r="F506" t="s">
        <v>1288</v>
      </c>
      <c r="G506" t="s">
        <v>2156</v>
      </c>
      <c r="H506">
        <v>9</v>
      </c>
      <c r="I506">
        <v>9</v>
      </c>
      <c r="J506">
        <v>6</v>
      </c>
      <c r="K506">
        <v>0</v>
      </c>
      <c r="L506">
        <v>4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9</v>
      </c>
      <c r="S506">
        <v>0</v>
      </c>
      <c r="T506">
        <v>0</v>
      </c>
      <c r="U506">
        <v>0</v>
      </c>
      <c r="Y506">
        <v>0</v>
      </c>
      <c r="Z506">
        <v>0</v>
      </c>
      <c r="AA506">
        <v>0</v>
      </c>
      <c r="AB506">
        <v>0</v>
      </c>
      <c r="AC506">
        <v>2</v>
      </c>
      <c r="AD506">
        <v>0</v>
      </c>
      <c r="AE506">
        <v>14</v>
      </c>
      <c r="AF506">
        <v>0</v>
      </c>
      <c r="AG506">
        <v>5</v>
      </c>
      <c r="AH506">
        <v>180</v>
      </c>
      <c r="AI506">
        <v>-30</v>
      </c>
      <c r="AJ506">
        <v>0</v>
      </c>
      <c r="AK506">
        <v>210</v>
      </c>
    </row>
    <row r="507" spans="1:37" x14ac:dyDescent="0.2">
      <c r="A507">
        <v>515046</v>
      </c>
      <c r="B507" t="s">
        <v>482</v>
      </c>
      <c r="C507">
        <v>21</v>
      </c>
      <c r="D507" t="s">
        <v>1286</v>
      </c>
      <c r="E507" t="s">
        <v>868</v>
      </c>
      <c r="F507" t="s">
        <v>1295</v>
      </c>
      <c r="G507" t="s">
        <v>2156</v>
      </c>
      <c r="H507">
        <v>10</v>
      </c>
      <c r="I507">
        <v>10</v>
      </c>
      <c r="J507">
        <v>2</v>
      </c>
      <c r="K507">
        <v>88</v>
      </c>
      <c r="L507">
        <v>113</v>
      </c>
      <c r="M507">
        <v>6</v>
      </c>
      <c r="N507">
        <v>1</v>
      </c>
      <c r="O507">
        <v>32</v>
      </c>
      <c r="P507">
        <v>11</v>
      </c>
      <c r="Q507">
        <v>77.876099999999994</v>
      </c>
      <c r="R507">
        <v>10</v>
      </c>
      <c r="S507">
        <v>222</v>
      </c>
      <c r="T507">
        <v>113</v>
      </c>
      <c r="U507">
        <v>14</v>
      </c>
      <c r="V507">
        <v>8.0714000000000006</v>
      </c>
      <c r="W507">
        <v>3.0541</v>
      </c>
      <c r="X507" s="1">
        <v>43536</v>
      </c>
      <c r="Y507">
        <v>3</v>
      </c>
      <c r="Z507">
        <v>7</v>
      </c>
      <c r="AA507">
        <v>3</v>
      </c>
      <c r="AB507">
        <v>0</v>
      </c>
      <c r="AC507">
        <v>4</v>
      </c>
      <c r="AD507">
        <v>0</v>
      </c>
      <c r="AE507">
        <v>2</v>
      </c>
      <c r="AF507">
        <v>1</v>
      </c>
      <c r="AG507">
        <v>7</v>
      </c>
      <c r="AH507">
        <v>976</v>
      </c>
      <c r="AI507">
        <v>166</v>
      </c>
      <c r="AJ507">
        <v>660</v>
      </c>
      <c r="AK507">
        <v>150</v>
      </c>
    </row>
    <row r="508" spans="1:37" x14ac:dyDescent="0.2">
      <c r="A508">
        <v>515040</v>
      </c>
      <c r="B508" t="s">
        <v>482</v>
      </c>
      <c r="C508">
        <v>21</v>
      </c>
      <c r="D508" t="s">
        <v>1286</v>
      </c>
      <c r="E508" t="s">
        <v>507</v>
      </c>
      <c r="F508" t="s">
        <v>508</v>
      </c>
      <c r="G508" t="s">
        <v>2156</v>
      </c>
      <c r="H508">
        <v>7</v>
      </c>
      <c r="I508">
        <v>7</v>
      </c>
      <c r="J508">
        <v>0</v>
      </c>
      <c r="K508">
        <v>72</v>
      </c>
      <c r="L508">
        <v>100</v>
      </c>
      <c r="M508">
        <v>7</v>
      </c>
      <c r="N508">
        <v>1</v>
      </c>
      <c r="O508">
        <v>22</v>
      </c>
      <c r="P508">
        <v>10.2857</v>
      </c>
      <c r="Q508">
        <v>72</v>
      </c>
      <c r="R508">
        <v>7</v>
      </c>
      <c r="S508">
        <v>0</v>
      </c>
      <c r="T508">
        <v>0</v>
      </c>
      <c r="U508">
        <v>0</v>
      </c>
      <c r="Y508">
        <v>0</v>
      </c>
      <c r="Z508">
        <v>0</v>
      </c>
      <c r="AA508">
        <v>0</v>
      </c>
      <c r="AB508">
        <v>0</v>
      </c>
      <c r="AC508">
        <v>3</v>
      </c>
      <c r="AD508">
        <v>0</v>
      </c>
      <c r="AE508">
        <v>0</v>
      </c>
      <c r="AF508">
        <v>0</v>
      </c>
      <c r="AG508">
        <v>1</v>
      </c>
      <c r="AH508">
        <v>151</v>
      </c>
      <c r="AI508">
        <v>111</v>
      </c>
      <c r="AJ508">
        <v>0</v>
      </c>
      <c r="AK508">
        <v>40</v>
      </c>
    </row>
    <row r="509" spans="1:37" x14ac:dyDescent="0.2">
      <c r="A509">
        <v>515044</v>
      </c>
      <c r="B509" t="s">
        <v>482</v>
      </c>
      <c r="C509">
        <v>21</v>
      </c>
      <c r="D509" t="s">
        <v>1286</v>
      </c>
      <c r="E509" t="s">
        <v>941</v>
      </c>
      <c r="F509" t="s">
        <v>1293</v>
      </c>
      <c r="G509" t="s">
        <v>2156</v>
      </c>
      <c r="H509">
        <v>8</v>
      </c>
      <c r="I509">
        <v>8</v>
      </c>
      <c r="J509">
        <v>8</v>
      </c>
      <c r="K509">
        <v>0</v>
      </c>
      <c r="L509">
        <v>0</v>
      </c>
      <c r="M509">
        <v>0</v>
      </c>
      <c r="N509">
        <v>0</v>
      </c>
      <c r="O509">
        <v>0</v>
      </c>
      <c r="R509">
        <v>8</v>
      </c>
      <c r="S509">
        <v>66</v>
      </c>
      <c r="T509">
        <v>48</v>
      </c>
      <c r="U509">
        <v>3</v>
      </c>
      <c r="V509">
        <v>16</v>
      </c>
      <c r="W509">
        <v>4.3635999999999999</v>
      </c>
      <c r="X509" s="1">
        <v>43474</v>
      </c>
      <c r="Y509">
        <v>0</v>
      </c>
      <c r="Z509">
        <v>2</v>
      </c>
      <c r="AA509">
        <v>2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110</v>
      </c>
      <c r="AI509">
        <v>0</v>
      </c>
      <c r="AJ509">
        <v>110</v>
      </c>
      <c r="AK509">
        <v>0</v>
      </c>
    </row>
    <row r="510" spans="1:37" x14ac:dyDescent="0.2">
      <c r="A510">
        <v>548438</v>
      </c>
      <c r="B510" t="s">
        <v>482</v>
      </c>
      <c r="C510">
        <v>21</v>
      </c>
      <c r="D510" t="s">
        <v>1286</v>
      </c>
      <c r="E510" t="s">
        <v>750</v>
      </c>
      <c r="F510" t="s">
        <v>595</v>
      </c>
      <c r="G510" t="s">
        <v>2156</v>
      </c>
      <c r="H510">
        <v>8</v>
      </c>
      <c r="I510">
        <v>8</v>
      </c>
      <c r="J510">
        <v>1</v>
      </c>
      <c r="K510">
        <v>87</v>
      </c>
      <c r="L510">
        <v>88</v>
      </c>
      <c r="M510">
        <v>3</v>
      </c>
      <c r="N510">
        <v>6</v>
      </c>
      <c r="O510">
        <v>32</v>
      </c>
      <c r="P510">
        <v>12.428599999999999</v>
      </c>
      <c r="Q510">
        <v>98.863600000000005</v>
      </c>
      <c r="R510">
        <v>8</v>
      </c>
      <c r="S510">
        <v>138</v>
      </c>
      <c r="T510">
        <v>108</v>
      </c>
      <c r="U510">
        <v>12</v>
      </c>
      <c r="V510">
        <v>9</v>
      </c>
      <c r="W510">
        <v>4.6957000000000004</v>
      </c>
      <c r="X510" s="1">
        <v>43531</v>
      </c>
      <c r="Y510">
        <v>0</v>
      </c>
      <c r="Z510">
        <v>5</v>
      </c>
      <c r="AA510">
        <v>2</v>
      </c>
      <c r="AB510">
        <v>0</v>
      </c>
      <c r="AC510">
        <v>3</v>
      </c>
      <c r="AD510">
        <v>0</v>
      </c>
      <c r="AE510">
        <v>0</v>
      </c>
      <c r="AF510">
        <v>0</v>
      </c>
      <c r="AG510">
        <v>3</v>
      </c>
      <c r="AH510">
        <v>692</v>
      </c>
      <c r="AI510">
        <v>242</v>
      </c>
      <c r="AJ510">
        <v>390</v>
      </c>
      <c r="AK510">
        <v>60</v>
      </c>
    </row>
    <row r="511" spans="1:37" x14ac:dyDescent="0.2">
      <c r="A511">
        <v>1212811</v>
      </c>
      <c r="B511" t="s">
        <v>482</v>
      </c>
      <c r="C511">
        <v>21</v>
      </c>
      <c r="D511" t="s">
        <v>1286</v>
      </c>
      <c r="E511" t="s">
        <v>1303</v>
      </c>
      <c r="F511" t="s">
        <v>1304</v>
      </c>
      <c r="G511" t="s">
        <v>2156</v>
      </c>
      <c r="H511">
        <v>10</v>
      </c>
      <c r="I511">
        <v>10</v>
      </c>
      <c r="J511">
        <v>0</v>
      </c>
      <c r="K511">
        <v>84</v>
      </c>
      <c r="L511">
        <v>127</v>
      </c>
      <c r="M511">
        <v>6</v>
      </c>
      <c r="N511">
        <v>1</v>
      </c>
      <c r="O511">
        <v>16</v>
      </c>
      <c r="P511">
        <v>8.4</v>
      </c>
      <c r="Q511">
        <v>66.1417</v>
      </c>
      <c r="R511">
        <v>10</v>
      </c>
      <c r="S511">
        <v>0</v>
      </c>
      <c r="T511">
        <v>0</v>
      </c>
      <c r="U511">
        <v>0</v>
      </c>
      <c r="Y511">
        <v>0</v>
      </c>
      <c r="Z511">
        <v>0</v>
      </c>
      <c r="AA511">
        <v>0</v>
      </c>
      <c r="AB511">
        <v>0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142</v>
      </c>
      <c r="AI511">
        <v>122</v>
      </c>
      <c r="AJ511">
        <v>0</v>
      </c>
      <c r="AK511">
        <v>20</v>
      </c>
    </row>
    <row r="512" spans="1:37" x14ac:dyDescent="0.2">
      <c r="A512">
        <v>1212598</v>
      </c>
      <c r="B512" t="s">
        <v>482</v>
      </c>
      <c r="C512">
        <v>21</v>
      </c>
      <c r="D512" t="s">
        <v>1286</v>
      </c>
      <c r="E512" t="s">
        <v>1301</v>
      </c>
      <c r="F512" t="s">
        <v>1302</v>
      </c>
      <c r="G512" t="s">
        <v>2156</v>
      </c>
      <c r="H512">
        <v>4</v>
      </c>
      <c r="I512">
        <v>4</v>
      </c>
      <c r="J512">
        <v>0</v>
      </c>
      <c r="K512">
        <v>13</v>
      </c>
      <c r="L512">
        <v>33</v>
      </c>
      <c r="M512">
        <v>0</v>
      </c>
      <c r="N512">
        <v>0</v>
      </c>
      <c r="O512">
        <v>7</v>
      </c>
      <c r="P512">
        <v>3.25</v>
      </c>
      <c r="Q512">
        <v>39.393900000000002</v>
      </c>
      <c r="R512">
        <v>4</v>
      </c>
      <c r="S512">
        <v>0</v>
      </c>
      <c r="T512">
        <v>0</v>
      </c>
      <c r="U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13</v>
      </c>
      <c r="AI512">
        <v>13</v>
      </c>
      <c r="AJ512">
        <v>0</v>
      </c>
      <c r="AK512">
        <v>0</v>
      </c>
    </row>
    <row r="513" spans="1:37" x14ac:dyDescent="0.2">
      <c r="A513">
        <v>515045</v>
      </c>
      <c r="B513" t="s">
        <v>482</v>
      </c>
      <c r="C513">
        <v>21</v>
      </c>
      <c r="D513" t="s">
        <v>1286</v>
      </c>
      <c r="E513" t="s">
        <v>778</v>
      </c>
      <c r="F513" t="s">
        <v>1294</v>
      </c>
      <c r="G513" t="s">
        <v>2156</v>
      </c>
      <c r="H513">
        <v>5</v>
      </c>
      <c r="I513">
        <v>5</v>
      </c>
      <c r="J513">
        <v>1</v>
      </c>
      <c r="K513">
        <v>5</v>
      </c>
      <c r="L513">
        <v>19</v>
      </c>
      <c r="M513">
        <v>0</v>
      </c>
      <c r="N513">
        <v>0</v>
      </c>
      <c r="O513">
        <v>4</v>
      </c>
      <c r="P513">
        <v>1.25</v>
      </c>
      <c r="Q513">
        <v>26.315799999999999</v>
      </c>
      <c r="R513">
        <v>5</v>
      </c>
      <c r="S513">
        <v>0</v>
      </c>
      <c r="T513">
        <v>0</v>
      </c>
      <c r="U513">
        <v>0</v>
      </c>
      <c r="Y513">
        <v>0</v>
      </c>
      <c r="Z513">
        <v>0</v>
      </c>
      <c r="AA513">
        <v>0</v>
      </c>
      <c r="AB513">
        <v>0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-15</v>
      </c>
      <c r="AI513">
        <v>-25</v>
      </c>
      <c r="AJ513">
        <v>0</v>
      </c>
      <c r="AK513">
        <v>10</v>
      </c>
    </row>
    <row r="514" spans="1:37" x14ac:dyDescent="0.2">
      <c r="A514">
        <v>513327</v>
      </c>
      <c r="B514" t="s">
        <v>482</v>
      </c>
      <c r="C514">
        <v>21</v>
      </c>
      <c r="D514" t="s">
        <v>1305</v>
      </c>
      <c r="E514" t="s">
        <v>1096</v>
      </c>
      <c r="F514" t="s">
        <v>1308</v>
      </c>
      <c r="G514" t="s">
        <v>2156</v>
      </c>
      <c r="H514">
        <v>8</v>
      </c>
      <c r="I514">
        <v>8</v>
      </c>
      <c r="J514">
        <v>1</v>
      </c>
      <c r="K514">
        <v>74</v>
      </c>
      <c r="L514">
        <v>98</v>
      </c>
      <c r="M514">
        <v>3</v>
      </c>
      <c r="N514">
        <v>5</v>
      </c>
      <c r="O514">
        <v>19</v>
      </c>
      <c r="P514">
        <v>10.571400000000001</v>
      </c>
      <c r="Q514">
        <v>75.510199999999998</v>
      </c>
      <c r="R514">
        <v>8</v>
      </c>
      <c r="S514">
        <v>12</v>
      </c>
      <c r="T514">
        <v>13</v>
      </c>
      <c r="U514">
        <v>1</v>
      </c>
      <c r="V514">
        <v>13</v>
      </c>
      <c r="W514">
        <v>6.5</v>
      </c>
      <c r="X514" s="1">
        <v>43478</v>
      </c>
      <c r="Y514">
        <v>0</v>
      </c>
      <c r="Z514">
        <v>0</v>
      </c>
      <c r="AA514">
        <v>0</v>
      </c>
      <c r="AB514">
        <v>0</v>
      </c>
      <c r="AC514">
        <v>2</v>
      </c>
      <c r="AD514">
        <v>0</v>
      </c>
      <c r="AE514">
        <v>3</v>
      </c>
      <c r="AF514">
        <v>1</v>
      </c>
      <c r="AG514">
        <v>2</v>
      </c>
      <c r="AH514">
        <v>277</v>
      </c>
      <c r="AI514">
        <v>167</v>
      </c>
      <c r="AJ514">
        <v>20</v>
      </c>
      <c r="AK514">
        <v>90</v>
      </c>
    </row>
    <row r="515" spans="1:37" x14ac:dyDescent="0.2">
      <c r="A515">
        <v>513335</v>
      </c>
      <c r="B515" t="s">
        <v>482</v>
      </c>
      <c r="C515">
        <v>21</v>
      </c>
      <c r="D515" t="s">
        <v>1305</v>
      </c>
      <c r="E515" t="s">
        <v>1311</v>
      </c>
      <c r="F515" t="s">
        <v>1312</v>
      </c>
      <c r="G515" t="s">
        <v>2156</v>
      </c>
      <c r="H515">
        <v>3</v>
      </c>
      <c r="I515">
        <v>3</v>
      </c>
      <c r="J515">
        <v>0</v>
      </c>
      <c r="K515">
        <v>28</v>
      </c>
      <c r="L515">
        <v>27</v>
      </c>
      <c r="M515">
        <v>0</v>
      </c>
      <c r="N515">
        <v>3</v>
      </c>
      <c r="O515">
        <v>18</v>
      </c>
      <c r="P515">
        <v>9.3332999999999995</v>
      </c>
      <c r="Q515">
        <v>103.7037</v>
      </c>
      <c r="R515">
        <v>3</v>
      </c>
      <c r="S515">
        <v>48</v>
      </c>
      <c r="T515">
        <v>36</v>
      </c>
      <c r="U515">
        <v>5</v>
      </c>
      <c r="V515">
        <v>7.2</v>
      </c>
      <c r="W515">
        <v>4.5</v>
      </c>
      <c r="X515" s="1">
        <v>43529</v>
      </c>
      <c r="Y515">
        <v>1</v>
      </c>
      <c r="Z515">
        <v>4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274</v>
      </c>
      <c r="AI515">
        <v>74</v>
      </c>
      <c r="AJ515">
        <v>200</v>
      </c>
      <c r="AK515">
        <v>0</v>
      </c>
    </row>
    <row r="516" spans="1:37" x14ac:dyDescent="0.2">
      <c r="A516">
        <v>513407</v>
      </c>
      <c r="B516" t="s">
        <v>482</v>
      </c>
      <c r="C516">
        <v>21</v>
      </c>
      <c r="D516" t="s">
        <v>1305</v>
      </c>
      <c r="E516" t="s">
        <v>1314</v>
      </c>
      <c r="F516" t="s">
        <v>1315</v>
      </c>
      <c r="G516" t="s">
        <v>2156</v>
      </c>
      <c r="H516">
        <v>11</v>
      </c>
      <c r="I516">
        <v>11</v>
      </c>
      <c r="J516">
        <v>0</v>
      </c>
      <c r="K516">
        <v>173</v>
      </c>
      <c r="L516">
        <v>162</v>
      </c>
      <c r="M516">
        <v>5</v>
      </c>
      <c r="N516">
        <v>15</v>
      </c>
      <c r="O516">
        <v>52</v>
      </c>
      <c r="P516">
        <v>15.7273</v>
      </c>
      <c r="Q516">
        <v>106.7901</v>
      </c>
      <c r="R516">
        <v>11</v>
      </c>
      <c r="S516">
        <v>12</v>
      </c>
      <c r="T516">
        <v>20</v>
      </c>
      <c r="U516">
        <v>2</v>
      </c>
      <c r="V516">
        <v>10</v>
      </c>
      <c r="W516">
        <v>10</v>
      </c>
      <c r="X516" s="1">
        <v>43516</v>
      </c>
      <c r="Y516">
        <v>0</v>
      </c>
      <c r="Z516">
        <v>2</v>
      </c>
      <c r="AA516">
        <v>2</v>
      </c>
      <c r="AB516">
        <v>0</v>
      </c>
      <c r="AC516">
        <v>3</v>
      </c>
      <c r="AD516">
        <v>0</v>
      </c>
      <c r="AE516">
        <v>0</v>
      </c>
      <c r="AF516">
        <v>0</v>
      </c>
      <c r="AG516">
        <v>2</v>
      </c>
      <c r="AH516">
        <v>552</v>
      </c>
      <c r="AI516">
        <v>472</v>
      </c>
      <c r="AJ516">
        <v>30</v>
      </c>
      <c r="AK516">
        <v>50</v>
      </c>
    </row>
    <row r="517" spans="1:37" x14ac:dyDescent="0.2">
      <c r="A517">
        <v>828346</v>
      </c>
      <c r="B517" t="s">
        <v>482</v>
      </c>
      <c r="C517">
        <v>21</v>
      </c>
      <c r="D517" t="s">
        <v>1305</v>
      </c>
      <c r="E517" t="s">
        <v>1322</v>
      </c>
      <c r="F517" t="s">
        <v>560</v>
      </c>
      <c r="G517" t="s">
        <v>2156</v>
      </c>
      <c r="H517">
        <v>8</v>
      </c>
      <c r="I517">
        <v>8</v>
      </c>
      <c r="J517">
        <v>4</v>
      </c>
      <c r="K517">
        <v>25</v>
      </c>
      <c r="L517">
        <v>50</v>
      </c>
      <c r="M517">
        <v>1</v>
      </c>
      <c r="N517">
        <v>0</v>
      </c>
      <c r="O517">
        <v>8</v>
      </c>
      <c r="P517">
        <v>6.25</v>
      </c>
      <c r="Q517">
        <v>50</v>
      </c>
      <c r="R517">
        <v>8</v>
      </c>
      <c r="S517">
        <v>138</v>
      </c>
      <c r="T517">
        <v>78</v>
      </c>
      <c r="U517">
        <v>14</v>
      </c>
      <c r="V517">
        <v>5.5713999999999997</v>
      </c>
      <c r="W517">
        <v>3.3913000000000002</v>
      </c>
      <c r="X517" s="1">
        <v>43558</v>
      </c>
      <c r="Y517">
        <v>2</v>
      </c>
      <c r="Z517">
        <v>7</v>
      </c>
      <c r="AA517">
        <v>7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586</v>
      </c>
      <c r="AI517">
        <v>16</v>
      </c>
      <c r="AJ517">
        <v>560</v>
      </c>
      <c r="AK517">
        <v>10</v>
      </c>
    </row>
    <row r="518" spans="1:37" x14ac:dyDescent="0.2">
      <c r="A518">
        <v>514482</v>
      </c>
      <c r="B518" t="s">
        <v>482</v>
      </c>
      <c r="C518">
        <v>21</v>
      </c>
      <c r="D518" t="s">
        <v>1305</v>
      </c>
      <c r="E518" t="s">
        <v>1319</v>
      </c>
      <c r="F518" t="s">
        <v>1320</v>
      </c>
      <c r="G518" t="s">
        <v>2156</v>
      </c>
      <c r="H518">
        <v>10</v>
      </c>
      <c r="I518">
        <v>10</v>
      </c>
      <c r="J518">
        <v>4</v>
      </c>
      <c r="K518">
        <v>18</v>
      </c>
      <c r="L518">
        <v>38</v>
      </c>
      <c r="M518">
        <v>2</v>
      </c>
      <c r="N518">
        <v>0</v>
      </c>
      <c r="O518">
        <v>9</v>
      </c>
      <c r="P518">
        <v>3</v>
      </c>
      <c r="Q518">
        <v>47.368400000000001</v>
      </c>
      <c r="R518">
        <v>10</v>
      </c>
      <c r="S518">
        <v>184</v>
      </c>
      <c r="T518">
        <v>145</v>
      </c>
      <c r="U518">
        <v>10</v>
      </c>
      <c r="V518">
        <v>14.5</v>
      </c>
      <c r="W518">
        <v>4.7282999999999999</v>
      </c>
      <c r="X518" s="1">
        <v>43535</v>
      </c>
      <c r="Y518">
        <v>0</v>
      </c>
      <c r="Z518">
        <v>3</v>
      </c>
      <c r="AA518">
        <v>1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2</v>
      </c>
      <c r="AH518">
        <v>380</v>
      </c>
      <c r="AI518">
        <v>0</v>
      </c>
      <c r="AJ518">
        <v>350</v>
      </c>
      <c r="AK518">
        <v>30</v>
      </c>
    </row>
    <row r="519" spans="1:37" x14ac:dyDescent="0.2">
      <c r="A519">
        <v>828934</v>
      </c>
      <c r="B519" t="s">
        <v>482</v>
      </c>
      <c r="C519">
        <v>21</v>
      </c>
      <c r="D519" t="s">
        <v>1305</v>
      </c>
      <c r="E519" t="s">
        <v>1323</v>
      </c>
      <c r="F519" t="s">
        <v>1324</v>
      </c>
      <c r="G519" t="s">
        <v>2156</v>
      </c>
      <c r="H519">
        <v>1</v>
      </c>
      <c r="I519">
        <v>1</v>
      </c>
      <c r="J519">
        <v>0</v>
      </c>
      <c r="K519">
        <v>3</v>
      </c>
      <c r="L519">
        <v>11</v>
      </c>
      <c r="M519">
        <v>0</v>
      </c>
      <c r="N519">
        <v>0</v>
      </c>
      <c r="O519">
        <v>3</v>
      </c>
      <c r="P519">
        <v>3</v>
      </c>
      <c r="Q519">
        <v>27.2727</v>
      </c>
      <c r="R519">
        <v>1</v>
      </c>
      <c r="S519">
        <v>0</v>
      </c>
      <c r="T519">
        <v>0</v>
      </c>
      <c r="U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-7</v>
      </c>
      <c r="AI519">
        <v>-7</v>
      </c>
      <c r="AJ519">
        <v>0</v>
      </c>
      <c r="AK519">
        <v>0</v>
      </c>
    </row>
    <row r="520" spans="1:37" x14ac:dyDescent="0.2">
      <c r="A520">
        <v>514334</v>
      </c>
      <c r="B520" t="s">
        <v>482</v>
      </c>
      <c r="C520">
        <v>21</v>
      </c>
      <c r="D520" t="s">
        <v>1305</v>
      </c>
      <c r="E520" t="s">
        <v>1318</v>
      </c>
      <c r="F520" t="s">
        <v>595</v>
      </c>
      <c r="G520" t="s">
        <v>2156</v>
      </c>
      <c r="H520">
        <v>6</v>
      </c>
      <c r="I520">
        <v>6</v>
      </c>
      <c r="J520">
        <v>0</v>
      </c>
      <c r="K520">
        <v>80</v>
      </c>
      <c r="L520">
        <v>90</v>
      </c>
      <c r="M520">
        <v>7</v>
      </c>
      <c r="N520">
        <v>3</v>
      </c>
      <c r="O520">
        <v>46</v>
      </c>
      <c r="P520">
        <v>13.333299999999999</v>
      </c>
      <c r="Q520">
        <v>88.888900000000007</v>
      </c>
      <c r="R520">
        <v>6</v>
      </c>
      <c r="S520">
        <v>16</v>
      </c>
      <c r="T520">
        <v>13</v>
      </c>
      <c r="U520">
        <v>0</v>
      </c>
      <c r="W520">
        <v>4.875</v>
      </c>
      <c r="Y520">
        <v>0</v>
      </c>
      <c r="Z520">
        <v>3</v>
      </c>
      <c r="AA520">
        <v>1</v>
      </c>
      <c r="AB520">
        <v>0</v>
      </c>
      <c r="AC520">
        <v>2</v>
      </c>
      <c r="AD520">
        <v>0</v>
      </c>
      <c r="AE520">
        <v>0</v>
      </c>
      <c r="AF520">
        <v>0</v>
      </c>
      <c r="AG520">
        <v>0</v>
      </c>
      <c r="AH520">
        <v>173</v>
      </c>
      <c r="AI520">
        <v>143</v>
      </c>
      <c r="AJ520">
        <v>10</v>
      </c>
      <c r="AK520">
        <v>20</v>
      </c>
    </row>
    <row r="521" spans="1:37" x14ac:dyDescent="0.2">
      <c r="A521">
        <v>513339</v>
      </c>
      <c r="B521" t="s">
        <v>482</v>
      </c>
      <c r="C521">
        <v>21</v>
      </c>
      <c r="D521" t="s">
        <v>1305</v>
      </c>
      <c r="E521" t="s">
        <v>1313</v>
      </c>
      <c r="F521" t="s">
        <v>980</v>
      </c>
      <c r="G521" t="s">
        <v>2156</v>
      </c>
      <c r="H521">
        <v>9</v>
      </c>
      <c r="I521">
        <v>9</v>
      </c>
      <c r="J521">
        <v>1</v>
      </c>
      <c r="K521">
        <v>100</v>
      </c>
      <c r="L521">
        <v>144</v>
      </c>
      <c r="M521">
        <v>5</v>
      </c>
      <c r="N521">
        <v>5</v>
      </c>
      <c r="O521">
        <v>36</v>
      </c>
      <c r="P521">
        <v>12.5</v>
      </c>
      <c r="Q521">
        <v>69.444400000000002</v>
      </c>
      <c r="R521">
        <v>9</v>
      </c>
      <c r="S521">
        <v>162</v>
      </c>
      <c r="T521">
        <v>102</v>
      </c>
      <c r="U521">
        <v>9</v>
      </c>
      <c r="V521">
        <v>11.333299999999999</v>
      </c>
      <c r="W521">
        <v>3.7778</v>
      </c>
      <c r="X521" s="1">
        <v>43533</v>
      </c>
      <c r="Y521">
        <v>1</v>
      </c>
      <c r="Z521">
        <v>13</v>
      </c>
      <c r="AA521">
        <v>2</v>
      </c>
      <c r="AB521">
        <v>0</v>
      </c>
      <c r="AC521">
        <v>4</v>
      </c>
      <c r="AD521">
        <v>0</v>
      </c>
      <c r="AE521">
        <v>6</v>
      </c>
      <c r="AF521">
        <v>0</v>
      </c>
      <c r="AG521">
        <v>1</v>
      </c>
      <c r="AH521">
        <v>645</v>
      </c>
      <c r="AI521">
        <v>165</v>
      </c>
      <c r="AJ521">
        <v>370</v>
      </c>
      <c r="AK521">
        <v>110</v>
      </c>
    </row>
    <row r="522" spans="1:37" x14ac:dyDescent="0.2">
      <c r="A522">
        <v>513975</v>
      </c>
      <c r="B522" t="s">
        <v>482</v>
      </c>
      <c r="C522">
        <v>21</v>
      </c>
      <c r="D522" t="s">
        <v>1305</v>
      </c>
      <c r="E522" t="s">
        <v>1316</v>
      </c>
      <c r="F522" t="s">
        <v>1317</v>
      </c>
      <c r="G522" t="s">
        <v>2156</v>
      </c>
      <c r="H522">
        <v>2</v>
      </c>
      <c r="I522">
        <v>2</v>
      </c>
      <c r="J522">
        <v>1</v>
      </c>
      <c r="K522">
        <v>0</v>
      </c>
      <c r="L522">
        <v>2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2</v>
      </c>
      <c r="S522">
        <v>0</v>
      </c>
      <c r="T522">
        <v>0</v>
      </c>
      <c r="U522">
        <v>0</v>
      </c>
      <c r="Y522">
        <v>0</v>
      </c>
      <c r="Z522">
        <v>0</v>
      </c>
      <c r="AA522">
        <v>0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-10</v>
      </c>
      <c r="AJ522">
        <v>0</v>
      </c>
      <c r="AK522">
        <v>10</v>
      </c>
    </row>
    <row r="523" spans="1:37" x14ac:dyDescent="0.2">
      <c r="A523">
        <v>513328</v>
      </c>
      <c r="B523" t="s">
        <v>482</v>
      </c>
      <c r="C523">
        <v>21</v>
      </c>
      <c r="D523" t="s">
        <v>1305</v>
      </c>
      <c r="E523" t="s">
        <v>845</v>
      </c>
      <c r="F523" t="s">
        <v>595</v>
      </c>
      <c r="G523" t="s">
        <v>2156</v>
      </c>
      <c r="H523">
        <v>7</v>
      </c>
      <c r="I523">
        <v>7</v>
      </c>
      <c r="J523">
        <v>1</v>
      </c>
      <c r="K523">
        <v>37</v>
      </c>
      <c r="L523">
        <v>37</v>
      </c>
      <c r="M523">
        <v>1</v>
      </c>
      <c r="N523">
        <v>3</v>
      </c>
      <c r="O523">
        <v>20</v>
      </c>
      <c r="P523">
        <v>6.1666999999999996</v>
      </c>
      <c r="Q523">
        <v>100</v>
      </c>
      <c r="R523">
        <v>7</v>
      </c>
      <c r="S523">
        <v>114</v>
      </c>
      <c r="T523">
        <v>84</v>
      </c>
      <c r="U523">
        <v>9</v>
      </c>
      <c r="V523">
        <v>9.3332999999999995</v>
      </c>
      <c r="W523">
        <v>4.4211</v>
      </c>
      <c r="X523" s="1">
        <v>43537</v>
      </c>
      <c r="Y523">
        <v>1</v>
      </c>
      <c r="Z523">
        <v>3</v>
      </c>
      <c r="AA523">
        <v>0</v>
      </c>
      <c r="AB523">
        <v>0</v>
      </c>
      <c r="AC523">
        <v>2</v>
      </c>
      <c r="AD523">
        <v>0</v>
      </c>
      <c r="AE523">
        <v>0</v>
      </c>
      <c r="AF523">
        <v>0</v>
      </c>
      <c r="AG523">
        <v>0</v>
      </c>
      <c r="AH523">
        <v>444</v>
      </c>
      <c r="AI523">
        <v>84</v>
      </c>
      <c r="AJ523">
        <v>340</v>
      </c>
      <c r="AK523">
        <v>20</v>
      </c>
    </row>
    <row r="524" spans="1:37" x14ac:dyDescent="0.2">
      <c r="A524">
        <v>216419</v>
      </c>
      <c r="B524" t="s">
        <v>482</v>
      </c>
      <c r="C524">
        <v>21</v>
      </c>
      <c r="D524" t="s">
        <v>1305</v>
      </c>
      <c r="E524" t="s">
        <v>1306</v>
      </c>
      <c r="F524" t="s">
        <v>1307</v>
      </c>
      <c r="G524" t="s">
        <v>2156</v>
      </c>
      <c r="H524">
        <v>8</v>
      </c>
      <c r="I524">
        <v>8</v>
      </c>
      <c r="J524">
        <v>0</v>
      </c>
      <c r="K524">
        <v>85</v>
      </c>
      <c r="L524">
        <v>131</v>
      </c>
      <c r="M524">
        <v>3</v>
      </c>
      <c r="N524">
        <v>1</v>
      </c>
      <c r="O524">
        <v>31</v>
      </c>
      <c r="P524">
        <v>10.625</v>
      </c>
      <c r="Q524">
        <v>64.885499999999993</v>
      </c>
      <c r="R524">
        <v>8</v>
      </c>
      <c r="S524">
        <v>0</v>
      </c>
      <c r="T524">
        <v>0</v>
      </c>
      <c r="U524">
        <v>0</v>
      </c>
      <c r="Y524">
        <v>0</v>
      </c>
      <c r="Z524">
        <v>0</v>
      </c>
      <c r="AA524">
        <v>0</v>
      </c>
      <c r="AB524">
        <v>0</v>
      </c>
      <c r="AC524">
        <v>4</v>
      </c>
      <c r="AD524">
        <v>0</v>
      </c>
      <c r="AE524">
        <v>3</v>
      </c>
      <c r="AF524">
        <v>0</v>
      </c>
      <c r="AG524">
        <v>0</v>
      </c>
      <c r="AH524">
        <v>210</v>
      </c>
      <c r="AI524">
        <v>140</v>
      </c>
      <c r="AJ524">
        <v>0</v>
      </c>
      <c r="AK524">
        <v>70</v>
      </c>
    </row>
    <row r="525" spans="1:37" x14ac:dyDescent="0.2">
      <c r="A525">
        <v>1209447</v>
      </c>
      <c r="B525" t="s">
        <v>482</v>
      </c>
      <c r="C525">
        <v>21</v>
      </c>
      <c r="D525" t="s">
        <v>1305</v>
      </c>
      <c r="E525" t="s">
        <v>1325</v>
      </c>
      <c r="F525" t="s">
        <v>1326</v>
      </c>
      <c r="G525" t="s">
        <v>2156</v>
      </c>
      <c r="H525">
        <v>8</v>
      </c>
      <c r="I525">
        <v>8</v>
      </c>
      <c r="J525">
        <v>2</v>
      </c>
      <c r="K525">
        <v>19</v>
      </c>
      <c r="L525">
        <v>34</v>
      </c>
      <c r="M525">
        <v>1</v>
      </c>
      <c r="N525">
        <v>0</v>
      </c>
      <c r="O525">
        <v>8</v>
      </c>
      <c r="P525">
        <v>3.1667000000000001</v>
      </c>
      <c r="Q525">
        <v>55.882399999999997</v>
      </c>
      <c r="R525">
        <v>8</v>
      </c>
      <c r="S525">
        <v>72</v>
      </c>
      <c r="T525">
        <v>65</v>
      </c>
      <c r="U525">
        <v>8</v>
      </c>
      <c r="V525">
        <v>8.125</v>
      </c>
      <c r="W525">
        <v>5.4166999999999996</v>
      </c>
      <c r="X525" s="1">
        <v>43571</v>
      </c>
      <c r="Y525">
        <v>0</v>
      </c>
      <c r="Z525">
        <v>6</v>
      </c>
      <c r="AA525">
        <v>5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270</v>
      </c>
      <c r="AI525">
        <v>20</v>
      </c>
      <c r="AJ525">
        <v>240</v>
      </c>
      <c r="AK525">
        <v>10</v>
      </c>
    </row>
    <row r="526" spans="1:37" x14ac:dyDescent="0.2">
      <c r="A526">
        <v>513329</v>
      </c>
      <c r="B526" t="s">
        <v>482</v>
      </c>
      <c r="C526">
        <v>21</v>
      </c>
      <c r="D526" t="s">
        <v>1305</v>
      </c>
      <c r="E526" t="s">
        <v>1309</v>
      </c>
      <c r="F526" t="s">
        <v>508</v>
      </c>
      <c r="G526" t="s">
        <v>2156</v>
      </c>
      <c r="H526">
        <v>3</v>
      </c>
      <c r="I526">
        <v>3</v>
      </c>
      <c r="J526">
        <v>2</v>
      </c>
      <c r="K526">
        <v>2</v>
      </c>
      <c r="L526">
        <v>3</v>
      </c>
      <c r="M526">
        <v>0</v>
      </c>
      <c r="N526">
        <v>0</v>
      </c>
      <c r="O526">
        <v>2</v>
      </c>
      <c r="P526">
        <v>2</v>
      </c>
      <c r="Q526">
        <v>66.666700000000006</v>
      </c>
      <c r="R526">
        <v>3</v>
      </c>
      <c r="S526">
        <v>0</v>
      </c>
      <c r="T526">
        <v>0</v>
      </c>
      <c r="U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2</v>
      </c>
      <c r="AE526">
        <v>5</v>
      </c>
      <c r="AF526">
        <v>0</v>
      </c>
      <c r="AG526">
        <v>0</v>
      </c>
      <c r="AH526">
        <v>82</v>
      </c>
      <c r="AI526">
        <v>2</v>
      </c>
      <c r="AJ526">
        <v>0</v>
      </c>
      <c r="AK526">
        <v>80</v>
      </c>
    </row>
    <row r="527" spans="1:37" x14ac:dyDescent="0.2">
      <c r="A527">
        <v>843945</v>
      </c>
      <c r="B527" t="s">
        <v>482</v>
      </c>
      <c r="C527">
        <v>21</v>
      </c>
      <c r="D527" t="s">
        <v>1305</v>
      </c>
      <c r="E527" t="s">
        <v>784</v>
      </c>
      <c r="F527" t="s">
        <v>784</v>
      </c>
      <c r="G527" t="s">
        <v>2156</v>
      </c>
      <c r="H527">
        <v>1</v>
      </c>
      <c r="I527">
        <v>1</v>
      </c>
      <c r="J527">
        <v>0</v>
      </c>
      <c r="K527">
        <v>8</v>
      </c>
      <c r="L527">
        <v>18</v>
      </c>
      <c r="M527">
        <v>0</v>
      </c>
      <c r="N527">
        <v>0</v>
      </c>
      <c r="O527">
        <v>8</v>
      </c>
      <c r="P527">
        <v>8</v>
      </c>
      <c r="Q527">
        <v>44.444400000000002</v>
      </c>
      <c r="R527">
        <v>1</v>
      </c>
      <c r="S527">
        <v>0</v>
      </c>
      <c r="T527">
        <v>0</v>
      </c>
      <c r="U527">
        <v>0</v>
      </c>
      <c r="Y527">
        <v>0</v>
      </c>
      <c r="Z527">
        <v>0</v>
      </c>
      <c r="AA527">
        <v>0</v>
      </c>
      <c r="AB527">
        <v>0</v>
      </c>
      <c r="AC527">
        <v>2</v>
      </c>
      <c r="AD527">
        <v>0</v>
      </c>
      <c r="AE527">
        <v>0</v>
      </c>
      <c r="AF527">
        <v>0</v>
      </c>
      <c r="AG527">
        <v>1</v>
      </c>
      <c r="AH527">
        <v>28</v>
      </c>
      <c r="AI527">
        <v>-2</v>
      </c>
      <c r="AJ527">
        <v>0</v>
      </c>
      <c r="AK527">
        <v>30</v>
      </c>
    </row>
    <row r="528" spans="1:37" x14ac:dyDescent="0.2">
      <c r="A528">
        <v>513330</v>
      </c>
      <c r="B528" t="s">
        <v>482</v>
      </c>
      <c r="C528">
        <v>21</v>
      </c>
      <c r="D528" t="s">
        <v>1305</v>
      </c>
      <c r="E528" t="s">
        <v>794</v>
      </c>
      <c r="F528" t="s">
        <v>1112</v>
      </c>
      <c r="G528" t="s">
        <v>2156</v>
      </c>
      <c r="H528">
        <v>8</v>
      </c>
      <c r="I528">
        <v>8</v>
      </c>
      <c r="J528">
        <v>3</v>
      </c>
      <c r="K528">
        <v>50</v>
      </c>
      <c r="L528">
        <v>40</v>
      </c>
      <c r="M528">
        <v>3</v>
      </c>
      <c r="N528">
        <v>4</v>
      </c>
      <c r="O528">
        <v>31</v>
      </c>
      <c r="P528">
        <v>10</v>
      </c>
      <c r="Q528">
        <v>125</v>
      </c>
      <c r="R528">
        <v>8</v>
      </c>
      <c r="S528">
        <v>150</v>
      </c>
      <c r="T528">
        <v>143</v>
      </c>
      <c r="U528">
        <v>8</v>
      </c>
      <c r="V528">
        <v>17.875</v>
      </c>
      <c r="W528">
        <v>5.72</v>
      </c>
      <c r="X528" s="1">
        <v>43511</v>
      </c>
      <c r="Y528">
        <v>2</v>
      </c>
      <c r="Z528">
        <v>25</v>
      </c>
      <c r="AA528">
        <v>3</v>
      </c>
      <c r="AB528">
        <v>0</v>
      </c>
      <c r="AC528">
        <v>4</v>
      </c>
      <c r="AD528">
        <v>0</v>
      </c>
      <c r="AE528">
        <v>0</v>
      </c>
      <c r="AF528">
        <v>1</v>
      </c>
      <c r="AG528">
        <v>1</v>
      </c>
      <c r="AH528">
        <v>511</v>
      </c>
      <c r="AI528">
        <v>141</v>
      </c>
      <c r="AJ528">
        <v>300</v>
      </c>
      <c r="AK528">
        <v>70</v>
      </c>
    </row>
    <row r="529" spans="1:37" x14ac:dyDescent="0.2">
      <c r="A529">
        <v>513334</v>
      </c>
      <c r="B529" t="s">
        <v>482</v>
      </c>
      <c r="C529">
        <v>21</v>
      </c>
      <c r="D529" t="s">
        <v>1305</v>
      </c>
      <c r="E529" t="s">
        <v>868</v>
      </c>
      <c r="F529" t="s">
        <v>1310</v>
      </c>
      <c r="G529" t="s">
        <v>2156</v>
      </c>
      <c r="H529">
        <v>9</v>
      </c>
      <c r="I529">
        <v>9</v>
      </c>
      <c r="J529">
        <v>0</v>
      </c>
      <c r="K529">
        <v>101</v>
      </c>
      <c r="L529">
        <v>154</v>
      </c>
      <c r="M529">
        <v>5</v>
      </c>
      <c r="N529">
        <v>3</v>
      </c>
      <c r="O529">
        <v>30</v>
      </c>
      <c r="P529">
        <v>11.222200000000001</v>
      </c>
      <c r="Q529">
        <v>65.584400000000002</v>
      </c>
      <c r="R529">
        <v>9</v>
      </c>
      <c r="S529">
        <v>12</v>
      </c>
      <c r="T529">
        <v>20</v>
      </c>
      <c r="U529">
        <v>0</v>
      </c>
      <c r="W529">
        <v>10</v>
      </c>
      <c r="Y529">
        <v>0</v>
      </c>
      <c r="Z529">
        <v>0</v>
      </c>
      <c r="AA529">
        <v>4</v>
      </c>
      <c r="AB529">
        <v>0</v>
      </c>
      <c r="AC529">
        <v>4</v>
      </c>
      <c r="AD529">
        <v>0</v>
      </c>
      <c r="AE529">
        <v>0</v>
      </c>
      <c r="AF529">
        <v>0</v>
      </c>
      <c r="AG529">
        <v>0</v>
      </c>
      <c r="AH529">
        <v>212</v>
      </c>
      <c r="AI529">
        <v>172</v>
      </c>
      <c r="AJ529">
        <v>0</v>
      </c>
      <c r="AK529">
        <v>40</v>
      </c>
    </row>
    <row r="530" spans="1:37" x14ac:dyDescent="0.2">
      <c r="A530">
        <v>514322</v>
      </c>
      <c r="B530" t="s">
        <v>482</v>
      </c>
      <c r="C530">
        <v>21</v>
      </c>
      <c r="D530" t="s">
        <v>1305</v>
      </c>
      <c r="E530" t="s">
        <v>868</v>
      </c>
      <c r="F530" t="s">
        <v>1178</v>
      </c>
      <c r="G530" t="s">
        <v>2156</v>
      </c>
      <c r="H530">
        <v>9</v>
      </c>
      <c r="I530">
        <v>9</v>
      </c>
      <c r="J530">
        <v>5</v>
      </c>
      <c r="K530">
        <v>4</v>
      </c>
      <c r="L530">
        <v>14</v>
      </c>
      <c r="M530">
        <v>0</v>
      </c>
      <c r="N530">
        <v>0</v>
      </c>
      <c r="O530">
        <v>3</v>
      </c>
      <c r="P530">
        <v>1</v>
      </c>
      <c r="Q530">
        <v>28.571400000000001</v>
      </c>
      <c r="R530">
        <v>9</v>
      </c>
      <c r="S530">
        <v>130</v>
      </c>
      <c r="T530">
        <v>99</v>
      </c>
      <c r="U530">
        <v>8</v>
      </c>
      <c r="V530">
        <v>12.375</v>
      </c>
      <c r="W530">
        <v>4.5692000000000004</v>
      </c>
      <c r="X530" s="1">
        <v>43541</v>
      </c>
      <c r="Y530">
        <v>1</v>
      </c>
      <c r="Z530">
        <v>5</v>
      </c>
      <c r="AA530">
        <v>0</v>
      </c>
      <c r="AB530">
        <v>0</v>
      </c>
      <c r="AC530">
        <v>2</v>
      </c>
      <c r="AD530">
        <v>0</v>
      </c>
      <c r="AE530">
        <v>0</v>
      </c>
      <c r="AF530">
        <v>1</v>
      </c>
      <c r="AG530">
        <v>2</v>
      </c>
      <c r="AH530">
        <v>364</v>
      </c>
      <c r="AI530">
        <v>-6</v>
      </c>
      <c r="AJ530">
        <v>310</v>
      </c>
      <c r="AK530">
        <v>60</v>
      </c>
    </row>
    <row r="531" spans="1:37" x14ac:dyDescent="0.2">
      <c r="A531">
        <v>533360</v>
      </c>
      <c r="B531" t="s">
        <v>482</v>
      </c>
      <c r="C531">
        <v>21</v>
      </c>
      <c r="D531" t="s">
        <v>1305</v>
      </c>
      <c r="E531" t="s">
        <v>956</v>
      </c>
      <c r="F531" t="s">
        <v>1321</v>
      </c>
      <c r="G531" t="s">
        <v>2156</v>
      </c>
      <c r="H531">
        <v>8</v>
      </c>
      <c r="I531">
        <v>8</v>
      </c>
      <c r="J531">
        <v>3</v>
      </c>
      <c r="K531">
        <v>38</v>
      </c>
      <c r="L531">
        <v>38</v>
      </c>
      <c r="M531">
        <v>0</v>
      </c>
      <c r="N531">
        <v>4</v>
      </c>
      <c r="O531">
        <v>21</v>
      </c>
      <c r="P531">
        <v>7.6</v>
      </c>
      <c r="Q531">
        <v>100</v>
      </c>
      <c r="R531">
        <v>8</v>
      </c>
      <c r="S531">
        <v>42</v>
      </c>
      <c r="T531">
        <v>38</v>
      </c>
      <c r="U531">
        <v>2</v>
      </c>
      <c r="V531">
        <v>19</v>
      </c>
      <c r="W531">
        <v>5.4286000000000003</v>
      </c>
      <c r="X531" s="1">
        <v>43477</v>
      </c>
      <c r="Y531">
        <v>0</v>
      </c>
      <c r="Z531">
        <v>6</v>
      </c>
      <c r="AA531">
        <v>1</v>
      </c>
      <c r="AB531">
        <v>0</v>
      </c>
      <c r="AC531">
        <v>4</v>
      </c>
      <c r="AD531">
        <v>0</v>
      </c>
      <c r="AE531">
        <v>0</v>
      </c>
      <c r="AF531">
        <v>0</v>
      </c>
      <c r="AG531">
        <v>0</v>
      </c>
      <c r="AH531">
        <v>216</v>
      </c>
      <c r="AI531">
        <v>106</v>
      </c>
      <c r="AJ531">
        <v>70</v>
      </c>
      <c r="AK531">
        <v>40</v>
      </c>
    </row>
    <row r="532" spans="1:37" x14ac:dyDescent="0.2">
      <c r="A532">
        <v>1209448</v>
      </c>
      <c r="B532" t="s">
        <v>482</v>
      </c>
      <c r="C532">
        <v>21</v>
      </c>
      <c r="D532" t="s">
        <v>1305</v>
      </c>
      <c r="E532" t="s">
        <v>754</v>
      </c>
      <c r="F532" t="s">
        <v>508</v>
      </c>
      <c r="G532" t="s">
        <v>2156</v>
      </c>
      <c r="H532">
        <v>2</v>
      </c>
      <c r="I532">
        <v>2</v>
      </c>
      <c r="J532">
        <v>1</v>
      </c>
      <c r="K532">
        <v>2</v>
      </c>
      <c r="L532">
        <v>4</v>
      </c>
      <c r="M532">
        <v>0</v>
      </c>
      <c r="N532">
        <v>0</v>
      </c>
      <c r="O532">
        <v>2</v>
      </c>
      <c r="P532">
        <v>2</v>
      </c>
      <c r="Q532">
        <v>50</v>
      </c>
      <c r="R532">
        <v>2</v>
      </c>
      <c r="S532">
        <v>12</v>
      </c>
      <c r="T532">
        <v>14</v>
      </c>
      <c r="U532">
        <v>0</v>
      </c>
      <c r="W532">
        <v>7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2</v>
      </c>
      <c r="AI532">
        <v>2</v>
      </c>
      <c r="AJ532">
        <v>0</v>
      </c>
      <c r="AK532">
        <v>0</v>
      </c>
    </row>
    <row r="533" spans="1:37" x14ac:dyDescent="0.2">
      <c r="A533">
        <v>820966</v>
      </c>
      <c r="B533" t="s">
        <v>482</v>
      </c>
      <c r="C533">
        <v>21</v>
      </c>
      <c r="D533" t="s">
        <v>222</v>
      </c>
      <c r="E533" t="s">
        <v>1096</v>
      </c>
      <c r="F533" t="s">
        <v>1288</v>
      </c>
      <c r="G533" t="s">
        <v>2156</v>
      </c>
      <c r="H533">
        <v>11</v>
      </c>
      <c r="I533">
        <v>11</v>
      </c>
      <c r="J533">
        <v>0</v>
      </c>
      <c r="K533">
        <v>194</v>
      </c>
      <c r="L533">
        <v>213</v>
      </c>
      <c r="M533">
        <v>17</v>
      </c>
      <c r="N533">
        <v>7</v>
      </c>
      <c r="O533">
        <v>54</v>
      </c>
      <c r="P533">
        <v>17.636399999999998</v>
      </c>
      <c r="Q533">
        <v>91.079800000000006</v>
      </c>
      <c r="R533">
        <v>11</v>
      </c>
      <c r="S533">
        <v>0</v>
      </c>
      <c r="T533">
        <v>0</v>
      </c>
      <c r="U533">
        <v>0</v>
      </c>
      <c r="Y533">
        <v>0</v>
      </c>
      <c r="Z533">
        <v>0</v>
      </c>
      <c r="AA533">
        <v>0</v>
      </c>
      <c r="AB533">
        <v>0</v>
      </c>
      <c r="AC533">
        <v>7</v>
      </c>
      <c r="AD533">
        <v>0</v>
      </c>
      <c r="AE533">
        <v>0</v>
      </c>
      <c r="AF533">
        <v>0</v>
      </c>
      <c r="AG533">
        <v>0</v>
      </c>
      <c r="AH533">
        <v>553</v>
      </c>
      <c r="AI533">
        <v>483</v>
      </c>
      <c r="AJ533">
        <v>0</v>
      </c>
      <c r="AK533">
        <v>70</v>
      </c>
    </row>
    <row r="534" spans="1:37" x14ac:dyDescent="0.2">
      <c r="A534">
        <v>517111</v>
      </c>
      <c r="B534" t="s">
        <v>482</v>
      </c>
      <c r="C534">
        <v>21</v>
      </c>
      <c r="D534" t="s">
        <v>222</v>
      </c>
      <c r="E534" t="s">
        <v>661</v>
      </c>
      <c r="F534" t="s">
        <v>781</v>
      </c>
      <c r="G534" t="s">
        <v>2156</v>
      </c>
      <c r="H534">
        <v>5</v>
      </c>
      <c r="I534">
        <v>5</v>
      </c>
      <c r="J534">
        <v>3</v>
      </c>
      <c r="K534">
        <v>8</v>
      </c>
      <c r="L534">
        <v>15</v>
      </c>
      <c r="M534">
        <v>1</v>
      </c>
      <c r="N534">
        <v>0</v>
      </c>
      <c r="O534">
        <v>6</v>
      </c>
      <c r="P534">
        <v>4</v>
      </c>
      <c r="Q534">
        <v>53.333300000000001</v>
      </c>
      <c r="R534">
        <v>5</v>
      </c>
      <c r="S534">
        <v>105</v>
      </c>
      <c r="T534">
        <v>75</v>
      </c>
      <c r="U534">
        <v>6</v>
      </c>
      <c r="V534">
        <v>12.5</v>
      </c>
      <c r="W534">
        <v>4.2857000000000003</v>
      </c>
      <c r="X534" s="1">
        <v>43516</v>
      </c>
      <c r="Y534">
        <v>0</v>
      </c>
      <c r="Z534">
        <v>6</v>
      </c>
      <c r="AA534">
        <v>5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219</v>
      </c>
      <c r="AI534">
        <v>9</v>
      </c>
      <c r="AJ534">
        <v>200</v>
      </c>
      <c r="AK534">
        <v>10</v>
      </c>
    </row>
    <row r="535" spans="1:37" x14ac:dyDescent="0.2">
      <c r="A535">
        <v>1274913</v>
      </c>
      <c r="B535" t="s">
        <v>482</v>
      </c>
      <c r="C535">
        <v>21</v>
      </c>
      <c r="D535" t="s">
        <v>222</v>
      </c>
      <c r="E535" t="s">
        <v>491</v>
      </c>
      <c r="F535" t="s">
        <v>747</v>
      </c>
      <c r="G535" t="s">
        <v>2156</v>
      </c>
      <c r="H535">
        <v>6</v>
      </c>
      <c r="I535">
        <v>6</v>
      </c>
      <c r="J535">
        <v>1</v>
      </c>
      <c r="K535">
        <v>22</v>
      </c>
      <c r="L535">
        <v>67</v>
      </c>
      <c r="M535">
        <v>2</v>
      </c>
      <c r="N535">
        <v>0</v>
      </c>
      <c r="O535">
        <v>12</v>
      </c>
      <c r="P535">
        <v>4.4000000000000004</v>
      </c>
      <c r="Q535">
        <v>32.835799999999999</v>
      </c>
      <c r="R535">
        <v>6</v>
      </c>
      <c r="S535">
        <v>0</v>
      </c>
      <c r="T535">
        <v>0</v>
      </c>
      <c r="U535">
        <v>0</v>
      </c>
      <c r="Y535">
        <v>0</v>
      </c>
      <c r="Z535">
        <v>0</v>
      </c>
      <c r="AA535">
        <v>0</v>
      </c>
      <c r="AB535">
        <v>0</v>
      </c>
      <c r="AC535">
        <v>8</v>
      </c>
      <c r="AD535">
        <v>1</v>
      </c>
      <c r="AE535">
        <v>3</v>
      </c>
      <c r="AF535">
        <v>0</v>
      </c>
      <c r="AG535">
        <v>1</v>
      </c>
      <c r="AH535">
        <v>124</v>
      </c>
      <c r="AI535">
        <v>-6</v>
      </c>
      <c r="AJ535">
        <v>0</v>
      </c>
      <c r="AK535">
        <v>130</v>
      </c>
    </row>
    <row r="536" spans="1:37" x14ac:dyDescent="0.2">
      <c r="A536">
        <v>861709</v>
      </c>
      <c r="B536" t="s">
        <v>482</v>
      </c>
      <c r="C536">
        <v>21</v>
      </c>
      <c r="D536" t="s">
        <v>222</v>
      </c>
      <c r="E536" t="s">
        <v>1337</v>
      </c>
      <c r="F536" t="s">
        <v>1338</v>
      </c>
      <c r="G536" t="s">
        <v>2156</v>
      </c>
      <c r="H536">
        <v>6</v>
      </c>
      <c r="I536">
        <v>6</v>
      </c>
      <c r="J536">
        <v>1</v>
      </c>
      <c r="K536">
        <v>31</v>
      </c>
      <c r="L536">
        <v>68</v>
      </c>
      <c r="M536">
        <v>1</v>
      </c>
      <c r="N536">
        <v>0</v>
      </c>
      <c r="O536">
        <v>11</v>
      </c>
      <c r="P536">
        <v>6.2</v>
      </c>
      <c r="Q536">
        <v>45.588200000000001</v>
      </c>
      <c r="R536">
        <v>6</v>
      </c>
      <c r="S536">
        <v>48</v>
      </c>
      <c r="T536">
        <v>26</v>
      </c>
      <c r="U536">
        <v>3</v>
      </c>
      <c r="V536">
        <v>8.6667000000000005</v>
      </c>
      <c r="W536">
        <v>3.25</v>
      </c>
      <c r="X536" s="1">
        <v>43507</v>
      </c>
      <c r="Y536">
        <v>1</v>
      </c>
      <c r="Z536">
        <v>1</v>
      </c>
      <c r="AA536">
        <v>0</v>
      </c>
      <c r="AB536">
        <v>0</v>
      </c>
      <c r="AC536">
        <v>3</v>
      </c>
      <c r="AD536">
        <v>0</v>
      </c>
      <c r="AE536">
        <v>0</v>
      </c>
      <c r="AF536">
        <v>0</v>
      </c>
      <c r="AG536">
        <v>1</v>
      </c>
      <c r="AH536">
        <v>212</v>
      </c>
      <c r="AI536">
        <v>22</v>
      </c>
      <c r="AJ536">
        <v>150</v>
      </c>
      <c r="AK536">
        <v>40</v>
      </c>
    </row>
    <row r="537" spans="1:37" x14ac:dyDescent="0.2">
      <c r="A537">
        <v>1211014</v>
      </c>
      <c r="B537" t="s">
        <v>482</v>
      </c>
      <c r="C537">
        <v>21</v>
      </c>
      <c r="D537" t="s">
        <v>222</v>
      </c>
      <c r="E537" t="s">
        <v>1341</v>
      </c>
      <c r="F537" t="s">
        <v>1342</v>
      </c>
      <c r="G537" t="s">
        <v>2156</v>
      </c>
      <c r="H537">
        <v>3</v>
      </c>
      <c r="I537">
        <v>3</v>
      </c>
      <c r="J537">
        <v>0</v>
      </c>
      <c r="K537">
        <v>23</v>
      </c>
      <c r="L537">
        <v>20</v>
      </c>
      <c r="M537">
        <v>2</v>
      </c>
      <c r="N537">
        <v>2</v>
      </c>
      <c r="O537">
        <v>18</v>
      </c>
      <c r="P537">
        <v>7.6666999999999996</v>
      </c>
      <c r="Q537">
        <v>115</v>
      </c>
      <c r="R537">
        <v>3</v>
      </c>
      <c r="S537">
        <v>54</v>
      </c>
      <c r="T537">
        <v>39</v>
      </c>
      <c r="U537">
        <v>2</v>
      </c>
      <c r="V537">
        <v>19.5</v>
      </c>
      <c r="W537">
        <v>4.3333000000000004</v>
      </c>
      <c r="X537" s="1">
        <v>43517</v>
      </c>
      <c r="Y537">
        <v>1</v>
      </c>
      <c r="Z537">
        <v>5</v>
      </c>
      <c r="AA537">
        <v>3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1</v>
      </c>
      <c r="AH537">
        <v>219</v>
      </c>
      <c r="AI537">
        <v>69</v>
      </c>
      <c r="AJ537">
        <v>130</v>
      </c>
      <c r="AK537">
        <v>20</v>
      </c>
    </row>
    <row r="538" spans="1:37" x14ac:dyDescent="0.2">
      <c r="A538">
        <v>517108</v>
      </c>
      <c r="B538" t="s">
        <v>482</v>
      </c>
      <c r="C538">
        <v>21</v>
      </c>
      <c r="D538" t="s">
        <v>222</v>
      </c>
      <c r="E538" t="s">
        <v>1331</v>
      </c>
      <c r="F538" t="s">
        <v>1118</v>
      </c>
      <c r="G538" t="s">
        <v>2156</v>
      </c>
      <c r="H538">
        <v>4</v>
      </c>
      <c r="I538">
        <v>4</v>
      </c>
      <c r="J538">
        <v>1</v>
      </c>
      <c r="K538">
        <v>11</v>
      </c>
      <c r="L538">
        <v>31</v>
      </c>
      <c r="M538">
        <v>0</v>
      </c>
      <c r="N538">
        <v>0</v>
      </c>
      <c r="O538">
        <v>8</v>
      </c>
      <c r="P538">
        <v>3.6667000000000001</v>
      </c>
      <c r="Q538">
        <v>35.483899999999998</v>
      </c>
      <c r="R538">
        <v>4</v>
      </c>
      <c r="S538">
        <v>54</v>
      </c>
      <c r="T538">
        <v>37</v>
      </c>
      <c r="U538">
        <v>1</v>
      </c>
      <c r="V538">
        <v>37</v>
      </c>
      <c r="W538">
        <v>4.1111000000000004</v>
      </c>
      <c r="X538" s="1">
        <v>43481</v>
      </c>
      <c r="Y538">
        <v>0</v>
      </c>
      <c r="Z538">
        <v>2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51</v>
      </c>
      <c r="AI538">
        <v>-9</v>
      </c>
      <c r="AJ538">
        <v>60</v>
      </c>
      <c r="AK538">
        <v>0</v>
      </c>
    </row>
    <row r="539" spans="1:37" x14ac:dyDescent="0.2">
      <c r="A539">
        <v>517104</v>
      </c>
      <c r="B539" t="s">
        <v>482</v>
      </c>
      <c r="C539">
        <v>21</v>
      </c>
      <c r="D539" t="s">
        <v>222</v>
      </c>
      <c r="E539" t="s">
        <v>1198</v>
      </c>
      <c r="F539" t="s">
        <v>1328</v>
      </c>
      <c r="G539" t="s">
        <v>2156</v>
      </c>
      <c r="H539">
        <v>2</v>
      </c>
      <c r="I539">
        <v>2</v>
      </c>
      <c r="J539">
        <v>1</v>
      </c>
      <c r="K539">
        <v>0</v>
      </c>
      <c r="L539">
        <v>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2</v>
      </c>
      <c r="S539">
        <v>24</v>
      </c>
      <c r="T539">
        <v>21</v>
      </c>
      <c r="U539">
        <v>0</v>
      </c>
      <c r="W539">
        <v>5.25</v>
      </c>
      <c r="Y539">
        <v>0</v>
      </c>
      <c r="Z539">
        <v>3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1</v>
      </c>
      <c r="AH539">
        <v>10</v>
      </c>
      <c r="AI539">
        <v>-10</v>
      </c>
      <c r="AJ539">
        <v>0</v>
      </c>
      <c r="AK539">
        <v>20</v>
      </c>
    </row>
    <row r="540" spans="1:37" x14ac:dyDescent="0.2">
      <c r="A540">
        <v>517113</v>
      </c>
      <c r="B540" t="s">
        <v>482</v>
      </c>
      <c r="C540">
        <v>21</v>
      </c>
      <c r="D540" t="s">
        <v>222</v>
      </c>
      <c r="E540" t="s">
        <v>800</v>
      </c>
      <c r="F540" t="s">
        <v>805</v>
      </c>
      <c r="G540" t="s">
        <v>2156</v>
      </c>
      <c r="H540">
        <v>7</v>
      </c>
      <c r="I540">
        <v>7</v>
      </c>
      <c r="J540">
        <v>2</v>
      </c>
      <c r="K540">
        <v>7</v>
      </c>
      <c r="L540">
        <v>25</v>
      </c>
      <c r="M540">
        <v>0</v>
      </c>
      <c r="N540">
        <v>0</v>
      </c>
      <c r="O540">
        <v>5</v>
      </c>
      <c r="P540">
        <v>1.4</v>
      </c>
      <c r="Q540">
        <v>28</v>
      </c>
      <c r="R540">
        <v>7</v>
      </c>
      <c r="S540">
        <v>102</v>
      </c>
      <c r="T540">
        <v>82</v>
      </c>
      <c r="U540">
        <v>7</v>
      </c>
      <c r="V540">
        <v>11.7143</v>
      </c>
      <c r="W540">
        <v>4.8235000000000001</v>
      </c>
      <c r="X540" s="1">
        <v>43507</v>
      </c>
      <c r="Y540">
        <v>0</v>
      </c>
      <c r="Z540">
        <v>3</v>
      </c>
      <c r="AA540">
        <v>0</v>
      </c>
      <c r="AB540">
        <v>0</v>
      </c>
      <c r="AC540">
        <v>3</v>
      </c>
      <c r="AD540">
        <v>0</v>
      </c>
      <c r="AE540">
        <v>5</v>
      </c>
      <c r="AF540">
        <v>0</v>
      </c>
      <c r="AG540">
        <v>2</v>
      </c>
      <c r="AH540">
        <v>297</v>
      </c>
      <c r="AI540">
        <v>-13</v>
      </c>
      <c r="AJ540">
        <v>210</v>
      </c>
      <c r="AK540">
        <v>100</v>
      </c>
    </row>
    <row r="541" spans="1:37" x14ac:dyDescent="0.2">
      <c r="A541">
        <v>1283117</v>
      </c>
      <c r="B541" t="s">
        <v>482</v>
      </c>
      <c r="C541">
        <v>21</v>
      </c>
      <c r="D541" t="s">
        <v>222</v>
      </c>
      <c r="E541" t="s">
        <v>1348</v>
      </c>
      <c r="F541" t="s">
        <v>1349</v>
      </c>
      <c r="G541" t="s">
        <v>2156</v>
      </c>
      <c r="H541">
        <v>1</v>
      </c>
      <c r="I541">
        <v>1</v>
      </c>
      <c r="J541">
        <v>0</v>
      </c>
      <c r="K541">
        <v>0</v>
      </c>
      <c r="L541">
        <v>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-10</v>
      </c>
      <c r="AI541">
        <v>-10</v>
      </c>
      <c r="AJ541">
        <v>0</v>
      </c>
      <c r="AK541">
        <v>0</v>
      </c>
    </row>
    <row r="542" spans="1:37" x14ac:dyDescent="0.2">
      <c r="A542">
        <v>345720</v>
      </c>
      <c r="B542" t="s">
        <v>482</v>
      </c>
      <c r="C542">
        <v>21</v>
      </c>
      <c r="D542" t="s">
        <v>222</v>
      </c>
      <c r="E542" t="s">
        <v>1327</v>
      </c>
      <c r="F542" t="s">
        <v>502</v>
      </c>
      <c r="G542" t="s">
        <v>2156</v>
      </c>
      <c r="H542">
        <v>2</v>
      </c>
      <c r="I542">
        <v>2</v>
      </c>
      <c r="J542">
        <v>0</v>
      </c>
      <c r="K542">
        <v>13</v>
      </c>
      <c r="L542">
        <v>13</v>
      </c>
      <c r="M542">
        <v>1</v>
      </c>
      <c r="N542">
        <v>1</v>
      </c>
      <c r="O542">
        <v>13</v>
      </c>
      <c r="P542">
        <v>6.5</v>
      </c>
      <c r="Q542">
        <v>100</v>
      </c>
      <c r="R542">
        <v>2</v>
      </c>
      <c r="S542">
        <v>6</v>
      </c>
      <c r="T542">
        <v>7</v>
      </c>
      <c r="U542">
        <v>0</v>
      </c>
      <c r="W542">
        <v>7</v>
      </c>
      <c r="Y542">
        <v>0</v>
      </c>
      <c r="Z542">
        <v>0</v>
      </c>
      <c r="AA542">
        <v>1</v>
      </c>
      <c r="AB542">
        <v>0</v>
      </c>
      <c r="AC542">
        <v>1</v>
      </c>
      <c r="AD542">
        <v>0</v>
      </c>
      <c r="AE542">
        <v>0</v>
      </c>
      <c r="AF542">
        <v>0</v>
      </c>
      <c r="AG542">
        <v>2</v>
      </c>
      <c r="AH542">
        <v>56</v>
      </c>
      <c r="AI542">
        <v>26</v>
      </c>
      <c r="AJ542">
        <v>0</v>
      </c>
      <c r="AK542">
        <v>30</v>
      </c>
    </row>
    <row r="543" spans="1:37" x14ac:dyDescent="0.2">
      <c r="A543">
        <v>517208</v>
      </c>
      <c r="B543" t="s">
        <v>482</v>
      </c>
      <c r="C543">
        <v>21</v>
      </c>
      <c r="D543" t="s">
        <v>222</v>
      </c>
      <c r="E543" t="s">
        <v>1333</v>
      </c>
      <c r="F543" t="s">
        <v>989</v>
      </c>
      <c r="G543" t="s">
        <v>2156</v>
      </c>
      <c r="H543">
        <v>9</v>
      </c>
      <c r="I543">
        <v>9</v>
      </c>
      <c r="J543">
        <v>3</v>
      </c>
      <c r="K543">
        <v>20</v>
      </c>
      <c r="L543">
        <v>45</v>
      </c>
      <c r="M543">
        <v>1</v>
      </c>
      <c r="N543">
        <v>0</v>
      </c>
      <c r="O543">
        <v>7</v>
      </c>
      <c r="P543">
        <v>3.3332999999999999</v>
      </c>
      <c r="Q543">
        <v>44.444400000000002</v>
      </c>
      <c r="R543">
        <v>9</v>
      </c>
      <c r="S543">
        <v>182</v>
      </c>
      <c r="T543">
        <v>146</v>
      </c>
      <c r="U543">
        <v>13</v>
      </c>
      <c r="V543">
        <v>11.2308</v>
      </c>
      <c r="W543">
        <v>4.8132000000000001</v>
      </c>
      <c r="X543" s="1">
        <v>43572</v>
      </c>
      <c r="Y543">
        <v>2</v>
      </c>
      <c r="Z543">
        <v>9</v>
      </c>
      <c r="AA543">
        <v>1</v>
      </c>
      <c r="AB543">
        <v>0</v>
      </c>
      <c r="AC543">
        <v>4</v>
      </c>
      <c r="AD543">
        <v>0</v>
      </c>
      <c r="AE543">
        <v>0</v>
      </c>
      <c r="AF543">
        <v>0</v>
      </c>
      <c r="AG543">
        <v>1</v>
      </c>
      <c r="AH543">
        <v>571</v>
      </c>
      <c r="AI543">
        <v>1</v>
      </c>
      <c r="AJ543">
        <v>520</v>
      </c>
      <c r="AK543">
        <v>50</v>
      </c>
    </row>
    <row r="544" spans="1:37" x14ac:dyDescent="0.2">
      <c r="A544">
        <v>517110</v>
      </c>
      <c r="B544" t="s">
        <v>482</v>
      </c>
      <c r="C544">
        <v>21</v>
      </c>
      <c r="D544" t="s">
        <v>222</v>
      </c>
      <c r="E544" t="s">
        <v>1060</v>
      </c>
      <c r="F544" t="s">
        <v>1332</v>
      </c>
      <c r="G544" t="s">
        <v>2156</v>
      </c>
      <c r="H544">
        <v>8</v>
      </c>
      <c r="I544">
        <v>8</v>
      </c>
      <c r="J544">
        <v>3</v>
      </c>
      <c r="K544">
        <v>3</v>
      </c>
      <c r="L544">
        <v>21</v>
      </c>
      <c r="M544">
        <v>0</v>
      </c>
      <c r="N544">
        <v>0</v>
      </c>
      <c r="O544">
        <v>2</v>
      </c>
      <c r="P544">
        <v>0.6</v>
      </c>
      <c r="Q544">
        <v>14.2857</v>
      </c>
      <c r="R544">
        <v>8</v>
      </c>
      <c r="S544">
        <v>150</v>
      </c>
      <c r="T544">
        <v>111</v>
      </c>
      <c r="U544">
        <v>6</v>
      </c>
      <c r="V544">
        <v>18.5</v>
      </c>
      <c r="W544">
        <v>4.4400000000000004</v>
      </c>
      <c r="X544" s="1">
        <v>43515</v>
      </c>
      <c r="Y544">
        <v>1</v>
      </c>
      <c r="Z544">
        <v>0</v>
      </c>
      <c r="AA544">
        <v>1</v>
      </c>
      <c r="AB544">
        <v>0</v>
      </c>
      <c r="AC544">
        <v>2</v>
      </c>
      <c r="AD544">
        <v>0</v>
      </c>
      <c r="AE544">
        <v>0</v>
      </c>
      <c r="AF544">
        <v>0</v>
      </c>
      <c r="AG544">
        <v>3</v>
      </c>
      <c r="AH544">
        <v>283</v>
      </c>
      <c r="AI544">
        <v>-27</v>
      </c>
      <c r="AJ544">
        <v>260</v>
      </c>
      <c r="AK544">
        <v>50</v>
      </c>
    </row>
    <row r="545" spans="1:37" x14ac:dyDescent="0.2">
      <c r="A545">
        <v>517105</v>
      </c>
      <c r="B545" t="s">
        <v>482</v>
      </c>
      <c r="C545">
        <v>21</v>
      </c>
      <c r="D545" t="s">
        <v>222</v>
      </c>
      <c r="E545" t="s">
        <v>1329</v>
      </c>
      <c r="F545" t="s">
        <v>1330</v>
      </c>
      <c r="G545" t="s">
        <v>2156</v>
      </c>
      <c r="H545">
        <v>7</v>
      </c>
      <c r="I545">
        <v>7</v>
      </c>
      <c r="J545">
        <v>0</v>
      </c>
      <c r="K545">
        <v>98</v>
      </c>
      <c r="L545">
        <v>178</v>
      </c>
      <c r="M545">
        <v>5</v>
      </c>
      <c r="N545">
        <v>1</v>
      </c>
      <c r="O545">
        <v>34</v>
      </c>
      <c r="P545">
        <v>14</v>
      </c>
      <c r="Q545">
        <v>55.056199999999997</v>
      </c>
      <c r="R545">
        <v>7</v>
      </c>
      <c r="S545">
        <v>61</v>
      </c>
      <c r="T545">
        <v>54</v>
      </c>
      <c r="U545">
        <v>5</v>
      </c>
      <c r="V545">
        <v>10.8</v>
      </c>
      <c r="W545">
        <v>5.3114999999999997</v>
      </c>
      <c r="X545" s="1">
        <v>43523</v>
      </c>
      <c r="Y545">
        <v>0</v>
      </c>
      <c r="Z545">
        <v>0</v>
      </c>
      <c r="AA545">
        <v>1</v>
      </c>
      <c r="AB545">
        <v>0</v>
      </c>
      <c r="AC545">
        <v>1</v>
      </c>
      <c r="AD545">
        <v>0</v>
      </c>
      <c r="AE545">
        <v>0</v>
      </c>
      <c r="AF545">
        <v>0</v>
      </c>
      <c r="AG545">
        <v>2</v>
      </c>
      <c r="AH545">
        <v>315</v>
      </c>
      <c r="AI545">
        <v>145</v>
      </c>
      <c r="AJ545">
        <v>140</v>
      </c>
      <c r="AK545">
        <v>30</v>
      </c>
    </row>
    <row r="546" spans="1:37" x14ac:dyDescent="0.2">
      <c r="A546">
        <v>529401</v>
      </c>
      <c r="B546" t="s">
        <v>482</v>
      </c>
      <c r="C546">
        <v>21</v>
      </c>
      <c r="D546" t="s">
        <v>222</v>
      </c>
      <c r="E546" t="s">
        <v>572</v>
      </c>
      <c r="F546" t="s">
        <v>1334</v>
      </c>
      <c r="G546" t="s">
        <v>2156</v>
      </c>
      <c r="H546">
        <v>2</v>
      </c>
      <c r="I546">
        <v>2</v>
      </c>
      <c r="J546">
        <v>1</v>
      </c>
      <c r="K546">
        <v>14</v>
      </c>
      <c r="L546">
        <v>27</v>
      </c>
      <c r="M546">
        <v>1</v>
      </c>
      <c r="N546">
        <v>0</v>
      </c>
      <c r="O546">
        <v>14</v>
      </c>
      <c r="P546">
        <v>14</v>
      </c>
      <c r="Q546">
        <v>51.851900000000001</v>
      </c>
      <c r="R546">
        <v>2</v>
      </c>
      <c r="S546">
        <v>0</v>
      </c>
      <c r="T546">
        <v>0</v>
      </c>
      <c r="U546">
        <v>0</v>
      </c>
      <c r="Y546">
        <v>0</v>
      </c>
      <c r="Z546">
        <v>0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45</v>
      </c>
      <c r="AI546">
        <v>25</v>
      </c>
      <c r="AJ546">
        <v>0</v>
      </c>
      <c r="AK546">
        <v>20</v>
      </c>
    </row>
    <row r="547" spans="1:37" x14ac:dyDescent="0.2">
      <c r="A547">
        <v>1274914</v>
      </c>
      <c r="B547" t="s">
        <v>482</v>
      </c>
      <c r="C547">
        <v>21</v>
      </c>
      <c r="D547" t="s">
        <v>222</v>
      </c>
      <c r="E547" t="s">
        <v>1343</v>
      </c>
      <c r="F547" t="s">
        <v>1344</v>
      </c>
      <c r="G547" t="s">
        <v>2156</v>
      </c>
      <c r="H547">
        <v>11</v>
      </c>
      <c r="I547">
        <v>11</v>
      </c>
      <c r="J547">
        <v>1</v>
      </c>
      <c r="K547">
        <v>111</v>
      </c>
      <c r="L547">
        <v>176</v>
      </c>
      <c r="M547">
        <v>6</v>
      </c>
      <c r="N547">
        <v>6</v>
      </c>
      <c r="O547">
        <v>37</v>
      </c>
      <c r="P547">
        <v>11.1</v>
      </c>
      <c r="Q547">
        <v>63.068199999999997</v>
      </c>
      <c r="R547">
        <v>11</v>
      </c>
      <c r="S547">
        <v>0</v>
      </c>
      <c r="T547">
        <v>0</v>
      </c>
      <c r="U547">
        <v>0</v>
      </c>
      <c r="Y547">
        <v>0</v>
      </c>
      <c r="Z547">
        <v>0</v>
      </c>
      <c r="AA547">
        <v>0</v>
      </c>
      <c r="AB547">
        <v>0</v>
      </c>
      <c r="AC547">
        <v>2</v>
      </c>
      <c r="AD547">
        <v>0</v>
      </c>
      <c r="AE547">
        <v>0</v>
      </c>
      <c r="AF547">
        <v>0</v>
      </c>
      <c r="AG547">
        <v>2</v>
      </c>
      <c r="AH547">
        <v>199</v>
      </c>
      <c r="AI547">
        <v>159</v>
      </c>
      <c r="AJ547">
        <v>0</v>
      </c>
      <c r="AK547">
        <v>40</v>
      </c>
    </row>
    <row r="548" spans="1:37" x14ac:dyDescent="0.2">
      <c r="A548">
        <v>566959</v>
      </c>
      <c r="B548" t="s">
        <v>482</v>
      </c>
      <c r="C548">
        <v>21</v>
      </c>
      <c r="D548" t="s">
        <v>222</v>
      </c>
      <c r="E548" t="s">
        <v>1335</v>
      </c>
      <c r="F548" t="s">
        <v>1336</v>
      </c>
      <c r="G548" t="s">
        <v>2156</v>
      </c>
      <c r="H548">
        <v>9</v>
      </c>
      <c r="I548">
        <v>9</v>
      </c>
      <c r="J548">
        <v>0</v>
      </c>
      <c r="K548">
        <v>52</v>
      </c>
      <c r="L548">
        <v>102</v>
      </c>
      <c r="M548">
        <v>3</v>
      </c>
      <c r="N548">
        <v>1</v>
      </c>
      <c r="O548">
        <v>15</v>
      </c>
      <c r="P548">
        <v>5.7778</v>
      </c>
      <c r="Q548">
        <v>50.980400000000003</v>
      </c>
      <c r="R548">
        <v>9</v>
      </c>
      <c r="S548">
        <v>168</v>
      </c>
      <c r="T548">
        <v>137</v>
      </c>
      <c r="U548">
        <v>8</v>
      </c>
      <c r="V548">
        <v>17.125</v>
      </c>
      <c r="W548">
        <v>4.8929</v>
      </c>
      <c r="X548" s="1">
        <v>43512</v>
      </c>
      <c r="Y548">
        <v>2</v>
      </c>
      <c r="Z548">
        <v>4</v>
      </c>
      <c r="AA548">
        <v>2</v>
      </c>
      <c r="AB548">
        <v>0</v>
      </c>
      <c r="AC548">
        <v>4</v>
      </c>
      <c r="AD548">
        <v>0</v>
      </c>
      <c r="AE548">
        <v>1</v>
      </c>
      <c r="AF548">
        <v>1</v>
      </c>
      <c r="AG548">
        <v>2</v>
      </c>
      <c r="AH548">
        <v>477</v>
      </c>
      <c r="AI548">
        <v>47</v>
      </c>
      <c r="AJ548">
        <v>340</v>
      </c>
      <c r="AK548">
        <v>90</v>
      </c>
    </row>
    <row r="549" spans="1:37" x14ac:dyDescent="0.2">
      <c r="A549">
        <v>1281176</v>
      </c>
      <c r="B549" t="s">
        <v>482</v>
      </c>
      <c r="C549">
        <v>21</v>
      </c>
      <c r="D549" t="s">
        <v>222</v>
      </c>
      <c r="E549" t="s">
        <v>1094</v>
      </c>
      <c r="F549" t="s">
        <v>1347</v>
      </c>
      <c r="G549" t="s">
        <v>2156</v>
      </c>
      <c r="H549">
        <v>9</v>
      </c>
      <c r="I549">
        <v>9</v>
      </c>
      <c r="J549">
        <v>1</v>
      </c>
      <c r="K549">
        <v>74</v>
      </c>
      <c r="L549">
        <v>98</v>
      </c>
      <c r="M549">
        <v>3</v>
      </c>
      <c r="N549">
        <v>0</v>
      </c>
      <c r="O549">
        <v>29</v>
      </c>
      <c r="P549">
        <v>9.25</v>
      </c>
      <c r="Q549">
        <v>75.510199999999998</v>
      </c>
      <c r="R549">
        <v>9</v>
      </c>
      <c r="S549">
        <v>0</v>
      </c>
      <c r="T549">
        <v>0</v>
      </c>
      <c r="U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117</v>
      </c>
      <c r="AI549">
        <v>117</v>
      </c>
      <c r="AJ549">
        <v>0</v>
      </c>
      <c r="AK549">
        <v>0</v>
      </c>
    </row>
    <row r="550" spans="1:37" x14ac:dyDescent="0.2">
      <c r="A550">
        <v>1281151</v>
      </c>
      <c r="B550" t="s">
        <v>482</v>
      </c>
      <c r="C550">
        <v>21</v>
      </c>
      <c r="D550" t="s">
        <v>222</v>
      </c>
      <c r="E550" t="s">
        <v>1345</v>
      </c>
      <c r="F550" t="s">
        <v>1346</v>
      </c>
      <c r="G550" t="s">
        <v>2156</v>
      </c>
      <c r="H550">
        <v>4</v>
      </c>
      <c r="I550">
        <v>4</v>
      </c>
      <c r="J550">
        <v>1</v>
      </c>
      <c r="K550">
        <v>4</v>
      </c>
      <c r="L550">
        <v>10</v>
      </c>
      <c r="M550">
        <v>0</v>
      </c>
      <c r="N550">
        <v>0</v>
      </c>
      <c r="O550">
        <v>2</v>
      </c>
      <c r="P550">
        <v>1.3332999999999999</v>
      </c>
      <c r="Q550">
        <v>40</v>
      </c>
      <c r="R550">
        <v>4</v>
      </c>
      <c r="S550">
        <v>36</v>
      </c>
      <c r="T550">
        <v>29</v>
      </c>
      <c r="U550">
        <v>1</v>
      </c>
      <c r="V550">
        <v>29</v>
      </c>
      <c r="W550">
        <v>4.8333000000000004</v>
      </c>
      <c r="X550" s="1">
        <v>43480</v>
      </c>
      <c r="Y550">
        <v>0</v>
      </c>
      <c r="Z550">
        <v>4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44</v>
      </c>
      <c r="AI550">
        <v>4</v>
      </c>
      <c r="AJ550">
        <v>40</v>
      </c>
      <c r="AK550">
        <v>0</v>
      </c>
    </row>
    <row r="551" spans="1:37" x14ac:dyDescent="0.2">
      <c r="A551">
        <v>861736</v>
      </c>
      <c r="B551" t="s">
        <v>482</v>
      </c>
      <c r="C551">
        <v>21</v>
      </c>
      <c r="D551" t="s">
        <v>222</v>
      </c>
      <c r="E551" t="s">
        <v>511</v>
      </c>
      <c r="F551" t="s">
        <v>1339</v>
      </c>
      <c r="G551" t="s">
        <v>2156</v>
      </c>
      <c r="H551">
        <v>7</v>
      </c>
      <c r="I551">
        <v>7</v>
      </c>
      <c r="J551">
        <v>3</v>
      </c>
      <c r="K551">
        <v>15</v>
      </c>
      <c r="L551">
        <v>26</v>
      </c>
      <c r="M551">
        <v>0</v>
      </c>
      <c r="N551">
        <v>0</v>
      </c>
      <c r="O551">
        <v>8</v>
      </c>
      <c r="P551">
        <v>3.75</v>
      </c>
      <c r="Q551">
        <v>57.692300000000003</v>
      </c>
      <c r="R551">
        <v>7</v>
      </c>
      <c r="S551">
        <v>114</v>
      </c>
      <c r="T551">
        <v>87</v>
      </c>
      <c r="U551">
        <v>6</v>
      </c>
      <c r="V551">
        <v>14.5</v>
      </c>
      <c r="W551">
        <v>4.5789</v>
      </c>
      <c r="X551" s="1">
        <v>43502</v>
      </c>
      <c r="Y551">
        <v>0</v>
      </c>
      <c r="Z551">
        <v>12</v>
      </c>
      <c r="AA551">
        <v>1</v>
      </c>
      <c r="AB551">
        <v>0</v>
      </c>
      <c r="AC551">
        <v>4</v>
      </c>
      <c r="AD551">
        <v>0</v>
      </c>
      <c r="AE551">
        <v>0</v>
      </c>
      <c r="AF551">
        <v>1</v>
      </c>
      <c r="AG551">
        <v>0</v>
      </c>
      <c r="AH551">
        <v>255</v>
      </c>
      <c r="AI551">
        <v>5</v>
      </c>
      <c r="AJ551">
        <v>190</v>
      </c>
      <c r="AK551">
        <v>60</v>
      </c>
    </row>
    <row r="552" spans="1:37" x14ac:dyDescent="0.2">
      <c r="A552">
        <v>959412</v>
      </c>
      <c r="B552" t="s">
        <v>482</v>
      </c>
      <c r="C552">
        <v>21</v>
      </c>
      <c r="D552" t="s">
        <v>222</v>
      </c>
      <c r="E552" t="s">
        <v>1177</v>
      </c>
      <c r="F552" t="s">
        <v>1340</v>
      </c>
      <c r="G552" t="s">
        <v>2156</v>
      </c>
      <c r="H552">
        <v>8</v>
      </c>
      <c r="I552">
        <v>8</v>
      </c>
      <c r="J552">
        <v>1</v>
      </c>
      <c r="K552">
        <v>64</v>
      </c>
      <c r="L552">
        <v>79</v>
      </c>
      <c r="M552">
        <v>6</v>
      </c>
      <c r="N552">
        <v>2</v>
      </c>
      <c r="O552">
        <v>22</v>
      </c>
      <c r="P552">
        <v>9.1428999999999991</v>
      </c>
      <c r="Q552">
        <v>81.012699999999995</v>
      </c>
      <c r="R552">
        <v>8</v>
      </c>
      <c r="S552">
        <v>91</v>
      </c>
      <c r="T552">
        <v>53</v>
      </c>
      <c r="U552">
        <v>10</v>
      </c>
      <c r="V552">
        <v>5.3</v>
      </c>
      <c r="W552">
        <v>3.4944999999999999</v>
      </c>
      <c r="X552" s="1">
        <v>43576</v>
      </c>
      <c r="Y552">
        <v>2</v>
      </c>
      <c r="Z552">
        <v>6</v>
      </c>
      <c r="AA552">
        <v>2</v>
      </c>
      <c r="AB552">
        <v>0</v>
      </c>
      <c r="AC552">
        <v>2</v>
      </c>
      <c r="AD552">
        <v>0</v>
      </c>
      <c r="AE552">
        <v>0</v>
      </c>
      <c r="AF552">
        <v>0</v>
      </c>
      <c r="AG552">
        <v>1</v>
      </c>
      <c r="AH552">
        <v>584</v>
      </c>
      <c r="AI552">
        <v>144</v>
      </c>
      <c r="AJ552">
        <v>410</v>
      </c>
      <c r="AK552">
        <v>30</v>
      </c>
    </row>
    <row r="553" spans="1:37" x14ac:dyDescent="0.2">
      <c r="A553">
        <v>513264</v>
      </c>
      <c r="B553" t="s">
        <v>482</v>
      </c>
      <c r="C553">
        <v>21</v>
      </c>
      <c r="D553" t="s">
        <v>229</v>
      </c>
      <c r="E553" t="s">
        <v>1358</v>
      </c>
      <c r="F553" t="s">
        <v>528</v>
      </c>
      <c r="G553" t="s">
        <v>2156</v>
      </c>
      <c r="H553">
        <v>8</v>
      </c>
      <c r="I553">
        <v>8</v>
      </c>
      <c r="J553">
        <v>0</v>
      </c>
      <c r="K553">
        <v>197</v>
      </c>
      <c r="L553">
        <v>194</v>
      </c>
      <c r="M553">
        <v>11</v>
      </c>
      <c r="N553">
        <v>9</v>
      </c>
      <c r="O553">
        <v>57</v>
      </c>
      <c r="P553">
        <v>24.625</v>
      </c>
      <c r="Q553">
        <v>101.54640000000001</v>
      </c>
      <c r="R553">
        <v>8</v>
      </c>
      <c r="S553">
        <v>0</v>
      </c>
      <c r="T553">
        <v>0</v>
      </c>
      <c r="U553">
        <v>0</v>
      </c>
      <c r="Y553">
        <v>0</v>
      </c>
      <c r="Z553">
        <v>0</v>
      </c>
      <c r="AA553">
        <v>0</v>
      </c>
      <c r="AB553">
        <v>0</v>
      </c>
      <c r="AC553">
        <v>12</v>
      </c>
      <c r="AD553">
        <v>0</v>
      </c>
      <c r="AE553">
        <v>6</v>
      </c>
      <c r="AF553">
        <v>1</v>
      </c>
      <c r="AG553">
        <v>3</v>
      </c>
      <c r="AH553">
        <v>730</v>
      </c>
      <c r="AI553">
        <v>500</v>
      </c>
      <c r="AJ553">
        <v>0</v>
      </c>
      <c r="AK553">
        <v>230</v>
      </c>
    </row>
    <row r="554" spans="1:37" x14ac:dyDescent="0.2">
      <c r="A554">
        <v>833029</v>
      </c>
      <c r="B554" t="s">
        <v>482</v>
      </c>
      <c r="C554">
        <v>21</v>
      </c>
      <c r="D554" t="s">
        <v>229</v>
      </c>
      <c r="E554" t="s">
        <v>1369</v>
      </c>
      <c r="F554" t="s">
        <v>1370</v>
      </c>
      <c r="G554" t="s">
        <v>2156</v>
      </c>
      <c r="H554">
        <v>3</v>
      </c>
      <c r="I554">
        <v>3</v>
      </c>
      <c r="J554">
        <v>1</v>
      </c>
      <c r="K554">
        <v>2</v>
      </c>
      <c r="L554">
        <v>11</v>
      </c>
      <c r="M554">
        <v>0</v>
      </c>
      <c r="N554">
        <v>0</v>
      </c>
      <c r="O554">
        <v>2</v>
      </c>
      <c r="P554">
        <v>1</v>
      </c>
      <c r="Q554">
        <v>18.181799999999999</v>
      </c>
      <c r="R554">
        <v>3</v>
      </c>
      <c r="S554">
        <v>24</v>
      </c>
      <c r="T554">
        <v>20</v>
      </c>
      <c r="U554">
        <v>1</v>
      </c>
      <c r="V554">
        <v>20</v>
      </c>
      <c r="W554">
        <v>5</v>
      </c>
      <c r="X554" s="1">
        <v>43474</v>
      </c>
      <c r="Y554">
        <v>0</v>
      </c>
      <c r="Z554">
        <v>5</v>
      </c>
      <c r="AA554">
        <v>1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42</v>
      </c>
      <c r="AI554">
        <v>-8</v>
      </c>
      <c r="AJ554">
        <v>40</v>
      </c>
      <c r="AK554">
        <v>10</v>
      </c>
    </row>
    <row r="555" spans="1:37" x14ac:dyDescent="0.2">
      <c r="A555">
        <v>513269</v>
      </c>
      <c r="B555" t="s">
        <v>482</v>
      </c>
      <c r="C555">
        <v>21</v>
      </c>
      <c r="D555" t="s">
        <v>229</v>
      </c>
      <c r="E555" t="s">
        <v>1360</v>
      </c>
      <c r="F555" t="s">
        <v>1361</v>
      </c>
      <c r="G555" t="s">
        <v>2156</v>
      </c>
      <c r="H555">
        <v>8</v>
      </c>
      <c r="I555">
        <v>8</v>
      </c>
      <c r="J555">
        <v>2</v>
      </c>
      <c r="K555">
        <v>23</v>
      </c>
      <c r="L555">
        <v>47</v>
      </c>
      <c r="M555">
        <v>0</v>
      </c>
      <c r="N555">
        <v>1</v>
      </c>
      <c r="O555">
        <v>11</v>
      </c>
      <c r="P555">
        <v>3.8332999999999999</v>
      </c>
      <c r="Q555">
        <v>48.936199999999999</v>
      </c>
      <c r="R555">
        <v>8</v>
      </c>
      <c r="S555">
        <v>82</v>
      </c>
      <c r="T555">
        <v>43</v>
      </c>
      <c r="U555">
        <v>7</v>
      </c>
      <c r="V555">
        <v>6.1429</v>
      </c>
      <c r="W555">
        <v>3.1463000000000001</v>
      </c>
      <c r="X555" s="1">
        <v>43532</v>
      </c>
      <c r="Y555">
        <v>1</v>
      </c>
      <c r="Z555">
        <v>5</v>
      </c>
      <c r="AA555">
        <v>2</v>
      </c>
      <c r="AB555">
        <v>0</v>
      </c>
      <c r="AC555">
        <v>2</v>
      </c>
      <c r="AD555">
        <v>0</v>
      </c>
      <c r="AE555">
        <v>1</v>
      </c>
      <c r="AF555">
        <v>0</v>
      </c>
      <c r="AG555">
        <v>0</v>
      </c>
      <c r="AH555">
        <v>335</v>
      </c>
      <c r="AI555">
        <v>15</v>
      </c>
      <c r="AJ555">
        <v>290</v>
      </c>
      <c r="AK555">
        <v>30</v>
      </c>
    </row>
    <row r="556" spans="1:37" x14ac:dyDescent="0.2">
      <c r="A556">
        <v>216170</v>
      </c>
      <c r="B556" t="s">
        <v>482</v>
      </c>
      <c r="C556">
        <v>21</v>
      </c>
      <c r="D556" t="s">
        <v>229</v>
      </c>
      <c r="E556" t="s">
        <v>1350</v>
      </c>
      <c r="F556" t="s">
        <v>1351</v>
      </c>
      <c r="G556" t="s">
        <v>2156</v>
      </c>
      <c r="H556">
        <v>1</v>
      </c>
      <c r="I556">
        <v>1</v>
      </c>
      <c r="J556">
        <v>0</v>
      </c>
      <c r="K556">
        <v>0</v>
      </c>
      <c r="L556">
        <v>4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10</v>
      </c>
      <c r="AI556">
        <v>-10</v>
      </c>
      <c r="AJ556">
        <v>0</v>
      </c>
      <c r="AK556">
        <v>20</v>
      </c>
    </row>
    <row r="557" spans="1:37" x14ac:dyDescent="0.2">
      <c r="A557">
        <v>1271033</v>
      </c>
      <c r="B557" t="s">
        <v>482</v>
      </c>
      <c r="C557">
        <v>21</v>
      </c>
      <c r="D557" t="s">
        <v>229</v>
      </c>
      <c r="E557" t="s">
        <v>800</v>
      </c>
      <c r="F557" t="s">
        <v>1373</v>
      </c>
      <c r="G557" t="s">
        <v>2156</v>
      </c>
      <c r="H557">
        <v>11</v>
      </c>
      <c r="I557">
        <v>11</v>
      </c>
      <c r="J557">
        <v>1</v>
      </c>
      <c r="K557">
        <v>79</v>
      </c>
      <c r="L557">
        <v>108</v>
      </c>
      <c r="M557">
        <v>1</v>
      </c>
      <c r="N557">
        <v>5</v>
      </c>
      <c r="O557">
        <v>40</v>
      </c>
      <c r="P557">
        <v>7.9</v>
      </c>
      <c r="Q557">
        <v>73.148099999999999</v>
      </c>
      <c r="R557">
        <v>11</v>
      </c>
      <c r="S557">
        <v>180</v>
      </c>
      <c r="T557">
        <v>104</v>
      </c>
      <c r="U557">
        <v>16</v>
      </c>
      <c r="V557">
        <v>6.5</v>
      </c>
      <c r="W557">
        <v>3.4666999999999999</v>
      </c>
      <c r="X557" s="1">
        <v>43527</v>
      </c>
      <c r="Y557">
        <v>3</v>
      </c>
      <c r="Z557">
        <v>15</v>
      </c>
      <c r="AA557">
        <v>4</v>
      </c>
      <c r="AB557">
        <v>0</v>
      </c>
      <c r="AC557">
        <v>2</v>
      </c>
      <c r="AD557">
        <v>0</v>
      </c>
      <c r="AE557">
        <v>0</v>
      </c>
      <c r="AF557">
        <v>2</v>
      </c>
      <c r="AG557">
        <v>1</v>
      </c>
      <c r="AH557">
        <v>890</v>
      </c>
      <c r="AI557">
        <v>140</v>
      </c>
      <c r="AJ557">
        <v>680</v>
      </c>
      <c r="AK557">
        <v>70</v>
      </c>
    </row>
    <row r="558" spans="1:37" x14ac:dyDescent="0.2">
      <c r="A558">
        <v>513272</v>
      </c>
      <c r="B558" t="s">
        <v>482</v>
      </c>
      <c r="C558">
        <v>21</v>
      </c>
      <c r="D558" t="s">
        <v>229</v>
      </c>
      <c r="E558" t="s">
        <v>1363</v>
      </c>
      <c r="F558" t="s">
        <v>1364</v>
      </c>
      <c r="G558" t="s">
        <v>2156</v>
      </c>
      <c r="H558">
        <v>11</v>
      </c>
      <c r="I558">
        <v>11</v>
      </c>
      <c r="J558">
        <v>0</v>
      </c>
      <c r="K558">
        <v>77</v>
      </c>
      <c r="L558">
        <v>151</v>
      </c>
      <c r="M558">
        <v>2</v>
      </c>
      <c r="N558">
        <v>0</v>
      </c>
      <c r="O558">
        <v>20</v>
      </c>
      <c r="P558">
        <v>7</v>
      </c>
      <c r="Q558">
        <v>50.993400000000001</v>
      </c>
      <c r="R558">
        <v>11</v>
      </c>
      <c r="S558">
        <v>84</v>
      </c>
      <c r="T558">
        <v>73</v>
      </c>
      <c r="U558">
        <v>6</v>
      </c>
      <c r="V558">
        <v>12.166700000000001</v>
      </c>
      <c r="W558">
        <v>5.2142999999999997</v>
      </c>
      <c r="X558" s="1">
        <v>43514</v>
      </c>
      <c r="Y558">
        <v>0</v>
      </c>
      <c r="Z558">
        <v>8</v>
      </c>
      <c r="AA558">
        <v>2</v>
      </c>
      <c r="AB558">
        <v>0</v>
      </c>
      <c r="AC558">
        <v>7</v>
      </c>
      <c r="AD558">
        <v>0</v>
      </c>
      <c r="AE558">
        <v>0</v>
      </c>
      <c r="AF558">
        <v>0</v>
      </c>
      <c r="AG558">
        <v>1</v>
      </c>
      <c r="AH558">
        <v>349</v>
      </c>
      <c r="AI558">
        <v>79</v>
      </c>
      <c r="AJ558">
        <v>190</v>
      </c>
      <c r="AK558">
        <v>80</v>
      </c>
    </row>
    <row r="559" spans="1:37" x14ac:dyDescent="0.2">
      <c r="A559">
        <v>513260</v>
      </c>
      <c r="B559" t="s">
        <v>482</v>
      </c>
      <c r="C559">
        <v>21</v>
      </c>
      <c r="D559" t="s">
        <v>229</v>
      </c>
      <c r="E559" t="s">
        <v>760</v>
      </c>
      <c r="F559" t="s">
        <v>1356</v>
      </c>
      <c r="G559" t="s">
        <v>2156</v>
      </c>
      <c r="H559">
        <v>11</v>
      </c>
      <c r="I559">
        <v>11</v>
      </c>
      <c r="J559">
        <v>0</v>
      </c>
      <c r="K559">
        <v>172</v>
      </c>
      <c r="L559">
        <v>202</v>
      </c>
      <c r="M559">
        <v>8</v>
      </c>
      <c r="N559">
        <v>7</v>
      </c>
      <c r="O559">
        <v>49</v>
      </c>
      <c r="P559">
        <v>15.6364</v>
      </c>
      <c r="Q559">
        <v>85.148499999999999</v>
      </c>
      <c r="R559">
        <v>11</v>
      </c>
      <c r="S559">
        <v>158</v>
      </c>
      <c r="T559">
        <v>99</v>
      </c>
      <c r="U559">
        <v>12</v>
      </c>
      <c r="V559">
        <v>8.25</v>
      </c>
      <c r="W559">
        <v>3.7595000000000001</v>
      </c>
      <c r="X559" s="1">
        <v>11749</v>
      </c>
      <c r="Y559">
        <v>3</v>
      </c>
      <c r="Z559">
        <v>6</v>
      </c>
      <c r="AA559">
        <v>1</v>
      </c>
      <c r="AB559">
        <v>0</v>
      </c>
      <c r="AC559">
        <v>5</v>
      </c>
      <c r="AD559">
        <v>0</v>
      </c>
      <c r="AE559">
        <v>0</v>
      </c>
      <c r="AF559">
        <v>0</v>
      </c>
      <c r="AG559">
        <v>0</v>
      </c>
      <c r="AH559">
        <v>934</v>
      </c>
      <c r="AI559">
        <v>354</v>
      </c>
      <c r="AJ559">
        <v>530</v>
      </c>
      <c r="AK559">
        <v>50</v>
      </c>
    </row>
    <row r="560" spans="1:37" x14ac:dyDescent="0.2">
      <c r="A560">
        <v>513257</v>
      </c>
      <c r="B560" t="s">
        <v>482</v>
      </c>
      <c r="C560">
        <v>21</v>
      </c>
      <c r="D560" t="s">
        <v>229</v>
      </c>
      <c r="E560" t="s">
        <v>677</v>
      </c>
      <c r="F560" t="s">
        <v>1355</v>
      </c>
      <c r="G560" t="s">
        <v>2156</v>
      </c>
      <c r="H560">
        <v>2</v>
      </c>
      <c r="I560">
        <v>2</v>
      </c>
      <c r="J560">
        <v>0</v>
      </c>
      <c r="K560">
        <v>1</v>
      </c>
      <c r="L560">
        <v>9</v>
      </c>
      <c r="M560">
        <v>0</v>
      </c>
      <c r="N560">
        <v>0</v>
      </c>
      <c r="O560">
        <v>1</v>
      </c>
      <c r="P560">
        <v>0.5</v>
      </c>
      <c r="Q560">
        <v>11.1111</v>
      </c>
      <c r="R560">
        <v>2</v>
      </c>
      <c r="S560">
        <v>6</v>
      </c>
      <c r="T560">
        <v>7</v>
      </c>
      <c r="U560">
        <v>1</v>
      </c>
      <c r="V560">
        <v>7</v>
      </c>
      <c r="W560">
        <v>7</v>
      </c>
      <c r="X560" s="1">
        <v>43472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11</v>
      </c>
      <c r="AI560">
        <v>-9</v>
      </c>
      <c r="AJ560">
        <v>20</v>
      </c>
      <c r="AK560">
        <v>0</v>
      </c>
    </row>
    <row r="561" spans="1:37" x14ac:dyDescent="0.2">
      <c r="A561">
        <v>844203</v>
      </c>
      <c r="B561" t="s">
        <v>482</v>
      </c>
      <c r="C561">
        <v>21</v>
      </c>
      <c r="D561" t="s">
        <v>229</v>
      </c>
      <c r="E561" t="s">
        <v>1371</v>
      </c>
      <c r="F561" t="s">
        <v>528</v>
      </c>
      <c r="G561" t="s">
        <v>2156</v>
      </c>
      <c r="H561">
        <v>6</v>
      </c>
      <c r="I561">
        <v>6</v>
      </c>
      <c r="J561">
        <v>3</v>
      </c>
      <c r="K561">
        <v>9</v>
      </c>
      <c r="L561">
        <v>15</v>
      </c>
      <c r="M561">
        <v>0</v>
      </c>
      <c r="N561">
        <v>0</v>
      </c>
      <c r="O561">
        <v>6</v>
      </c>
      <c r="P561">
        <v>3</v>
      </c>
      <c r="Q561">
        <v>60</v>
      </c>
      <c r="R561">
        <v>6</v>
      </c>
      <c r="S561">
        <v>60</v>
      </c>
      <c r="T561">
        <v>55</v>
      </c>
      <c r="U561">
        <v>5</v>
      </c>
      <c r="V561">
        <v>11</v>
      </c>
      <c r="W561">
        <v>5.5</v>
      </c>
      <c r="X561" s="1">
        <v>43537</v>
      </c>
      <c r="Y561">
        <v>0</v>
      </c>
      <c r="Z561">
        <v>4</v>
      </c>
      <c r="AA561">
        <v>4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2</v>
      </c>
      <c r="AH561">
        <v>169</v>
      </c>
      <c r="AI561">
        <v>9</v>
      </c>
      <c r="AJ561">
        <v>120</v>
      </c>
      <c r="AK561">
        <v>40</v>
      </c>
    </row>
    <row r="562" spans="1:37" x14ac:dyDescent="0.2">
      <c r="A562">
        <v>1273131</v>
      </c>
      <c r="B562" t="s">
        <v>482</v>
      </c>
      <c r="C562">
        <v>21</v>
      </c>
      <c r="D562" t="s">
        <v>229</v>
      </c>
      <c r="E562" t="s">
        <v>1374</v>
      </c>
      <c r="F562" t="s">
        <v>1375</v>
      </c>
      <c r="G562" t="s">
        <v>2156</v>
      </c>
      <c r="H562">
        <v>8</v>
      </c>
      <c r="I562">
        <v>8</v>
      </c>
      <c r="J562">
        <v>4</v>
      </c>
      <c r="K562">
        <v>11</v>
      </c>
      <c r="L562">
        <v>20</v>
      </c>
      <c r="M562">
        <v>1</v>
      </c>
      <c r="N562">
        <v>0</v>
      </c>
      <c r="O562">
        <v>7</v>
      </c>
      <c r="P562">
        <v>2.75</v>
      </c>
      <c r="Q562">
        <v>55</v>
      </c>
      <c r="R562">
        <v>8</v>
      </c>
      <c r="S562">
        <v>40</v>
      </c>
      <c r="T562">
        <v>31</v>
      </c>
      <c r="U562">
        <v>3</v>
      </c>
      <c r="V562">
        <v>10.333299999999999</v>
      </c>
      <c r="W562">
        <v>4.6500000000000004</v>
      </c>
      <c r="X562" s="1">
        <v>43506</v>
      </c>
      <c r="Y562">
        <v>0</v>
      </c>
      <c r="Z562">
        <v>10</v>
      </c>
      <c r="AA562">
        <v>0</v>
      </c>
      <c r="AB562">
        <v>0</v>
      </c>
      <c r="AC562">
        <v>5</v>
      </c>
      <c r="AD562">
        <v>0</v>
      </c>
      <c r="AE562">
        <v>0</v>
      </c>
      <c r="AF562">
        <v>0</v>
      </c>
      <c r="AG562">
        <v>1</v>
      </c>
      <c r="AH562">
        <v>152</v>
      </c>
      <c r="AI562">
        <v>-8</v>
      </c>
      <c r="AJ562">
        <v>100</v>
      </c>
      <c r="AK562">
        <v>60</v>
      </c>
    </row>
    <row r="563" spans="1:37" x14ac:dyDescent="0.2">
      <c r="A563">
        <v>513266</v>
      </c>
      <c r="B563" t="s">
        <v>482</v>
      </c>
      <c r="C563">
        <v>21</v>
      </c>
      <c r="D563" t="s">
        <v>229</v>
      </c>
      <c r="E563" t="s">
        <v>928</v>
      </c>
      <c r="F563" t="s">
        <v>1359</v>
      </c>
      <c r="G563" t="s">
        <v>2156</v>
      </c>
      <c r="H563">
        <v>5</v>
      </c>
      <c r="I563">
        <v>5</v>
      </c>
      <c r="J563">
        <v>0</v>
      </c>
      <c r="K563">
        <v>72</v>
      </c>
      <c r="L563">
        <v>81</v>
      </c>
      <c r="M563">
        <v>0</v>
      </c>
      <c r="N563">
        <v>4</v>
      </c>
      <c r="O563">
        <v>35</v>
      </c>
      <c r="P563">
        <v>14.4</v>
      </c>
      <c r="Q563">
        <v>88.888900000000007</v>
      </c>
      <c r="R563">
        <v>5</v>
      </c>
      <c r="S563">
        <v>57</v>
      </c>
      <c r="T563">
        <v>46</v>
      </c>
      <c r="U563">
        <v>4</v>
      </c>
      <c r="V563">
        <v>11.5</v>
      </c>
      <c r="W563">
        <v>4.8421000000000003</v>
      </c>
      <c r="X563" s="1">
        <v>43501</v>
      </c>
      <c r="Y563">
        <v>0</v>
      </c>
      <c r="Z563">
        <v>4</v>
      </c>
      <c r="AA563">
        <v>1</v>
      </c>
      <c r="AB563">
        <v>0</v>
      </c>
      <c r="AC563">
        <v>2</v>
      </c>
      <c r="AD563">
        <v>0</v>
      </c>
      <c r="AE563">
        <v>0</v>
      </c>
      <c r="AF563">
        <v>0</v>
      </c>
      <c r="AG563">
        <v>0</v>
      </c>
      <c r="AH563">
        <v>290</v>
      </c>
      <c r="AI563">
        <v>170</v>
      </c>
      <c r="AJ563">
        <v>100</v>
      </c>
      <c r="AK563">
        <v>20</v>
      </c>
    </row>
    <row r="564" spans="1:37" x14ac:dyDescent="0.2">
      <c r="A564">
        <v>218565</v>
      </c>
      <c r="B564" t="s">
        <v>482</v>
      </c>
      <c r="C564">
        <v>21</v>
      </c>
      <c r="D564" t="s">
        <v>229</v>
      </c>
      <c r="E564" t="s">
        <v>1352</v>
      </c>
      <c r="F564" t="s">
        <v>1353</v>
      </c>
      <c r="G564" t="s">
        <v>2156</v>
      </c>
      <c r="H564">
        <v>11</v>
      </c>
      <c r="I564">
        <v>11</v>
      </c>
      <c r="J564">
        <v>1</v>
      </c>
      <c r="K564">
        <v>110</v>
      </c>
      <c r="L564">
        <v>165</v>
      </c>
      <c r="M564">
        <v>6</v>
      </c>
      <c r="N564">
        <v>5</v>
      </c>
      <c r="O564">
        <v>28</v>
      </c>
      <c r="P564">
        <v>11</v>
      </c>
      <c r="Q564">
        <v>66.666700000000006</v>
      </c>
      <c r="R564">
        <v>11</v>
      </c>
      <c r="S564">
        <v>252</v>
      </c>
      <c r="T564">
        <v>113</v>
      </c>
      <c r="U564">
        <v>10</v>
      </c>
      <c r="V564">
        <v>11.3</v>
      </c>
      <c r="W564">
        <v>2.6905000000000001</v>
      </c>
      <c r="X564" s="1">
        <v>43505</v>
      </c>
      <c r="Y564">
        <v>5</v>
      </c>
      <c r="Z564">
        <v>9</v>
      </c>
      <c r="AA564">
        <v>1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2</v>
      </c>
      <c r="AH564">
        <v>876</v>
      </c>
      <c r="AI564">
        <v>176</v>
      </c>
      <c r="AJ564">
        <v>670</v>
      </c>
      <c r="AK564">
        <v>30</v>
      </c>
    </row>
    <row r="565" spans="1:37" x14ac:dyDescent="0.2">
      <c r="A565">
        <v>833023</v>
      </c>
      <c r="B565" t="s">
        <v>482</v>
      </c>
      <c r="C565">
        <v>21</v>
      </c>
      <c r="D565" t="s">
        <v>229</v>
      </c>
      <c r="E565" t="s">
        <v>1367</v>
      </c>
      <c r="F565" t="s">
        <v>1368</v>
      </c>
      <c r="G565" t="s">
        <v>2156</v>
      </c>
      <c r="H565">
        <v>9</v>
      </c>
      <c r="I565">
        <v>9</v>
      </c>
      <c r="J565">
        <v>0</v>
      </c>
      <c r="K565">
        <v>44</v>
      </c>
      <c r="L565">
        <v>58</v>
      </c>
      <c r="M565">
        <v>0</v>
      </c>
      <c r="N565">
        <v>4</v>
      </c>
      <c r="O565">
        <v>35</v>
      </c>
      <c r="P565">
        <v>4.8888999999999996</v>
      </c>
      <c r="Q565">
        <v>75.862099999999998</v>
      </c>
      <c r="R565">
        <v>9</v>
      </c>
      <c r="S565">
        <v>168</v>
      </c>
      <c r="T565">
        <v>97</v>
      </c>
      <c r="U565">
        <v>10</v>
      </c>
      <c r="V565">
        <v>9.6999999999999993</v>
      </c>
      <c r="W565">
        <v>3.4643000000000002</v>
      </c>
      <c r="X565" s="1">
        <v>43522</v>
      </c>
      <c r="Y565">
        <v>1</v>
      </c>
      <c r="Z565">
        <v>16</v>
      </c>
      <c r="AA565">
        <v>2</v>
      </c>
      <c r="AB565">
        <v>0</v>
      </c>
      <c r="AC565">
        <v>7</v>
      </c>
      <c r="AD565">
        <v>0</v>
      </c>
      <c r="AE565">
        <v>0</v>
      </c>
      <c r="AF565">
        <v>1</v>
      </c>
      <c r="AG565">
        <v>2</v>
      </c>
      <c r="AH565">
        <v>582</v>
      </c>
      <c r="AI565">
        <v>52</v>
      </c>
      <c r="AJ565">
        <v>420</v>
      </c>
      <c r="AK565">
        <v>110</v>
      </c>
    </row>
    <row r="566" spans="1:37" x14ac:dyDescent="0.2">
      <c r="A566">
        <v>513270</v>
      </c>
      <c r="B566" t="s">
        <v>482</v>
      </c>
      <c r="C566">
        <v>21</v>
      </c>
      <c r="D566" t="s">
        <v>229</v>
      </c>
      <c r="E566" t="s">
        <v>956</v>
      </c>
      <c r="F566" t="s">
        <v>1362</v>
      </c>
      <c r="G566" t="s">
        <v>2156</v>
      </c>
      <c r="H566">
        <v>4</v>
      </c>
      <c r="I566">
        <v>4</v>
      </c>
      <c r="J566">
        <v>0</v>
      </c>
      <c r="K566">
        <v>27</v>
      </c>
      <c r="L566">
        <v>51</v>
      </c>
      <c r="M566">
        <v>1</v>
      </c>
      <c r="N566">
        <v>1</v>
      </c>
      <c r="O566">
        <v>13</v>
      </c>
      <c r="P566">
        <v>6.75</v>
      </c>
      <c r="Q566">
        <v>52.941200000000002</v>
      </c>
      <c r="R566">
        <v>4</v>
      </c>
      <c r="S566">
        <v>0</v>
      </c>
      <c r="T566">
        <v>0</v>
      </c>
      <c r="U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30</v>
      </c>
      <c r="AI566">
        <v>30</v>
      </c>
      <c r="AJ566">
        <v>0</v>
      </c>
      <c r="AK566">
        <v>0</v>
      </c>
    </row>
    <row r="567" spans="1:37" x14ac:dyDescent="0.2">
      <c r="A567">
        <v>1212027</v>
      </c>
      <c r="B567" t="s">
        <v>482</v>
      </c>
      <c r="C567">
        <v>21</v>
      </c>
      <c r="D567" t="s">
        <v>229</v>
      </c>
      <c r="E567" t="s">
        <v>623</v>
      </c>
      <c r="F567" t="s">
        <v>1372</v>
      </c>
      <c r="G567" t="s">
        <v>2156</v>
      </c>
      <c r="H567">
        <v>1</v>
      </c>
      <c r="I567">
        <v>1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-10</v>
      </c>
      <c r="AI567">
        <v>-10</v>
      </c>
      <c r="AJ567">
        <v>0</v>
      </c>
      <c r="AK567">
        <v>0</v>
      </c>
    </row>
    <row r="568" spans="1:37" x14ac:dyDescent="0.2">
      <c r="A568">
        <v>513153</v>
      </c>
      <c r="B568" t="s">
        <v>482</v>
      </c>
      <c r="C568">
        <v>21</v>
      </c>
      <c r="D568" t="s">
        <v>229</v>
      </c>
      <c r="E568" t="s">
        <v>1354</v>
      </c>
      <c r="F568" t="s">
        <v>1038</v>
      </c>
      <c r="G568" t="s">
        <v>2156</v>
      </c>
      <c r="H568">
        <v>10</v>
      </c>
      <c r="I568">
        <v>10</v>
      </c>
      <c r="J568">
        <v>0</v>
      </c>
      <c r="K568">
        <v>104</v>
      </c>
      <c r="L568">
        <v>82</v>
      </c>
      <c r="M568">
        <v>3</v>
      </c>
      <c r="N568">
        <v>9</v>
      </c>
      <c r="O568">
        <v>20</v>
      </c>
      <c r="P568">
        <v>10.4</v>
      </c>
      <c r="Q568">
        <v>126.8293</v>
      </c>
      <c r="R568">
        <v>10</v>
      </c>
      <c r="S568">
        <v>90</v>
      </c>
      <c r="T568">
        <v>69</v>
      </c>
      <c r="U568">
        <v>10</v>
      </c>
      <c r="V568">
        <v>6.9</v>
      </c>
      <c r="W568">
        <v>4.5999999999999996</v>
      </c>
      <c r="X568" s="1">
        <v>43567</v>
      </c>
      <c r="Y568">
        <v>0</v>
      </c>
      <c r="Z568">
        <v>2</v>
      </c>
      <c r="AA568">
        <v>6</v>
      </c>
      <c r="AB568">
        <v>0</v>
      </c>
      <c r="AC568">
        <v>7</v>
      </c>
      <c r="AD568">
        <v>0</v>
      </c>
      <c r="AE568">
        <v>0</v>
      </c>
      <c r="AF568">
        <v>0</v>
      </c>
      <c r="AG568">
        <v>2</v>
      </c>
      <c r="AH568">
        <v>705</v>
      </c>
      <c r="AI568">
        <v>315</v>
      </c>
      <c r="AJ568">
        <v>300</v>
      </c>
      <c r="AK568">
        <v>90</v>
      </c>
    </row>
    <row r="569" spans="1:37" x14ac:dyDescent="0.2">
      <c r="A569">
        <v>513263</v>
      </c>
      <c r="B569" t="s">
        <v>482</v>
      </c>
      <c r="C569">
        <v>21</v>
      </c>
      <c r="D569" t="s">
        <v>229</v>
      </c>
      <c r="E569" t="s">
        <v>706</v>
      </c>
      <c r="F569" t="s">
        <v>1357</v>
      </c>
      <c r="G569" t="s">
        <v>2156</v>
      </c>
      <c r="H569">
        <v>4</v>
      </c>
      <c r="I569">
        <v>4</v>
      </c>
      <c r="J569">
        <v>0</v>
      </c>
      <c r="K569">
        <v>21</v>
      </c>
      <c r="L569">
        <v>44</v>
      </c>
      <c r="M569">
        <v>1</v>
      </c>
      <c r="N569">
        <v>0</v>
      </c>
      <c r="O569">
        <v>14</v>
      </c>
      <c r="P569">
        <v>5.25</v>
      </c>
      <c r="Q569">
        <v>47.7273</v>
      </c>
      <c r="R569">
        <v>4</v>
      </c>
      <c r="S569">
        <v>12</v>
      </c>
      <c r="T569">
        <v>13</v>
      </c>
      <c r="U569">
        <v>1</v>
      </c>
      <c r="V569">
        <v>13</v>
      </c>
      <c r="W569">
        <v>6.5</v>
      </c>
      <c r="X569" s="1">
        <v>43478</v>
      </c>
      <c r="Y569">
        <v>0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42</v>
      </c>
      <c r="AI569">
        <v>22</v>
      </c>
      <c r="AJ569">
        <v>20</v>
      </c>
      <c r="AK569">
        <v>0</v>
      </c>
    </row>
    <row r="570" spans="1:37" x14ac:dyDescent="0.2">
      <c r="A570">
        <v>513274</v>
      </c>
      <c r="B570" t="s">
        <v>482</v>
      </c>
      <c r="C570">
        <v>21</v>
      </c>
      <c r="D570" t="s">
        <v>229</v>
      </c>
      <c r="E570" t="s">
        <v>1365</v>
      </c>
      <c r="F570" t="s">
        <v>1366</v>
      </c>
      <c r="G570" t="s">
        <v>2156</v>
      </c>
      <c r="H570">
        <v>2</v>
      </c>
      <c r="I570">
        <v>2</v>
      </c>
      <c r="J570">
        <v>0</v>
      </c>
      <c r="K570">
        <v>16</v>
      </c>
      <c r="L570">
        <v>22</v>
      </c>
      <c r="M570">
        <v>2</v>
      </c>
      <c r="N570">
        <v>0</v>
      </c>
      <c r="O570">
        <v>11</v>
      </c>
      <c r="P570">
        <v>8</v>
      </c>
      <c r="Q570">
        <v>72.7273</v>
      </c>
      <c r="R570">
        <v>2</v>
      </c>
      <c r="S570">
        <v>0</v>
      </c>
      <c r="T570">
        <v>0</v>
      </c>
      <c r="U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38</v>
      </c>
      <c r="AI570">
        <v>28</v>
      </c>
      <c r="AJ570">
        <v>0</v>
      </c>
      <c r="AK570">
        <v>10</v>
      </c>
    </row>
    <row r="571" spans="1:37" x14ac:dyDescent="0.2">
      <c r="A571">
        <v>869526</v>
      </c>
      <c r="B571" t="s">
        <v>482</v>
      </c>
      <c r="C571">
        <v>21</v>
      </c>
      <c r="D571" t="s">
        <v>236</v>
      </c>
      <c r="E571" t="s">
        <v>1396</v>
      </c>
      <c r="F571" t="s">
        <v>508</v>
      </c>
      <c r="G571" t="s">
        <v>2156</v>
      </c>
      <c r="H571">
        <v>8</v>
      </c>
      <c r="I571">
        <v>8</v>
      </c>
      <c r="J571">
        <v>3</v>
      </c>
      <c r="K571">
        <v>18</v>
      </c>
      <c r="L571">
        <v>25</v>
      </c>
      <c r="M571">
        <v>2</v>
      </c>
      <c r="N571">
        <v>1</v>
      </c>
      <c r="O571">
        <v>16</v>
      </c>
      <c r="P571">
        <v>3.6</v>
      </c>
      <c r="Q571">
        <v>72</v>
      </c>
      <c r="R571">
        <v>8</v>
      </c>
      <c r="S571">
        <v>180</v>
      </c>
      <c r="T571">
        <v>143</v>
      </c>
      <c r="U571">
        <v>18</v>
      </c>
      <c r="V571">
        <v>7.9443999999999999</v>
      </c>
      <c r="W571">
        <v>4.7667000000000002</v>
      </c>
      <c r="X571" s="1">
        <v>43570</v>
      </c>
      <c r="Y571">
        <v>4</v>
      </c>
      <c r="Z571">
        <v>12</v>
      </c>
      <c r="AA571">
        <v>4</v>
      </c>
      <c r="AB571">
        <v>0</v>
      </c>
      <c r="AC571">
        <v>2</v>
      </c>
      <c r="AD571">
        <v>0</v>
      </c>
      <c r="AE571">
        <v>0</v>
      </c>
      <c r="AF571">
        <v>0</v>
      </c>
      <c r="AG571">
        <v>0</v>
      </c>
      <c r="AH571">
        <v>792</v>
      </c>
      <c r="AI571">
        <v>62</v>
      </c>
      <c r="AJ571">
        <v>710</v>
      </c>
      <c r="AK571">
        <v>20</v>
      </c>
    </row>
    <row r="572" spans="1:37" x14ac:dyDescent="0.2">
      <c r="A572">
        <v>74580</v>
      </c>
      <c r="B572" t="s">
        <v>482</v>
      </c>
      <c r="C572">
        <v>21</v>
      </c>
      <c r="D572" t="s">
        <v>236</v>
      </c>
      <c r="E572" t="s">
        <v>525</v>
      </c>
      <c r="F572" t="s">
        <v>1204</v>
      </c>
      <c r="G572" t="s">
        <v>2156</v>
      </c>
      <c r="H572">
        <v>2</v>
      </c>
      <c r="I572">
        <v>2</v>
      </c>
      <c r="J572">
        <v>0</v>
      </c>
      <c r="K572">
        <v>11</v>
      </c>
      <c r="L572">
        <v>33</v>
      </c>
      <c r="M572">
        <v>0</v>
      </c>
      <c r="N572">
        <v>0</v>
      </c>
      <c r="O572">
        <v>6</v>
      </c>
      <c r="P572">
        <v>5.5</v>
      </c>
      <c r="Q572">
        <v>33.333300000000001</v>
      </c>
      <c r="R572">
        <v>2</v>
      </c>
      <c r="S572">
        <v>0</v>
      </c>
      <c r="T572">
        <v>0</v>
      </c>
      <c r="U572">
        <v>0</v>
      </c>
      <c r="Y572">
        <v>0</v>
      </c>
      <c r="Z572">
        <v>0</v>
      </c>
      <c r="AA572">
        <v>0</v>
      </c>
      <c r="AB572">
        <v>0</v>
      </c>
      <c r="AC572">
        <v>1</v>
      </c>
      <c r="AD572">
        <v>0</v>
      </c>
      <c r="AE572">
        <v>1</v>
      </c>
      <c r="AF572">
        <v>1</v>
      </c>
      <c r="AG572">
        <v>0</v>
      </c>
      <c r="AH572">
        <v>31</v>
      </c>
      <c r="AI572">
        <v>-9</v>
      </c>
      <c r="AJ572">
        <v>0</v>
      </c>
      <c r="AK572">
        <v>40</v>
      </c>
    </row>
    <row r="573" spans="1:37" x14ac:dyDescent="0.2">
      <c r="A573">
        <v>1111581</v>
      </c>
      <c r="B573" t="s">
        <v>482</v>
      </c>
      <c r="C573">
        <v>21</v>
      </c>
      <c r="D573" t="s">
        <v>236</v>
      </c>
      <c r="E573" t="s">
        <v>1397</v>
      </c>
      <c r="F573" t="s">
        <v>1398</v>
      </c>
      <c r="G573" t="s">
        <v>2156</v>
      </c>
      <c r="H573">
        <v>2</v>
      </c>
      <c r="I573">
        <v>2</v>
      </c>
      <c r="J573">
        <v>0</v>
      </c>
      <c r="K573">
        <v>2</v>
      </c>
      <c r="L573">
        <v>4</v>
      </c>
      <c r="M573">
        <v>0</v>
      </c>
      <c r="N573">
        <v>0</v>
      </c>
      <c r="O573">
        <v>2</v>
      </c>
      <c r="P573">
        <v>1</v>
      </c>
      <c r="Q573">
        <v>50</v>
      </c>
      <c r="R573">
        <v>2</v>
      </c>
      <c r="S573">
        <v>36</v>
      </c>
      <c r="T573">
        <v>16</v>
      </c>
      <c r="U573">
        <v>5</v>
      </c>
      <c r="V573">
        <v>3.2</v>
      </c>
      <c r="W573">
        <v>2.6667000000000001</v>
      </c>
      <c r="X573" s="1">
        <v>43567</v>
      </c>
      <c r="Y573">
        <v>2</v>
      </c>
      <c r="Z573">
        <v>5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262</v>
      </c>
      <c r="AI573">
        <v>-8</v>
      </c>
      <c r="AJ573">
        <v>260</v>
      </c>
      <c r="AK573">
        <v>10</v>
      </c>
    </row>
    <row r="574" spans="1:37" x14ac:dyDescent="0.2">
      <c r="A574">
        <v>824037</v>
      </c>
      <c r="B574" t="s">
        <v>482</v>
      </c>
      <c r="C574">
        <v>21</v>
      </c>
      <c r="D574" t="s">
        <v>236</v>
      </c>
      <c r="E574" t="s">
        <v>836</v>
      </c>
      <c r="F574" t="s">
        <v>1392</v>
      </c>
      <c r="G574" t="s">
        <v>2156</v>
      </c>
      <c r="H574">
        <v>9</v>
      </c>
      <c r="I574">
        <v>9</v>
      </c>
      <c r="J574">
        <v>0</v>
      </c>
      <c r="K574">
        <v>105</v>
      </c>
      <c r="L574">
        <v>140</v>
      </c>
      <c r="M574">
        <v>6</v>
      </c>
      <c r="N574">
        <v>4</v>
      </c>
      <c r="O574">
        <v>33</v>
      </c>
      <c r="P574">
        <v>11.666700000000001</v>
      </c>
      <c r="Q574">
        <v>75</v>
      </c>
      <c r="R574">
        <v>9</v>
      </c>
      <c r="S574">
        <v>101</v>
      </c>
      <c r="T574">
        <v>128</v>
      </c>
      <c r="U574">
        <v>5</v>
      </c>
      <c r="V574">
        <v>25.6</v>
      </c>
      <c r="W574">
        <v>7.6040000000000001</v>
      </c>
      <c r="X574" s="1">
        <v>43520</v>
      </c>
      <c r="Y574">
        <v>0</v>
      </c>
      <c r="Z574">
        <v>7</v>
      </c>
      <c r="AA574">
        <v>3</v>
      </c>
      <c r="AB574">
        <v>0</v>
      </c>
      <c r="AC574">
        <v>4</v>
      </c>
      <c r="AD574">
        <v>0</v>
      </c>
      <c r="AE574">
        <v>0</v>
      </c>
      <c r="AF574">
        <v>0</v>
      </c>
      <c r="AG574">
        <v>1</v>
      </c>
      <c r="AH574">
        <v>359</v>
      </c>
      <c r="AI574">
        <v>209</v>
      </c>
      <c r="AJ574">
        <v>100</v>
      </c>
      <c r="AK574">
        <v>50</v>
      </c>
    </row>
    <row r="575" spans="1:37" x14ac:dyDescent="0.2">
      <c r="A575">
        <v>580778</v>
      </c>
      <c r="B575" t="s">
        <v>482</v>
      </c>
      <c r="C575">
        <v>21</v>
      </c>
      <c r="D575" t="s">
        <v>236</v>
      </c>
      <c r="E575" t="s">
        <v>1390</v>
      </c>
      <c r="F575" t="s">
        <v>595</v>
      </c>
      <c r="G575" t="s">
        <v>2156</v>
      </c>
      <c r="H575">
        <v>3</v>
      </c>
      <c r="I575">
        <v>3</v>
      </c>
      <c r="J575">
        <v>2</v>
      </c>
      <c r="K575">
        <v>1</v>
      </c>
      <c r="L575">
        <v>4</v>
      </c>
      <c r="M575">
        <v>0</v>
      </c>
      <c r="N575">
        <v>0</v>
      </c>
      <c r="O575">
        <v>1</v>
      </c>
      <c r="P575">
        <v>1</v>
      </c>
      <c r="Q575">
        <v>25</v>
      </c>
      <c r="R575">
        <v>3</v>
      </c>
      <c r="S575">
        <v>0</v>
      </c>
      <c r="T575">
        <v>0</v>
      </c>
      <c r="U575">
        <v>0</v>
      </c>
      <c r="Y575">
        <v>0</v>
      </c>
      <c r="Z575">
        <v>0</v>
      </c>
      <c r="AA575">
        <v>0</v>
      </c>
      <c r="AB575">
        <v>0</v>
      </c>
      <c r="AC575">
        <v>1</v>
      </c>
      <c r="AD575">
        <v>0</v>
      </c>
      <c r="AE575">
        <v>0</v>
      </c>
      <c r="AF575">
        <v>0</v>
      </c>
      <c r="AG575">
        <v>0</v>
      </c>
      <c r="AH575">
        <v>11</v>
      </c>
      <c r="AI575">
        <v>1</v>
      </c>
      <c r="AJ575">
        <v>0</v>
      </c>
      <c r="AK575">
        <v>10</v>
      </c>
    </row>
    <row r="576" spans="1:37" x14ac:dyDescent="0.2">
      <c r="A576">
        <v>824033</v>
      </c>
      <c r="B576" t="s">
        <v>482</v>
      </c>
      <c r="C576">
        <v>21</v>
      </c>
      <c r="D576" t="s">
        <v>236</v>
      </c>
      <c r="E576" t="s">
        <v>543</v>
      </c>
      <c r="F576" t="s">
        <v>1391</v>
      </c>
      <c r="G576" t="s">
        <v>2156</v>
      </c>
      <c r="H576">
        <v>9</v>
      </c>
      <c r="I576">
        <v>9</v>
      </c>
      <c r="J576">
        <v>0</v>
      </c>
      <c r="K576">
        <v>98</v>
      </c>
      <c r="L576">
        <v>141</v>
      </c>
      <c r="M576">
        <v>3</v>
      </c>
      <c r="N576">
        <v>6</v>
      </c>
      <c r="O576">
        <v>32</v>
      </c>
      <c r="P576">
        <v>10.8889</v>
      </c>
      <c r="Q576">
        <v>69.503500000000003</v>
      </c>
      <c r="R576">
        <v>9</v>
      </c>
      <c r="S576">
        <v>209</v>
      </c>
      <c r="T576">
        <v>172</v>
      </c>
      <c r="U576">
        <v>13</v>
      </c>
      <c r="V576">
        <v>13.2308</v>
      </c>
      <c r="W576">
        <v>4.9378000000000002</v>
      </c>
      <c r="X576" s="1">
        <v>43518</v>
      </c>
      <c r="Y576">
        <v>2</v>
      </c>
      <c r="Z576">
        <v>8</v>
      </c>
      <c r="AA576">
        <v>7</v>
      </c>
      <c r="AB576">
        <v>0</v>
      </c>
      <c r="AC576">
        <v>3</v>
      </c>
      <c r="AD576">
        <v>0</v>
      </c>
      <c r="AE576">
        <v>0</v>
      </c>
      <c r="AF576">
        <v>2</v>
      </c>
      <c r="AG576">
        <v>0</v>
      </c>
      <c r="AH576">
        <v>703</v>
      </c>
      <c r="AI576">
        <v>173</v>
      </c>
      <c r="AJ576">
        <v>460</v>
      </c>
      <c r="AK576">
        <v>70</v>
      </c>
    </row>
    <row r="577" spans="1:37" x14ac:dyDescent="0.2">
      <c r="A577">
        <v>1226835</v>
      </c>
      <c r="B577" t="s">
        <v>482</v>
      </c>
      <c r="C577">
        <v>21</v>
      </c>
      <c r="D577" t="s">
        <v>236</v>
      </c>
      <c r="E577" t="s">
        <v>1402</v>
      </c>
      <c r="F577" t="s">
        <v>528</v>
      </c>
      <c r="G577" t="s">
        <v>2156</v>
      </c>
      <c r="H577">
        <v>8</v>
      </c>
      <c r="I577">
        <v>8</v>
      </c>
      <c r="J577">
        <v>3</v>
      </c>
      <c r="K577">
        <v>32</v>
      </c>
      <c r="L577">
        <v>43</v>
      </c>
      <c r="M577">
        <v>1</v>
      </c>
      <c r="N577">
        <v>3</v>
      </c>
      <c r="O577">
        <v>18</v>
      </c>
      <c r="P577">
        <v>6.4</v>
      </c>
      <c r="Q577">
        <v>74.418599999999998</v>
      </c>
      <c r="R577">
        <v>8</v>
      </c>
      <c r="S577">
        <v>12</v>
      </c>
      <c r="T577">
        <v>13</v>
      </c>
      <c r="U577">
        <v>2</v>
      </c>
      <c r="V577">
        <v>6.5</v>
      </c>
      <c r="W577">
        <v>6.5</v>
      </c>
      <c r="X577" s="1">
        <v>43509</v>
      </c>
      <c r="Y577">
        <v>0</v>
      </c>
      <c r="Z577">
        <v>0</v>
      </c>
      <c r="AA577">
        <v>0</v>
      </c>
      <c r="AB577">
        <v>0</v>
      </c>
      <c r="AC577">
        <v>1</v>
      </c>
      <c r="AD577">
        <v>0</v>
      </c>
      <c r="AE577">
        <v>0</v>
      </c>
      <c r="AF577">
        <v>1</v>
      </c>
      <c r="AG577">
        <v>0</v>
      </c>
      <c r="AH577">
        <v>129</v>
      </c>
      <c r="AI577">
        <v>49</v>
      </c>
      <c r="AJ577">
        <v>50</v>
      </c>
      <c r="AK577">
        <v>30</v>
      </c>
    </row>
    <row r="578" spans="1:37" x14ac:dyDescent="0.2">
      <c r="A578">
        <v>514231</v>
      </c>
      <c r="B578" t="s">
        <v>482</v>
      </c>
      <c r="C578">
        <v>21</v>
      </c>
      <c r="D578" t="s">
        <v>236</v>
      </c>
      <c r="E578" t="s">
        <v>908</v>
      </c>
      <c r="F578" t="s">
        <v>1389</v>
      </c>
      <c r="G578" t="s">
        <v>2156</v>
      </c>
      <c r="H578">
        <v>3</v>
      </c>
      <c r="I578">
        <v>3</v>
      </c>
      <c r="J578">
        <v>3</v>
      </c>
      <c r="K578">
        <v>0</v>
      </c>
      <c r="L578">
        <v>0</v>
      </c>
      <c r="M578">
        <v>0</v>
      </c>
      <c r="N578">
        <v>0</v>
      </c>
      <c r="O578">
        <v>0</v>
      </c>
      <c r="R578">
        <v>3</v>
      </c>
      <c r="S578">
        <v>30</v>
      </c>
      <c r="T578">
        <v>29</v>
      </c>
      <c r="U578">
        <v>1</v>
      </c>
      <c r="V578">
        <v>29</v>
      </c>
      <c r="W578">
        <v>5.8</v>
      </c>
      <c r="X578" s="1">
        <v>43481</v>
      </c>
      <c r="Y578">
        <v>0</v>
      </c>
      <c r="Z578">
        <v>9</v>
      </c>
      <c r="AA578">
        <v>1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1</v>
      </c>
      <c r="AH578">
        <v>50</v>
      </c>
      <c r="AI578">
        <v>0</v>
      </c>
      <c r="AJ578">
        <v>30</v>
      </c>
      <c r="AK578">
        <v>20</v>
      </c>
    </row>
    <row r="579" spans="1:37" x14ac:dyDescent="0.2">
      <c r="A579">
        <v>514225</v>
      </c>
      <c r="B579" t="s">
        <v>482</v>
      </c>
      <c r="C579">
        <v>21</v>
      </c>
      <c r="D579" t="s">
        <v>236</v>
      </c>
      <c r="E579" t="s">
        <v>1382</v>
      </c>
      <c r="F579" t="s">
        <v>1383</v>
      </c>
      <c r="G579" t="s">
        <v>2156</v>
      </c>
      <c r="H579">
        <v>9</v>
      </c>
      <c r="I579">
        <v>9</v>
      </c>
      <c r="J579">
        <v>1</v>
      </c>
      <c r="K579">
        <v>30</v>
      </c>
      <c r="L579">
        <v>66</v>
      </c>
      <c r="M579">
        <v>0</v>
      </c>
      <c r="N579">
        <v>0</v>
      </c>
      <c r="O579">
        <v>17</v>
      </c>
      <c r="P579">
        <v>3.75</v>
      </c>
      <c r="Q579">
        <v>45.454500000000003</v>
      </c>
      <c r="R579">
        <v>9</v>
      </c>
      <c r="S579">
        <v>204</v>
      </c>
      <c r="T579">
        <v>127</v>
      </c>
      <c r="U579">
        <v>9</v>
      </c>
      <c r="V579">
        <v>14.1111</v>
      </c>
      <c r="W579">
        <v>3.7353000000000001</v>
      </c>
      <c r="X579" s="1">
        <v>43515</v>
      </c>
      <c r="Y579">
        <v>1</v>
      </c>
      <c r="Z579">
        <v>9</v>
      </c>
      <c r="AA579">
        <v>4</v>
      </c>
      <c r="AB579">
        <v>0</v>
      </c>
      <c r="AC579">
        <v>6</v>
      </c>
      <c r="AD579">
        <v>0</v>
      </c>
      <c r="AE579">
        <v>0</v>
      </c>
      <c r="AF579">
        <v>1</v>
      </c>
      <c r="AG579">
        <v>0</v>
      </c>
      <c r="AH579">
        <v>460</v>
      </c>
      <c r="AI579">
        <v>10</v>
      </c>
      <c r="AJ579">
        <v>370</v>
      </c>
      <c r="AK579">
        <v>80</v>
      </c>
    </row>
    <row r="580" spans="1:37" x14ac:dyDescent="0.2">
      <c r="A580">
        <v>514228</v>
      </c>
      <c r="B580" t="s">
        <v>482</v>
      </c>
      <c r="C580">
        <v>21</v>
      </c>
      <c r="D580" t="s">
        <v>236</v>
      </c>
      <c r="E580" t="s">
        <v>1385</v>
      </c>
      <c r="F580" t="s">
        <v>1386</v>
      </c>
      <c r="G580" t="s">
        <v>2156</v>
      </c>
      <c r="H580">
        <v>3</v>
      </c>
      <c r="I580">
        <v>3</v>
      </c>
      <c r="J580">
        <v>0</v>
      </c>
      <c r="K580">
        <v>2</v>
      </c>
      <c r="L580">
        <v>10</v>
      </c>
      <c r="M580">
        <v>0</v>
      </c>
      <c r="N580">
        <v>0</v>
      </c>
      <c r="O580">
        <v>2</v>
      </c>
      <c r="P580">
        <v>0.66669999999999996</v>
      </c>
      <c r="Q580">
        <v>20</v>
      </c>
      <c r="R580">
        <v>3</v>
      </c>
      <c r="S580">
        <v>6</v>
      </c>
      <c r="T580">
        <v>7</v>
      </c>
      <c r="U580">
        <v>0</v>
      </c>
      <c r="W580">
        <v>7</v>
      </c>
      <c r="Y580">
        <v>0</v>
      </c>
      <c r="Z580">
        <v>0</v>
      </c>
      <c r="AA580">
        <v>0</v>
      </c>
      <c r="AB580">
        <v>0</v>
      </c>
      <c r="AC580">
        <v>4</v>
      </c>
      <c r="AD580">
        <v>0</v>
      </c>
      <c r="AE580">
        <v>0</v>
      </c>
      <c r="AF580">
        <v>0</v>
      </c>
      <c r="AG580">
        <v>1</v>
      </c>
      <c r="AH580">
        <v>32</v>
      </c>
      <c r="AI580">
        <v>-18</v>
      </c>
      <c r="AJ580">
        <v>0</v>
      </c>
      <c r="AK580">
        <v>50</v>
      </c>
    </row>
    <row r="581" spans="1:37" x14ac:dyDescent="0.2">
      <c r="A581">
        <v>514226</v>
      </c>
      <c r="B581" t="s">
        <v>482</v>
      </c>
      <c r="C581">
        <v>21</v>
      </c>
      <c r="D581" t="s">
        <v>236</v>
      </c>
      <c r="E581" t="s">
        <v>911</v>
      </c>
      <c r="F581" t="s">
        <v>1384</v>
      </c>
      <c r="G581" t="s">
        <v>2156</v>
      </c>
      <c r="H581">
        <v>11</v>
      </c>
      <c r="I581">
        <v>11</v>
      </c>
      <c r="J581">
        <v>3</v>
      </c>
      <c r="K581">
        <v>16</v>
      </c>
      <c r="L581">
        <v>41</v>
      </c>
      <c r="M581">
        <v>0</v>
      </c>
      <c r="N581">
        <v>0</v>
      </c>
      <c r="O581">
        <v>10</v>
      </c>
      <c r="P581">
        <v>2</v>
      </c>
      <c r="Q581">
        <v>39.0244</v>
      </c>
      <c r="R581">
        <v>11</v>
      </c>
      <c r="S581">
        <v>228</v>
      </c>
      <c r="T581">
        <v>151</v>
      </c>
      <c r="U581">
        <v>8</v>
      </c>
      <c r="V581">
        <v>18.875</v>
      </c>
      <c r="W581">
        <v>3.9737</v>
      </c>
      <c r="X581" s="1">
        <v>43515</v>
      </c>
      <c r="Y581">
        <v>4</v>
      </c>
      <c r="Z581">
        <v>8</v>
      </c>
      <c r="AA581">
        <v>2</v>
      </c>
      <c r="AB581">
        <v>0</v>
      </c>
      <c r="AC581">
        <v>5</v>
      </c>
      <c r="AD581">
        <v>0</v>
      </c>
      <c r="AE581">
        <v>0</v>
      </c>
      <c r="AF581">
        <v>0</v>
      </c>
      <c r="AG581">
        <v>3</v>
      </c>
      <c r="AH581">
        <v>576</v>
      </c>
      <c r="AI581">
        <v>16</v>
      </c>
      <c r="AJ581">
        <v>480</v>
      </c>
      <c r="AK581">
        <v>80</v>
      </c>
    </row>
    <row r="582" spans="1:37" x14ac:dyDescent="0.2">
      <c r="A582">
        <v>514230</v>
      </c>
      <c r="B582" t="s">
        <v>482</v>
      </c>
      <c r="C582">
        <v>21</v>
      </c>
      <c r="D582" t="s">
        <v>236</v>
      </c>
      <c r="E582" t="s">
        <v>1138</v>
      </c>
      <c r="F582" t="s">
        <v>1388</v>
      </c>
      <c r="G582" t="s">
        <v>2156</v>
      </c>
      <c r="H582">
        <v>1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R582">
        <v>1</v>
      </c>
      <c r="S582">
        <v>18</v>
      </c>
      <c r="T582">
        <v>10</v>
      </c>
      <c r="U582">
        <v>1</v>
      </c>
      <c r="V582">
        <v>10</v>
      </c>
      <c r="W582">
        <v>3.3332999999999999</v>
      </c>
      <c r="X582" s="1">
        <v>43475</v>
      </c>
      <c r="Y582">
        <v>0</v>
      </c>
      <c r="Z582">
        <v>1</v>
      </c>
      <c r="AA582">
        <v>0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1</v>
      </c>
      <c r="AH582">
        <v>60</v>
      </c>
      <c r="AI582">
        <v>0</v>
      </c>
      <c r="AJ582">
        <v>40</v>
      </c>
      <c r="AK582">
        <v>20</v>
      </c>
    </row>
    <row r="583" spans="1:37" x14ac:dyDescent="0.2">
      <c r="A583">
        <v>1226628</v>
      </c>
      <c r="B583" t="s">
        <v>482</v>
      </c>
      <c r="C583">
        <v>21</v>
      </c>
      <c r="D583" t="s">
        <v>236</v>
      </c>
      <c r="E583" t="s">
        <v>784</v>
      </c>
      <c r="F583" t="s">
        <v>1400</v>
      </c>
      <c r="G583" t="s">
        <v>2156</v>
      </c>
      <c r="H583">
        <v>3</v>
      </c>
      <c r="I583">
        <v>3</v>
      </c>
      <c r="J583">
        <v>0</v>
      </c>
      <c r="K583">
        <v>2</v>
      </c>
      <c r="L583">
        <v>7</v>
      </c>
      <c r="M583">
        <v>0</v>
      </c>
      <c r="N583">
        <v>0</v>
      </c>
      <c r="O583">
        <v>2</v>
      </c>
      <c r="P583">
        <v>0.66669999999999996</v>
      </c>
      <c r="Q583">
        <v>28.571400000000001</v>
      </c>
      <c r="R583">
        <v>3</v>
      </c>
      <c r="S583">
        <v>0</v>
      </c>
      <c r="T583">
        <v>0</v>
      </c>
      <c r="U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-8</v>
      </c>
      <c r="AI583">
        <v>-8</v>
      </c>
      <c r="AJ583">
        <v>0</v>
      </c>
      <c r="AK583">
        <v>0</v>
      </c>
    </row>
    <row r="584" spans="1:37" x14ac:dyDescent="0.2">
      <c r="A584">
        <v>1226627</v>
      </c>
      <c r="B584" t="s">
        <v>482</v>
      </c>
      <c r="C584">
        <v>21</v>
      </c>
      <c r="D584" t="s">
        <v>236</v>
      </c>
      <c r="E584" t="s">
        <v>487</v>
      </c>
      <c r="F584" t="s">
        <v>1399</v>
      </c>
      <c r="G584" t="s">
        <v>2156</v>
      </c>
      <c r="H584">
        <v>1</v>
      </c>
      <c r="I584">
        <v>1</v>
      </c>
      <c r="J584">
        <v>0</v>
      </c>
      <c r="K584">
        <v>3</v>
      </c>
      <c r="L584">
        <v>5</v>
      </c>
      <c r="M584">
        <v>0</v>
      </c>
      <c r="N584">
        <v>0</v>
      </c>
      <c r="O584">
        <v>3</v>
      </c>
      <c r="P584">
        <v>3</v>
      </c>
      <c r="Q584">
        <v>60</v>
      </c>
      <c r="R584">
        <v>1</v>
      </c>
      <c r="S584">
        <v>0</v>
      </c>
      <c r="T584">
        <v>0</v>
      </c>
      <c r="U584">
        <v>0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0</v>
      </c>
      <c r="AH584">
        <v>13</v>
      </c>
      <c r="AI584">
        <v>3</v>
      </c>
      <c r="AJ584">
        <v>0</v>
      </c>
      <c r="AK584">
        <v>10</v>
      </c>
    </row>
    <row r="585" spans="1:37" x14ac:dyDescent="0.2">
      <c r="A585">
        <v>1226629</v>
      </c>
      <c r="B585" t="s">
        <v>482</v>
      </c>
      <c r="C585">
        <v>21</v>
      </c>
      <c r="D585" t="s">
        <v>236</v>
      </c>
      <c r="E585" t="s">
        <v>657</v>
      </c>
      <c r="F585" t="s">
        <v>1401</v>
      </c>
      <c r="G585" t="s">
        <v>2156</v>
      </c>
      <c r="H585">
        <v>9</v>
      </c>
      <c r="I585">
        <v>9</v>
      </c>
      <c r="J585">
        <v>1</v>
      </c>
      <c r="K585">
        <v>63</v>
      </c>
      <c r="L585">
        <v>84</v>
      </c>
      <c r="M585">
        <v>6</v>
      </c>
      <c r="N585">
        <v>1</v>
      </c>
      <c r="O585">
        <v>17</v>
      </c>
      <c r="P585">
        <v>7.875</v>
      </c>
      <c r="Q585">
        <v>75</v>
      </c>
      <c r="R585">
        <v>9</v>
      </c>
      <c r="S585">
        <v>0</v>
      </c>
      <c r="T585">
        <v>0</v>
      </c>
      <c r="U585">
        <v>0</v>
      </c>
      <c r="Y585">
        <v>0</v>
      </c>
      <c r="Z585">
        <v>0</v>
      </c>
      <c r="AA585">
        <v>0</v>
      </c>
      <c r="AB585">
        <v>0</v>
      </c>
      <c r="AC585">
        <v>3</v>
      </c>
      <c r="AD585">
        <v>2</v>
      </c>
      <c r="AE585">
        <v>12</v>
      </c>
      <c r="AF585">
        <v>0</v>
      </c>
      <c r="AG585">
        <v>2</v>
      </c>
      <c r="AH585">
        <v>301</v>
      </c>
      <c r="AI585">
        <v>111</v>
      </c>
      <c r="AJ585">
        <v>0</v>
      </c>
      <c r="AK585">
        <v>190</v>
      </c>
    </row>
    <row r="586" spans="1:37" x14ac:dyDescent="0.2">
      <c r="A586">
        <v>514218</v>
      </c>
      <c r="B586" t="s">
        <v>482</v>
      </c>
      <c r="C586">
        <v>21</v>
      </c>
      <c r="D586" t="s">
        <v>236</v>
      </c>
      <c r="E586" t="s">
        <v>1378</v>
      </c>
      <c r="F586" t="s">
        <v>1379</v>
      </c>
      <c r="G586" t="s">
        <v>2156</v>
      </c>
      <c r="H586">
        <v>7</v>
      </c>
      <c r="I586">
        <v>7</v>
      </c>
      <c r="J586">
        <v>2</v>
      </c>
      <c r="K586">
        <v>23</v>
      </c>
      <c r="L586">
        <v>34</v>
      </c>
      <c r="M586">
        <v>0</v>
      </c>
      <c r="N586">
        <v>2</v>
      </c>
      <c r="O586">
        <v>18</v>
      </c>
      <c r="P586">
        <v>4.5999999999999996</v>
      </c>
      <c r="Q586">
        <v>67.647099999999995</v>
      </c>
      <c r="R586">
        <v>7</v>
      </c>
      <c r="S586">
        <v>151</v>
      </c>
      <c r="T586">
        <v>105</v>
      </c>
      <c r="U586">
        <v>10</v>
      </c>
      <c r="V586">
        <v>10.5</v>
      </c>
      <c r="W586">
        <v>4.1722000000000001</v>
      </c>
      <c r="X586" s="1">
        <v>43568</v>
      </c>
      <c r="Y586">
        <v>0</v>
      </c>
      <c r="Z586">
        <v>8</v>
      </c>
      <c r="AA586">
        <v>3</v>
      </c>
      <c r="AB586">
        <v>0</v>
      </c>
      <c r="AC586">
        <v>2</v>
      </c>
      <c r="AD586">
        <v>0</v>
      </c>
      <c r="AE586">
        <v>0</v>
      </c>
      <c r="AF586">
        <v>0</v>
      </c>
      <c r="AG586">
        <v>0</v>
      </c>
      <c r="AH586">
        <v>397</v>
      </c>
      <c r="AI586">
        <v>37</v>
      </c>
      <c r="AJ586">
        <v>340</v>
      </c>
      <c r="AK586">
        <v>20</v>
      </c>
    </row>
    <row r="587" spans="1:37" x14ac:dyDescent="0.2">
      <c r="A587">
        <v>514229</v>
      </c>
      <c r="B587" t="s">
        <v>482</v>
      </c>
      <c r="C587">
        <v>21</v>
      </c>
      <c r="D587" t="s">
        <v>236</v>
      </c>
      <c r="E587" t="s">
        <v>1387</v>
      </c>
      <c r="F587" t="s">
        <v>1381</v>
      </c>
      <c r="G587" t="s">
        <v>2156</v>
      </c>
      <c r="H587">
        <v>2</v>
      </c>
      <c r="I587">
        <v>2</v>
      </c>
      <c r="J587">
        <v>0</v>
      </c>
      <c r="K587">
        <v>7</v>
      </c>
      <c r="L587">
        <v>21</v>
      </c>
      <c r="M587">
        <v>0</v>
      </c>
      <c r="N587">
        <v>0</v>
      </c>
      <c r="O587">
        <v>5</v>
      </c>
      <c r="P587">
        <v>3.5</v>
      </c>
      <c r="Q587">
        <v>33.333300000000001</v>
      </c>
      <c r="R587">
        <v>2</v>
      </c>
      <c r="S587">
        <v>0</v>
      </c>
      <c r="T587">
        <v>0</v>
      </c>
      <c r="U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2</v>
      </c>
      <c r="AH587">
        <v>17</v>
      </c>
      <c r="AI587">
        <v>-3</v>
      </c>
      <c r="AJ587">
        <v>0</v>
      </c>
      <c r="AK587">
        <v>20</v>
      </c>
    </row>
    <row r="588" spans="1:37" x14ac:dyDescent="0.2">
      <c r="A588">
        <v>824054</v>
      </c>
      <c r="B588" t="s">
        <v>482</v>
      </c>
      <c r="C588">
        <v>21</v>
      </c>
      <c r="D588" t="s">
        <v>236</v>
      </c>
      <c r="E588" t="s">
        <v>868</v>
      </c>
      <c r="F588" t="s">
        <v>1393</v>
      </c>
      <c r="G588" t="s">
        <v>2156</v>
      </c>
      <c r="H588">
        <v>3</v>
      </c>
      <c r="I588">
        <v>3</v>
      </c>
      <c r="J588">
        <v>0</v>
      </c>
      <c r="K588">
        <v>17</v>
      </c>
      <c r="L588">
        <v>33</v>
      </c>
      <c r="M588">
        <v>0</v>
      </c>
      <c r="N588">
        <v>0</v>
      </c>
      <c r="O588">
        <v>12</v>
      </c>
      <c r="P588">
        <v>5.6666999999999996</v>
      </c>
      <c r="Q588">
        <v>51.5152</v>
      </c>
      <c r="R588">
        <v>3</v>
      </c>
      <c r="S588">
        <v>17</v>
      </c>
      <c r="T588">
        <v>29</v>
      </c>
      <c r="U588">
        <v>0</v>
      </c>
      <c r="W588">
        <v>10.235300000000001</v>
      </c>
      <c r="Y588">
        <v>0</v>
      </c>
      <c r="Z588">
        <v>0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2</v>
      </c>
      <c r="AH588">
        <v>47</v>
      </c>
      <c r="AI588">
        <v>17</v>
      </c>
      <c r="AJ588">
        <v>0</v>
      </c>
      <c r="AK588">
        <v>30</v>
      </c>
    </row>
    <row r="589" spans="1:37" x14ac:dyDescent="0.2">
      <c r="A589">
        <v>514219</v>
      </c>
      <c r="B589" t="s">
        <v>482</v>
      </c>
      <c r="C589">
        <v>21</v>
      </c>
      <c r="D589" t="s">
        <v>236</v>
      </c>
      <c r="E589" t="s">
        <v>1380</v>
      </c>
      <c r="F589" t="s">
        <v>1381</v>
      </c>
      <c r="G589" t="s">
        <v>2156</v>
      </c>
      <c r="H589">
        <v>8</v>
      </c>
      <c r="I589">
        <v>8</v>
      </c>
      <c r="J589">
        <v>1</v>
      </c>
      <c r="K589">
        <v>63</v>
      </c>
      <c r="L589">
        <v>65</v>
      </c>
      <c r="M589">
        <v>3</v>
      </c>
      <c r="N589">
        <v>2</v>
      </c>
      <c r="O589">
        <v>38</v>
      </c>
      <c r="P589">
        <v>9</v>
      </c>
      <c r="Q589">
        <v>96.923100000000005</v>
      </c>
      <c r="R589">
        <v>8</v>
      </c>
      <c r="S589">
        <v>0</v>
      </c>
      <c r="T589">
        <v>0</v>
      </c>
      <c r="U589">
        <v>0</v>
      </c>
      <c r="Y589">
        <v>0</v>
      </c>
      <c r="Z589">
        <v>0</v>
      </c>
      <c r="AA589">
        <v>0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1</v>
      </c>
      <c r="AH589">
        <v>170</v>
      </c>
      <c r="AI589">
        <v>150</v>
      </c>
      <c r="AJ589">
        <v>0</v>
      </c>
      <c r="AK589">
        <v>20</v>
      </c>
    </row>
    <row r="590" spans="1:37" x14ac:dyDescent="0.2">
      <c r="A590">
        <v>840457</v>
      </c>
      <c r="B590" t="s">
        <v>482</v>
      </c>
      <c r="C590">
        <v>21</v>
      </c>
      <c r="D590" t="s">
        <v>236</v>
      </c>
      <c r="E590" t="s">
        <v>1394</v>
      </c>
      <c r="F590" t="s">
        <v>1395</v>
      </c>
      <c r="G590" t="s">
        <v>2156</v>
      </c>
      <c r="H590">
        <v>10</v>
      </c>
      <c r="I590">
        <v>10</v>
      </c>
      <c r="J590">
        <v>0</v>
      </c>
      <c r="K590">
        <v>102</v>
      </c>
      <c r="L590">
        <v>166</v>
      </c>
      <c r="M590">
        <v>6</v>
      </c>
      <c r="N590">
        <v>2</v>
      </c>
      <c r="O590">
        <v>31</v>
      </c>
      <c r="P590">
        <v>10.199999999999999</v>
      </c>
      <c r="Q590">
        <v>61.445799999999998</v>
      </c>
      <c r="R590">
        <v>10</v>
      </c>
      <c r="S590">
        <v>0</v>
      </c>
      <c r="T590">
        <v>0</v>
      </c>
      <c r="U590">
        <v>0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0</v>
      </c>
      <c r="AF590">
        <v>0</v>
      </c>
      <c r="AG590">
        <v>1</v>
      </c>
      <c r="AH590">
        <v>182</v>
      </c>
      <c r="AI590">
        <v>162</v>
      </c>
      <c r="AJ590">
        <v>0</v>
      </c>
      <c r="AK590">
        <v>20</v>
      </c>
    </row>
    <row r="591" spans="1:37" x14ac:dyDescent="0.2">
      <c r="A591">
        <v>512676</v>
      </c>
      <c r="B591" t="s">
        <v>482</v>
      </c>
      <c r="C591">
        <v>21</v>
      </c>
      <c r="D591" t="s">
        <v>236</v>
      </c>
      <c r="E591" t="s">
        <v>1376</v>
      </c>
      <c r="F591" t="s">
        <v>1377</v>
      </c>
      <c r="G591" t="s">
        <v>2156</v>
      </c>
      <c r="H591">
        <v>10</v>
      </c>
      <c r="I591">
        <v>10</v>
      </c>
      <c r="J591">
        <v>0</v>
      </c>
      <c r="K591">
        <v>213</v>
      </c>
      <c r="L591">
        <v>245</v>
      </c>
      <c r="M591">
        <v>8</v>
      </c>
      <c r="N591">
        <v>9</v>
      </c>
      <c r="O591">
        <v>58</v>
      </c>
      <c r="P591">
        <v>21.3</v>
      </c>
      <c r="Q591">
        <v>86.938800000000001</v>
      </c>
      <c r="R591">
        <v>10</v>
      </c>
      <c r="S591">
        <v>64</v>
      </c>
      <c r="T591">
        <v>67</v>
      </c>
      <c r="U591">
        <v>6</v>
      </c>
      <c r="V591">
        <v>11.166700000000001</v>
      </c>
      <c r="W591">
        <v>6.2812999999999999</v>
      </c>
      <c r="X591" s="1">
        <v>43528</v>
      </c>
      <c r="Y591">
        <v>0</v>
      </c>
      <c r="Z591">
        <v>4</v>
      </c>
      <c r="AA591">
        <v>1</v>
      </c>
      <c r="AB591">
        <v>0</v>
      </c>
      <c r="AC591">
        <v>6</v>
      </c>
      <c r="AD591">
        <v>0</v>
      </c>
      <c r="AE591">
        <v>0</v>
      </c>
      <c r="AF591">
        <v>0</v>
      </c>
      <c r="AG591">
        <v>1</v>
      </c>
      <c r="AH591">
        <v>787</v>
      </c>
      <c r="AI591">
        <v>527</v>
      </c>
      <c r="AJ591">
        <v>190</v>
      </c>
      <c r="AK591">
        <v>70</v>
      </c>
    </row>
    <row r="592" spans="1:37" x14ac:dyDescent="0.2">
      <c r="A592">
        <v>820507</v>
      </c>
      <c r="B592" t="s">
        <v>482</v>
      </c>
      <c r="C592">
        <v>21</v>
      </c>
      <c r="D592" t="s">
        <v>301</v>
      </c>
      <c r="E592" t="s">
        <v>578</v>
      </c>
      <c r="F592" t="s">
        <v>1404</v>
      </c>
      <c r="G592" t="s">
        <v>2156</v>
      </c>
      <c r="H592">
        <v>6</v>
      </c>
      <c r="I592">
        <v>6</v>
      </c>
      <c r="J592">
        <v>0</v>
      </c>
      <c r="K592">
        <v>110</v>
      </c>
      <c r="L592">
        <v>153</v>
      </c>
      <c r="M592">
        <v>5</v>
      </c>
      <c r="N592">
        <v>4</v>
      </c>
      <c r="O592">
        <v>41</v>
      </c>
      <c r="P592">
        <v>18.333300000000001</v>
      </c>
      <c r="Q592">
        <v>71.895399999999995</v>
      </c>
      <c r="R592">
        <v>6</v>
      </c>
      <c r="S592">
        <v>108</v>
      </c>
      <c r="T592">
        <v>108</v>
      </c>
      <c r="U592">
        <v>4</v>
      </c>
      <c r="V592">
        <v>27</v>
      </c>
      <c r="W592">
        <v>6</v>
      </c>
      <c r="X592" s="1">
        <v>43535</v>
      </c>
      <c r="Y592">
        <v>1</v>
      </c>
      <c r="Z592">
        <v>14</v>
      </c>
      <c r="AA592">
        <v>3</v>
      </c>
      <c r="AB592">
        <v>0</v>
      </c>
      <c r="AC592">
        <v>3</v>
      </c>
      <c r="AD592">
        <v>0</v>
      </c>
      <c r="AE592">
        <v>0</v>
      </c>
      <c r="AF592">
        <v>0</v>
      </c>
      <c r="AG592">
        <v>0</v>
      </c>
      <c r="AH592">
        <v>393</v>
      </c>
      <c r="AI592">
        <v>203</v>
      </c>
      <c r="AJ592">
        <v>160</v>
      </c>
      <c r="AK592">
        <v>30</v>
      </c>
    </row>
    <row r="593" spans="1:37" x14ac:dyDescent="0.2">
      <c r="A593">
        <v>1209563</v>
      </c>
      <c r="B593" t="s">
        <v>482</v>
      </c>
      <c r="C593">
        <v>21</v>
      </c>
      <c r="D593" t="s">
        <v>301</v>
      </c>
      <c r="E593" t="s">
        <v>1417</v>
      </c>
      <c r="F593" t="s">
        <v>702</v>
      </c>
      <c r="G593" t="s">
        <v>2156</v>
      </c>
      <c r="H593">
        <v>1</v>
      </c>
      <c r="I593">
        <v>1</v>
      </c>
      <c r="J593">
        <v>0</v>
      </c>
      <c r="K593">
        <v>0</v>
      </c>
      <c r="L593">
        <v>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6</v>
      </c>
      <c r="T593">
        <v>6</v>
      </c>
      <c r="U593">
        <v>0</v>
      </c>
      <c r="W593">
        <v>6</v>
      </c>
      <c r="Y593">
        <v>0</v>
      </c>
      <c r="Z593">
        <v>2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-10</v>
      </c>
      <c r="AI593">
        <v>-10</v>
      </c>
      <c r="AJ593">
        <v>0</v>
      </c>
      <c r="AK593">
        <v>0</v>
      </c>
    </row>
    <row r="594" spans="1:37" x14ac:dyDescent="0.2">
      <c r="A594">
        <v>1209678</v>
      </c>
      <c r="B594" t="s">
        <v>482</v>
      </c>
      <c r="C594">
        <v>21</v>
      </c>
      <c r="D594" t="s">
        <v>301</v>
      </c>
      <c r="E594" t="s">
        <v>1419</v>
      </c>
      <c r="F594" t="s">
        <v>1420</v>
      </c>
      <c r="G594" t="s">
        <v>2156</v>
      </c>
      <c r="H594">
        <v>2</v>
      </c>
      <c r="I594">
        <v>2</v>
      </c>
      <c r="J594">
        <v>1</v>
      </c>
      <c r="K594">
        <v>0</v>
      </c>
      <c r="L594">
        <v>8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2</v>
      </c>
      <c r="S594">
        <v>18</v>
      </c>
      <c r="T594">
        <v>17</v>
      </c>
      <c r="U594">
        <v>2</v>
      </c>
      <c r="V594">
        <v>8.5</v>
      </c>
      <c r="W594">
        <v>5.6666999999999996</v>
      </c>
      <c r="X594" s="1">
        <v>43513</v>
      </c>
      <c r="Y594">
        <v>0</v>
      </c>
      <c r="Z594">
        <v>3</v>
      </c>
      <c r="AA594">
        <v>2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50</v>
      </c>
      <c r="AI594">
        <v>-10</v>
      </c>
      <c r="AJ594">
        <v>60</v>
      </c>
      <c r="AK594">
        <v>0</v>
      </c>
    </row>
    <row r="595" spans="1:37" x14ac:dyDescent="0.2">
      <c r="A595">
        <v>1225974</v>
      </c>
      <c r="B595" t="s">
        <v>482</v>
      </c>
      <c r="C595">
        <v>21</v>
      </c>
      <c r="D595" t="s">
        <v>301</v>
      </c>
      <c r="E595" t="s">
        <v>1423</v>
      </c>
      <c r="F595" t="s">
        <v>1424</v>
      </c>
      <c r="G595" t="s">
        <v>2156</v>
      </c>
      <c r="H595">
        <v>3</v>
      </c>
      <c r="I595">
        <v>3</v>
      </c>
      <c r="J595">
        <v>0</v>
      </c>
      <c r="K595">
        <v>13</v>
      </c>
      <c r="L595">
        <v>18</v>
      </c>
      <c r="M595">
        <v>0</v>
      </c>
      <c r="N595">
        <v>0</v>
      </c>
      <c r="O595">
        <v>8</v>
      </c>
      <c r="P595">
        <v>4.3333000000000004</v>
      </c>
      <c r="Q595">
        <v>72.222200000000001</v>
      </c>
      <c r="R595">
        <v>3</v>
      </c>
      <c r="S595">
        <v>0</v>
      </c>
      <c r="T595">
        <v>0</v>
      </c>
      <c r="U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>
        <v>0</v>
      </c>
      <c r="AE595">
        <v>0</v>
      </c>
      <c r="AF595">
        <v>0</v>
      </c>
      <c r="AG595">
        <v>0</v>
      </c>
      <c r="AH595">
        <v>23</v>
      </c>
      <c r="AI595">
        <v>13</v>
      </c>
      <c r="AJ595">
        <v>0</v>
      </c>
      <c r="AK595">
        <v>10</v>
      </c>
    </row>
    <row r="596" spans="1:37" x14ac:dyDescent="0.2">
      <c r="A596">
        <v>1326237</v>
      </c>
      <c r="B596" t="s">
        <v>482</v>
      </c>
      <c r="C596">
        <v>21</v>
      </c>
      <c r="D596" t="s">
        <v>301</v>
      </c>
      <c r="E596" t="s">
        <v>1425</v>
      </c>
      <c r="F596" t="s">
        <v>1426</v>
      </c>
      <c r="G596" t="s">
        <v>2156</v>
      </c>
      <c r="H596">
        <v>1</v>
      </c>
      <c r="I596">
        <v>1</v>
      </c>
      <c r="J596">
        <v>0</v>
      </c>
      <c r="K596">
        <v>1</v>
      </c>
      <c r="L596">
        <v>5</v>
      </c>
      <c r="M596">
        <v>0</v>
      </c>
      <c r="N596">
        <v>0</v>
      </c>
      <c r="O596">
        <v>1</v>
      </c>
      <c r="P596">
        <v>1</v>
      </c>
      <c r="Q596">
        <v>20</v>
      </c>
      <c r="R596">
        <v>1</v>
      </c>
      <c r="S596">
        <v>6</v>
      </c>
      <c r="T596">
        <v>7</v>
      </c>
      <c r="U596">
        <v>0</v>
      </c>
      <c r="W596">
        <v>7</v>
      </c>
      <c r="Y596">
        <v>0</v>
      </c>
      <c r="Z596">
        <v>2</v>
      </c>
      <c r="AA596">
        <v>2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1</v>
      </c>
      <c r="AJ596">
        <v>0</v>
      </c>
      <c r="AK596">
        <v>0</v>
      </c>
    </row>
    <row r="597" spans="1:37" x14ac:dyDescent="0.2">
      <c r="A597">
        <v>1208749</v>
      </c>
      <c r="B597" t="s">
        <v>482</v>
      </c>
      <c r="C597">
        <v>21</v>
      </c>
      <c r="D597" t="s">
        <v>301</v>
      </c>
      <c r="E597" t="s">
        <v>1407</v>
      </c>
      <c r="F597" t="s">
        <v>1408</v>
      </c>
      <c r="G597" t="s">
        <v>2156</v>
      </c>
      <c r="H597">
        <v>9</v>
      </c>
      <c r="I597">
        <v>9</v>
      </c>
      <c r="J597">
        <v>0</v>
      </c>
      <c r="K597">
        <v>30</v>
      </c>
      <c r="L597">
        <v>97</v>
      </c>
      <c r="M597">
        <v>0</v>
      </c>
      <c r="N597">
        <v>0</v>
      </c>
      <c r="O597">
        <v>8</v>
      </c>
      <c r="P597">
        <v>3.3332999999999999</v>
      </c>
      <c r="Q597">
        <v>30.927800000000001</v>
      </c>
      <c r="R597">
        <v>9</v>
      </c>
      <c r="S597">
        <v>0</v>
      </c>
      <c r="T597">
        <v>0</v>
      </c>
      <c r="U597">
        <v>0</v>
      </c>
      <c r="Y597">
        <v>0</v>
      </c>
      <c r="Z597">
        <v>0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v>0</v>
      </c>
      <c r="AG597">
        <v>0</v>
      </c>
      <c r="AH597">
        <v>-30</v>
      </c>
      <c r="AI597">
        <v>-40</v>
      </c>
      <c r="AJ597">
        <v>0</v>
      </c>
      <c r="AK597">
        <v>10</v>
      </c>
    </row>
    <row r="598" spans="1:37" x14ac:dyDescent="0.2">
      <c r="A598">
        <v>1209684</v>
      </c>
      <c r="B598" t="s">
        <v>482</v>
      </c>
      <c r="C598">
        <v>21</v>
      </c>
      <c r="D598" t="s">
        <v>301</v>
      </c>
      <c r="E598" t="s">
        <v>1421</v>
      </c>
      <c r="F598" t="s">
        <v>528</v>
      </c>
      <c r="G598" t="s">
        <v>2156</v>
      </c>
      <c r="H598">
        <v>11</v>
      </c>
      <c r="I598">
        <v>11</v>
      </c>
      <c r="J598">
        <v>1</v>
      </c>
      <c r="K598">
        <v>65</v>
      </c>
      <c r="L598">
        <v>78</v>
      </c>
      <c r="M598">
        <v>3</v>
      </c>
      <c r="N598">
        <v>3</v>
      </c>
      <c r="O598">
        <v>25</v>
      </c>
      <c r="P598">
        <v>6.5</v>
      </c>
      <c r="Q598">
        <v>83.333299999999994</v>
      </c>
      <c r="R598">
        <v>11</v>
      </c>
      <c r="S598">
        <v>235</v>
      </c>
      <c r="T598">
        <v>197</v>
      </c>
      <c r="U598">
        <v>12</v>
      </c>
      <c r="V598">
        <v>16.416699999999999</v>
      </c>
      <c r="W598">
        <v>5.0297999999999998</v>
      </c>
      <c r="X598" s="1">
        <v>43537</v>
      </c>
      <c r="Y598">
        <v>2</v>
      </c>
      <c r="Z598">
        <v>11</v>
      </c>
      <c r="AA598">
        <v>4</v>
      </c>
      <c r="AB598">
        <v>0</v>
      </c>
      <c r="AC598">
        <v>8</v>
      </c>
      <c r="AD598">
        <v>0</v>
      </c>
      <c r="AE598">
        <v>0</v>
      </c>
      <c r="AF598">
        <v>2</v>
      </c>
      <c r="AG598">
        <v>2</v>
      </c>
      <c r="AH598">
        <v>694</v>
      </c>
      <c r="AI598">
        <v>84</v>
      </c>
      <c r="AJ598">
        <v>470</v>
      </c>
      <c r="AK598">
        <v>140</v>
      </c>
    </row>
    <row r="599" spans="1:37" x14ac:dyDescent="0.2">
      <c r="A599">
        <v>356919</v>
      </c>
      <c r="B599" t="s">
        <v>482</v>
      </c>
      <c r="C599">
        <v>21</v>
      </c>
      <c r="D599" t="s">
        <v>301</v>
      </c>
      <c r="E599" t="s">
        <v>487</v>
      </c>
      <c r="F599" t="s">
        <v>1403</v>
      </c>
      <c r="G599" t="s">
        <v>2156</v>
      </c>
      <c r="H599">
        <v>6</v>
      </c>
      <c r="I599">
        <v>6</v>
      </c>
      <c r="J599">
        <v>0</v>
      </c>
      <c r="K599">
        <v>58</v>
      </c>
      <c r="L599">
        <v>66</v>
      </c>
      <c r="M599">
        <v>2</v>
      </c>
      <c r="N599">
        <v>5</v>
      </c>
      <c r="O599">
        <v>22</v>
      </c>
      <c r="P599">
        <v>9.6667000000000005</v>
      </c>
      <c r="Q599">
        <v>87.878799999999998</v>
      </c>
      <c r="R599">
        <v>6</v>
      </c>
      <c r="S599">
        <v>126</v>
      </c>
      <c r="T599">
        <v>92</v>
      </c>
      <c r="U599">
        <v>7</v>
      </c>
      <c r="V599">
        <v>13.142899999999999</v>
      </c>
      <c r="W599">
        <v>4.3810000000000002</v>
      </c>
      <c r="X599" s="1">
        <v>43512</v>
      </c>
      <c r="Y599">
        <v>1</v>
      </c>
      <c r="Z599">
        <v>9</v>
      </c>
      <c r="AA599">
        <v>2</v>
      </c>
      <c r="AB599">
        <v>0</v>
      </c>
      <c r="AC599">
        <v>2</v>
      </c>
      <c r="AD599">
        <v>0</v>
      </c>
      <c r="AE599">
        <v>1</v>
      </c>
      <c r="AF599">
        <v>1</v>
      </c>
      <c r="AG599">
        <v>0</v>
      </c>
      <c r="AH599">
        <v>470</v>
      </c>
      <c r="AI599">
        <v>140</v>
      </c>
      <c r="AJ599">
        <v>280</v>
      </c>
      <c r="AK599">
        <v>50</v>
      </c>
    </row>
    <row r="600" spans="1:37" x14ac:dyDescent="0.2">
      <c r="A600">
        <v>1209534</v>
      </c>
      <c r="B600" t="s">
        <v>482</v>
      </c>
      <c r="C600">
        <v>21</v>
      </c>
      <c r="D600" t="s">
        <v>301</v>
      </c>
      <c r="E600" t="s">
        <v>1060</v>
      </c>
      <c r="F600" t="s">
        <v>1416</v>
      </c>
      <c r="G600" t="s">
        <v>2156</v>
      </c>
      <c r="H600">
        <v>9</v>
      </c>
      <c r="I600">
        <v>9</v>
      </c>
      <c r="J600">
        <v>0</v>
      </c>
      <c r="K600">
        <v>53</v>
      </c>
      <c r="L600">
        <v>92</v>
      </c>
      <c r="M600">
        <v>0</v>
      </c>
      <c r="N600">
        <v>1</v>
      </c>
      <c r="O600">
        <v>15</v>
      </c>
      <c r="P600">
        <v>5.8888999999999996</v>
      </c>
      <c r="Q600">
        <v>57.608699999999999</v>
      </c>
      <c r="R600">
        <v>9</v>
      </c>
      <c r="S600">
        <v>49</v>
      </c>
      <c r="T600">
        <v>67</v>
      </c>
      <c r="U600">
        <v>1</v>
      </c>
      <c r="V600">
        <v>67</v>
      </c>
      <c r="W600">
        <v>8.2041000000000004</v>
      </c>
      <c r="X600" s="1">
        <v>13150</v>
      </c>
      <c r="Y600">
        <v>0</v>
      </c>
      <c r="Z600">
        <v>6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0</v>
      </c>
      <c r="AH600">
        <v>75</v>
      </c>
      <c r="AI600">
        <v>65</v>
      </c>
      <c r="AJ600">
        <v>0</v>
      </c>
      <c r="AK600">
        <v>10</v>
      </c>
    </row>
    <row r="601" spans="1:37" x14ac:dyDescent="0.2">
      <c r="A601">
        <v>1211389</v>
      </c>
      <c r="B601" t="s">
        <v>482</v>
      </c>
      <c r="C601">
        <v>21</v>
      </c>
      <c r="D601" t="s">
        <v>301</v>
      </c>
      <c r="E601" t="s">
        <v>1060</v>
      </c>
      <c r="F601" t="s">
        <v>1422</v>
      </c>
      <c r="G601" t="s">
        <v>2156</v>
      </c>
      <c r="H601">
        <v>9</v>
      </c>
      <c r="I601">
        <v>9</v>
      </c>
      <c r="J601">
        <v>0</v>
      </c>
      <c r="K601">
        <v>54</v>
      </c>
      <c r="L601">
        <v>98</v>
      </c>
      <c r="M601">
        <v>4</v>
      </c>
      <c r="N601">
        <v>0</v>
      </c>
      <c r="O601">
        <v>14</v>
      </c>
      <c r="P601">
        <v>6</v>
      </c>
      <c r="Q601">
        <v>55.101999999999997</v>
      </c>
      <c r="R601">
        <v>9</v>
      </c>
      <c r="S601">
        <v>180</v>
      </c>
      <c r="T601">
        <v>141</v>
      </c>
      <c r="U601">
        <v>15</v>
      </c>
      <c r="V601">
        <v>9.4</v>
      </c>
      <c r="W601">
        <v>4.7</v>
      </c>
      <c r="X601" s="1">
        <v>43571</v>
      </c>
      <c r="Y601">
        <v>0</v>
      </c>
      <c r="Z601">
        <v>11</v>
      </c>
      <c r="AA601">
        <v>4</v>
      </c>
      <c r="AB601">
        <v>0</v>
      </c>
      <c r="AC601">
        <v>3</v>
      </c>
      <c r="AD601">
        <v>0</v>
      </c>
      <c r="AE601">
        <v>2</v>
      </c>
      <c r="AF601">
        <v>1</v>
      </c>
      <c r="AG601">
        <v>2</v>
      </c>
      <c r="AH601">
        <v>638</v>
      </c>
      <c r="AI601">
        <v>78</v>
      </c>
      <c r="AJ601">
        <v>470</v>
      </c>
      <c r="AK601">
        <v>90</v>
      </c>
    </row>
    <row r="602" spans="1:37" x14ac:dyDescent="0.2">
      <c r="A602">
        <v>1208760</v>
      </c>
      <c r="B602" t="s">
        <v>482</v>
      </c>
      <c r="C602">
        <v>21</v>
      </c>
      <c r="D602" t="s">
        <v>301</v>
      </c>
      <c r="E602" t="s">
        <v>1060</v>
      </c>
      <c r="F602" t="s">
        <v>528</v>
      </c>
      <c r="G602" t="s">
        <v>2156</v>
      </c>
      <c r="H602">
        <v>10</v>
      </c>
      <c r="I602">
        <v>10</v>
      </c>
      <c r="J602">
        <v>0</v>
      </c>
      <c r="K602">
        <v>31</v>
      </c>
      <c r="L602">
        <v>83</v>
      </c>
      <c r="M602">
        <v>0</v>
      </c>
      <c r="N602">
        <v>0</v>
      </c>
      <c r="O602">
        <v>13</v>
      </c>
      <c r="P602">
        <v>3.1</v>
      </c>
      <c r="Q602">
        <v>37.349400000000003</v>
      </c>
      <c r="R602">
        <v>10</v>
      </c>
      <c r="S602">
        <v>12</v>
      </c>
      <c r="T602">
        <v>21</v>
      </c>
      <c r="U602">
        <v>0</v>
      </c>
      <c r="W602">
        <v>10.5</v>
      </c>
      <c r="Y602">
        <v>0</v>
      </c>
      <c r="Z602">
        <v>1</v>
      </c>
      <c r="AA602">
        <v>0</v>
      </c>
      <c r="AB602">
        <v>0</v>
      </c>
      <c r="AC602">
        <v>5</v>
      </c>
      <c r="AD602">
        <v>0</v>
      </c>
      <c r="AE602">
        <v>0</v>
      </c>
      <c r="AF602">
        <v>0</v>
      </c>
      <c r="AG602">
        <v>0</v>
      </c>
      <c r="AH602">
        <v>1</v>
      </c>
      <c r="AI602">
        <v>-29</v>
      </c>
      <c r="AJ602">
        <v>-20</v>
      </c>
      <c r="AK602">
        <v>50</v>
      </c>
    </row>
    <row r="603" spans="1:37" x14ac:dyDescent="0.2">
      <c r="A603">
        <v>1209573</v>
      </c>
      <c r="B603" t="s">
        <v>482</v>
      </c>
      <c r="C603">
        <v>21</v>
      </c>
      <c r="D603" t="s">
        <v>301</v>
      </c>
      <c r="E603" t="s">
        <v>757</v>
      </c>
      <c r="F603" t="s">
        <v>1418</v>
      </c>
      <c r="G603" t="s">
        <v>2156</v>
      </c>
      <c r="H603">
        <v>9</v>
      </c>
      <c r="I603">
        <v>9</v>
      </c>
      <c r="J603">
        <v>1</v>
      </c>
      <c r="K603">
        <v>54</v>
      </c>
      <c r="L603">
        <v>69</v>
      </c>
      <c r="M603">
        <v>4</v>
      </c>
      <c r="N603">
        <v>2</v>
      </c>
      <c r="O603">
        <v>18</v>
      </c>
      <c r="P603">
        <v>6.75</v>
      </c>
      <c r="Q603">
        <v>78.260900000000007</v>
      </c>
      <c r="R603">
        <v>9</v>
      </c>
      <c r="S603">
        <v>192</v>
      </c>
      <c r="T603">
        <v>189</v>
      </c>
      <c r="U603">
        <v>14</v>
      </c>
      <c r="V603">
        <v>13.5</v>
      </c>
      <c r="W603">
        <v>5.9062999999999999</v>
      </c>
      <c r="X603" s="1">
        <v>43549</v>
      </c>
      <c r="Y603">
        <v>2</v>
      </c>
      <c r="Z603">
        <v>17</v>
      </c>
      <c r="AA603">
        <v>8</v>
      </c>
      <c r="AB603">
        <v>0</v>
      </c>
      <c r="AC603">
        <v>2</v>
      </c>
      <c r="AD603">
        <v>0</v>
      </c>
      <c r="AE603">
        <v>0</v>
      </c>
      <c r="AF603">
        <v>0</v>
      </c>
      <c r="AG603">
        <v>0</v>
      </c>
      <c r="AH603">
        <v>542</v>
      </c>
      <c r="AI603">
        <v>62</v>
      </c>
      <c r="AJ603">
        <v>460</v>
      </c>
      <c r="AK603">
        <v>20</v>
      </c>
    </row>
    <row r="604" spans="1:37" x14ac:dyDescent="0.2">
      <c r="A604">
        <v>875511</v>
      </c>
      <c r="B604" t="s">
        <v>482</v>
      </c>
      <c r="C604">
        <v>21</v>
      </c>
      <c r="D604" t="s">
        <v>301</v>
      </c>
      <c r="E604" t="s">
        <v>1405</v>
      </c>
      <c r="F604" t="s">
        <v>1406</v>
      </c>
      <c r="G604" t="s">
        <v>2156</v>
      </c>
      <c r="H604">
        <v>3</v>
      </c>
      <c r="I604">
        <v>3</v>
      </c>
      <c r="J604">
        <v>0</v>
      </c>
      <c r="K604">
        <v>22</v>
      </c>
      <c r="L604">
        <v>49</v>
      </c>
      <c r="M604">
        <v>1</v>
      </c>
      <c r="N604">
        <v>0</v>
      </c>
      <c r="O604">
        <v>14</v>
      </c>
      <c r="P604">
        <v>7.3333000000000004</v>
      </c>
      <c r="Q604">
        <v>44.898000000000003</v>
      </c>
      <c r="R604">
        <v>3</v>
      </c>
      <c r="S604">
        <v>0</v>
      </c>
      <c r="T604">
        <v>0</v>
      </c>
      <c r="U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1</v>
      </c>
      <c r="AG604">
        <v>0</v>
      </c>
      <c r="AH604">
        <v>23</v>
      </c>
      <c r="AI604">
        <v>3</v>
      </c>
      <c r="AJ604">
        <v>0</v>
      </c>
      <c r="AK604">
        <v>20</v>
      </c>
    </row>
    <row r="605" spans="1:37" x14ac:dyDescent="0.2">
      <c r="A605">
        <v>1209529</v>
      </c>
      <c r="B605" t="s">
        <v>482</v>
      </c>
      <c r="C605">
        <v>21</v>
      </c>
      <c r="D605" t="s">
        <v>301</v>
      </c>
      <c r="E605" t="s">
        <v>1414</v>
      </c>
      <c r="F605" t="s">
        <v>1415</v>
      </c>
      <c r="G605" t="s">
        <v>2156</v>
      </c>
      <c r="H605">
        <v>7</v>
      </c>
      <c r="I605">
        <v>7</v>
      </c>
      <c r="J605">
        <v>0</v>
      </c>
      <c r="K605">
        <v>57</v>
      </c>
      <c r="L605">
        <v>119</v>
      </c>
      <c r="M605">
        <v>2</v>
      </c>
      <c r="N605">
        <v>1</v>
      </c>
      <c r="O605">
        <v>22</v>
      </c>
      <c r="P605">
        <v>8.1428999999999991</v>
      </c>
      <c r="Q605">
        <v>47.8992</v>
      </c>
      <c r="R605">
        <v>7</v>
      </c>
      <c r="S605">
        <v>6</v>
      </c>
      <c r="T605">
        <v>10</v>
      </c>
      <c r="U605">
        <v>0</v>
      </c>
      <c r="W605">
        <v>10</v>
      </c>
      <c r="Y605">
        <v>0</v>
      </c>
      <c r="Z605">
        <v>0</v>
      </c>
      <c r="AA605">
        <v>0</v>
      </c>
      <c r="AB605">
        <v>0</v>
      </c>
      <c r="AC605">
        <v>1</v>
      </c>
      <c r="AD605">
        <v>0</v>
      </c>
      <c r="AE605">
        <v>3</v>
      </c>
      <c r="AF605">
        <v>0</v>
      </c>
      <c r="AG605">
        <v>1</v>
      </c>
      <c r="AH605">
        <v>131</v>
      </c>
      <c r="AI605">
        <v>81</v>
      </c>
      <c r="AJ605">
        <v>0</v>
      </c>
      <c r="AK605">
        <v>50</v>
      </c>
    </row>
    <row r="606" spans="1:37" x14ac:dyDescent="0.2">
      <c r="A606">
        <v>1277923</v>
      </c>
      <c r="B606" t="s">
        <v>482</v>
      </c>
      <c r="C606">
        <v>21</v>
      </c>
      <c r="D606" t="s">
        <v>301</v>
      </c>
      <c r="E606" t="s">
        <v>940</v>
      </c>
      <c r="F606" t="s">
        <v>821</v>
      </c>
      <c r="G606" t="s">
        <v>2156</v>
      </c>
      <c r="H606">
        <v>4</v>
      </c>
      <c r="I606">
        <v>4</v>
      </c>
      <c r="J606">
        <v>0</v>
      </c>
      <c r="K606">
        <v>5</v>
      </c>
      <c r="L606">
        <v>20</v>
      </c>
      <c r="M606">
        <v>0</v>
      </c>
      <c r="N606">
        <v>0</v>
      </c>
      <c r="O606">
        <v>4</v>
      </c>
      <c r="P606">
        <v>1.25</v>
      </c>
      <c r="Q606">
        <v>25</v>
      </c>
      <c r="R606">
        <v>4</v>
      </c>
      <c r="S606">
        <v>0</v>
      </c>
      <c r="T606">
        <v>0</v>
      </c>
      <c r="U606">
        <v>0</v>
      </c>
      <c r="Y606">
        <v>0</v>
      </c>
      <c r="Z606">
        <v>0</v>
      </c>
      <c r="AA606">
        <v>0</v>
      </c>
      <c r="AB606">
        <v>0</v>
      </c>
      <c r="AC606">
        <v>2</v>
      </c>
      <c r="AD606">
        <v>0</v>
      </c>
      <c r="AE606">
        <v>0</v>
      </c>
      <c r="AF606">
        <v>0</v>
      </c>
      <c r="AG606">
        <v>0</v>
      </c>
      <c r="AH606">
        <v>5</v>
      </c>
      <c r="AI606">
        <v>-15</v>
      </c>
      <c r="AJ606">
        <v>0</v>
      </c>
      <c r="AK606">
        <v>20</v>
      </c>
    </row>
    <row r="607" spans="1:37" x14ac:dyDescent="0.2">
      <c r="A607">
        <v>822167</v>
      </c>
      <c r="B607" t="s">
        <v>482</v>
      </c>
      <c r="C607">
        <v>21</v>
      </c>
      <c r="D607" t="s">
        <v>301</v>
      </c>
      <c r="E607" t="s">
        <v>940</v>
      </c>
      <c r="F607" t="s">
        <v>1373</v>
      </c>
      <c r="G607" t="s">
        <v>2156</v>
      </c>
      <c r="H607">
        <v>9</v>
      </c>
      <c r="I607">
        <v>9</v>
      </c>
      <c r="J607">
        <v>1</v>
      </c>
      <c r="K607">
        <v>37</v>
      </c>
      <c r="L607">
        <v>64</v>
      </c>
      <c r="M607">
        <v>2</v>
      </c>
      <c r="N607">
        <v>2</v>
      </c>
      <c r="O607">
        <v>11</v>
      </c>
      <c r="P607">
        <v>4.625</v>
      </c>
      <c r="Q607">
        <v>57.8125</v>
      </c>
      <c r="R607">
        <v>9</v>
      </c>
      <c r="S607">
        <v>0</v>
      </c>
      <c r="T607">
        <v>0</v>
      </c>
      <c r="U607">
        <v>0</v>
      </c>
      <c r="Y607">
        <v>0</v>
      </c>
      <c r="Z607">
        <v>0</v>
      </c>
      <c r="AA607">
        <v>0</v>
      </c>
      <c r="AB607">
        <v>0</v>
      </c>
      <c r="AC607">
        <v>8</v>
      </c>
      <c r="AD607">
        <v>0</v>
      </c>
      <c r="AE607">
        <v>0</v>
      </c>
      <c r="AF607">
        <v>0</v>
      </c>
      <c r="AG607">
        <v>0</v>
      </c>
      <c r="AH607">
        <v>143</v>
      </c>
      <c r="AI607">
        <v>63</v>
      </c>
      <c r="AJ607">
        <v>0</v>
      </c>
      <c r="AK607">
        <v>80</v>
      </c>
    </row>
    <row r="608" spans="1:37" x14ac:dyDescent="0.2">
      <c r="A608">
        <v>1208768</v>
      </c>
      <c r="B608" t="s">
        <v>482</v>
      </c>
      <c r="C608">
        <v>21</v>
      </c>
      <c r="D608" t="s">
        <v>301</v>
      </c>
      <c r="E608" t="s">
        <v>802</v>
      </c>
      <c r="F608" t="s">
        <v>1411</v>
      </c>
      <c r="G608" t="s">
        <v>2156</v>
      </c>
      <c r="H608">
        <v>5</v>
      </c>
      <c r="I608">
        <v>5</v>
      </c>
      <c r="J608">
        <v>0</v>
      </c>
      <c r="K608">
        <v>7</v>
      </c>
      <c r="L608">
        <v>17</v>
      </c>
      <c r="M608">
        <v>0</v>
      </c>
      <c r="N608">
        <v>0</v>
      </c>
      <c r="O608">
        <v>3</v>
      </c>
      <c r="P608">
        <v>1.4</v>
      </c>
      <c r="Q608">
        <v>41.176499999999997</v>
      </c>
      <c r="R608">
        <v>5</v>
      </c>
      <c r="S608">
        <v>75</v>
      </c>
      <c r="T608">
        <v>59</v>
      </c>
      <c r="U608">
        <v>7</v>
      </c>
      <c r="V608">
        <v>8.4285999999999994</v>
      </c>
      <c r="W608">
        <v>4.72</v>
      </c>
      <c r="X608" s="1">
        <v>43572</v>
      </c>
      <c r="Y608">
        <v>0</v>
      </c>
      <c r="Z608">
        <v>10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227</v>
      </c>
      <c r="AI608">
        <v>-3</v>
      </c>
      <c r="AJ608">
        <v>220</v>
      </c>
      <c r="AK608">
        <v>10</v>
      </c>
    </row>
    <row r="609" spans="1:37" x14ac:dyDescent="0.2">
      <c r="A609">
        <v>1208751</v>
      </c>
      <c r="B609" t="s">
        <v>482</v>
      </c>
      <c r="C609">
        <v>21</v>
      </c>
      <c r="D609" t="s">
        <v>301</v>
      </c>
      <c r="E609" t="s">
        <v>1409</v>
      </c>
      <c r="F609" t="s">
        <v>1410</v>
      </c>
      <c r="G609" t="s">
        <v>2156</v>
      </c>
      <c r="H609">
        <v>9</v>
      </c>
      <c r="I609">
        <v>9</v>
      </c>
      <c r="J609">
        <v>1</v>
      </c>
      <c r="K609">
        <v>27</v>
      </c>
      <c r="L609">
        <v>55</v>
      </c>
      <c r="M609">
        <v>3</v>
      </c>
      <c r="N609">
        <v>0</v>
      </c>
      <c r="O609">
        <v>8</v>
      </c>
      <c r="P609">
        <v>3.375</v>
      </c>
      <c r="Q609">
        <v>49.090899999999998</v>
      </c>
      <c r="R609">
        <v>9</v>
      </c>
      <c r="S609">
        <v>75</v>
      </c>
      <c r="T609">
        <v>88</v>
      </c>
      <c r="U609">
        <v>5</v>
      </c>
      <c r="V609">
        <v>17.600000000000001</v>
      </c>
      <c r="W609">
        <v>7.04</v>
      </c>
      <c r="X609" s="1">
        <v>43516</v>
      </c>
      <c r="Y609">
        <v>0</v>
      </c>
      <c r="Z609">
        <v>9</v>
      </c>
      <c r="AA609">
        <v>6</v>
      </c>
      <c r="AB609">
        <v>0</v>
      </c>
      <c r="AC609">
        <v>3</v>
      </c>
      <c r="AD609">
        <v>0</v>
      </c>
      <c r="AE609">
        <v>9</v>
      </c>
      <c r="AF609">
        <v>0</v>
      </c>
      <c r="AG609">
        <v>1</v>
      </c>
      <c r="AH609">
        <v>230</v>
      </c>
      <c r="AI609">
        <v>0</v>
      </c>
      <c r="AJ609">
        <v>100</v>
      </c>
      <c r="AK609">
        <v>130</v>
      </c>
    </row>
    <row r="610" spans="1:37" x14ac:dyDescent="0.2">
      <c r="A610">
        <v>1208769</v>
      </c>
      <c r="B610" t="s">
        <v>482</v>
      </c>
      <c r="C610">
        <v>21</v>
      </c>
      <c r="D610" t="s">
        <v>301</v>
      </c>
      <c r="E610" t="s">
        <v>1412</v>
      </c>
      <c r="F610" t="s">
        <v>1413</v>
      </c>
      <c r="G610" t="s">
        <v>2156</v>
      </c>
      <c r="H610">
        <v>3</v>
      </c>
      <c r="I610">
        <v>3</v>
      </c>
      <c r="J610">
        <v>1</v>
      </c>
      <c r="K610">
        <v>10</v>
      </c>
      <c r="L610">
        <v>18</v>
      </c>
      <c r="M610">
        <v>0</v>
      </c>
      <c r="N610">
        <v>0</v>
      </c>
      <c r="O610">
        <v>7</v>
      </c>
      <c r="P610">
        <v>5</v>
      </c>
      <c r="Q610">
        <v>55.555599999999998</v>
      </c>
      <c r="R610">
        <v>3</v>
      </c>
      <c r="S610">
        <v>0</v>
      </c>
      <c r="T610">
        <v>0</v>
      </c>
      <c r="U610">
        <v>0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20</v>
      </c>
      <c r="AI610">
        <v>10</v>
      </c>
      <c r="AJ610">
        <v>0</v>
      </c>
      <c r="AK610">
        <v>10</v>
      </c>
    </row>
    <row r="611" spans="1:37" x14ac:dyDescent="0.2">
      <c r="A611">
        <v>1328796</v>
      </c>
      <c r="B611" t="s">
        <v>482</v>
      </c>
      <c r="C611">
        <v>21</v>
      </c>
      <c r="D611" t="s">
        <v>301</v>
      </c>
      <c r="E611" t="s">
        <v>1427</v>
      </c>
      <c r="F611" t="s">
        <v>676</v>
      </c>
      <c r="G611" t="s">
        <v>2156</v>
      </c>
      <c r="H611">
        <v>5</v>
      </c>
      <c r="I611">
        <v>5</v>
      </c>
      <c r="J611">
        <v>1</v>
      </c>
      <c r="K611">
        <v>41</v>
      </c>
      <c r="L611">
        <v>69</v>
      </c>
      <c r="M611">
        <v>3</v>
      </c>
      <c r="N611">
        <v>0</v>
      </c>
      <c r="O611">
        <v>26</v>
      </c>
      <c r="P611">
        <v>10.25</v>
      </c>
      <c r="Q611">
        <v>59.420299999999997</v>
      </c>
      <c r="R611">
        <v>5</v>
      </c>
      <c r="S611">
        <v>36</v>
      </c>
      <c r="T611">
        <v>27</v>
      </c>
      <c r="U611">
        <v>1</v>
      </c>
      <c r="V611">
        <v>27</v>
      </c>
      <c r="W611">
        <v>4.5</v>
      </c>
      <c r="X611" s="1">
        <v>43482</v>
      </c>
      <c r="Y611">
        <v>0</v>
      </c>
      <c r="Z611">
        <v>4</v>
      </c>
      <c r="AA611">
        <v>1</v>
      </c>
      <c r="AB611">
        <v>0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114</v>
      </c>
      <c r="AI611">
        <v>64</v>
      </c>
      <c r="AJ611">
        <v>40</v>
      </c>
      <c r="AK611">
        <v>10</v>
      </c>
    </row>
    <row r="612" spans="1:37" x14ac:dyDescent="0.2">
      <c r="A612">
        <v>1209521</v>
      </c>
      <c r="B612" t="s">
        <v>482</v>
      </c>
      <c r="C612">
        <v>21</v>
      </c>
      <c r="D612" t="s">
        <v>253</v>
      </c>
      <c r="E612" t="s">
        <v>1452</v>
      </c>
      <c r="F612" t="s">
        <v>1453</v>
      </c>
      <c r="G612" t="s">
        <v>2156</v>
      </c>
      <c r="H612">
        <v>5</v>
      </c>
      <c r="I612">
        <v>5</v>
      </c>
      <c r="J612">
        <v>0</v>
      </c>
      <c r="K612">
        <v>48</v>
      </c>
      <c r="L612">
        <v>93</v>
      </c>
      <c r="M612">
        <v>1</v>
      </c>
      <c r="N612">
        <v>0</v>
      </c>
      <c r="O612">
        <v>24</v>
      </c>
      <c r="P612">
        <v>9.6</v>
      </c>
      <c r="Q612">
        <v>51.612900000000003</v>
      </c>
      <c r="R612">
        <v>5</v>
      </c>
      <c r="S612">
        <v>12</v>
      </c>
      <c r="T612">
        <v>7</v>
      </c>
      <c r="U612">
        <v>0</v>
      </c>
      <c r="W612">
        <v>3.5</v>
      </c>
      <c r="Y612">
        <v>0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4</v>
      </c>
      <c r="AF612">
        <v>0</v>
      </c>
      <c r="AG612">
        <v>1</v>
      </c>
      <c r="AH612">
        <v>129</v>
      </c>
      <c r="AI612">
        <v>59</v>
      </c>
      <c r="AJ612">
        <v>20</v>
      </c>
      <c r="AK612">
        <v>50</v>
      </c>
    </row>
    <row r="613" spans="1:37" x14ac:dyDescent="0.2">
      <c r="A613">
        <v>1209518</v>
      </c>
      <c r="B613" t="s">
        <v>482</v>
      </c>
      <c r="C613">
        <v>21</v>
      </c>
      <c r="D613" t="s">
        <v>253</v>
      </c>
      <c r="E613" t="s">
        <v>1446</v>
      </c>
      <c r="F613" t="s">
        <v>1447</v>
      </c>
      <c r="G613" t="s">
        <v>2156</v>
      </c>
      <c r="H613">
        <v>3</v>
      </c>
      <c r="I613">
        <v>3</v>
      </c>
      <c r="J613">
        <v>1</v>
      </c>
      <c r="K613">
        <v>4</v>
      </c>
      <c r="L613">
        <v>16</v>
      </c>
      <c r="M613">
        <v>0</v>
      </c>
      <c r="N613">
        <v>0</v>
      </c>
      <c r="O613">
        <v>2</v>
      </c>
      <c r="P613">
        <v>2</v>
      </c>
      <c r="Q613">
        <v>25</v>
      </c>
      <c r="R613">
        <v>3</v>
      </c>
      <c r="S613">
        <v>10</v>
      </c>
      <c r="T613">
        <v>19</v>
      </c>
      <c r="U613">
        <v>2</v>
      </c>
      <c r="V613">
        <v>9.5</v>
      </c>
      <c r="W613">
        <v>11.4</v>
      </c>
      <c r="X613" s="1">
        <v>43503</v>
      </c>
      <c r="Y613">
        <v>0</v>
      </c>
      <c r="Z613">
        <v>2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54</v>
      </c>
      <c r="AI613">
        <v>4</v>
      </c>
      <c r="AJ613">
        <v>50</v>
      </c>
      <c r="AK613">
        <v>0</v>
      </c>
    </row>
    <row r="614" spans="1:37" x14ac:dyDescent="0.2">
      <c r="A614">
        <v>1273538</v>
      </c>
      <c r="B614" t="s">
        <v>482</v>
      </c>
      <c r="C614">
        <v>21</v>
      </c>
      <c r="D614" t="s">
        <v>253</v>
      </c>
      <c r="E614" t="s">
        <v>1457</v>
      </c>
      <c r="F614" t="s">
        <v>1458</v>
      </c>
      <c r="G614" t="s">
        <v>2156</v>
      </c>
      <c r="H614">
        <v>2</v>
      </c>
      <c r="I614">
        <v>2</v>
      </c>
      <c r="J614">
        <v>1</v>
      </c>
      <c r="K614">
        <v>1</v>
      </c>
      <c r="L614">
        <v>3</v>
      </c>
      <c r="M614">
        <v>0</v>
      </c>
      <c r="N614">
        <v>0</v>
      </c>
      <c r="O614">
        <v>1</v>
      </c>
      <c r="P614">
        <v>1</v>
      </c>
      <c r="Q614">
        <v>33.333300000000001</v>
      </c>
      <c r="R614">
        <v>2</v>
      </c>
      <c r="S614">
        <v>0</v>
      </c>
      <c r="T614">
        <v>0</v>
      </c>
      <c r="U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0</v>
      </c>
      <c r="AK614">
        <v>0</v>
      </c>
    </row>
    <row r="615" spans="1:37" x14ac:dyDescent="0.2">
      <c r="A615">
        <v>1209517</v>
      </c>
      <c r="B615" t="s">
        <v>482</v>
      </c>
      <c r="C615">
        <v>21</v>
      </c>
      <c r="D615" t="s">
        <v>253</v>
      </c>
      <c r="E615" t="s">
        <v>1444</v>
      </c>
      <c r="F615" t="s">
        <v>1445</v>
      </c>
      <c r="G615" t="s">
        <v>2156</v>
      </c>
      <c r="H615">
        <v>3</v>
      </c>
      <c r="I615">
        <v>3</v>
      </c>
      <c r="J615">
        <v>0</v>
      </c>
      <c r="K615">
        <v>11</v>
      </c>
      <c r="L615">
        <v>51</v>
      </c>
      <c r="M615">
        <v>0</v>
      </c>
      <c r="N615">
        <v>0</v>
      </c>
      <c r="O615">
        <v>6</v>
      </c>
      <c r="P615">
        <v>3.6667000000000001</v>
      </c>
      <c r="Q615">
        <v>21.5686</v>
      </c>
      <c r="R615">
        <v>3</v>
      </c>
      <c r="S615">
        <v>0</v>
      </c>
      <c r="T615">
        <v>0</v>
      </c>
      <c r="U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-9</v>
      </c>
      <c r="AI615">
        <v>-9</v>
      </c>
      <c r="AJ615">
        <v>0</v>
      </c>
      <c r="AK615">
        <v>0</v>
      </c>
    </row>
    <row r="616" spans="1:37" x14ac:dyDescent="0.2">
      <c r="A616">
        <v>1322606</v>
      </c>
      <c r="B616" t="s">
        <v>482</v>
      </c>
      <c r="C616">
        <v>21</v>
      </c>
      <c r="D616" t="s">
        <v>253</v>
      </c>
      <c r="E616" t="s">
        <v>1459</v>
      </c>
      <c r="F616" t="s">
        <v>1212</v>
      </c>
      <c r="G616" t="s">
        <v>2156</v>
      </c>
      <c r="H616">
        <v>3</v>
      </c>
      <c r="I616">
        <v>3</v>
      </c>
      <c r="J616">
        <v>2</v>
      </c>
      <c r="K616">
        <v>2</v>
      </c>
      <c r="L616">
        <v>12</v>
      </c>
      <c r="M616">
        <v>0</v>
      </c>
      <c r="N616">
        <v>0</v>
      </c>
      <c r="O616">
        <v>2</v>
      </c>
      <c r="P616">
        <v>2</v>
      </c>
      <c r="Q616">
        <v>16.666699999999999</v>
      </c>
      <c r="R616">
        <v>3</v>
      </c>
      <c r="S616">
        <v>12</v>
      </c>
      <c r="T616">
        <v>17</v>
      </c>
      <c r="U616">
        <v>0</v>
      </c>
      <c r="W616">
        <v>8.5</v>
      </c>
      <c r="Y616">
        <v>0</v>
      </c>
      <c r="Z616">
        <v>2</v>
      </c>
      <c r="AA616">
        <v>1</v>
      </c>
      <c r="AB616">
        <v>0</v>
      </c>
      <c r="AC616">
        <v>2</v>
      </c>
      <c r="AD616">
        <v>0</v>
      </c>
      <c r="AE616">
        <v>4</v>
      </c>
      <c r="AF616">
        <v>0</v>
      </c>
      <c r="AG616">
        <v>2</v>
      </c>
      <c r="AH616">
        <v>62</v>
      </c>
      <c r="AI616">
        <v>-8</v>
      </c>
      <c r="AJ616">
        <v>-10</v>
      </c>
      <c r="AK616">
        <v>80</v>
      </c>
    </row>
    <row r="617" spans="1:37" x14ac:dyDescent="0.2">
      <c r="A617">
        <v>820961</v>
      </c>
      <c r="B617" t="s">
        <v>482</v>
      </c>
      <c r="C617">
        <v>21</v>
      </c>
      <c r="D617" t="s">
        <v>253</v>
      </c>
      <c r="E617" t="s">
        <v>1433</v>
      </c>
      <c r="F617" t="s">
        <v>1434</v>
      </c>
      <c r="G617" t="s">
        <v>2156</v>
      </c>
      <c r="H617">
        <v>4</v>
      </c>
      <c r="I617">
        <v>4</v>
      </c>
      <c r="J617">
        <v>1</v>
      </c>
      <c r="K617">
        <v>13</v>
      </c>
      <c r="L617">
        <v>28</v>
      </c>
      <c r="M617">
        <v>1</v>
      </c>
      <c r="N617">
        <v>0</v>
      </c>
      <c r="O617">
        <v>8</v>
      </c>
      <c r="P617">
        <v>4.3333000000000004</v>
      </c>
      <c r="Q617">
        <v>46.428600000000003</v>
      </c>
      <c r="R617">
        <v>4</v>
      </c>
      <c r="S617">
        <v>66</v>
      </c>
      <c r="T617">
        <v>41</v>
      </c>
      <c r="U617">
        <v>7</v>
      </c>
      <c r="V617">
        <v>5.8571</v>
      </c>
      <c r="W617">
        <v>3.7273000000000001</v>
      </c>
      <c r="X617" s="1">
        <v>43536</v>
      </c>
      <c r="Y617">
        <v>0</v>
      </c>
      <c r="Z617">
        <v>4</v>
      </c>
      <c r="AA617">
        <v>0</v>
      </c>
      <c r="AB617">
        <v>0</v>
      </c>
      <c r="AC617">
        <v>4</v>
      </c>
      <c r="AD617">
        <v>0</v>
      </c>
      <c r="AE617">
        <v>0</v>
      </c>
      <c r="AF617">
        <v>0</v>
      </c>
      <c r="AG617">
        <v>1</v>
      </c>
      <c r="AH617">
        <v>274</v>
      </c>
      <c r="AI617">
        <v>14</v>
      </c>
      <c r="AJ617">
        <v>210</v>
      </c>
      <c r="AK617">
        <v>50</v>
      </c>
    </row>
    <row r="618" spans="1:37" x14ac:dyDescent="0.2">
      <c r="A618">
        <v>1209522</v>
      </c>
      <c r="B618" t="s">
        <v>482</v>
      </c>
      <c r="C618">
        <v>21</v>
      </c>
      <c r="D618" t="s">
        <v>253</v>
      </c>
      <c r="E618" t="s">
        <v>1454</v>
      </c>
      <c r="F618" t="s">
        <v>609</v>
      </c>
      <c r="G618" t="s">
        <v>2156</v>
      </c>
      <c r="H618">
        <v>3</v>
      </c>
      <c r="I618">
        <v>3</v>
      </c>
      <c r="J618">
        <v>2</v>
      </c>
      <c r="K618">
        <v>2</v>
      </c>
      <c r="L618">
        <v>21</v>
      </c>
      <c r="M618">
        <v>0</v>
      </c>
      <c r="N618">
        <v>0</v>
      </c>
      <c r="O618">
        <v>2</v>
      </c>
      <c r="P618">
        <v>2</v>
      </c>
      <c r="Q618">
        <v>9.5237999999999996</v>
      </c>
      <c r="R618">
        <v>3</v>
      </c>
      <c r="S618">
        <v>0</v>
      </c>
      <c r="T618">
        <v>0</v>
      </c>
      <c r="U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-8</v>
      </c>
      <c r="AI618">
        <v>-8</v>
      </c>
      <c r="AJ618">
        <v>0</v>
      </c>
      <c r="AK618">
        <v>0</v>
      </c>
    </row>
    <row r="619" spans="1:37" x14ac:dyDescent="0.2">
      <c r="A619">
        <v>937251</v>
      </c>
      <c r="B619" t="s">
        <v>482</v>
      </c>
      <c r="C619">
        <v>21</v>
      </c>
      <c r="D619" t="s">
        <v>253</v>
      </c>
      <c r="E619" t="s">
        <v>1440</v>
      </c>
      <c r="F619" t="s">
        <v>1441</v>
      </c>
      <c r="G619" t="s">
        <v>2156</v>
      </c>
      <c r="H619">
        <v>11</v>
      </c>
      <c r="I619">
        <v>11</v>
      </c>
      <c r="J619">
        <v>1</v>
      </c>
      <c r="K619">
        <v>165</v>
      </c>
      <c r="L619">
        <v>172</v>
      </c>
      <c r="M619">
        <v>9</v>
      </c>
      <c r="N619">
        <v>6</v>
      </c>
      <c r="O619">
        <v>51</v>
      </c>
      <c r="P619">
        <v>16.5</v>
      </c>
      <c r="Q619">
        <v>95.930199999999999</v>
      </c>
      <c r="R619">
        <v>11</v>
      </c>
      <c r="S619">
        <v>0</v>
      </c>
      <c r="T619">
        <v>0</v>
      </c>
      <c r="U619">
        <v>0</v>
      </c>
      <c r="Y619">
        <v>0</v>
      </c>
      <c r="Z619">
        <v>0</v>
      </c>
      <c r="AA619">
        <v>0</v>
      </c>
      <c r="AB619">
        <v>0</v>
      </c>
      <c r="AC619">
        <v>4</v>
      </c>
      <c r="AD619">
        <v>0</v>
      </c>
      <c r="AE619">
        <v>4</v>
      </c>
      <c r="AF619">
        <v>1</v>
      </c>
      <c r="AG619">
        <v>2</v>
      </c>
      <c r="AH619">
        <v>508</v>
      </c>
      <c r="AI619">
        <v>388</v>
      </c>
      <c r="AJ619">
        <v>0</v>
      </c>
      <c r="AK619">
        <v>120</v>
      </c>
    </row>
    <row r="620" spans="1:37" x14ac:dyDescent="0.2">
      <c r="A620">
        <v>1329346</v>
      </c>
      <c r="B620" t="s">
        <v>482</v>
      </c>
      <c r="C620">
        <v>21</v>
      </c>
      <c r="D620" t="s">
        <v>253</v>
      </c>
      <c r="E620" t="s">
        <v>1460</v>
      </c>
      <c r="F620" t="s">
        <v>1461</v>
      </c>
      <c r="G620" t="s">
        <v>2156</v>
      </c>
      <c r="H620">
        <v>1</v>
      </c>
      <c r="I620">
        <v>1</v>
      </c>
      <c r="J620">
        <v>0</v>
      </c>
      <c r="K620">
        <v>0</v>
      </c>
      <c r="L620">
        <v>4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-10</v>
      </c>
      <c r="AI620">
        <v>-10</v>
      </c>
      <c r="AJ620">
        <v>0</v>
      </c>
      <c r="AK620">
        <v>0</v>
      </c>
    </row>
    <row r="621" spans="1:37" x14ac:dyDescent="0.2">
      <c r="A621">
        <v>1209516</v>
      </c>
      <c r="B621" t="s">
        <v>482</v>
      </c>
      <c r="C621">
        <v>21</v>
      </c>
      <c r="D621" t="s">
        <v>253</v>
      </c>
      <c r="E621" t="s">
        <v>1442</v>
      </c>
      <c r="F621" t="s">
        <v>1443</v>
      </c>
      <c r="G621" t="s">
        <v>2156</v>
      </c>
      <c r="H621">
        <v>8</v>
      </c>
      <c r="I621">
        <v>8</v>
      </c>
      <c r="J621">
        <v>0</v>
      </c>
      <c r="K621">
        <v>121</v>
      </c>
      <c r="L621">
        <v>129</v>
      </c>
      <c r="M621">
        <v>8</v>
      </c>
      <c r="N621">
        <v>8</v>
      </c>
      <c r="O621">
        <v>51</v>
      </c>
      <c r="P621">
        <v>15.125</v>
      </c>
      <c r="Q621">
        <v>93.798400000000001</v>
      </c>
      <c r="R621">
        <v>8</v>
      </c>
      <c r="S621">
        <v>162</v>
      </c>
      <c r="T621">
        <v>96</v>
      </c>
      <c r="U621">
        <v>9</v>
      </c>
      <c r="V621">
        <v>10.666700000000001</v>
      </c>
      <c r="W621">
        <v>3.5556000000000001</v>
      </c>
      <c r="X621" s="1">
        <v>43537</v>
      </c>
      <c r="Y621">
        <v>1</v>
      </c>
      <c r="Z621">
        <v>6</v>
      </c>
      <c r="AA621">
        <v>9</v>
      </c>
      <c r="AB621">
        <v>0</v>
      </c>
      <c r="AC621">
        <v>2</v>
      </c>
      <c r="AD621">
        <v>0</v>
      </c>
      <c r="AE621">
        <v>0</v>
      </c>
      <c r="AF621">
        <v>0</v>
      </c>
      <c r="AG621">
        <v>2</v>
      </c>
      <c r="AH621">
        <v>677</v>
      </c>
      <c r="AI621">
        <v>287</v>
      </c>
      <c r="AJ621">
        <v>350</v>
      </c>
      <c r="AK621">
        <v>40</v>
      </c>
    </row>
    <row r="622" spans="1:37" x14ac:dyDescent="0.2">
      <c r="A622">
        <v>514485</v>
      </c>
      <c r="B622" t="s">
        <v>482</v>
      </c>
      <c r="C622">
        <v>21</v>
      </c>
      <c r="D622" t="s">
        <v>253</v>
      </c>
      <c r="E622" t="s">
        <v>1429</v>
      </c>
      <c r="F622" t="s">
        <v>1430</v>
      </c>
      <c r="G622" t="s">
        <v>2156</v>
      </c>
      <c r="H622">
        <v>11</v>
      </c>
      <c r="I622">
        <v>11</v>
      </c>
      <c r="J622">
        <v>1</v>
      </c>
      <c r="K622">
        <v>70</v>
      </c>
      <c r="L622">
        <v>125</v>
      </c>
      <c r="M622">
        <v>1</v>
      </c>
      <c r="N622">
        <v>2</v>
      </c>
      <c r="O622">
        <v>17</v>
      </c>
      <c r="P622">
        <v>7</v>
      </c>
      <c r="Q622">
        <v>56</v>
      </c>
      <c r="R622">
        <v>11</v>
      </c>
      <c r="S622">
        <v>216</v>
      </c>
      <c r="T622">
        <v>115</v>
      </c>
      <c r="U622">
        <v>14</v>
      </c>
      <c r="V622">
        <v>8.2142999999999997</v>
      </c>
      <c r="W622">
        <v>3.1943999999999999</v>
      </c>
      <c r="X622" s="1">
        <v>43538</v>
      </c>
      <c r="Y622">
        <v>4</v>
      </c>
      <c r="Z622">
        <v>20</v>
      </c>
      <c r="AA622">
        <v>7</v>
      </c>
      <c r="AB622">
        <v>0</v>
      </c>
      <c r="AC622">
        <v>8</v>
      </c>
      <c r="AD622">
        <v>0</v>
      </c>
      <c r="AE622">
        <v>1</v>
      </c>
      <c r="AF622">
        <v>1</v>
      </c>
      <c r="AG622">
        <v>1</v>
      </c>
      <c r="AH622">
        <v>905</v>
      </c>
      <c r="AI622">
        <v>95</v>
      </c>
      <c r="AJ622">
        <v>690</v>
      </c>
      <c r="AK622">
        <v>120</v>
      </c>
    </row>
    <row r="623" spans="1:37" x14ac:dyDescent="0.2">
      <c r="A623">
        <v>894391</v>
      </c>
      <c r="B623" t="s">
        <v>482</v>
      </c>
      <c r="C623">
        <v>21</v>
      </c>
      <c r="D623" t="s">
        <v>253</v>
      </c>
      <c r="E623" t="s">
        <v>1439</v>
      </c>
      <c r="F623" t="s">
        <v>1434</v>
      </c>
      <c r="G623" t="s">
        <v>2156</v>
      </c>
      <c r="H623">
        <v>5</v>
      </c>
      <c r="I623">
        <v>5</v>
      </c>
      <c r="J623">
        <v>1</v>
      </c>
      <c r="K623">
        <v>6</v>
      </c>
      <c r="L623">
        <v>10</v>
      </c>
      <c r="M623">
        <v>1</v>
      </c>
      <c r="N623">
        <v>0</v>
      </c>
      <c r="O623">
        <v>4</v>
      </c>
      <c r="P623">
        <v>1.5</v>
      </c>
      <c r="Q623">
        <v>60</v>
      </c>
      <c r="R623">
        <v>5</v>
      </c>
      <c r="S623">
        <v>36</v>
      </c>
      <c r="T623">
        <v>29</v>
      </c>
      <c r="U623">
        <v>4</v>
      </c>
      <c r="V623">
        <v>7.25</v>
      </c>
      <c r="W623">
        <v>4.8333000000000004</v>
      </c>
      <c r="X623" s="1">
        <v>43574</v>
      </c>
      <c r="Y623">
        <v>0</v>
      </c>
      <c r="Z623">
        <v>4</v>
      </c>
      <c r="AA623">
        <v>1</v>
      </c>
      <c r="AB623">
        <v>0</v>
      </c>
      <c r="AC623">
        <v>1</v>
      </c>
      <c r="AD623">
        <v>0</v>
      </c>
      <c r="AE623">
        <v>0</v>
      </c>
      <c r="AF623">
        <v>1</v>
      </c>
      <c r="AG623">
        <v>0</v>
      </c>
      <c r="AH623">
        <v>167</v>
      </c>
      <c r="AI623">
        <v>-3</v>
      </c>
      <c r="AJ623">
        <v>140</v>
      </c>
      <c r="AK623">
        <v>30</v>
      </c>
    </row>
    <row r="624" spans="1:37" x14ac:dyDescent="0.2">
      <c r="A624">
        <v>133524</v>
      </c>
      <c r="B624" t="s">
        <v>482</v>
      </c>
      <c r="C624">
        <v>21</v>
      </c>
      <c r="D624" t="s">
        <v>253</v>
      </c>
      <c r="E624" t="s">
        <v>944</v>
      </c>
      <c r="F624" t="s">
        <v>1428</v>
      </c>
      <c r="G624" t="s">
        <v>2156</v>
      </c>
      <c r="H624">
        <v>9</v>
      </c>
      <c r="I624">
        <v>9</v>
      </c>
      <c r="J624">
        <v>2</v>
      </c>
      <c r="K624">
        <v>28</v>
      </c>
      <c r="L624">
        <v>33</v>
      </c>
      <c r="M624">
        <v>2</v>
      </c>
      <c r="N624">
        <v>1</v>
      </c>
      <c r="O624">
        <v>9</v>
      </c>
      <c r="P624">
        <v>4</v>
      </c>
      <c r="Q624">
        <v>84.848500000000001</v>
      </c>
      <c r="R624">
        <v>9</v>
      </c>
      <c r="S624">
        <v>78</v>
      </c>
      <c r="T624">
        <v>79</v>
      </c>
      <c r="U624">
        <v>8</v>
      </c>
      <c r="V624">
        <v>9.875</v>
      </c>
      <c r="W624">
        <v>6.0769000000000002</v>
      </c>
      <c r="X624" s="1">
        <v>43511</v>
      </c>
      <c r="Y624">
        <v>0</v>
      </c>
      <c r="Z624">
        <v>2</v>
      </c>
      <c r="AA624">
        <v>6</v>
      </c>
      <c r="AB624">
        <v>0</v>
      </c>
      <c r="AC624">
        <v>3</v>
      </c>
      <c r="AD624">
        <v>0</v>
      </c>
      <c r="AE624">
        <v>0</v>
      </c>
      <c r="AF624">
        <v>0</v>
      </c>
      <c r="AG624">
        <v>1</v>
      </c>
      <c r="AH624">
        <v>302</v>
      </c>
      <c r="AI624">
        <v>32</v>
      </c>
      <c r="AJ624">
        <v>230</v>
      </c>
      <c r="AK624">
        <v>40</v>
      </c>
    </row>
    <row r="625" spans="1:37" x14ac:dyDescent="0.2">
      <c r="A625">
        <v>821896</v>
      </c>
      <c r="B625" t="s">
        <v>482</v>
      </c>
      <c r="C625">
        <v>21</v>
      </c>
      <c r="D625" t="s">
        <v>253</v>
      </c>
      <c r="E625" t="s">
        <v>1435</v>
      </c>
      <c r="F625" t="s">
        <v>1430</v>
      </c>
      <c r="G625" t="s">
        <v>2156</v>
      </c>
      <c r="H625">
        <v>6</v>
      </c>
      <c r="I625">
        <v>6</v>
      </c>
      <c r="J625">
        <v>0</v>
      </c>
      <c r="K625">
        <v>50</v>
      </c>
      <c r="L625">
        <v>45</v>
      </c>
      <c r="M625">
        <v>3</v>
      </c>
      <c r="N625">
        <v>5</v>
      </c>
      <c r="O625">
        <v>31</v>
      </c>
      <c r="P625">
        <v>8.3332999999999995</v>
      </c>
      <c r="Q625">
        <v>111.11109999999999</v>
      </c>
      <c r="R625">
        <v>6</v>
      </c>
      <c r="S625">
        <v>46</v>
      </c>
      <c r="T625">
        <v>44</v>
      </c>
      <c r="U625">
        <v>2</v>
      </c>
      <c r="V625">
        <v>22</v>
      </c>
      <c r="W625">
        <v>5.7390999999999996</v>
      </c>
      <c r="X625" s="1">
        <v>43490</v>
      </c>
      <c r="Y625">
        <v>0</v>
      </c>
      <c r="Z625">
        <v>6</v>
      </c>
      <c r="AA625">
        <v>3</v>
      </c>
      <c r="AB625">
        <v>0</v>
      </c>
      <c r="AC625">
        <v>3</v>
      </c>
      <c r="AD625">
        <v>0</v>
      </c>
      <c r="AE625">
        <v>0</v>
      </c>
      <c r="AF625">
        <v>0</v>
      </c>
      <c r="AG625">
        <v>0</v>
      </c>
      <c r="AH625">
        <v>183</v>
      </c>
      <c r="AI625">
        <v>123</v>
      </c>
      <c r="AJ625">
        <v>30</v>
      </c>
      <c r="AK625">
        <v>30</v>
      </c>
    </row>
    <row r="626" spans="1:37" x14ac:dyDescent="0.2">
      <c r="A626">
        <v>514484</v>
      </c>
      <c r="B626" t="s">
        <v>482</v>
      </c>
      <c r="C626">
        <v>21</v>
      </c>
      <c r="D626" t="s">
        <v>253</v>
      </c>
      <c r="E626" t="s">
        <v>920</v>
      </c>
      <c r="F626" t="s">
        <v>488</v>
      </c>
      <c r="G626" t="s">
        <v>2156</v>
      </c>
      <c r="H626">
        <v>7</v>
      </c>
      <c r="I626">
        <v>7</v>
      </c>
      <c r="J626">
        <v>0</v>
      </c>
      <c r="K626">
        <v>103</v>
      </c>
      <c r="L626">
        <v>93</v>
      </c>
      <c r="M626">
        <v>3</v>
      </c>
      <c r="N626">
        <v>8</v>
      </c>
      <c r="O626">
        <v>79</v>
      </c>
      <c r="P626">
        <v>14.7143</v>
      </c>
      <c r="Q626">
        <v>110.7527</v>
      </c>
      <c r="R626">
        <v>7</v>
      </c>
      <c r="S626">
        <v>132</v>
      </c>
      <c r="T626">
        <v>87</v>
      </c>
      <c r="U626">
        <v>7</v>
      </c>
      <c r="V626">
        <v>12.428599999999999</v>
      </c>
      <c r="W626">
        <v>3.9544999999999999</v>
      </c>
      <c r="X626" s="1">
        <v>43508</v>
      </c>
      <c r="Y626">
        <v>1</v>
      </c>
      <c r="Z626">
        <v>8</v>
      </c>
      <c r="AA626">
        <v>0</v>
      </c>
      <c r="AB626">
        <v>0</v>
      </c>
      <c r="AC626">
        <v>3</v>
      </c>
      <c r="AD626">
        <v>0</v>
      </c>
      <c r="AE626">
        <v>0</v>
      </c>
      <c r="AF626">
        <v>0</v>
      </c>
      <c r="AG626">
        <v>0</v>
      </c>
      <c r="AH626">
        <v>600</v>
      </c>
      <c r="AI626">
        <v>290</v>
      </c>
      <c r="AJ626">
        <v>280</v>
      </c>
      <c r="AK626">
        <v>30</v>
      </c>
    </row>
    <row r="627" spans="1:37" x14ac:dyDescent="0.2">
      <c r="A627">
        <v>846656</v>
      </c>
      <c r="B627" t="s">
        <v>482</v>
      </c>
      <c r="C627">
        <v>21</v>
      </c>
      <c r="D627" t="s">
        <v>253</v>
      </c>
      <c r="E627" t="s">
        <v>1437</v>
      </c>
      <c r="F627" t="s">
        <v>1438</v>
      </c>
      <c r="G627" t="s">
        <v>2156</v>
      </c>
      <c r="H627">
        <v>10</v>
      </c>
      <c r="I627">
        <v>10</v>
      </c>
      <c r="J627">
        <v>6</v>
      </c>
      <c r="K627">
        <v>31</v>
      </c>
      <c r="L627">
        <v>57</v>
      </c>
      <c r="M627">
        <v>1</v>
      </c>
      <c r="N627">
        <v>1</v>
      </c>
      <c r="O627">
        <v>23</v>
      </c>
      <c r="P627">
        <v>7.75</v>
      </c>
      <c r="Q627">
        <v>54.386000000000003</v>
      </c>
      <c r="R627">
        <v>10</v>
      </c>
      <c r="S627">
        <v>150</v>
      </c>
      <c r="T627">
        <v>100</v>
      </c>
      <c r="U627">
        <v>10</v>
      </c>
      <c r="V627">
        <v>10</v>
      </c>
      <c r="W627">
        <v>4</v>
      </c>
      <c r="X627" s="1">
        <v>43505</v>
      </c>
      <c r="Y627">
        <v>0</v>
      </c>
      <c r="Z627">
        <v>11</v>
      </c>
      <c r="AA627">
        <v>6</v>
      </c>
      <c r="AB627">
        <v>0</v>
      </c>
      <c r="AC627">
        <v>2</v>
      </c>
      <c r="AD627">
        <v>0</v>
      </c>
      <c r="AE627">
        <v>0</v>
      </c>
      <c r="AF627">
        <v>0</v>
      </c>
      <c r="AG627">
        <v>2</v>
      </c>
      <c r="AH627">
        <v>454</v>
      </c>
      <c r="AI627">
        <v>44</v>
      </c>
      <c r="AJ627">
        <v>370</v>
      </c>
      <c r="AK627">
        <v>40</v>
      </c>
    </row>
    <row r="628" spans="1:37" x14ac:dyDescent="0.2">
      <c r="A628">
        <v>1209519</v>
      </c>
      <c r="B628" t="s">
        <v>482</v>
      </c>
      <c r="C628">
        <v>21</v>
      </c>
      <c r="D628" t="s">
        <v>253</v>
      </c>
      <c r="E628" t="s">
        <v>1448</v>
      </c>
      <c r="F628" t="s">
        <v>1449</v>
      </c>
      <c r="G628" t="s">
        <v>2156</v>
      </c>
      <c r="H628">
        <v>2</v>
      </c>
      <c r="I628">
        <v>2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1</v>
      </c>
      <c r="P628">
        <v>1</v>
      </c>
      <c r="Q628">
        <v>100</v>
      </c>
      <c r="R628">
        <v>2</v>
      </c>
      <c r="S628">
        <v>0</v>
      </c>
      <c r="T628">
        <v>0</v>
      </c>
      <c r="U628">
        <v>0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11</v>
      </c>
      <c r="AI628">
        <v>1</v>
      </c>
      <c r="AJ628">
        <v>0</v>
      </c>
      <c r="AK628">
        <v>10</v>
      </c>
    </row>
    <row r="629" spans="1:37" x14ac:dyDescent="0.2">
      <c r="A629">
        <v>1215137</v>
      </c>
      <c r="B629" t="s">
        <v>482</v>
      </c>
      <c r="C629">
        <v>21</v>
      </c>
      <c r="D629" t="s">
        <v>253</v>
      </c>
      <c r="E629" t="s">
        <v>879</v>
      </c>
      <c r="F629" t="s">
        <v>880</v>
      </c>
      <c r="G629" t="s">
        <v>2156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R629">
        <v>1</v>
      </c>
      <c r="S629">
        <v>6</v>
      </c>
      <c r="T629">
        <v>7</v>
      </c>
      <c r="U629">
        <v>0</v>
      </c>
      <c r="W629">
        <v>7</v>
      </c>
      <c r="Y629">
        <v>0</v>
      </c>
      <c r="Z629">
        <v>2</v>
      </c>
      <c r="AA629">
        <v>2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</row>
    <row r="630" spans="1:37" x14ac:dyDescent="0.2">
      <c r="A630">
        <v>1278870</v>
      </c>
      <c r="B630" t="s">
        <v>482</v>
      </c>
      <c r="C630">
        <v>21</v>
      </c>
      <c r="D630" t="s">
        <v>253</v>
      </c>
      <c r="E630" t="s">
        <v>906</v>
      </c>
      <c r="F630" t="s">
        <v>1112</v>
      </c>
      <c r="G630" t="s">
        <v>2156</v>
      </c>
      <c r="H630">
        <v>7</v>
      </c>
      <c r="I630">
        <v>7</v>
      </c>
      <c r="J630">
        <v>5</v>
      </c>
      <c r="K630">
        <v>5</v>
      </c>
      <c r="L630">
        <v>13</v>
      </c>
      <c r="M630">
        <v>0</v>
      </c>
      <c r="N630">
        <v>0</v>
      </c>
      <c r="O630">
        <v>3</v>
      </c>
      <c r="P630">
        <v>2.5</v>
      </c>
      <c r="Q630">
        <v>38.461500000000001</v>
      </c>
      <c r="R630">
        <v>7</v>
      </c>
      <c r="S630">
        <v>6</v>
      </c>
      <c r="T630">
        <v>11</v>
      </c>
      <c r="U630">
        <v>0</v>
      </c>
      <c r="W630">
        <v>11</v>
      </c>
      <c r="Y630">
        <v>0</v>
      </c>
      <c r="Z630">
        <v>2</v>
      </c>
      <c r="AA630">
        <v>1</v>
      </c>
      <c r="AB630">
        <v>0</v>
      </c>
      <c r="AC630">
        <v>4</v>
      </c>
      <c r="AD630">
        <v>0</v>
      </c>
      <c r="AE630">
        <v>0</v>
      </c>
      <c r="AF630">
        <v>1</v>
      </c>
      <c r="AG630">
        <v>0</v>
      </c>
      <c r="AH630">
        <v>65</v>
      </c>
      <c r="AI630">
        <v>5</v>
      </c>
      <c r="AJ630">
        <v>0</v>
      </c>
      <c r="AK630">
        <v>60</v>
      </c>
    </row>
    <row r="631" spans="1:37" x14ac:dyDescent="0.2">
      <c r="A631">
        <v>529178</v>
      </c>
      <c r="B631" t="s">
        <v>482</v>
      </c>
      <c r="C631">
        <v>21</v>
      </c>
      <c r="D631" t="s">
        <v>253</v>
      </c>
      <c r="E631" t="s">
        <v>1431</v>
      </c>
      <c r="F631" t="s">
        <v>1432</v>
      </c>
      <c r="G631" t="s">
        <v>2156</v>
      </c>
      <c r="H631">
        <v>10</v>
      </c>
      <c r="I631">
        <v>10</v>
      </c>
      <c r="J631">
        <v>0</v>
      </c>
      <c r="K631">
        <v>68</v>
      </c>
      <c r="L631">
        <v>107</v>
      </c>
      <c r="M631">
        <v>1</v>
      </c>
      <c r="N631">
        <v>2</v>
      </c>
      <c r="O631">
        <v>16</v>
      </c>
      <c r="P631">
        <v>6.8</v>
      </c>
      <c r="Q631">
        <v>63.551400000000001</v>
      </c>
      <c r="R631">
        <v>10</v>
      </c>
      <c r="S631">
        <v>189</v>
      </c>
      <c r="T631">
        <v>138</v>
      </c>
      <c r="U631">
        <v>10</v>
      </c>
      <c r="V631">
        <v>13.8</v>
      </c>
      <c r="W631">
        <v>4.3810000000000002</v>
      </c>
      <c r="X631" s="1">
        <v>43508</v>
      </c>
      <c r="Y631">
        <v>3</v>
      </c>
      <c r="Z631">
        <v>2</v>
      </c>
      <c r="AA631">
        <v>10</v>
      </c>
      <c r="AB631">
        <v>0</v>
      </c>
      <c r="AC631">
        <v>2</v>
      </c>
      <c r="AD631">
        <v>0</v>
      </c>
      <c r="AE631">
        <v>0</v>
      </c>
      <c r="AF631">
        <v>0</v>
      </c>
      <c r="AG631">
        <v>0</v>
      </c>
      <c r="AH631">
        <v>603</v>
      </c>
      <c r="AI631">
        <v>103</v>
      </c>
      <c r="AJ631">
        <v>480</v>
      </c>
      <c r="AK631">
        <v>20</v>
      </c>
    </row>
    <row r="632" spans="1:37" x14ac:dyDescent="0.2">
      <c r="A632">
        <v>1209520</v>
      </c>
      <c r="B632" t="s">
        <v>482</v>
      </c>
      <c r="C632">
        <v>21</v>
      </c>
      <c r="D632" t="s">
        <v>253</v>
      </c>
      <c r="E632" t="s">
        <v>1450</v>
      </c>
      <c r="F632" t="s">
        <v>1451</v>
      </c>
      <c r="G632" t="s">
        <v>2156</v>
      </c>
      <c r="H632">
        <v>5</v>
      </c>
      <c r="I632">
        <v>5</v>
      </c>
      <c r="J632">
        <v>0</v>
      </c>
      <c r="K632">
        <v>111</v>
      </c>
      <c r="L632">
        <v>122</v>
      </c>
      <c r="M632">
        <v>7</v>
      </c>
      <c r="N632">
        <v>7</v>
      </c>
      <c r="O632">
        <v>73</v>
      </c>
      <c r="P632">
        <v>22.2</v>
      </c>
      <c r="Q632">
        <v>90.983599999999996</v>
      </c>
      <c r="R632">
        <v>5</v>
      </c>
      <c r="S632">
        <v>0</v>
      </c>
      <c r="T632">
        <v>0</v>
      </c>
      <c r="U632">
        <v>0</v>
      </c>
      <c r="Y632">
        <v>0</v>
      </c>
      <c r="Z632">
        <v>0</v>
      </c>
      <c r="AA632">
        <v>0</v>
      </c>
      <c r="AB632">
        <v>0</v>
      </c>
      <c r="AC632">
        <v>1</v>
      </c>
      <c r="AD632">
        <v>0</v>
      </c>
      <c r="AE632">
        <v>3</v>
      </c>
      <c r="AF632">
        <v>0</v>
      </c>
      <c r="AG632">
        <v>0</v>
      </c>
      <c r="AH632">
        <v>338</v>
      </c>
      <c r="AI632">
        <v>298</v>
      </c>
      <c r="AJ632">
        <v>0</v>
      </c>
      <c r="AK632">
        <v>40</v>
      </c>
    </row>
    <row r="633" spans="1:37" x14ac:dyDescent="0.2">
      <c r="A633">
        <v>821900</v>
      </c>
      <c r="B633" t="s">
        <v>482</v>
      </c>
      <c r="C633">
        <v>21</v>
      </c>
      <c r="D633" t="s">
        <v>253</v>
      </c>
      <c r="E633" t="s">
        <v>1436</v>
      </c>
      <c r="F633" t="s">
        <v>1250</v>
      </c>
      <c r="G633" t="s">
        <v>2156</v>
      </c>
      <c r="H633">
        <v>2</v>
      </c>
      <c r="I633">
        <v>2</v>
      </c>
      <c r="J633">
        <v>0</v>
      </c>
      <c r="K633">
        <v>5</v>
      </c>
      <c r="L633">
        <v>9</v>
      </c>
      <c r="M633">
        <v>0</v>
      </c>
      <c r="N633">
        <v>0</v>
      </c>
      <c r="O633">
        <v>5</v>
      </c>
      <c r="P633">
        <v>2.5</v>
      </c>
      <c r="Q633">
        <v>55.555599999999998</v>
      </c>
      <c r="R633">
        <v>2</v>
      </c>
      <c r="S633">
        <v>0</v>
      </c>
      <c r="T633">
        <v>0</v>
      </c>
      <c r="U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-5</v>
      </c>
      <c r="AI633">
        <v>-5</v>
      </c>
      <c r="AJ633">
        <v>0</v>
      </c>
      <c r="AK633">
        <v>0</v>
      </c>
    </row>
    <row r="634" spans="1:37" x14ac:dyDescent="0.2">
      <c r="A634">
        <v>1214440</v>
      </c>
      <c r="B634" t="s">
        <v>482</v>
      </c>
      <c r="C634">
        <v>21</v>
      </c>
      <c r="D634" t="s">
        <v>253</v>
      </c>
      <c r="E634" t="s">
        <v>1455</v>
      </c>
      <c r="F634" t="s">
        <v>1456</v>
      </c>
      <c r="G634" t="s">
        <v>2156</v>
      </c>
      <c r="H634">
        <v>3</v>
      </c>
      <c r="I634">
        <v>3</v>
      </c>
      <c r="J634">
        <v>0</v>
      </c>
      <c r="K634">
        <v>66</v>
      </c>
      <c r="L634">
        <v>58</v>
      </c>
      <c r="M634">
        <v>1</v>
      </c>
      <c r="N634">
        <v>7</v>
      </c>
      <c r="O634">
        <v>38</v>
      </c>
      <c r="P634">
        <v>22</v>
      </c>
      <c r="Q634">
        <v>113.7931</v>
      </c>
      <c r="R634">
        <v>3</v>
      </c>
      <c r="S634">
        <v>6</v>
      </c>
      <c r="T634">
        <v>9</v>
      </c>
      <c r="U634">
        <v>1</v>
      </c>
      <c r="V634">
        <v>9</v>
      </c>
      <c r="W634">
        <v>9</v>
      </c>
      <c r="X634" s="1">
        <v>43474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201</v>
      </c>
      <c r="AI634">
        <v>181</v>
      </c>
      <c r="AJ634">
        <v>20</v>
      </c>
      <c r="AK634">
        <v>0</v>
      </c>
    </row>
    <row r="635" spans="1:37" x14ac:dyDescent="0.2">
      <c r="A635">
        <v>515415</v>
      </c>
      <c r="B635" t="s">
        <v>482</v>
      </c>
      <c r="C635">
        <v>21</v>
      </c>
      <c r="D635" t="s">
        <v>1462</v>
      </c>
      <c r="E635" t="s">
        <v>687</v>
      </c>
      <c r="F635" t="s">
        <v>595</v>
      </c>
      <c r="G635" t="s">
        <v>2156</v>
      </c>
      <c r="H635">
        <v>8</v>
      </c>
      <c r="I635">
        <v>8</v>
      </c>
      <c r="J635">
        <v>0</v>
      </c>
      <c r="K635">
        <v>79</v>
      </c>
      <c r="L635">
        <v>101</v>
      </c>
      <c r="M635">
        <v>8</v>
      </c>
      <c r="N635">
        <v>3</v>
      </c>
      <c r="O635">
        <v>27</v>
      </c>
      <c r="P635">
        <v>9.875</v>
      </c>
      <c r="Q635">
        <v>78.217799999999997</v>
      </c>
      <c r="R635">
        <v>8</v>
      </c>
      <c r="S635">
        <v>162</v>
      </c>
      <c r="T635">
        <v>128</v>
      </c>
      <c r="U635">
        <v>8</v>
      </c>
      <c r="V635">
        <v>16</v>
      </c>
      <c r="W635">
        <v>4.7407000000000004</v>
      </c>
      <c r="X635" s="1">
        <v>43512</v>
      </c>
      <c r="Y635">
        <v>3</v>
      </c>
      <c r="Z635">
        <v>9</v>
      </c>
      <c r="AA635">
        <v>5</v>
      </c>
      <c r="AB635">
        <v>0</v>
      </c>
      <c r="AC635">
        <v>7</v>
      </c>
      <c r="AD635">
        <v>0</v>
      </c>
      <c r="AE635">
        <v>1</v>
      </c>
      <c r="AF635">
        <v>0</v>
      </c>
      <c r="AG635">
        <v>0</v>
      </c>
      <c r="AH635">
        <v>603</v>
      </c>
      <c r="AI635">
        <v>153</v>
      </c>
      <c r="AJ635">
        <v>370</v>
      </c>
      <c r="AK635">
        <v>80</v>
      </c>
    </row>
    <row r="636" spans="1:37" x14ac:dyDescent="0.2">
      <c r="A636">
        <v>570082</v>
      </c>
      <c r="B636" t="s">
        <v>482</v>
      </c>
      <c r="C636">
        <v>21</v>
      </c>
      <c r="D636" t="s">
        <v>1462</v>
      </c>
      <c r="E636" t="s">
        <v>1092</v>
      </c>
      <c r="F636" t="s">
        <v>595</v>
      </c>
      <c r="G636" t="s">
        <v>2156</v>
      </c>
      <c r="H636">
        <v>5</v>
      </c>
      <c r="I636">
        <v>5</v>
      </c>
      <c r="J636">
        <v>1</v>
      </c>
      <c r="K636">
        <v>70</v>
      </c>
      <c r="L636">
        <v>77</v>
      </c>
      <c r="M636">
        <v>5</v>
      </c>
      <c r="N636">
        <v>5</v>
      </c>
      <c r="O636">
        <v>51</v>
      </c>
      <c r="P636">
        <v>17.5</v>
      </c>
      <c r="Q636">
        <v>90.909099999999995</v>
      </c>
      <c r="R636">
        <v>5</v>
      </c>
      <c r="S636">
        <v>36</v>
      </c>
      <c r="T636">
        <v>45</v>
      </c>
      <c r="U636">
        <v>2</v>
      </c>
      <c r="V636">
        <v>22.5</v>
      </c>
      <c r="W636">
        <v>7.5</v>
      </c>
      <c r="X636" s="1">
        <v>43492</v>
      </c>
      <c r="Y636">
        <v>0</v>
      </c>
      <c r="Z636">
        <v>6</v>
      </c>
      <c r="AA636">
        <v>2</v>
      </c>
      <c r="AB636">
        <v>0</v>
      </c>
      <c r="AC636">
        <v>4</v>
      </c>
      <c r="AD636">
        <v>0</v>
      </c>
      <c r="AE636">
        <v>0</v>
      </c>
      <c r="AF636">
        <v>0</v>
      </c>
      <c r="AG636">
        <v>2</v>
      </c>
      <c r="AH636">
        <v>297</v>
      </c>
      <c r="AI636">
        <v>207</v>
      </c>
      <c r="AJ636">
        <v>30</v>
      </c>
      <c r="AK636">
        <v>60</v>
      </c>
    </row>
    <row r="637" spans="1:37" x14ac:dyDescent="0.2">
      <c r="A637">
        <v>1358314</v>
      </c>
      <c r="B637" t="s">
        <v>482</v>
      </c>
      <c r="C637">
        <v>21</v>
      </c>
      <c r="D637" t="s">
        <v>1462</v>
      </c>
      <c r="E637" t="s">
        <v>982</v>
      </c>
      <c r="F637" t="s">
        <v>1486</v>
      </c>
      <c r="G637" t="s">
        <v>2156</v>
      </c>
      <c r="H637">
        <v>1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-10</v>
      </c>
      <c r="AI637">
        <v>-10</v>
      </c>
      <c r="AJ637">
        <v>0</v>
      </c>
      <c r="AK637">
        <v>0</v>
      </c>
    </row>
    <row r="638" spans="1:37" x14ac:dyDescent="0.2">
      <c r="A638">
        <v>515422</v>
      </c>
      <c r="B638" t="s">
        <v>482</v>
      </c>
      <c r="C638">
        <v>21</v>
      </c>
      <c r="D638" t="s">
        <v>1462</v>
      </c>
      <c r="E638" t="s">
        <v>1417</v>
      </c>
      <c r="F638" t="s">
        <v>1476</v>
      </c>
      <c r="G638" t="s">
        <v>2156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R638">
        <v>1</v>
      </c>
      <c r="S638">
        <v>0</v>
      </c>
      <c r="T638">
        <v>0</v>
      </c>
      <c r="U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</row>
    <row r="639" spans="1:37" x14ac:dyDescent="0.2">
      <c r="A639">
        <v>515416</v>
      </c>
      <c r="B639" t="s">
        <v>482</v>
      </c>
      <c r="C639">
        <v>21</v>
      </c>
      <c r="D639" t="s">
        <v>1462</v>
      </c>
      <c r="E639" t="s">
        <v>1473</v>
      </c>
      <c r="F639" t="s">
        <v>1474</v>
      </c>
      <c r="G639" t="s">
        <v>2156</v>
      </c>
      <c r="H639">
        <v>2</v>
      </c>
      <c r="I639">
        <v>2</v>
      </c>
      <c r="J639">
        <v>1</v>
      </c>
      <c r="K639">
        <v>9</v>
      </c>
      <c r="L639">
        <v>14</v>
      </c>
      <c r="M639">
        <v>1</v>
      </c>
      <c r="N639">
        <v>0</v>
      </c>
      <c r="O639">
        <v>9</v>
      </c>
      <c r="P639">
        <v>9</v>
      </c>
      <c r="Q639">
        <v>64.285700000000006</v>
      </c>
      <c r="R639">
        <v>2</v>
      </c>
      <c r="S639">
        <v>0</v>
      </c>
      <c r="T639">
        <v>0</v>
      </c>
      <c r="U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10</v>
      </c>
      <c r="AI639">
        <v>10</v>
      </c>
      <c r="AJ639">
        <v>0</v>
      </c>
      <c r="AK639">
        <v>0</v>
      </c>
    </row>
    <row r="640" spans="1:37" x14ac:dyDescent="0.2">
      <c r="A640">
        <v>515421</v>
      </c>
      <c r="B640" t="s">
        <v>482</v>
      </c>
      <c r="C640">
        <v>21</v>
      </c>
      <c r="D640" t="s">
        <v>1462</v>
      </c>
      <c r="E640" t="s">
        <v>487</v>
      </c>
      <c r="F640" t="s">
        <v>1475</v>
      </c>
      <c r="G640" t="s">
        <v>2156</v>
      </c>
      <c r="H640">
        <v>11</v>
      </c>
      <c r="I640">
        <v>11</v>
      </c>
      <c r="J640">
        <v>2</v>
      </c>
      <c r="K640">
        <v>42</v>
      </c>
      <c r="L640">
        <v>50</v>
      </c>
      <c r="M640">
        <v>0</v>
      </c>
      <c r="N640">
        <v>2</v>
      </c>
      <c r="O640">
        <v>15</v>
      </c>
      <c r="P640">
        <v>4.6666999999999996</v>
      </c>
      <c r="Q640">
        <v>84</v>
      </c>
      <c r="R640">
        <v>11</v>
      </c>
      <c r="S640">
        <v>217</v>
      </c>
      <c r="T640">
        <v>150</v>
      </c>
      <c r="U640">
        <v>14</v>
      </c>
      <c r="V640">
        <v>10.7143</v>
      </c>
      <c r="W640">
        <v>4.1475</v>
      </c>
      <c r="X640" s="1">
        <v>43567</v>
      </c>
      <c r="Y640">
        <v>0</v>
      </c>
      <c r="Z640">
        <v>21</v>
      </c>
      <c r="AA640">
        <v>4</v>
      </c>
      <c r="AB640">
        <v>0</v>
      </c>
      <c r="AC640">
        <v>7</v>
      </c>
      <c r="AD640">
        <v>0</v>
      </c>
      <c r="AE640">
        <v>0</v>
      </c>
      <c r="AF640">
        <v>1</v>
      </c>
      <c r="AG640">
        <v>0</v>
      </c>
      <c r="AH640">
        <v>666</v>
      </c>
      <c r="AI640">
        <v>76</v>
      </c>
      <c r="AJ640">
        <v>500</v>
      </c>
      <c r="AK640">
        <v>90</v>
      </c>
    </row>
    <row r="641" spans="1:37" x14ac:dyDescent="0.2">
      <c r="A641">
        <v>1293565</v>
      </c>
      <c r="B641" t="s">
        <v>482</v>
      </c>
      <c r="C641">
        <v>21</v>
      </c>
      <c r="D641" t="s">
        <v>1462</v>
      </c>
      <c r="E641" t="s">
        <v>1140</v>
      </c>
      <c r="F641" t="s">
        <v>1146</v>
      </c>
      <c r="G641" t="s">
        <v>2156</v>
      </c>
      <c r="H641">
        <v>1</v>
      </c>
      <c r="I641">
        <v>1</v>
      </c>
      <c r="J641">
        <v>0</v>
      </c>
      <c r="K641">
        <v>31</v>
      </c>
      <c r="L641">
        <v>20</v>
      </c>
      <c r="M641">
        <v>4</v>
      </c>
      <c r="N641">
        <v>1</v>
      </c>
      <c r="O641">
        <v>31</v>
      </c>
      <c r="P641">
        <v>31</v>
      </c>
      <c r="Q641">
        <v>155</v>
      </c>
      <c r="R641">
        <v>1</v>
      </c>
      <c r="S641">
        <v>0</v>
      </c>
      <c r="T641">
        <v>0</v>
      </c>
      <c r="U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v>0</v>
      </c>
      <c r="AE641">
        <v>0</v>
      </c>
      <c r="AF641">
        <v>0</v>
      </c>
      <c r="AG641">
        <v>0</v>
      </c>
      <c r="AH641">
        <v>107</v>
      </c>
      <c r="AI641">
        <v>97</v>
      </c>
      <c r="AJ641">
        <v>0</v>
      </c>
      <c r="AK641">
        <v>10</v>
      </c>
    </row>
    <row r="642" spans="1:37" x14ac:dyDescent="0.2">
      <c r="A642">
        <v>515409</v>
      </c>
      <c r="B642" t="s">
        <v>482</v>
      </c>
      <c r="C642">
        <v>21</v>
      </c>
      <c r="D642" t="s">
        <v>1462</v>
      </c>
      <c r="E642" t="s">
        <v>713</v>
      </c>
      <c r="F642" t="s">
        <v>1468</v>
      </c>
      <c r="G642" t="s">
        <v>2156</v>
      </c>
      <c r="H642">
        <v>11</v>
      </c>
      <c r="I642">
        <v>11</v>
      </c>
      <c r="J642">
        <v>0</v>
      </c>
      <c r="K642">
        <v>58</v>
      </c>
      <c r="L642">
        <v>107</v>
      </c>
      <c r="M642">
        <v>4</v>
      </c>
      <c r="N642">
        <v>1</v>
      </c>
      <c r="O642">
        <v>22</v>
      </c>
      <c r="P642">
        <v>5.2727000000000004</v>
      </c>
      <c r="Q642">
        <v>54.205599999999997</v>
      </c>
      <c r="R642">
        <v>11</v>
      </c>
      <c r="S642">
        <v>125</v>
      </c>
      <c r="T642">
        <v>108</v>
      </c>
      <c r="U642">
        <v>8</v>
      </c>
      <c r="V642">
        <v>13.5</v>
      </c>
      <c r="W642">
        <v>5.1840000000000002</v>
      </c>
      <c r="X642" s="1">
        <v>43546</v>
      </c>
      <c r="Y642">
        <v>1</v>
      </c>
      <c r="Z642">
        <v>10</v>
      </c>
      <c r="AA642">
        <v>1</v>
      </c>
      <c r="AB642">
        <v>0</v>
      </c>
      <c r="AC642">
        <v>4</v>
      </c>
      <c r="AD642">
        <v>0</v>
      </c>
      <c r="AE642">
        <v>0</v>
      </c>
      <c r="AF642">
        <v>1</v>
      </c>
      <c r="AG642">
        <v>0</v>
      </c>
      <c r="AH642">
        <v>454</v>
      </c>
      <c r="AI642">
        <v>74</v>
      </c>
      <c r="AJ642">
        <v>320</v>
      </c>
      <c r="AK642">
        <v>60</v>
      </c>
    </row>
    <row r="643" spans="1:37" x14ac:dyDescent="0.2">
      <c r="A643">
        <v>905150</v>
      </c>
      <c r="B643" t="s">
        <v>482</v>
      </c>
      <c r="C643">
        <v>21</v>
      </c>
      <c r="D643" t="s">
        <v>1462</v>
      </c>
      <c r="E643" t="s">
        <v>1479</v>
      </c>
      <c r="F643" t="s">
        <v>1480</v>
      </c>
      <c r="G643" t="s">
        <v>2156</v>
      </c>
      <c r="H643">
        <v>10</v>
      </c>
      <c r="I643">
        <v>10</v>
      </c>
      <c r="J643">
        <v>0</v>
      </c>
      <c r="K643">
        <v>75</v>
      </c>
      <c r="L643">
        <v>150</v>
      </c>
      <c r="M643">
        <v>4</v>
      </c>
      <c r="N643">
        <v>0</v>
      </c>
      <c r="O643">
        <v>15</v>
      </c>
      <c r="P643">
        <v>7.5</v>
      </c>
      <c r="Q643">
        <v>50</v>
      </c>
      <c r="R643">
        <v>10</v>
      </c>
      <c r="S643">
        <v>0</v>
      </c>
      <c r="T643">
        <v>0</v>
      </c>
      <c r="U643">
        <v>0</v>
      </c>
      <c r="Y643">
        <v>0</v>
      </c>
      <c r="Z643">
        <v>0</v>
      </c>
      <c r="AA643">
        <v>0</v>
      </c>
      <c r="AB643">
        <v>0</v>
      </c>
      <c r="AC643">
        <v>4</v>
      </c>
      <c r="AD643">
        <v>0</v>
      </c>
      <c r="AE643">
        <v>0</v>
      </c>
      <c r="AF643">
        <v>2</v>
      </c>
      <c r="AG643">
        <v>0</v>
      </c>
      <c r="AH643">
        <v>179</v>
      </c>
      <c r="AI643">
        <v>99</v>
      </c>
      <c r="AJ643">
        <v>0</v>
      </c>
      <c r="AK643">
        <v>80</v>
      </c>
    </row>
    <row r="644" spans="1:37" x14ac:dyDescent="0.2">
      <c r="A644">
        <v>515410</v>
      </c>
      <c r="B644" t="s">
        <v>482</v>
      </c>
      <c r="C644">
        <v>21</v>
      </c>
      <c r="D644" t="s">
        <v>1462</v>
      </c>
      <c r="E644" t="s">
        <v>622</v>
      </c>
      <c r="F644" t="s">
        <v>1469</v>
      </c>
      <c r="G644" t="s">
        <v>2156</v>
      </c>
      <c r="H644">
        <v>5</v>
      </c>
      <c r="I644">
        <v>5</v>
      </c>
      <c r="J644">
        <v>1</v>
      </c>
      <c r="K644">
        <v>14</v>
      </c>
      <c r="L644">
        <v>27</v>
      </c>
      <c r="M644">
        <v>0</v>
      </c>
      <c r="N644">
        <v>0</v>
      </c>
      <c r="O644">
        <v>5</v>
      </c>
      <c r="P644">
        <v>3.5</v>
      </c>
      <c r="Q644">
        <v>51.851900000000001</v>
      </c>
      <c r="R644">
        <v>5</v>
      </c>
      <c r="S644">
        <v>6</v>
      </c>
      <c r="T644">
        <v>4</v>
      </c>
      <c r="U644">
        <v>0</v>
      </c>
      <c r="W644">
        <v>4</v>
      </c>
      <c r="Y644">
        <v>0</v>
      </c>
      <c r="Z644">
        <v>0</v>
      </c>
      <c r="AA644">
        <v>1</v>
      </c>
      <c r="AB644">
        <v>0</v>
      </c>
      <c r="AC644">
        <v>4</v>
      </c>
      <c r="AD644">
        <v>0</v>
      </c>
      <c r="AE644">
        <v>0</v>
      </c>
      <c r="AF644">
        <v>1</v>
      </c>
      <c r="AG644">
        <v>1</v>
      </c>
      <c r="AH644">
        <v>84</v>
      </c>
      <c r="AI644">
        <v>14</v>
      </c>
      <c r="AJ644">
        <v>0</v>
      </c>
      <c r="AK644">
        <v>70</v>
      </c>
    </row>
    <row r="645" spans="1:37" x14ac:dyDescent="0.2">
      <c r="A645">
        <v>515412</v>
      </c>
      <c r="B645" t="s">
        <v>482</v>
      </c>
      <c r="C645">
        <v>21</v>
      </c>
      <c r="D645" t="s">
        <v>1462</v>
      </c>
      <c r="E645" t="s">
        <v>1470</v>
      </c>
      <c r="F645" t="s">
        <v>1471</v>
      </c>
      <c r="G645" t="s">
        <v>2156</v>
      </c>
      <c r="H645">
        <v>10</v>
      </c>
      <c r="I645">
        <v>10</v>
      </c>
      <c r="J645">
        <v>3</v>
      </c>
      <c r="K645">
        <v>11</v>
      </c>
      <c r="L645">
        <v>17</v>
      </c>
      <c r="M645">
        <v>1</v>
      </c>
      <c r="N645">
        <v>0</v>
      </c>
      <c r="O645">
        <v>4</v>
      </c>
      <c r="P645">
        <v>1.5713999999999999</v>
      </c>
      <c r="Q645">
        <v>64.7059</v>
      </c>
      <c r="R645">
        <v>10</v>
      </c>
      <c r="S645">
        <v>199</v>
      </c>
      <c r="T645">
        <v>121</v>
      </c>
      <c r="U645">
        <v>15</v>
      </c>
      <c r="V645">
        <v>8.0667000000000009</v>
      </c>
      <c r="W645">
        <v>3.6482000000000001</v>
      </c>
      <c r="X645" s="1">
        <v>43596</v>
      </c>
      <c r="Y645">
        <v>2</v>
      </c>
      <c r="Z645">
        <v>13</v>
      </c>
      <c r="AA645">
        <v>9</v>
      </c>
      <c r="AB645">
        <v>0</v>
      </c>
      <c r="AC645">
        <v>3</v>
      </c>
      <c r="AD645">
        <v>1</v>
      </c>
      <c r="AE645">
        <v>0</v>
      </c>
      <c r="AF645">
        <v>0</v>
      </c>
      <c r="AG645">
        <v>1</v>
      </c>
      <c r="AH645">
        <v>692</v>
      </c>
      <c r="AI645">
        <v>-8</v>
      </c>
      <c r="AJ645">
        <v>650</v>
      </c>
      <c r="AK645">
        <v>50</v>
      </c>
    </row>
    <row r="646" spans="1:37" x14ac:dyDescent="0.2">
      <c r="A646">
        <v>369258</v>
      </c>
      <c r="B646" t="s">
        <v>482</v>
      </c>
      <c r="C646">
        <v>21</v>
      </c>
      <c r="D646" t="s">
        <v>1462</v>
      </c>
      <c r="E646" t="s">
        <v>1463</v>
      </c>
      <c r="F646" t="s">
        <v>518</v>
      </c>
      <c r="G646" t="s">
        <v>2156</v>
      </c>
      <c r="H646">
        <v>9</v>
      </c>
      <c r="I646">
        <v>9</v>
      </c>
      <c r="J646">
        <v>1</v>
      </c>
      <c r="K646">
        <v>38</v>
      </c>
      <c r="L646">
        <v>59</v>
      </c>
      <c r="M646">
        <v>1</v>
      </c>
      <c r="N646">
        <v>2</v>
      </c>
      <c r="O646">
        <v>14</v>
      </c>
      <c r="P646">
        <v>4.75</v>
      </c>
      <c r="Q646">
        <v>64.406800000000004</v>
      </c>
      <c r="R646">
        <v>9</v>
      </c>
      <c r="S646">
        <v>161</v>
      </c>
      <c r="T646">
        <v>118</v>
      </c>
      <c r="U646">
        <v>14</v>
      </c>
      <c r="V646">
        <v>8.4285999999999994</v>
      </c>
      <c r="W646">
        <v>4.3975</v>
      </c>
      <c r="X646" s="1">
        <v>43560</v>
      </c>
      <c r="Y646">
        <v>3</v>
      </c>
      <c r="Z646">
        <v>17</v>
      </c>
      <c r="AA646">
        <v>1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1</v>
      </c>
      <c r="AH646">
        <v>643</v>
      </c>
      <c r="AI646">
        <v>63</v>
      </c>
      <c r="AJ646">
        <v>560</v>
      </c>
      <c r="AK646">
        <v>20</v>
      </c>
    </row>
    <row r="647" spans="1:37" x14ac:dyDescent="0.2">
      <c r="A647">
        <v>1275056</v>
      </c>
      <c r="B647" t="s">
        <v>482</v>
      </c>
      <c r="C647">
        <v>21</v>
      </c>
      <c r="D647" t="s">
        <v>1462</v>
      </c>
      <c r="E647" t="s">
        <v>1483</v>
      </c>
      <c r="F647" t="s">
        <v>1484</v>
      </c>
      <c r="G647" t="s">
        <v>2156</v>
      </c>
      <c r="H647">
        <v>9</v>
      </c>
      <c r="I647">
        <v>9</v>
      </c>
      <c r="J647">
        <v>0</v>
      </c>
      <c r="K647">
        <v>131</v>
      </c>
      <c r="L647">
        <v>172</v>
      </c>
      <c r="M647">
        <v>7</v>
      </c>
      <c r="N647">
        <v>3</v>
      </c>
      <c r="O647">
        <v>45</v>
      </c>
      <c r="P647">
        <v>14.5556</v>
      </c>
      <c r="Q647">
        <v>76.162800000000004</v>
      </c>
      <c r="R647">
        <v>9</v>
      </c>
      <c r="S647">
        <v>0</v>
      </c>
      <c r="T647">
        <v>0</v>
      </c>
      <c r="U647">
        <v>0</v>
      </c>
      <c r="Y647">
        <v>0</v>
      </c>
      <c r="Z647">
        <v>0</v>
      </c>
      <c r="AA647">
        <v>0</v>
      </c>
      <c r="AB647">
        <v>0</v>
      </c>
      <c r="AC647">
        <v>2</v>
      </c>
      <c r="AD647">
        <v>0</v>
      </c>
      <c r="AE647">
        <v>4</v>
      </c>
      <c r="AF647">
        <v>1</v>
      </c>
      <c r="AG647">
        <v>1</v>
      </c>
      <c r="AH647">
        <v>324</v>
      </c>
      <c r="AI647">
        <v>234</v>
      </c>
      <c r="AJ647">
        <v>0</v>
      </c>
      <c r="AK647">
        <v>90</v>
      </c>
    </row>
    <row r="648" spans="1:37" x14ac:dyDescent="0.2">
      <c r="A648">
        <v>529602</v>
      </c>
      <c r="B648" t="s">
        <v>482</v>
      </c>
      <c r="C648">
        <v>21</v>
      </c>
      <c r="D648" t="s">
        <v>1462</v>
      </c>
      <c r="E648" t="s">
        <v>1477</v>
      </c>
      <c r="F648" t="s">
        <v>1478</v>
      </c>
      <c r="G648" t="s">
        <v>2156</v>
      </c>
      <c r="H648">
        <v>8</v>
      </c>
      <c r="I648">
        <v>8</v>
      </c>
      <c r="J648">
        <v>1</v>
      </c>
      <c r="K648">
        <v>54</v>
      </c>
      <c r="L648">
        <v>97</v>
      </c>
      <c r="M648">
        <v>0</v>
      </c>
      <c r="N648">
        <v>2</v>
      </c>
      <c r="O648">
        <v>27</v>
      </c>
      <c r="P648">
        <v>7.7142999999999997</v>
      </c>
      <c r="Q648">
        <v>55.670099999999998</v>
      </c>
      <c r="R648">
        <v>8</v>
      </c>
      <c r="S648">
        <v>60</v>
      </c>
      <c r="T648">
        <v>49</v>
      </c>
      <c r="U648">
        <v>3</v>
      </c>
      <c r="V648">
        <v>16.333300000000001</v>
      </c>
      <c r="W648">
        <v>4.9000000000000004</v>
      </c>
      <c r="X648" s="1">
        <v>43508</v>
      </c>
      <c r="Y648">
        <v>0</v>
      </c>
      <c r="Z648">
        <v>6</v>
      </c>
      <c r="AA648">
        <v>2</v>
      </c>
      <c r="AB648">
        <v>0</v>
      </c>
      <c r="AC648">
        <v>1</v>
      </c>
      <c r="AD648">
        <v>0</v>
      </c>
      <c r="AE648">
        <v>4</v>
      </c>
      <c r="AF648">
        <v>1</v>
      </c>
      <c r="AG648">
        <v>1</v>
      </c>
      <c r="AH648">
        <v>248</v>
      </c>
      <c r="AI648">
        <v>78</v>
      </c>
      <c r="AJ648">
        <v>90</v>
      </c>
      <c r="AK648">
        <v>80</v>
      </c>
    </row>
    <row r="649" spans="1:37" x14ac:dyDescent="0.2">
      <c r="A649">
        <v>512901</v>
      </c>
      <c r="B649" t="s">
        <v>482</v>
      </c>
      <c r="C649">
        <v>21</v>
      </c>
      <c r="D649" t="s">
        <v>1462</v>
      </c>
      <c r="E649" t="s">
        <v>1464</v>
      </c>
      <c r="F649" t="s">
        <v>1465</v>
      </c>
      <c r="G649" t="s">
        <v>2156</v>
      </c>
      <c r="H649">
        <v>9</v>
      </c>
      <c r="I649">
        <v>9</v>
      </c>
      <c r="J649">
        <v>0</v>
      </c>
      <c r="K649">
        <v>106</v>
      </c>
      <c r="L649">
        <v>166</v>
      </c>
      <c r="M649">
        <v>7</v>
      </c>
      <c r="N649">
        <v>1</v>
      </c>
      <c r="O649">
        <v>34</v>
      </c>
      <c r="P649">
        <v>11.777799999999999</v>
      </c>
      <c r="Q649">
        <v>63.855400000000003</v>
      </c>
      <c r="R649">
        <v>9</v>
      </c>
      <c r="S649">
        <v>12</v>
      </c>
      <c r="T649">
        <v>20</v>
      </c>
      <c r="U649">
        <v>1</v>
      </c>
      <c r="V649">
        <v>20</v>
      </c>
      <c r="W649">
        <v>10</v>
      </c>
      <c r="X649" s="1">
        <v>43485</v>
      </c>
      <c r="Y649">
        <v>0</v>
      </c>
      <c r="Z649">
        <v>0</v>
      </c>
      <c r="AA649">
        <v>2</v>
      </c>
      <c r="AB649">
        <v>0</v>
      </c>
      <c r="AC649">
        <v>5</v>
      </c>
      <c r="AD649">
        <v>0</v>
      </c>
      <c r="AE649">
        <v>3</v>
      </c>
      <c r="AF649">
        <v>0</v>
      </c>
      <c r="AG649">
        <v>2</v>
      </c>
      <c r="AH649">
        <v>275</v>
      </c>
      <c r="AI649">
        <v>175</v>
      </c>
      <c r="AJ649">
        <v>0</v>
      </c>
      <c r="AK649">
        <v>100</v>
      </c>
    </row>
    <row r="650" spans="1:37" x14ac:dyDescent="0.2">
      <c r="A650">
        <v>926110</v>
      </c>
      <c r="B650" t="s">
        <v>482</v>
      </c>
      <c r="C650">
        <v>21</v>
      </c>
      <c r="D650" t="s">
        <v>1462</v>
      </c>
      <c r="E650" t="s">
        <v>1481</v>
      </c>
      <c r="F650" t="s">
        <v>1482</v>
      </c>
      <c r="G650" t="s">
        <v>2156</v>
      </c>
      <c r="H650">
        <v>2</v>
      </c>
      <c r="I650">
        <v>2</v>
      </c>
      <c r="J650">
        <v>2</v>
      </c>
      <c r="K650">
        <v>0</v>
      </c>
      <c r="L650">
        <v>0</v>
      </c>
      <c r="M650">
        <v>0</v>
      </c>
      <c r="N650">
        <v>0</v>
      </c>
      <c r="O650">
        <v>0</v>
      </c>
      <c r="R650">
        <v>2</v>
      </c>
      <c r="S650">
        <v>0</v>
      </c>
      <c r="T650">
        <v>0</v>
      </c>
      <c r="U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</row>
    <row r="651" spans="1:37" x14ac:dyDescent="0.2">
      <c r="A651">
        <v>1293564</v>
      </c>
      <c r="B651" t="s">
        <v>482</v>
      </c>
      <c r="C651">
        <v>21</v>
      </c>
      <c r="D651" t="s">
        <v>1462</v>
      </c>
      <c r="E651" t="s">
        <v>1485</v>
      </c>
      <c r="F651" t="s">
        <v>609</v>
      </c>
      <c r="G651" t="s">
        <v>2156</v>
      </c>
      <c r="H651">
        <v>1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R651">
        <v>1</v>
      </c>
      <c r="S651">
        <v>0</v>
      </c>
      <c r="T651">
        <v>0</v>
      </c>
      <c r="U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</row>
    <row r="652" spans="1:37" x14ac:dyDescent="0.2">
      <c r="A652">
        <v>512904</v>
      </c>
      <c r="B652" t="s">
        <v>482</v>
      </c>
      <c r="C652">
        <v>21</v>
      </c>
      <c r="D652" t="s">
        <v>1462</v>
      </c>
      <c r="E652" t="s">
        <v>1466</v>
      </c>
      <c r="F652" t="s">
        <v>1467</v>
      </c>
      <c r="G652" t="s">
        <v>2156</v>
      </c>
      <c r="H652">
        <v>9</v>
      </c>
      <c r="I652">
        <v>9</v>
      </c>
      <c r="J652">
        <v>1</v>
      </c>
      <c r="K652">
        <v>78</v>
      </c>
      <c r="L652">
        <v>104</v>
      </c>
      <c r="M652">
        <v>5</v>
      </c>
      <c r="N652">
        <v>2</v>
      </c>
      <c r="O652">
        <v>21</v>
      </c>
      <c r="P652">
        <v>9.75</v>
      </c>
      <c r="Q652">
        <v>75</v>
      </c>
      <c r="R652">
        <v>9</v>
      </c>
      <c r="S652">
        <v>6</v>
      </c>
      <c r="T652">
        <v>5</v>
      </c>
      <c r="U652">
        <v>0</v>
      </c>
      <c r="W652">
        <v>5</v>
      </c>
      <c r="Y652">
        <v>0</v>
      </c>
      <c r="Z652">
        <v>0</v>
      </c>
      <c r="AA652">
        <v>1</v>
      </c>
      <c r="AB652">
        <v>0</v>
      </c>
      <c r="AC652">
        <v>3</v>
      </c>
      <c r="AD652">
        <v>0</v>
      </c>
      <c r="AE652">
        <v>0</v>
      </c>
      <c r="AF652">
        <v>0</v>
      </c>
      <c r="AG652">
        <v>1</v>
      </c>
      <c r="AH652">
        <v>177</v>
      </c>
      <c r="AI652">
        <v>137</v>
      </c>
      <c r="AJ652">
        <v>0</v>
      </c>
      <c r="AK652">
        <v>40</v>
      </c>
    </row>
    <row r="653" spans="1:37" x14ac:dyDescent="0.2">
      <c r="A653">
        <v>515413</v>
      </c>
      <c r="B653" t="s">
        <v>482</v>
      </c>
      <c r="C653">
        <v>21</v>
      </c>
      <c r="D653" t="s">
        <v>1462</v>
      </c>
      <c r="E653" t="s">
        <v>511</v>
      </c>
      <c r="F653" t="s">
        <v>1472</v>
      </c>
      <c r="G653" t="s">
        <v>2156</v>
      </c>
      <c r="H653">
        <v>9</v>
      </c>
      <c r="I653">
        <v>9</v>
      </c>
      <c r="J653">
        <v>1</v>
      </c>
      <c r="K653">
        <v>69</v>
      </c>
      <c r="L653">
        <v>114</v>
      </c>
      <c r="M653">
        <v>4</v>
      </c>
      <c r="N653">
        <v>0</v>
      </c>
      <c r="O653">
        <v>25</v>
      </c>
      <c r="P653">
        <v>8.625</v>
      </c>
      <c r="Q653">
        <v>60.526299999999999</v>
      </c>
      <c r="R653">
        <v>9</v>
      </c>
      <c r="S653">
        <v>168</v>
      </c>
      <c r="T653">
        <v>110</v>
      </c>
      <c r="U653">
        <v>7</v>
      </c>
      <c r="V653">
        <v>15.7143</v>
      </c>
      <c r="W653">
        <v>3.9285999999999999</v>
      </c>
      <c r="X653" s="1">
        <v>43513</v>
      </c>
      <c r="Y653">
        <v>3</v>
      </c>
      <c r="Z653">
        <v>7</v>
      </c>
      <c r="AA653">
        <v>0</v>
      </c>
      <c r="AB653">
        <v>0</v>
      </c>
      <c r="AC653">
        <v>2</v>
      </c>
      <c r="AD653">
        <v>0</v>
      </c>
      <c r="AE653">
        <v>0</v>
      </c>
      <c r="AF653">
        <v>1</v>
      </c>
      <c r="AG653">
        <v>0</v>
      </c>
      <c r="AH653">
        <v>553</v>
      </c>
      <c r="AI653">
        <v>123</v>
      </c>
      <c r="AJ653">
        <v>390</v>
      </c>
      <c r="AK653">
        <v>40</v>
      </c>
    </row>
    <row r="654" spans="1:37" x14ac:dyDescent="0.2">
      <c r="A654">
        <v>1226059</v>
      </c>
      <c r="B654" t="s">
        <v>482</v>
      </c>
      <c r="C654">
        <v>21</v>
      </c>
      <c r="D654" t="s">
        <v>1487</v>
      </c>
      <c r="E654" t="s">
        <v>1504</v>
      </c>
      <c r="F654" t="s">
        <v>1505</v>
      </c>
      <c r="G654" t="s">
        <v>2156</v>
      </c>
      <c r="H654">
        <v>10</v>
      </c>
      <c r="I654">
        <v>10</v>
      </c>
      <c r="J654">
        <v>1</v>
      </c>
      <c r="K654">
        <v>47</v>
      </c>
      <c r="L654">
        <v>55</v>
      </c>
      <c r="M654">
        <v>2</v>
      </c>
      <c r="N654">
        <v>3</v>
      </c>
      <c r="O654">
        <v>10</v>
      </c>
      <c r="P654">
        <v>5.2222</v>
      </c>
      <c r="Q654">
        <v>85.454499999999996</v>
      </c>
      <c r="R654">
        <v>10</v>
      </c>
      <c r="S654">
        <v>150</v>
      </c>
      <c r="T654">
        <v>126</v>
      </c>
      <c r="U654">
        <v>11</v>
      </c>
      <c r="V654">
        <v>11.454499999999999</v>
      </c>
      <c r="W654">
        <v>5.04</v>
      </c>
      <c r="X654" s="1">
        <v>43552</v>
      </c>
      <c r="Y654">
        <v>1</v>
      </c>
      <c r="Z654">
        <v>10</v>
      </c>
      <c r="AA654">
        <v>3</v>
      </c>
      <c r="AB654">
        <v>0</v>
      </c>
      <c r="AC654">
        <v>4</v>
      </c>
      <c r="AD654">
        <v>0</v>
      </c>
      <c r="AE654">
        <v>1</v>
      </c>
      <c r="AF654">
        <v>0</v>
      </c>
      <c r="AG654">
        <v>1</v>
      </c>
      <c r="AH654">
        <v>525</v>
      </c>
      <c r="AI654">
        <v>105</v>
      </c>
      <c r="AJ654">
        <v>360</v>
      </c>
      <c r="AK654">
        <v>60</v>
      </c>
    </row>
    <row r="655" spans="1:37" x14ac:dyDescent="0.2">
      <c r="A655">
        <v>512960</v>
      </c>
      <c r="B655" t="s">
        <v>482</v>
      </c>
      <c r="C655">
        <v>21</v>
      </c>
      <c r="D655" t="s">
        <v>1487</v>
      </c>
      <c r="E655" t="s">
        <v>619</v>
      </c>
      <c r="F655" t="s">
        <v>1489</v>
      </c>
      <c r="G655" t="s">
        <v>2156</v>
      </c>
      <c r="H655">
        <v>3</v>
      </c>
      <c r="I655">
        <v>3</v>
      </c>
      <c r="J655">
        <v>1</v>
      </c>
      <c r="K655">
        <v>33</v>
      </c>
      <c r="L655">
        <v>45</v>
      </c>
      <c r="M655">
        <v>3</v>
      </c>
      <c r="N655">
        <v>1</v>
      </c>
      <c r="O655">
        <v>32</v>
      </c>
      <c r="P655">
        <v>16.5</v>
      </c>
      <c r="Q655">
        <v>73.333299999999994</v>
      </c>
      <c r="R655">
        <v>3</v>
      </c>
      <c r="S655">
        <v>0</v>
      </c>
      <c r="T655">
        <v>0</v>
      </c>
      <c r="U655">
        <v>0</v>
      </c>
      <c r="Y655">
        <v>0</v>
      </c>
      <c r="Z655">
        <v>0</v>
      </c>
      <c r="AA655">
        <v>0</v>
      </c>
      <c r="AB655">
        <v>0</v>
      </c>
      <c r="AC655">
        <v>2</v>
      </c>
      <c r="AD655">
        <v>0</v>
      </c>
      <c r="AE655">
        <v>0</v>
      </c>
      <c r="AF655">
        <v>0</v>
      </c>
      <c r="AG655">
        <v>0</v>
      </c>
      <c r="AH655">
        <v>88</v>
      </c>
      <c r="AI655">
        <v>68</v>
      </c>
      <c r="AJ655">
        <v>0</v>
      </c>
      <c r="AK655">
        <v>20</v>
      </c>
    </row>
    <row r="656" spans="1:37" x14ac:dyDescent="0.2">
      <c r="A656">
        <v>513505</v>
      </c>
      <c r="B656" t="s">
        <v>482</v>
      </c>
      <c r="C656">
        <v>21</v>
      </c>
      <c r="D656" t="s">
        <v>1487</v>
      </c>
      <c r="E656" t="s">
        <v>1492</v>
      </c>
      <c r="F656" t="s">
        <v>1493</v>
      </c>
      <c r="G656" t="s">
        <v>2156</v>
      </c>
      <c r="H656">
        <v>4</v>
      </c>
      <c r="I656">
        <v>4</v>
      </c>
      <c r="J656">
        <v>1</v>
      </c>
      <c r="K656">
        <v>2</v>
      </c>
      <c r="L656">
        <v>7</v>
      </c>
      <c r="M656">
        <v>0</v>
      </c>
      <c r="N656">
        <v>0</v>
      </c>
      <c r="O656">
        <v>2</v>
      </c>
      <c r="P656">
        <v>0.66669999999999996</v>
      </c>
      <c r="Q656">
        <v>28.571400000000001</v>
      </c>
      <c r="R656">
        <v>4</v>
      </c>
      <c r="S656">
        <v>30</v>
      </c>
      <c r="T656">
        <v>32</v>
      </c>
      <c r="U656">
        <v>0</v>
      </c>
      <c r="W656">
        <v>6.4</v>
      </c>
      <c r="Y656">
        <v>0</v>
      </c>
      <c r="Z656">
        <v>1</v>
      </c>
      <c r="AA656">
        <v>4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2</v>
      </c>
      <c r="AI656">
        <v>-18</v>
      </c>
      <c r="AJ656">
        <v>10</v>
      </c>
      <c r="AK656">
        <v>10</v>
      </c>
    </row>
    <row r="657" spans="1:37" x14ac:dyDescent="0.2">
      <c r="A657">
        <v>528743</v>
      </c>
      <c r="B657" t="s">
        <v>482</v>
      </c>
      <c r="C657">
        <v>21</v>
      </c>
      <c r="D657" t="s">
        <v>1487</v>
      </c>
      <c r="E657" t="s">
        <v>1497</v>
      </c>
      <c r="F657" t="s">
        <v>1212</v>
      </c>
      <c r="G657" t="s">
        <v>2156</v>
      </c>
      <c r="H657">
        <v>7</v>
      </c>
      <c r="I657">
        <v>7</v>
      </c>
      <c r="J657">
        <v>2</v>
      </c>
      <c r="K657">
        <v>21</v>
      </c>
      <c r="L657">
        <v>46</v>
      </c>
      <c r="M657">
        <v>1</v>
      </c>
      <c r="N657">
        <v>0</v>
      </c>
      <c r="O657">
        <v>11</v>
      </c>
      <c r="P657">
        <v>4.2</v>
      </c>
      <c r="Q657">
        <v>45.652200000000001</v>
      </c>
      <c r="R657">
        <v>7</v>
      </c>
      <c r="S657">
        <v>102</v>
      </c>
      <c r="T657">
        <v>93</v>
      </c>
      <c r="U657">
        <v>8</v>
      </c>
      <c r="V657">
        <v>11.625</v>
      </c>
      <c r="W657">
        <v>5.4706000000000001</v>
      </c>
      <c r="X657" s="1">
        <v>43549</v>
      </c>
      <c r="Y657">
        <v>0</v>
      </c>
      <c r="Z657">
        <v>2</v>
      </c>
      <c r="AA657">
        <v>1</v>
      </c>
      <c r="AB657">
        <v>0</v>
      </c>
      <c r="AC657">
        <v>3</v>
      </c>
      <c r="AD657">
        <v>0</v>
      </c>
      <c r="AE657">
        <v>0</v>
      </c>
      <c r="AF657">
        <v>0</v>
      </c>
      <c r="AG657">
        <v>0</v>
      </c>
      <c r="AH657">
        <v>272</v>
      </c>
      <c r="AI657">
        <v>22</v>
      </c>
      <c r="AJ657">
        <v>220</v>
      </c>
      <c r="AK657">
        <v>30</v>
      </c>
    </row>
    <row r="658" spans="1:37" x14ac:dyDescent="0.2">
      <c r="A658">
        <v>844473</v>
      </c>
      <c r="B658" t="s">
        <v>482</v>
      </c>
      <c r="C658">
        <v>21</v>
      </c>
      <c r="D658" t="s">
        <v>1487</v>
      </c>
      <c r="E658" t="s">
        <v>1501</v>
      </c>
      <c r="F658" t="s">
        <v>528</v>
      </c>
      <c r="G658" t="s">
        <v>2156</v>
      </c>
      <c r="H658">
        <v>1</v>
      </c>
      <c r="I658">
        <v>1</v>
      </c>
      <c r="J658">
        <v>0</v>
      </c>
      <c r="K658">
        <v>29</v>
      </c>
      <c r="L658">
        <v>25</v>
      </c>
      <c r="M658">
        <v>2</v>
      </c>
      <c r="N658">
        <v>1</v>
      </c>
      <c r="O658">
        <v>29</v>
      </c>
      <c r="P658">
        <v>29</v>
      </c>
      <c r="Q658">
        <v>116</v>
      </c>
      <c r="R658">
        <v>1</v>
      </c>
      <c r="S658">
        <v>0</v>
      </c>
      <c r="T658">
        <v>0</v>
      </c>
      <c r="U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63</v>
      </c>
      <c r="AI658">
        <v>63</v>
      </c>
      <c r="AJ658">
        <v>0</v>
      </c>
      <c r="AK658">
        <v>0</v>
      </c>
    </row>
    <row r="659" spans="1:37" x14ac:dyDescent="0.2">
      <c r="A659">
        <v>513507</v>
      </c>
      <c r="B659" t="s">
        <v>482</v>
      </c>
      <c r="C659">
        <v>21</v>
      </c>
      <c r="D659" t="s">
        <v>1487</v>
      </c>
      <c r="E659" t="s">
        <v>896</v>
      </c>
      <c r="F659" t="s">
        <v>1494</v>
      </c>
      <c r="G659" t="s">
        <v>2156</v>
      </c>
      <c r="H659">
        <v>7</v>
      </c>
      <c r="I659">
        <v>7</v>
      </c>
      <c r="J659">
        <v>2</v>
      </c>
      <c r="K659">
        <v>17</v>
      </c>
      <c r="L659">
        <v>32</v>
      </c>
      <c r="M659">
        <v>0</v>
      </c>
      <c r="N659">
        <v>0</v>
      </c>
      <c r="O659">
        <v>5</v>
      </c>
      <c r="P659">
        <v>3.4</v>
      </c>
      <c r="Q659">
        <v>53.125</v>
      </c>
      <c r="R659">
        <v>7</v>
      </c>
      <c r="S659">
        <v>150</v>
      </c>
      <c r="T659">
        <v>100</v>
      </c>
      <c r="U659">
        <v>12</v>
      </c>
      <c r="V659">
        <v>8.3332999999999995</v>
      </c>
      <c r="W659">
        <v>4</v>
      </c>
      <c r="X659" s="1">
        <v>43532</v>
      </c>
      <c r="Y659">
        <v>2</v>
      </c>
      <c r="Z659">
        <v>5</v>
      </c>
      <c r="AA659">
        <v>2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1</v>
      </c>
      <c r="AH659">
        <v>447</v>
      </c>
      <c r="AI659">
        <v>-13</v>
      </c>
      <c r="AJ659">
        <v>450</v>
      </c>
      <c r="AK659">
        <v>10</v>
      </c>
    </row>
    <row r="660" spans="1:37" x14ac:dyDescent="0.2">
      <c r="A660">
        <v>1247664</v>
      </c>
      <c r="B660" t="s">
        <v>482</v>
      </c>
      <c r="C660">
        <v>21</v>
      </c>
      <c r="D660" t="s">
        <v>1487</v>
      </c>
      <c r="E660" t="s">
        <v>485</v>
      </c>
      <c r="F660" t="s">
        <v>1506</v>
      </c>
      <c r="G660" t="s">
        <v>2156</v>
      </c>
      <c r="H660">
        <v>3</v>
      </c>
      <c r="I660">
        <v>3</v>
      </c>
      <c r="J660">
        <v>0</v>
      </c>
      <c r="K660">
        <v>13</v>
      </c>
      <c r="L660">
        <v>26</v>
      </c>
      <c r="M660">
        <v>0</v>
      </c>
      <c r="N660">
        <v>0</v>
      </c>
      <c r="O660">
        <v>8</v>
      </c>
      <c r="P660">
        <v>4.3333000000000004</v>
      </c>
      <c r="Q660">
        <v>50</v>
      </c>
      <c r="R660">
        <v>3</v>
      </c>
      <c r="S660">
        <v>0</v>
      </c>
      <c r="T660">
        <v>0</v>
      </c>
      <c r="U660">
        <v>0</v>
      </c>
      <c r="Y660">
        <v>0</v>
      </c>
      <c r="Z660">
        <v>0</v>
      </c>
      <c r="AA660">
        <v>0</v>
      </c>
      <c r="AB660">
        <v>0</v>
      </c>
      <c r="AC660">
        <v>2</v>
      </c>
      <c r="AD660">
        <v>0</v>
      </c>
      <c r="AE660">
        <v>0</v>
      </c>
      <c r="AF660">
        <v>0</v>
      </c>
      <c r="AG660">
        <v>0</v>
      </c>
      <c r="AH660">
        <v>23</v>
      </c>
      <c r="AI660">
        <v>3</v>
      </c>
      <c r="AJ660">
        <v>0</v>
      </c>
      <c r="AK660">
        <v>20</v>
      </c>
    </row>
    <row r="661" spans="1:37" x14ac:dyDescent="0.2">
      <c r="A661">
        <v>828339</v>
      </c>
      <c r="B661" t="s">
        <v>482</v>
      </c>
      <c r="C661">
        <v>21</v>
      </c>
      <c r="D661" t="s">
        <v>1487</v>
      </c>
      <c r="E661" t="s">
        <v>672</v>
      </c>
      <c r="F661" t="s">
        <v>1500</v>
      </c>
      <c r="G661" t="s">
        <v>2156</v>
      </c>
      <c r="H661">
        <v>7</v>
      </c>
      <c r="I661">
        <v>7</v>
      </c>
      <c r="J661">
        <v>0</v>
      </c>
      <c r="K661">
        <v>66</v>
      </c>
      <c r="L661">
        <v>107</v>
      </c>
      <c r="M661">
        <v>1</v>
      </c>
      <c r="N661">
        <v>3</v>
      </c>
      <c r="O661">
        <v>30</v>
      </c>
      <c r="P661">
        <v>9.4285999999999994</v>
      </c>
      <c r="Q661">
        <v>61.682200000000002</v>
      </c>
      <c r="R661">
        <v>7</v>
      </c>
      <c r="S661">
        <v>110</v>
      </c>
      <c r="T661">
        <v>98</v>
      </c>
      <c r="U661">
        <v>4</v>
      </c>
      <c r="V661">
        <v>24.5</v>
      </c>
      <c r="W661">
        <v>5.3455000000000004</v>
      </c>
      <c r="X661" s="1">
        <v>43492</v>
      </c>
      <c r="Y661">
        <v>0</v>
      </c>
      <c r="Z661">
        <v>12</v>
      </c>
      <c r="AA661">
        <v>2</v>
      </c>
      <c r="AB661">
        <v>0</v>
      </c>
      <c r="AC661">
        <v>2</v>
      </c>
      <c r="AD661">
        <v>0</v>
      </c>
      <c r="AE661">
        <v>3</v>
      </c>
      <c r="AF661">
        <v>0</v>
      </c>
      <c r="AG661">
        <v>3</v>
      </c>
      <c r="AH661">
        <v>333</v>
      </c>
      <c r="AI661">
        <v>113</v>
      </c>
      <c r="AJ661">
        <v>140</v>
      </c>
      <c r="AK661">
        <v>80</v>
      </c>
    </row>
    <row r="662" spans="1:37" x14ac:dyDescent="0.2">
      <c r="A662">
        <v>1272846</v>
      </c>
      <c r="B662" t="s">
        <v>482</v>
      </c>
      <c r="C662">
        <v>21</v>
      </c>
      <c r="D662" t="s">
        <v>1487</v>
      </c>
      <c r="E662" t="s">
        <v>1511</v>
      </c>
      <c r="F662" t="s">
        <v>1512</v>
      </c>
      <c r="G662" t="s">
        <v>2156</v>
      </c>
      <c r="H662">
        <v>5</v>
      </c>
      <c r="I662">
        <v>5</v>
      </c>
      <c r="J662">
        <v>1</v>
      </c>
      <c r="K662">
        <v>13</v>
      </c>
      <c r="L662">
        <v>35</v>
      </c>
      <c r="M662">
        <v>0</v>
      </c>
      <c r="N662">
        <v>0</v>
      </c>
      <c r="O662">
        <v>8</v>
      </c>
      <c r="P662">
        <v>3.25</v>
      </c>
      <c r="Q662">
        <v>37.142899999999997</v>
      </c>
      <c r="R662">
        <v>5</v>
      </c>
      <c r="S662">
        <v>4</v>
      </c>
      <c r="T662">
        <v>15</v>
      </c>
      <c r="U662">
        <v>0</v>
      </c>
      <c r="W662">
        <v>22.5</v>
      </c>
      <c r="Y662">
        <v>0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3</v>
      </c>
      <c r="AI662">
        <v>3</v>
      </c>
      <c r="AJ662">
        <v>0</v>
      </c>
      <c r="AK662">
        <v>0</v>
      </c>
    </row>
    <row r="663" spans="1:37" x14ac:dyDescent="0.2">
      <c r="A663">
        <v>1247832</v>
      </c>
      <c r="B663" t="s">
        <v>482</v>
      </c>
      <c r="C663">
        <v>21</v>
      </c>
      <c r="D663" t="s">
        <v>1487</v>
      </c>
      <c r="E663" t="s">
        <v>1085</v>
      </c>
      <c r="F663" t="s">
        <v>1507</v>
      </c>
      <c r="G663" t="s">
        <v>2156</v>
      </c>
      <c r="H663">
        <v>1</v>
      </c>
      <c r="I663">
        <v>1</v>
      </c>
      <c r="J663">
        <v>0</v>
      </c>
      <c r="K663">
        <v>2</v>
      </c>
      <c r="L663">
        <v>7</v>
      </c>
      <c r="M663">
        <v>0</v>
      </c>
      <c r="N663">
        <v>0</v>
      </c>
      <c r="O663">
        <v>2</v>
      </c>
      <c r="P663">
        <v>2</v>
      </c>
      <c r="Q663">
        <v>28.571400000000001</v>
      </c>
      <c r="R663">
        <v>1</v>
      </c>
      <c r="S663">
        <v>0</v>
      </c>
      <c r="T663">
        <v>0</v>
      </c>
      <c r="U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2</v>
      </c>
      <c r="AI663">
        <v>2</v>
      </c>
      <c r="AJ663">
        <v>0</v>
      </c>
      <c r="AK663">
        <v>0</v>
      </c>
    </row>
    <row r="664" spans="1:37" x14ac:dyDescent="0.2">
      <c r="A664">
        <v>513504</v>
      </c>
      <c r="B664" t="s">
        <v>482</v>
      </c>
      <c r="C664">
        <v>21</v>
      </c>
      <c r="D664" t="s">
        <v>1487</v>
      </c>
      <c r="E664" t="s">
        <v>587</v>
      </c>
      <c r="F664" t="s">
        <v>1491</v>
      </c>
      <c r="G664" t="s">
        <v>2156</v>
      </c>
      <c r="H664">
        <v>7</v>
      </c>
      <c r="I664">
        <v>7</v>
      </c>
      <c r="J664">
        <v>0</v>
      </c>
      <c r="K664">
        <v>56</v>
      </c>
      <c r="L664">
        <v>88</v>
      </c>
      <c r="M664">
        <v>2</v>
      </c>
      <c r="N664">
        <v>1</v>
      </c>
      <c r="O664">
        <v>17</v>
      </c>
      <c r="P664">
        <v>8</v>
      </c>
      <c r="Q664">
        <v>63.636400000000002</v>
      </c>
      <c r="R664">
        <v>7</v>
      </c>
      <c r="S664">
        <v>0</v>
      </c>
      <c r="T664">
        <v>0</v>
      </c>
      <c r="U664">
        <v>0</v>
      </c>
      <c r="Y664">
        <v>0</v>
      </c>
      <c r="Z664">
        <v>0</v>
      </c>
      <c r="AA664">
        <v>0</v>
      </c>
      <c r="AB664">
        <v>0</v>
      </c>
      <c r="AC664">
        <v>3</v>
      </c>
      <c r="AD664">
        <v>0</v>
      </c>
      <c r="AE664">
        <v>0</v>
      </c>
      <c r="AF664">
        <v>0</v>
      </c>
      <c r="AG664">
        <v>1</v>
      </c>
      <c r="AH664">
        <v>100</v>
      </c>
      <c r="AI664">
        <v>60</v>
      </c>
      <c r="AJ664">
        <v>0</v>
      </c>
      <c r="AK664">
        <v>40</v>
      </c>
    </row>
    <row r="665" spans="1:37" x14ac:dyDescent="0.2">
      <c r="A665">
        <v>43814</v>
      </c>
      <c r="B665" t="s">
        <v>482</v>
      </c>
      <c r="C665">
        <v>21</v>
      </c>
      <c r="D665" t="s">
        <v>1487</v>
      </c>
      <c r="E665" t="s">
        <v>1488</v>
      </c>
      <c r="F665" t="s">
        <v>793</v>
      </c>
      <c r="G665" t="s">
        <v>2156</v>
      </c>
      <c r="H665">
        <v>10</v>
      </c>
      <c r="I665">
        <v>10</v>
      </c>
      <c r="J665">
        <v>0</v>
      </c>
      <c r="K665">
        <v>156</v>
      </c>
      <c r="L665">
        <v>277</v>
      </c>
      <c r="M665">
        <v>9</v>
      </c>
      <c r="N665">
        <v>1</v>
      </c>
      <c r="O665">
        <v>36</v>
      </c>
      <c r="P665">
        <v>15.6</v>
      </c>
      <c r="Q665">
        <v>56.317700000000002</v>
      </c>
      <c r="R665">
        <v>10</v>
      </c>
      <c r="S665">
        <v>41</v>
      </c>
      <c r="T665">
        <v>51</v>
      </c>
      <c r="U665">
        <v>0</v>
      </c>
      <c r="W665">
        <v>7.4634</v>
      </c>
      <c r="Y665">
        <v>0</v>
      </c>
      <c r="Z665">
        <v>4</v>
      </c>
      <c r="AA665">
        <v>3</v>
      </c>
      <c r="AB665">
        <v>0</v>
      </c>
      <c r="AC665">
        <v>5</v>
      </c>
      <c r="AD665">
        <v>1</v>
      </c>
      <c r="AE665">
        <v>3</v>
      </c>
      <c r="AF665">
        <v>3</v>
      </c>
      <c r="AG665">
        <v>3</v>
      </c>
      <c r="AH665">
        <v>427</v>
      </c>
      <c r="AI665">
        <v>247</v>
      </c>
      <c r="AJ665">
        <v>0</v>
      </c>
      <c r="AK665">
        <v>180</v>
      </c>
    </row>
    <row r="666" spans="1:37" x14ac:dyDescent="0.2">
      <c r="A666">
        <v>828336</v>
      </c>
      <c r="B666" t="s">
        <v>482</v>
      </c>
      <c r="C666">
        <v>21</v>
      </c>
      <c r="D666" t="s">
        <v>1487</v>
      </c>
      <c r="E666" t="s">
        <v>1498</v>
      </c>
      <c r="F666" t="s">
        <v>1499</v>
      </c>
      <c r="G666" t="s">
        <v>2156</v>
      </c>
      <c r="H666">
        <v>10</v>
      </c>
      <c r="I666">
        <v>10</v>
      </c>
      <c r="J666">
        <v>1</v>
      </c>
      <c r="K666">
        <v>35</v>
      </c>
      <c r="L666">
        <v>51</v>
      </c>
      <c r="M666">
        <v>3</v>
      </c>
      <c r="N666">
        <v>0</v>
      </c>
      <c r="O666">
        <v>11</v>
      </c>
      <c r="P666">
        <v>3.8889</v>
      </c>
      <c r="Q666">
        <v>68.627499999999998</v>
      </c>
      <c r="R666">
        <v>10</v>
      </c>
      <c r="S666">
        <v>90</v>
      </c>
      <c r="T666">
        <v>100</v>
      </c>
      <c r="U666">
        <v>4</v>
      </c>
      <c r="V666">
        <v>25</v>
      </c>
      <c r="W666">
        <v>6.6666999999999996</v>
      </c>
      <c r="X666" s="1">
        <v>43492</v>
      </c>
      <c r="Y666">
        <v>0</v>
      </c>
      <c r="Z666">
        <v>10</v>
      </c>
      <c r="AA666">
        <v>6</v>
      </c>
      <c r="AB666">
        <v>0</v>
      </c>
      <c r="AC666">
        <v>4</v>
      </c>
      <c r="AD666">
        <v>0</v>
      </c>
      <c r="AE666">
        <v>2</v>
      </c>
      <c r="AF666">
        <v>0</v>
      </c>
      <c r="AG666">
        <v>0</v>
      </c>
      <c r="AH666">
        <v>188</v>
      </c>
      <c r="AI666">
        <v>38</v>
      </c>
      <c r="AJ666">
        <v>90</v>
      </c>
      <c r="AK666">
        <v>60</v>
      </c>
    </row>
    <row r="667" spans="1:37" x14ac:dyDescent="0.2">
      <c r="A667">
        <v>1212184</v>
      </c>
      <c r="B667" t="s">
        <v>482</v>
      </c>
      <c r="C667">
        <v>21</v>
      </c>
      <c r="D667" t="s">
        <v>1487</v>
      </c>
      <c r="E667" t="s">
        <v>606</v>
      </c>
      <c r="F667" t="s">
        <v>928</v>
      </c>
      <c r="G667" t="s">
        <v>2156</v>
      </c>
      <c r="H667">
        <v>9</v>
      </c>
      <c r="I667">
        <v>9</v>
      </c>
      <c r="J667">
        <v>1</v>
      </c>
      <c r="K667">
        <v>33</v>
      </c>
      <c r="L667">
        <v>63</v>
      </c>
      <c r="M667">
        <v>2</v>
      </c>
      <c r="N667">
        <v>1</v>
      </c>
      <c r="O667">
        <v>14</v>
      </c>
      <c r="P667">
        <v>4.125</v>
      </c>
      <c r="Q667">
        <v>52.381</v>
      </c>
      <c r="R667">
        <v>9</v>
      </c>
      <c r="S667">
        <v>18</v>
      </c>
      <c r="T667">
        <v>22</v>
      </c>
      <c r="U667">
        <v>1</v>
      </c>
      <c r="V667">
        <v>22</v>
      </c>
      <c r="W667">
        <v>7.3333000000000004</v>
      </c>
      <c r="X667" s="1">
        <v>43477</v>
      </c>
      <c r="Y667">
        <v>0</v>
      </c>
      <c r="Z667">
        <v>1</v>
      </c>
      <c r="AA667">
        <v>0</v>
      </c>
      <c r="AB667">
        <v>0</v>
      </c>
      <c r="AC667">
        <v>3</v>
      </c>
      <c r="AD667">
        <v>0</v>
      </c>
      <c r="AE667">
        <v>0</v>
      </c>
      <c r="AF667">
        <v>0</v>
      </c>
      <c r="AG667">
        <v>0</v>
      </c>
      <c r="AH667">
        <v>67</v>
      </c>
      <c r="AI667">
        <v>17</v>
      </c>
      <c r="AJ667">
        <v>20</v>
      </c>
      <c r="AK667">
        <v>30</v>
      </c>
    </row>
    <row r="668" spans="1:37" x14ac:dyDescent="0.2">
      <c r="A668">
        <v>1288509</v>
      </c>
      <c r="B668" t="s">
        <v>482</v>
      </c>
      <c r="C668">
        <v>21</v>
      </c>
      <c r="D668" t="s">
        <v>1487</v>
      </c>
      <c r="E668" t="s">
        <v>1513</v>
      </c>
      <c r="F668" t="s">
        <v>1513</v>
      </c>
      <c r="G668" t="s">
        <v>2156</v>
      </c>
      <c r="H668">
        <v>2</v>
      </c>
      <c r="I668">
        <v>2</v>
      </c>
      <c r="J668">
        <v>0</v>
      </c>
      <c r="K668">
        <v>0</v>
      </c>
      <c r="L668">
        <v>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</v>
      </c>
      <c r="S668">
        <v>0</v>
      </c>
      <c r="T668">
        <v>0</v>
      </c>
      <c r="U668">
        <v>0</v>
      </c>
      <c r="Y668">
        <v>0</v>
      </c>
      <c r="Z668">
        <v>0</v>
      </c>
      <c r="AA668">
        <v>0</v>
      </c>
      <c r="AB668">
        <v>0</v>
      </c>
      <c r="AC668">
        <v>1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-20</v>
      </c>
      <c r="AJ668">
        <v>0</v>
      </c>
      <c r="AK668">
        <v>20</v>
      </c>
    </row>
    <row r="669" spans="1:37" x14ac:dyDescent="0.2">
      <c r="A669">
        <v>1261939</v>
      </c>
      <c r="B669" t="s">
        <v>482</v>
      </c>
      <c r="C669">
        <v>21</v>
      </c>
      <c r="D669" t="s">
        <v>1487</v>
      </c>
      <c r="E669" t="s">
        <v>774</v>
      </c>
      <c r="F669" t="s">
        <v>1508</v>
      </c>
      <c r="G669" t="s">
        <v>2156</v>
      </c>
      <c r="H669">
        <v>5</v>
      </c>
      <c r="I669">
        <v>5</v>
      </c>
      <c r="J669">
        <v>0</v>
      </c>
      <c r="K669">
        <v>32</v>
      </c>
      <c r="L669">
        <v>75</v>
      </c>
      <c r="M669">
        <v>2</v>
      </c>
      <c r="N669">
        <v>0</v>
      </c>
      <c r="O669">
        <v>13</v>
      </c>
      <c r="P669">
        <v>6.4</v>
      </c>
      <c r="Q669">
        <v>42.666699999999999</v>
      </c>
      <c r="R669">
        <v>5</v>
      </c>
      <c r="S669">
        <v>0</v>
      </c>
      <c r="T669">
        <v>0</v>
      </c>
      <c r="U669">
        <v>0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0</v>
      </c>
      <c r="AE669">
        <v>0</v>
      </c>
      <c r="AF669">
        <v>0</v>
      </c>
      <c r="AG669">
        <v>0</v>
      </c>
      <c r="AH669">
        <v>34</v>
      </c>
      <c r="AI669">
        <v>14</v>
      </c>
      <c r="AJ669">
        <v>0</v>
      </c>
      <c r="AK669">
        <v>20</v>
      </c>
    </row>
    <row r="670" spans="1:37" x14ac:dyDescent="0.2">
      <c r="A670">
        <v>513503</v>
      </c>
      <c r="B670" t="s">
        <v>482</v>
      </c>
      <c r="C670">
        <v>21</v>
      </c>
      <c r="D670" t="s">
        <v>1487</v>
      </c>
      <c r="E670" t="s">
        <v>774</v>
      </c>
      <c r="F670" t="s">
        <v>1490</v>
      </c>
      <c r="G670" t="s">
        <v>2156</v>
      </c>
      <c r="H670">
        <v>9</v>
      </c>
      <c r="I670">
        <v>9</v>
      </c>
      <c r="J670">
        <v>3</v>
      </c>
      <c r="K670">
        <v>11</v>
      </c>
      <c r="L670">
        <v>47</v>
      </c>
      <c r="M670">
        <v>1</v>
      </c>
      <c r="N670">
        <v>0</v>
      </c>
      <c r="O670">
        <v>5</v>
      </c>
      <c r="P670">
        <v>1.8332999999999999</v>
      </c>
      <c r="Q670">
        <v>23.404299999999999</v>
      </c>
      <c r="R670">
        <v>9</v>
      </c>
      <c r="S670">
        <v>120</v>
      </c>
      <c r="T670">
        <v>107</v>
      </c>
      <c r="U670">
        <v>4</v>
      </c>
      <c r="V670">
        <v>26.75</v>
      </c>
      <c r="W670">
        <v>5.35</v>
      </c>
      <c r="X670" s="1">
        <v>43508</v>
      </c>
      <c r="Y670">
        <v>0</v>
      </c>
      <c r="Z670">
        <v>9</v>
      </c>
      <c r="AA670">
        <v>1</v>
      </c>
      <c r="AB670">
        <v>0</v>
      </c>
      <c r="AC670">
        <v>5</v>
      </c>
      <c r="AD670">
        <v>0</v>
      </c>
      <c r="AE670">
        <v>0</v>
      </c>
      <c r="AF670">
        <v>0</v>
      </c>
      <c r="AG670">
        <v>3</v>
      </c>
      <c r="AH670">
        <v>252</v>
      </c>
      <c r="AI670">
        <v>12</v>
      </c>
      <c r="AJ670">
        <v>160</v>
      </c>
      <c r="AK670">
        <v>80</v>
      </c>
    </row>
    <row r="671" spans="1:37" x14ac:dyDescent="0.2">
      <c r="A671">
        <v>1261941</v>
      </c>
      <c r="B671" t="s">
        <v>482</v>
      </c>
      <c r="C671">
        <v>21</v>
      </c>
      <c r="D671" t="s">
        <v>1487</v>
      </c>
      <c r="E671" t="s">
        <v>1509</v>
      </c>
      <c r="F671" t="s">
        <v>1510</v>
      </c>
      <c r="G671" t="s">
        <v>2156</v>
      </c>
      <c r="H671">
        <v>3</v>
      </c>
      <c r="I671">
        <v>3</v>
      </c>
      <c r="J671">
        <v>0</v>
      </c>
      <c r="K671">
        <v>30</v>
      </c>
      <c r="L671">
        <v>41</v>
      </c>
      <c r="M671">
        <v>2</v>
      </c>
      <c r="N671">
        <v>1</v>
      </c>
      <c r="O671">
        <v>23</v>
      </c>
      <c r="P671">
        <v>10</v>
      </c>
      <c r="Q671">
        <v>73.170699999999997</v>
      </c>
      <c r="R671">
        <v>3</v>
      </c>
      <c r="S671">
        <v>54</v>
      </c>
      <c r="T671">
        <v>46</v>
      </c>
      <c r="U671">
        <v>5</v>
      </c>
      <c r="V671">
        <v>9.1999999999999993</v>
      </c>
      <c r="W671">
        <v>5.1111000000000004</v>
      </c>
      <c r="X671" s="1">
        <v>43523</v>
      </c>
      <c r="Y671">
        <v>2</v>
      </c>
      <c r="Z671">
        <v>2</v>
      </c>
      <c r="AA671">
        <v>2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0</v>
      </c>
      <c r="AH671">
        <v>294</v>
      </c>
      <c r="AI671">
        <v>54</v>
      </c>
      <c r="AJ671">
        <v>220</v>
      </c>
      <c r="AK671">
        <v>20</v>
      </c>
    </row>
    <row r="672" spans="1:37" x14ac:dyDescent="0.2">
      <c r="A672">
        <v>513508</v>
      </c>
      <c r="B672" t="s">
        <v>482</v>
      </c>
      <c r="C672">
        <v>21</v>
      </c>
      <c r="D672" t="s">
        <v>1487</v>
      </c>
      <c r="E672" t="s">
        <v>1495</v>
      </c>
      <c r="F672" t="s">
        <v>1496</v>
      </c>
      <c r="G672" t="s">
        <v>2156</v>
      </c>
      <c r="H672">
        <v>11</v>
      </c>
      <c r="I672">
        <v>11</v>
      </c>
      <c r="J672">
        <v>1</v>
      </c>
      <c r="K672">
        <v>104</v>
      </c>
      <c r="L672">
        <v>143</v>
      </c>
      <c r="M672">
        <v>3</v>
      </c>
      <c r="N672">
        <v>9</v>
      </c>
      <c r="O672">
        <v>64</v>
      </c>
      <c r="P672">
        <v>10.4</v>
      </c>
      <c r="Q672">
        <v>72.7273</v>
      </c>
      <c r="R672">
        <v>11</v>
      </c>
      <c r="S672">
        <v>227</v>
      </c>
      <c r="T672">
        <v>179</v>
      </c>
      <c r="U672">
        <v>13</v>
      </c>
      <c r="V672">
        <v>13.7692</v>
      </c>
      <c r="W672">
        <v>4.7313000000000001</v>
      </c>
      <c r="X672" s="1">
        <v>43572</v>
      </c>
      <c r="Y672">
        <v>2</v>
      </c>
      <c r="Z672">
        <v>11</v>
      </c>
      <c r="AA672">
        <v>10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2</v>
      </c>
      <c r="AH672">
        <v>803</v>
      </c>
      <c r="AI672">
        <v>273</v>
      </c>
      <c r="AJ672">
        <v>500</v>
      </c>
      <c r="AK672">
        <v>30</v>
      </c>
    </row>
    <row r="673" spans="1:37" x14ac:dyDescent="0.2">
      <c r="A673">
        <v>1324313</v>
      </c>
      <c r="B673" t="s">
        <v>482</v>
      </c>
      <c r="C673">
        <v>21</v>
      </c>
      <c r="D673" t="s">
        <v>1487</v>
      </c>
      <c r="E673" t="s">
        <v>1514</v>
      </c>
      <c r="F673" t="s">
        <v>528</v>
      </c>
      <c r="G673" t="s">
        <v>2156</v>
      </c>
      <c r="H673">
        <v>3</v>
      </c>
      <c r="I673">
        <v>3</v>
      </c>
      <c r="J673">
        <v>1</v>
      </c>
      <c r="K673">
        <v>3</v>
      </c>
      <c r="L673">
        <v>10</v>
      </c>
      <c r="M673">
        <v>0</v>
      </c>
      <c r="N673">
        <v>0</v>
      </c>
      <c r="O673">
        <v>3</v>
      </c>
      <c r="P673">
        <v>1.5</v>
      </c>
      <c r="Q673">
        <v>30</v>
      </c>
      <c r="R673">
        <v>3</v>
      </c>
      <c r="S673">
        <v>6</v>
      </c>
      <c r="T673">
        <v>3</v>
      </c>
      <c r="U673">
        <v>0</v>
      </c>
      <c r="W673">
        <v>3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3</v>
      </c>
      <c r="AI673">
        <v>3</v>
      </c>
      <c r="AJ673">
        <v>0</v>
      </c>
      <c r="AK673">
        <v>0</v>
      </c>
    </row>
    <row r="674" spans="1:37" x14ac:dyDescent="0.2">
      <c r="A674">
        <v>846500</v>
      </c>
      <c r="B674" t="s">
        <v>482</v>
      </c>
      <c r="C674">
        <v>21</v>
      </c>
      <c r="D674" t="s">
        <v>1487</v>
      </c>
      <c r="E674" t="s">
        <v>1502</v>
      </c>
      <c r="F674" t="s">
        <v>1503</v>
      </c>
      <c r="G674" t="s">
        <v>2156</v>
      </c>
      <c r="H674">
        <v>4</v>
      </c>
      <c r="I674">
        <v>4</v>
      </c>
      <c r="J674">
        <v>0</v>
      </c>
      <c r="K674">
        <v>16</v>
      </c>
      <c r="L674">
        <v>39</v>
      </c>
      <c r="M674">
        <v>0</v>
      </c>
      <c r="N674">
        <v>0</v>
      </c>
      <c r="O674">
        <v>15</v>
      </c>
      <c r="P674">
        <v>4</v>
      </c>
      <c r="Q674">
        <v>41.025599999999997</v>
      </c>
      <c r="R674">
        <v>4</v>
      </c>
      <c r="S674">
        <v>0</v>
      </c>
      <c r="T674">
        <v>0</v>
      </c>
      <c r="U674">
        <v>0</v>
      </c>
      <c r="Y674">
        <v>0</v>
      </c>
      <c r="Z674">
        <v>0</v>
      </c>
      <c r="AA674">
        <v>0</v>
      </c>
      <c r="AB674">
        <v>0</v>
      </c>
      <c r="AC674">
        <v>1</v>
      </c>
      <c r="AD674">
        <v>0</v>
      </c>
      <c r="AE674">
        <v>3</v>
      </c>
      <c r="AF674">
        <v>0</v>
      </c>
      <c r="AG674">
        <v>2</v>
      </c>
      <c r="AH674">
        <v>66</v>
      </c>
      <c r="AI674">
        <v>6</v>
      </c>
      <c r="AJ674">
        <v>0</v>
      </c>
      <c r="AK674">
        <v>60</v>
      </c>
    </row>
    <row r="675" spans="1:37" x14ac:dyDescent="0.2">
      <c r="A675">
        <v>1247022</v>
      </c>
      <c r="B675" t="s">
        <v>482</v>
      </c>
      <c r="C675">
        <v>21</v>
      </c>
      <c r="D675" t="s">
        <v>1515</v>
      </c>
      <c r="E675" t="s">
        <v>1534</v>
      </c>
      <c r="F675" t="s">
        <v>1535</v>
      </c>
      <c r="G675" t="s">
        <v>2156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R675">
        <v>1</v>
      </c>
      <c r="S675">
        <v>0</v>
      </c>
      <c r="T675">
        <v>0</v>
      </c>
      <c r="U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</row>
    <row r="676" spans="1:37" x14ac:dyDescent="0.2">
      <c r="A676">
        <v>41413</v>
      </c>
      <c r="B676" t="s">
        <v>482</v>
      </c>
      <c r="C676">
        <v>21</v>
      </c>
      <c r="D676" t="s">
        <v>1515</v>
      </c>
      <c r="E676" t="s">
        <v>1516</v>
      </c>
      <c r="F676" t="s">
        <v>1517</v>
      </c>
      <c r="G676" t="s">
        <v>2156</v>
      </c>
      <c r="H676">
        <v>1</v>
      </c>
      <c r="I676">
        <v>1</v>
      </c>
      <c r="J676">
        <v>0</v>
      </c>
      <c r="K676">
        <v>13</v>
      </c>
      <c r="L676">
        <v>29</v>
      </c>
      <c r="M676">
        <v>0</v>
      </c>
      <c r="N676">
        <v>0</v>
      </c>
      <c r="O676">
        <v>13</v>
      </c>
      <c r="P676">
        <v>13</v>
      </c>
      <c r="Q676">
        <v>44.827599999999997</v>
      </c>
      <c r="R676">
        <v>1</v>
      </c>
      <c r="S676">
        <v>0</v>
      </c>
      <c r="T676">
        <v>0</v>
      </c>
      <c r="U676">
        <v>0</v>
      </c>
      <c r="Y676">
        <v>0</v>
      </c>
      <c r="Z676">
        <v>0</v>
      </c>
      <c r="AA676">
        <v>0</v>
      </c>
      <c r="AB676">
        <v>0</v>
      </c>
      <c r="AC676">
        <v>1</v>
      </c>
      <c r="AD676">
        <v>0</v>
      </c>
      <c r="AE676">
        <v>0</v>
      </c>
      <c r="AF676">
        <v>0</v>
      </c>
      <c r="AG676">
        <v>0</v>
      </c>
      <c r="AH676">
        <v>23</v>
      </c>
      <c r="AI676">
        <v>13</v>
      </c>
      <c r="AJ676">
        <v>0</v>
      </c>
      <c r="AK676">
        <v>10</v>
      </c>
    </row>
    <row r="677" spans="1:37" x14ac:dyDescent="0.2">
      <c r="A677">
        <v>821142</v>
      </c>
      <c r="B677" t="s">
        <v>482</v>
      </c>
      <c r="C677">
        <v>21</v>
      </c>
      <c r="D677" t="s">
        <v>1515</v>
      </c>
      <c r="E677" t="s">
        <v>1382</v>
      </c>
      <c r="F677" t="s">
        <v>1529</v>
      </c>
      <c r="G677" t="s">
        <v>2156</v>
      </c>
      <c r="H677">
        <v>6</v>
      </c>
      <c r="I677">
        <v>6</v>
      </c>
      <c r="J677">
        <v>0</v>
      </c>
      <c r="K677">
        <v>14</v>
      </c>
      <c r="L677">
        <v>42</v>
      </c>
      <c r="M677">
        <v>1</v>
      </c>
      <c r="N677">
        <v>0</v>
      </c>
      <c r="O677">
        <v>7</v>
      </c>
      <c r="P677">
        <v>2.3332999999999999</v>
      </c>
      <c r="Q677">
        <v>33.333300000000001</v>
      </c>
      <c r="R677">
        <v>6</v>
      </c>
      <c r="S677">
        <v>0</v>
      </c>
      <c r="T677">
        <v>0</v>
      </c>
      <c r="U677">
        <v>0</v>
      </c>
      <c r="Y677">
        <v>0</v>
      </c>
      <c r="Z677">
        <v>0</v>
      </c>
      <c r="AA677">
        <v>0</v>
      </c>
      <c r="AB677">
        <v>0</v>
      </c>
      <c r="AC677">
        <v>3</v>
      </c>
      <c r="AD677">
        <v>0</v>
      </c>
      <c r="AE677">
        <v>1</v>
      </c>
      <c r="AF677">
        <v>0</v>
      </c>
      <c r="AG677">
        <v>0</v>
      </c>
      <c r="AH677">
        <v>15</v>
      </c>
      <c r="AI677">
        <v>-25</v>
      </c>
      <c r="AJ677">
        <v>0</v>
      </c>
      <c r="AK677">
        <v>40</v>
      </c>
    </row>
    <row r="678" spans="1:37" x14ac:dyDescent="0.2">
      <c r="A678">
        <v>587501</v>
      </c>
      <c r="B678" t="s">
        <v>482</v>
      </c>
      <c r="C678">
        <v>21</v>
      </c>
      <c r="D678" t="s">
        <v>1515</v>
      </c>
      <c r="E678" t="s">
        <v>1526</v>
      </c>
      <c r="F678" t="s">
        <v>791</v>
      </c>
      <c r="G678" t="s">
        <v>2156</v>
      </c>
      <c r="H678">
        <v>11</v>
      </c>
      <c r="I678">
        <v>11</v>
      </c>
      <c r="J678">
        <v>2</v>
      </c>
      <c r="K678">
        <v>168</v>
      </c>
      <c r="L678">
        <v>162</v>
      </c>
      <c r="M678">
        <v>9</v>
      </c>
      <c r="N678">
        <v>13</v>
      </c>
      <c r="O678">
        <v>55</v>
      </c>
      <c r="P678">
        <v>18.666699999999999</v>
      </c>
      <c r="Q678">
        <v>103.7037</v>
      </c>
      <c r="R678">
        <v>11</v>
      </c>
      <c r="S678">
        <v>252</v>
      </c>
      <c r="T678">
        <v>188</v>
      </c>
      <c r="U678">
        <v>21</v>
      </c>
      <c r="V678">
        <v>8.9524000000000008</v>
      </c>
      <c r="W678">
        <v>4.4762000000000004</v>
      </c>
      <c r="X678" s="1">
        <v>43571</v>
      </c>
      <c r="Y678">
        <v>3</v>
      </c>
      <c r="Z678">
        <v>25</v>
      </c>
      <c r="AA678">
        <v>4</v>
      </c>
      <c r="AB678">
        <v>0</v>
      </c>
      <c r="AC678">
        <v>5</v>
      </c>
      <c r="AD678">
        <v>0</v>
      </c>
      <c r="AE678">
        <v>0</v>
      </c>
      <c r="AF678">
        <v>2</v>
      </c>
      <c r="AG678">
        <v>0</v>
      </c>
      <c r="AH678">
        <v>1343</v>
      </c>
      <c r="AI678">
        <v>463</v>
      </c>
      <c r="AJ678">
        <v>790</v>
      </c>
      <c r="AK678">
        <v>90</v>
      </c>
    </row>
    <row r="679" spans="1:37" x14ac:dyDescent="0.2">
      <c r="A679">
        <v>809622</v>
      </c>
      <c r="B679" t="s">
        <v>482</v>
      </c>
      <c r="C679">
        <v>21</v>
      </c>
      <c r="D679" t="s">
        <v>1515</v>
      </c>
      <c r="E679" t="s">
        <v>1385</v>
      </c>
      <c r="F679" t="s">
        <v>1528</v>
      </c>
      <c r="G679" t="s">
        <v>2156</v>
      </c>
      <c r="H679">
        <v>11</v>
      </c>
      <c r="I679">
        <v>11</v>
      </c>
      <c r="J679">
        <v>4</v>
      </c>
      <c r="K679">
        <v>17</v>
      </c>
      <c r="L679">
        <v>38</v>
      </c>
      <c r="M679">
        <v>0</v>
      </c>
      <c r="N679">
        <v>0</v>
      </c>
      <c r="O679">
        <v>8</v>
      </c>
      <c r="P679">
        <v>2.4285999999999999</v>
      </c>
      <c r="Q679">
        <v>44.736800000000002</v>
      </c>
      <c r="R679">
        <v>11</v>
      </c>
      <c r="S679">
        <v>234</v>
      </c>
      <c r="T679">
        <v>150</v>
      </c>
      <c r="U679">
        <v>14</v>
      </c>
      <c r="V679">
        <v>10.7143</v>
      </c>
      <c r="W679">
        <v>3.8462000000000001</v>
      </c>
      <c r="X679" s="1">
        <v>43529</v>
      </c>
      <c r="Y679">
        <v>3</v>
      </c>
      <c r="Z679">
        <v>23</v>
      </c>
      <c r="AA679">
        <v>1</v>
      </c>
      <c r="AB679">
        <v>0</v>
      </c>
      <c r="AC679">
        <v>4</v>
      </c>
      <c r="AD679">
        <v>0</v>
      </c>
      <c r="AE679">
        <v>7</v>
      </c>
      <c r="AF679">
        <v>4</v>
      </c>
      <c r="AG679">
        <v>0</v>
      </c>
      <c r="AH679">
        <v>767</v>
      </c>
      <c r="AI679">
        <v>-13</v>
      </c>
      <c r="AJ679">
        <v>590</v>
      </c>
      <c r="AK679">
        <v>190</v>
      </c>
    </row>
    <row r="680" spans="1:37" x14ac:dyDescent="0.2">
      <c r="A680">
        <v>513119</v>
      </c>
      <c r="B680" t="s">
        <v>482</v>
      </c>
      <c r="C680">
        <v>21</v>
      </c>
      <c r="D680" t="s">
        <v>1515</v>
      </c>
      <c r="E680" t="s">
        <v>1385</v>
      </c>
      <c r="F680" t="s">
        <v>1520</v>
      </c>
      <c r="G680" t="s">
        <v>2156</v>
      </c>
      <c r="H680">
        <v>4</v>
      </c>
      <c r="I680">
        <v>4</v>
      </c>
      <c r="J680">
        <v>2</v>
      </c>
      <c r="K680">
        <v>1</v>
      </c>
      <c r="L680">
        <v>3</v>
      </c>
      <c r="M680">
        <v>0</v>
      </c>
      <c r="N680">
        <v>0</v>
      </c>
      <c r="O680">
        <v>1</v>
      </c>
      <c r="P680">
        <v>0.5</v>
      </c>
      <c r="Q680">
        <v>33.333300000000001</v>
      </c>
      <c r="R680">
        <v>4</v>
      </c>
      <c r="S680">
        <v>40</v>
      </c>
      <c r="T680">
        <v>50</v>
      </c>
      <c r="U680">
        <v>3</v>
      </c>
      <c r="V680">
        <v>16.666699999999999</v>
      </c>
      <c r="W680">
        <v>7.5</v>
      </c>
      <c r="X680" s="1">
        <v>43532</v>
      </c>
      <c r="Y680">
        <v>0</v>
      </c>
      <c r="Z680">
        <v>3</v>
      </c>
      <c r="AA680">
        <v>1</v>
      </c>
      <c r="AB680">
        <v>0</v>
      </c>
      <c r="AC680">
        <v>1</v>
      </c>
      <c r="AD680">
        <v>0</v>
      </c>
      <c r="AE680">
        <v>0</v>
      </c>
      <c r="AF680">
        <v>0</v>
      </c>
      <c r="AG680">
        <v>0</v>
      </c>
      <c r="AH680">
        <v>61</v>
      </c>
      <c r="AI680">
        <v>-9</v>
      </c>
      <c r="AJ680">
        <v>60</v>
      </c>
      <c r="AK680">
        <v>10</v>
      </c>
    </row>
    <row r="681" spans="1:37" x14ac:dyDescent="0.2">
      <c r="A681">
        <v>1247069</v>
      </c>
      <c r="B681" t="s">
        <v>482</v>
      </c>
      <c r="C681">
        <v>21</v>
      </c>
      <c r="D681" t="s">
        <v>1515</v>
      </c>
      <c r="E681" t="s">
        <v>1536</v>
      </c>
      <c r="F681" t="s">
        <v>1537</v>
      </c>
      <c r="G681" t="s">
        <v>2156</v>
      </c>
      <c r="H681">
        <v>1</v>
      </c>
      <c r="I681">
        <v>1</v>
      </c>
      <c r="J681">
        <v>0</v>
      </c>
      <c r="K681">
        <v>6</v>
      </c>
      <c r="L681">
        <v>17</v>
      </c>
      <c r="M681">
        <v>1</v>
      </c>
      <c r="N681">
        <v>0</v>
      </c>
      <c r="O681">
        <v>6</v>
      </c>
      <c r="P681">
        <v>6</v>
      </c>
      <c r="Q681">
        <v>35.2941</v>
      </c>
      <c r="R681">
        <v>1</v>
      </c>
      <c r="S681">
        <v>24</v>
      </c>
      <c r="T681">
        <v>24</v>
      </c>
      <c r="U681">
        <v>1</v>
      </c>
      <c r="V681">
        <v>24</v>
      </c>
      <c r="W681">
        <v>6</v>
      </c>
      <c r="X681" s="1">
        <v>43489</v>
      </c>
      <c r="Y681">
        <v>1</v>
      </c>
      <c r="Z681">
        <v>3</v>
      </c>
      <c r="AA681">
        <v>3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57</v>
      </c>
      <c r="AI681">
        <v>-3</v>
      </c>
      <c r="AJ681">
        <v>60</v>
      </c>
      <c r="AK681">
        <v>0</v>
      </c>
    </row>
    <row r="682" spans="1:37" x14ac:dyDescent="0.2">
      <c r="A682">
        <v>1247826</v>
      </c>
      <c r="B682" t="s">
        <v>482</v>
      </c>
      <c r="C682">
        <v>21</v>
      </c>
      <c r="D682" t="s">
        <v>1515</v>
      </c>
      <c r="E682" t="s">
        <v>1538</v>
      </c>
      <c r="F682" t="s">
        <v>1539</v>
      </c>
      <c r="G682" t="s">
        <v>2156</v>
      </c>
      <c r="H682">
        <v>6</v>
      </c>
      <c r="I682">
        <v>6</v>
      </c>
      <c r="J682">
        <v>1</v>
      </c>
      <c r="K682">
        <v>21</v>
      </c>
      <c r="L682">
        <v>38</v>
      </c>
      <c r="M682">
        <v>0</v>
      </c>
      <c r="N682">
        <v>0</v>
      </c>
      <c r="O682">
        <v>9</v>
      </c>
      <c r="P682">
        <v>4.2</v>
      </c>
      <c r="Q682">
        <v>55.263199999999998</v>
      </c>
      <c r="R682">
        <v>6</v>
      </c>
      <c r="S682">
        <v>0</v>
      </c>
      <c r="T682">
        <v>0</v>
      </c>
      <c r="U682">
        <v>0</v>
      </c>
      <c r="Y682">
        <v>0</v>
      </c>
      <c r="Z682">
        <v>0</v>
      </c>
      <c r="AA682">
        <v>0</v>
      </c>
      <c r="AB682">
        <v>0</v>
      </c>
      <c r="AC682">
        <v>5</v>
      </c>
      <c r="AD682">
        <v>0</v>
      </c>
      <c r="AE682">
        <v>0</v>
      </c>
      <c r="AF682">
        <v>0</v>
      </c>
      <c r="AG682">
        <v>0</v>
      </c>
      <c r="AH682">
        <v>51</v>
      </c>
      <c r="AI682">
        <v>1</v>
      </c>
      <c r="AJ682">
        <v>0</v>
      </c>
      <c r="AK682">
        <v>50</v>
      </c>
    </row>
    <row r="683" spans="1:37" x14ac:dyDescent="0.2">
      <c r="A683">
        <v>1248921</v>
      </c>
      <c r="B683" t="s">
        <v>482</v>
      </c>
      <c r="C683">
        <v>21</v>
      </c>
      <c r="D683" t="s">
        <v>1515</v>
      </c>
      <c r="E683" t="s">
        <v>523</v>
      </c>
      <c r="F683" t="s">
        <v>1542</v>
      </c>
      <c r="G683" t="s">
        <v>2156</v>
      </c>
      <c r="H683">
        <v>8</v>
      </c>
      <c r="I683">
        <v>8</v>
      </c>
      <c r="J683">
        <v>0</v>
      </c>
      <c r="K683">
        <v>119</v>
      </c>
      <c r="L683">
        <v>157</v>
      </c>
      <c r="M683">
        <v>8</v>
      </c>
      <c r="N683">
        <v>2</v>
      </c>
      <c r="O683">
        <v>29</v>
      </c>
      <c r="P683">
        <v>14.875</v>
      </c>
      <c r="Q683">
        <v>75.796199999999999</v>
      </c>
      <c r="R683">
        <v>8</v>
      </c>
      <c r="S683">
        <v>74</v>
      </c>
      <c r="T683">
        <v>68</v>
      </c>
      <c r="U683">
        <v>4</v>
      </c>
      <c r="V683">
        <v>17</v>
      </c>
      <c r="W683">
        <v>5.5134999999999996</v>
      </c>
      <c r="X683" s="1">
        <v>43504</v>
      </c>
      <c r="Y683">
        <v>0</v>
      </c>
      <c r="Z683">
        <v>9</v>
      </c>
      <c r="AA683">
        <v>0</v>
      </c>
      <c r="AB683">
        <v>0</v>
      </c>
      <c r="AC683">
        <v>7</v>
      </c>
      <c r="AD683">
        <v>0</v>
      </c>
      <c r="AE683">
        <v>0</v>
      </c>
      <c r="AF683">
        <v>0</v>
      </c>
      <c r="AG683">
        <v>0</v>
      </c>
      <c r="AH683">
        <v>401</v>
      </c>
      <c r="AI683">
        <v>211</v>
      </c>
      <c r="AJ683">
        <v>120</v>
      </c>
      <c r="AK683">
        <v>70</v>
      </c>
    </row>
    <row r="684" spans="1:37" x14ac:dyDescent="0.2">
      <c r="A684">
        <v>1287021</v>
      </c>
      <c r="B684" t="s">
        <v>482</v>
      </c>
      <c r="C684">
        <v>21</v>
      </c>
      <c r="D684" t="s">
        <v>1515</v>
      </c>
      <c r="E684" t="s">
        <v>1543</v>
      </c>
      <c r="F684" t="s">
        <v>1544</v>
      </c>
      <c r="G684" t="s">
        <v>2156</v>
      </c>
      <c r="H684">
        <v>4</v>
      </c>
      <c r="I684">
        <v>4</v>
      </c>
      <c r="J684">
        <v>2</v>
      </c>
      <c r="K684">
        <v>26</v>
      </c>
      <c r="L684">
        <v>24</v>
      </c>
      <c r="M684">
        <v>1</v>
      </c>
      <c r="N684">
        <v>2</v>
      </c>
      <c r="O684">
        <v>14</v>
      </c>
      <c r="P684">
        <v>13</v>
      </c>
      <c r="Q684">
        <v>108.33329999999999</v>
      </c>
      <c r="R684">
        <v>4</v>
      </c>
      <c r="S684">
        <v>12</v>
      </c>
      <c r="T684">
        <v>19</v>
      </c>
      <c r="U684">
        <v>1</v>
      </c>
      <c r="V684">
        <v>19</v>
      </c>
      <c r="W684">
        <v>9.5</v>
      </c>
      <c r="X684" s="1">
        <v>43484</v>
      </c>
      <c r="Y684">
        <v>0</v>
      </c>
      <c r="Z684">
        <v>5</v>
      </c>
      <c r="AA684">
        <v>1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101</v>
      </c>
      <c r="AI684">
        <v>81</v>
      </c>
      <c r="AJ684">
        <v>10</v>
      </c>
      <c r="AK684">
        <v>10</v>
      </c>
    </row>
    <row r="685" spans="1:37" x14ac:dyDescent="0.2">
      <c r="A685">
        <v>881620</v>
      </c>
      <c r="B685" t="s">
        <v>482</v>
      </c>
      <c r="C685">
        <v>21</v>
      </c>
      <c r="D685" t="s">
        <v>1515</v>
      </c>
      <c r="E685" t="s">
        <v>1530</v>
      </c>
      <c r="F685" t="s">
        <v>1531</v>
      </c>
      <c r="G685" t="s">
        <v>2156</v>
      </c>
      <c r="H685">
        <v>6</v>
      </c>
      <c r="I685">
        <v>6</v>
      </c>
      <c r="J685">
        <v>3</v>
      </c>
      <c r="K685">
        <v>2</v>
      </c>
      <c r="L685">
        <v>10</v>
      </c>
      <c r="M685">
        <v>0</v>
      </c>
      <c r="N685">
        <v>0</v>
      </c>
      <c r="O685">
        <v>1</v>
      </c>
      <c r="P685">
        <v>0.66669999999999996</v>
      </c>
      <c r="Q685">
        <v>20</v>
      </c>
      <c r="R685">
        <v>6</v>
      </c>
      <c r="S685">
        <v>0</v>
      </c>
      <c r="T685">
        <v>0</v>
      </c>
      <c r="U685">
        <v>0</v>
      </c>
      <c r="Y685">
        <v>0</v>
      </c>
      <c r="Z685">
        <v>0</v>
      </c>
      <c r="AA685">
        <v>0</v>
      </c>
      <c r="AB685">
        <v>0</v>
      </c>
      <c r="AC685">
        <v>4</v>
      </c>
      <c r="AD685">
        <v>0</v>
      </c>
      <c r="AE685">
        <v>0</v>
      </c>
      <c r="AF685">
        <v>0</v>
      </c>
      <c r="AG685">
        <v>0</v>
      </c>
      <c r="AH685">
        <v>32</v>
      </c>
      <c r="AI685">
        <v>-8</v>
      </c>
      <c r="AJ685">
        <v>0</v>
      </c>
      <c r="AK685">
        <v>40</v>
      </c>
    </row>
    <row r="686" spans="1:37" x14ac:dyDescent="0.2">
      <c r="A686">
        <v>217693</v>
      </c>
      <c r="B686" t="s">
        <v>482</v>
      </c>
      <c r="C686">
        <v>21</v>
      </c>
      <c r="D686" t="s">
        <v>1515</v>
      </c>
      <c r="E686" t="s">
        <v>1518</v>
      </c>
      <c r="F686" t="s">
        <v>1519</v>
      </c>
      <c r="G686" t="s">
        <v>2156</v>
      </c>
      <c r="H686">
        <v>11</v>
      </c>
      <c r="I686">
        <v>11</v>
      </c>
      <c r="J686">
        <v>0</v>
      </c>
      <c r="K686">
        <v>118</v>
      </c>
      <c r="L686">
        <v>168</v>
      </c>
      <c r="M686">
        <v>5</v>
      </c>
      <c r="N686">
        <v>3</v>
      </c>
      <c r="O686">
        <v>28</v>
      </c>
      <c r="P686">
        <v>10.7273</v>
      </c>
      <c r="Q686">
        <v>70.238100000000003</v>
      </c>
      <c r="R686">
        <v>11</v>
      </c>
      <c r="S686">
        <v>58</v>
      </c>
      <c r="T686">
        <v>55</v>
      </c>
      <c r="U686">
        <v>5</v>
      </c>
      <c r="V686">
        <v>11</v>
      </c>
      <c r="W686">
        <v>5.6897000000000002</v>
      </c>
      <c r="X686" s="1">
        <v>43528</v>
      </c>
      <c r="Y686">
        <v>1</v>
      </c>
      <c r="Z686">
        <v>2</v>
      </c>
      <c r="AA686">
        <v>1</v>
      </c>
      <c r="AB686">
        <v>0</v>
      </c>
      <c r="AC686">
        <v>6</v>
      </c>
      <c r="AD686">
        <v>0</v>
      </c>
      <c r="AE686">
        <v>0</v>
      </c>
      <c r="AF686">
        <v>0</v>
      </c>
      <c r="AG686">
        <v>1</v>
      </c>
      <c r="AH686">
        <v>409</v>
      </c>
      <c r="AI686">
        <v>169</v>
      </c>
      <c r="AJ686">
        <v>170</v>
      </c>
      <c r="AK686">
        <v>70</v>
      </c>
    </row>
    <row r="687" spans="1:37" x14ac:dyDescent="0.2">
      <c r="A687">
        <v>1209822</v>
      </c>
      <c r="B687" t="s">
        <v>482</v>
      </c>
      <c r="C687">
        <v>21</v>
      </c>
      <c r="D687" t="s">
        <v>1515</v>
      </c>
      <c r="E687" t="s">
        <v>1533</v>
      </c>
      <c r="F687" t="s">
        <v>702</v>
      </c>
      <c r="G687" t="s">
        <v>2156</v>
      </c>
      <c r="H687">
        <v>1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R687">
        <v>1</v>
      </c>
      <c r="S687">
        <v>12</v>
      </c>
      <c r="T687">
        <v>6</v>
      </c>
      <c r="U687">
        <v>0</v>
      </c>
      <c r="W687">
        <v>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20</v>
      </c>
      <c r="AI687">
        <v>0</v>
      </c>
      <c r="AJ687">
        <v>20</v>
      </c>
      <c r="AK687">
        <v>0</v>
      </c>
    </row>
    <row r="688" spans="1:37" x14ac:dyDescent="0.2">
      <c r="A688">
        <v>516024</v>
      </c>
      <c r="B688" t="s">
        <v>482</v>
      </c>
      <c r="C688">
        <v>21</v>
      </c>
      <c r="D688" t="s">
        <v>1515</v>
      </c>
      <c r="E688" t="s">
        <v>877</v>
      </c>
      <c r="F688" t="s">
        <v>1525</v>
      </c>
      <c r="G688" t="s">
        <v>2156</v>
      </c>
      <c r="H688">
        <v>10</v>
      </c>
      <c r="I688">
        <v>10</v>
      </c>
      <c r="J688">
        <v>1</v>
      </c>
      <c r="K688">
        <v>98</v>
      </c>
      <c r="L688">
        <v>127</v>
      </c>
      <c r="M688">
        <v>7</v>
      </c>
      <c r="N688">
        <v>3</v>
      </c>
      <c r="O688">
        <v>32</v>
      </c>
      <c r="P688">
        <v>10.8889</v>
      </c>
      <c r="Q688">
        <v>77.165400000000005</v>
      </c>
      <c r="R688">
        <v>10</v>
      </c>
      <c r="S688">
        <v>160</v>
      </c>
      <c r="T688">
        <v>124</v>
      </c>
      <c r="U688">
        <v>10</v>
      </c>
      <c r="V688">
        <v>12.4</v>
      </c>
      <c r="W688">
        <v>4.6500000000000004</v>
      </c>
      <c r="X688" s="1">
        <v>43566</v>
      </c>
      <c r="Y688">
        <v>2</v>
      </c>
      <c r="Z688">
        <v>12</v>
      </c>
      <c r="AA688">
        <v>3</v>
      </c>
      <c r="AB688">
        <v>0</v>
      </c>
      <c r="AC688">
        <v>4</v>
      </c>
      <c r="AD688">
        <v>1</v>
      </c>
      <c r="AE688">
        <v>4</v>
      </c>
      <c r="AF688">
        <v>2</v>
      </c>
      <c r="AG688">
        <v>2</v>
      </c>
      <c r="AH688">
        <v>761</v>
      </c>
      <c r="AI688">
        <v>191</v>
      </c>
      <c r="AJ688">
        <v>420</v>
      </c>
      <c r="AK688">
        <v>150</v>
      </c>
    </row>
    <row r="689" spans="1:37" x14ac:dyDescent="0.2">
      <c r="A689">
        <v>513294</v>
      </c>
      <c r="B689" t="s">
        <v>482</v>
      </c>
      <c r="C689">
        <v>21</v>
      </c>
      <c r="D689" t="s">
        <v>1515</v>
      </c>
      <c r="E689" t="s">
        <v>1521</v>
      </c>
      <c r="F689" t="s">
        <v>1522</v>
      </c>
      <c r="G689" t="s">
        <v>2156</v>
      </c>
      <c r="H689">
        <v>10</v>
      </c>
      <c r="I689">
        <v>10</v>
      </c>
      <c r="J689">
        <v>3</v>
      </c>
      <c r="K689">
        <v>23</v>
      </c>
      <c r="L689">
        <v>58</v>
      </c>
      <c r="M689">
        <v>0</v>
      </c>
      <c r="N689">
        <v>0</v>
      </c>
      <c r="O689">
        <v>6</v>
      </c>
      <c r="P689">
        <v>3.2856999999999998</v>
      </c>
      <c r="Q689">
        <v>39.655200000000001</v>
      </c>
      <c r="R689">
        <v>10</v>
      </c>
      <c r="S689">
        <v>198</v>
      </c>
      <c r="T689">
        <v>152</v>
      </c>
      <c r="U689">
        <v>11</v>
      </c>
      <c r="V689">
        <v>13.818199999999999</v>
      </c>
      <c r="W689">
        <v>4.6060999999999996</v>
      </c>
      <c r="X689" s="1">
        <v>43547</v>
      </c>
      <c r="Y689">
        <v>2</v>
      </c>
      <c r="Z689">
        <v>24</v>
      </c>
      <c r="AA689">
        <v>5</v>
      </c>
      <c r="AB689">
        <v>0</v>
      </c>
      <c r="AC689">
        <v>2</v>
      </c>
      <c r="AD689">
        <v>0</v>
      </c>
      <c r="AE689">
        <v>0</v>
      </c>
      <c r="AF689">
        <v>0</v>
      </c>
      <c r="AG689">
        <v>1</v>
      </c>
      <c r="AH689">
        <v>463</v>
      </c>
      <c r="AI689">
        <v>-7</v>
      </c>
      <c r="AJ689">
        <v>440</v>
      </c>
      <c r="AK689">
        <v>30</v>
      </c>
    </row>
    <row r="690" spans="1:37" x14ac:dyDescent="0.2">
      <c r="A690">
        <v>1327814</v>
      </c>
      <c r="B690" t="s">
        <v>482</v>
      </c>
      <c r="C690">
        <v>21</v>
      </c>
      <c r="D690" t="s">
        <v>1515</v>
      </c>
      <c r="E690" t="s">
        <v>1549</v>
      </c>
      <c r="F690" t="s">
        <v>504</v>
      </c>
      <c r="G690" t="s">
        <v>2156</v>
      </c>
      <c r="H690">
        <v>2</v>
      </c>
      <c r="I690">
        <v>2</v>
      </c>
      <c r="J690">
        <v>0</v>
      </c>
      <c r="K690">
        <v>6</v>
      </c>
      <c r="L690">
        <v>9</v>
      </c>
      <c r="M690">
        <v>1</v>
      </c>
      <c r="N690">
        <v>0</v>
      </c>
      <c r="O690">
        <v>6</v>
      </c>
      <c r="P690">
        <v>3</v>
      </c>
      <c r="Q690">
        <v>66.666700000000006</v>
      </c>
      <c r="R690">
        <v>2</v>
      </c>
      <c r="S690">
        <v>0</v>
      </c>
      <c r="T690">
        <v>0</v>
      </c>
      <c r="U690">
        <v>0</v>
      </c>
      <c r="Y690">
        <v>0</v>
      </c>
      <c r="Z690">
        <v>0</v>
      </c>
      <c r="AA690">
        <v>0</v>
      </c>
      <c r="AB690">
        <v>0</v>
      </c>
      <c r="AC690">
        <v>1</v>
      </c>
      <c r="AD690">
        <v>0</v>
      </c>
      <c r="AE690">
        <v>0</v>
      </c>
      <c r="AF690">
        <v>0</v>
      </c>
      <c r="AG690">
        <v>0</v>
      </c>
      <c r="AH690">
        <v>7</v>
      </c>
      <c r="AI690">
        <v>-3</v>
      </c>
      <c r="AJ690">
        <v>0</v>
      </c>
      <c r="AK690">
        <v>10</v>
      </c>
    </row>
    <row r="691" spans="1:37" x14ac:dyDescent="0.2">
      <c r="A691">
        <v>1287347</v>
      </c>
      <c r="B691" t="s">
        <v>482</v>
      </c>
      <c r="C691">
        <v>21</v>
      </c>
      <c r="D691" t="s">
        <v>1515</v>
      </c>
      <c r="E691" t="s">
        <v>1545</v>
      </c>
      <c r="F691" t="s">
        <v>1546</v>
      </c>
      <c r="G691" t="s">
        <v>2156</v>
      </c>
      <c r="H691">
        <v>1</v>
      </c>
      <c r="I691">
        <v>1</v>
      </c>
      <c r="J691">
        <v>0</v>
      </c>
      <c r="K691">
        <v>4</v>
      </c>
      <c r="L691">
        <v>6</v>
      </c>
      <c r="M691">
        <v>0</v>
      </c>
      <c r="N691">
        <v>0</v>
      </c>
      <c r="O691">
        <v>4</v>
      </c>
      <c r="P691">
        <v>4</v>
      </c>
      <c r="Q691">
        <v>66.666700000000006</v>
      </c>
      <c r="R691">
        <v>1</v>
      </c>
      <c r="S691">
        <v>0</v>
      </c>
      <c r="T691">
        <v>0</v>
      </c>
      <c r="U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4</v>
      </c>
      <c r="AI691">
        <v>4</v>
      </c>
      <c r="AJ691">
        <v>0</v>
      </c>
      <c r="AK691">
        <v>0</v>
      </c>
    </row>
    <row r="692" spans="1:37" x14ac:dyDescent="0.2">
      <c r="A692">
        <v>1248916</v>
      </c>
      <c r="B692" t="s">
        <v>482</v>
      </c>
      <c r="C692">
        <v>21</v>
      </c>
      <c r="D692" t="s">
        <v>1515</v>
      </c>
      <c r="E692" t="s">
        <v>1540</v>
      </c>
      <c r="F692" t="s">
        <v>1541</v>
      </c>
      <c r="G692" t="s">
        <v>2156</v>
      </c>
      <c r="H692">
        <v>2</v>
      </c>
      <c r="I692">
        <v>2</v>
      </c>
      <c r="J692">
        <v>0</v>
      </c>
      <c r="K692">
        <v>23</v>
      </c>
      <c r="L692">
        <v>20</v>
      </c>
      <c r="M692">
        <v>1</v>
      </c>
      <c r="N692">
        <v>2</v>
      </c>
      <c r="O692">
        <v>12</v>
      </c>
      <c r="P692">
        <v>11.5</v>
      </c>
      <c r="Q692">
        <v>115</v>
      </c>
      <c r="R692">
        <v>2</v>
      </c>
      <c r="S692">
        <v>0</v>
      </c>
      <c r="T692">
        <v>0</v>
      </c>
      <c r="U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0</v>
      </c>
      <c r="AE692">
        <v>0</v>
      </c>
      <c r="AF692">
        <v>0</v>
      </c>
      <c r="AG692">
        <v>0</v>
      </c>
      <c r="AH692">
        <v>108</v>
      </c>
      <c r="AI692">
        <v>98</v>
      </c>
      <c r="AJ692">
        <v>0</v>
      </c>
      <c r="AK692">
        <v>10</v>
      </c>
    </row>
    <row r="693" spans="1:37" x14ac:dyDescent="0.2">
      <c r="A693">
        <v>788548</v>
      </c>
      <c r="B693" t="s">
        <v>482</v>
      </c>
      <c r="C693">
        <v>21</v>
      </c>
      <c r="D693" t="s">
        <v>1515</v>
      </c>
      <c r="E693" t="s">
        <v>1527</v>
      </c>
      <c r="F693" t="s">
        <v>595</v>
      </c>
      <c r="G693" t="s">
        <v>2156</v>
      </c>
      <c r="H693">
        <v>6</v>
      </c>
      <c r="I693">
        <v>6</v>
      </c>
      <c r="J693">
        <v>3</v>
      </c>
      <c r="K693">
        <v>7</v>
      </c>
      <c r="L693">
        <v>21</v>
      </c>
      <c r="M693">
        <v>0</v>
      </c>
      <c r="N693">
        <v>0</v>
      </c>
      <c r="O693">
        <v>6</v>
      </c>
      <c r="P693">
        <v>2.3332999999999999</v>
      </c>
      <c r="Q693">
        <v>33.333300000000001</v>
      </c>
      <c r="R693">
        <v>6</v>
      </c>
      <c r="S693">
        <v>132</v>
      </c>
      <c r="T693">
        <v>70</v>
      </c>
      <c r="U693">
        <v>11</v>
      </c>
      <c r="V693">
        <v>6.3635999999999999</v>
      </c>
      <c r="W693">
        <v>3.1818</v>
      </c>
      <c r="X693" s="1">
        <v>43539</v>
      </c>
      <c r="Y693">
        <v>4</v>
      </c>
      <c r="Z693">
        <v>3</v>
      </c>
      <c r="AA693">
        <v>4</v>
      </c>
      <c r="AB693">
        <v>0</v>
      </c>
      <c r="AC693">
        <v>3</v>
      </c>
      <c r="AD693">
        <v>0</v>
      </c>
      <c r="AE693">
        <v>0</v>
      </c>
      <c r="AF693">
        <v>0</v>
      </c>
      <c r="AG693">
        <v>0</v>
      </c>
      <c r="AH693">
        <v>567</v>
      </c>
      <c r="AI693">
        <v>-13</v>
      </c>
      <c r="AJ693">
        <v>550</v>
      </c>
      <c r="AK693">
        <v>30</v>
      </c>
    </row>
    <row r="694" spans="1:37" x14ac:dyDescent="0.2">
      <c r="A694">
        <v>513372</v>
      </c>
      <c r="B694" t="s">
        <v>482</v>
      </c>
      <c r="C694">
        <v>21</v>
      </c>
      <c r="D694" t="s">
        <v>1515</v>
      </c>
      <c r="E694" t="s">
        <v>1523</v>
      </c>
      <c r="F694" t="s">
        <v>1524</v>
      </c>
      <c r="G694" t="s">
        <v>2156</v>
      </c>
      <c r="H694">
        <v>10</v>
      </c>
      <c r="I694">
        <v>10</v>
      </c>
      <c r="J694">
        <v>0</v>
      </c>
      <c r="K694">
        <v>94</v>
      </c>
      <c r="L694">
        <v>134</v>
      </c>
      <c r="M694">
        <v>6</v>
      </c>
      <c r="N694">
        <v>5</v>
      </c>
      <c r="O694">
        <v>25</v>
      </c>
      <c r="P694">
        <v>9.4</v>
      </c>
      <c r="Q694">
        <v>70.149299999999997</v>
      </c>
      <c r="R694">
        <v>10</v>
      </c>
      <c r="S694">
        <v>6</v>
      </c>
      <c r="T694">
        <v>13</v>
      </c>
      <c r="U694">
        <v>1</v>
      </c>
      <c r="V694">
        <v>13</v>
      </c>
      <c r="W694">
        <v>13</v>
      </c>
      <c r="X694" s="1">
        <v>43478</v>
      </c>
      <c r="Y694">
        <v>0</v>
      </c>
      <c r="Z694">
        <v>1</v>
      </c>
      <c r="AA694">
        <v>1</v>
      </c>
      <c r="AB694">
        <v>0</v>
      </c>
      <c r="AC694">
        <v>4</v>
      </c>
      <c r="AD694">
        <v>0</v>
      </c>
      <c r="AE694">
        <v>0</v>
      </c>
      <c r="AF694">
        <v>0</v>
      </c>
      <c r="AG694">
        <v>0</v>
      </c>
      <c r="AH694">
        <v>230</v>
      </c>
      <c r="AI694">
        <v>170</v>
      </c>
      <c r="AJ694">
        <v>20</v>
      </c>
      <c r="AK694">
        <v>40</v>
      </c>
    </row>
    <row r="695" spans="1:37" x14ac:dyDescent="0.2">
      <c r="A695">
        <v>1287706</v>
      </c>
      <c r="B695" t="s">
        <v>482</v>
      </c>
      <c r="C695">
        <v>21</v>
      </c>
      <c r="D695" t="s">
        <v>1515</v>
      </c>
      <c r="E695" t="s">
        <v>1547</v>
      </c>
      <c r="F695" t="s">
        <v>1548</v>
      </c>
      <c r="G695" t="s">
        <v>2156</v>
      </c>
      <c r="H695">
        <v>6</v>
      </c>
      <c r="I695">
        <v>6</v>
      </c>
      <c r="J695">
        <v>0</v>
      </c>
      <c r="K695">
        <v>23</v>
      </c>
      <c r="L695">
        <v>55</v>
      </c>
      <c r="M695">
        <v>0</v>
      </c>
      <c r="N695">
        <v>0</v>
      </c>
      <c r="O695">
        <v>16</v>
      </c>
      <c r="P695">
        <v>3.8332999999999999</v>
      </c>
      <c r="Q695">
        <v>41.818199999999997</v>
      </c>
      <c r="R695">
        <v>6</v>
      </c>
      <c r="S695">
        <v>0</v>
      </c>
      <c r="T695">
        <v>0</v>
      </c>
      <c r="U695">
        <v>0</v>
      </c>
      <c r="Y695">
        <v>0</v>
      </c>
      <c r="Z695">
        <v>0</v>
      </c>
      <c r="AA695">
        <v>0</v>
      </c>
      <c r="AB695">
        <v>0</v>
      </c>
      <c r="AC695">
        <v>4</v>
      </c>
      <c r="AD695">
        <v>0</v>
      </c>
      <c r="AE695">
        <v>0</v>
      </c>
      <c r="AF695">
        <v>0</v>
      </c>
      <c r="AG695">
        <v>0</v>
      </c>
      <c r="AH695">
        <v>43</v>
      </c>
      <c r="AI695">
        <v>3</v>
      </c>
      <c r="AJ695">
        <v>0</v>
      </c>
      <c r="AK695">
        <v>40</v>
      </c>
    </row>
    <row r="696" spans="1:37" x14ac:dyDescent="0.2">
      <c r="A696">
        <v>1208752</v>
      </c>
      <c r="B696" t="s">
        <v>482</v>
      </c>
      <c r="C696">
        <v>21</v>
      </c>
      <c r="D696" t="s">
        <v>1515</v>
      </c>
      <c r="E696" t="s">
        <v>1532</v>
      </c>
      <c r="F696" t="s">
        <v>1208</v>
      </c>
      <c r="G696" t="s">
        <v>2156</v>
      </c>
      <c r="H696">
        <v>3</v>
      </c>
      <c r="I696">
        <v>3</v>
      </c>
      <c r="J696">
        <v>0</v>
      </c>
      <c r="K696">
        <v>12</v>
      </c>
      <c r="L696">
        <v>18</v>
      </c>
      <c r="M696">
        <v>0</v>
      </c>
      <c r="N696">
        <v>0</v>
      </c>
      <c r="O696">
        <v>10</v>
      </c>
      <c r="P696">
        <v>4</v>
      </c>
      <c r="Q696">
        <v>66.666700000000006</v>
      </c>
      <c r="R696">
        <v>3</v>
      </c>
      <c r="S696">
        <v>0</v>
      </c>
      <c r="T696">
        <v>0</v>
      </c>
      <c r="U696">
        <v>0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0</v>
      </c>
      <c r="AE696">
        <v>0</v>
      </c>
      <c r="AF696">
        <v>0</v>
      </c>
      <c r="AG696">
        <v>0</v>
      </c>
      <c r="AH696">
        <v>22</v>
      </c>
      <c r="AI696">
        <v>12</v>
      </c>
      <c r="AJ696">
        <v>0</v>
      </c>
      <c r="AK696">
        <v>10</v>
      </c>
    </row>
    <row r="697" spans="1:37" x14ac:dyDescent="0.2">
      <c r="A697">
        <v>512792</v>
      </c>
      <c r="B697" t="s">
        <v>482</v>
      </c>
      <c r="C697">
        <v>21</v>
      </c>
      <c r="D697" t="s">
        <v>287</v>
      </c>
      <c r="E697" t="s">
        <v>1551</v>
      </c>
      <c r="F697" t="s">
        <v>1552</v>
      </c>
      <c r="G697" t="s">
        <v>2156</v>
      </c>
      <c r="H697">
        <v>2</v>
      </c>
      <c r="I697">
        <v>2</v>
      </c>
      <c r="J697">
        <v>1</v>
      </c>
      <c r="K697">
        <v>1</v>
      </c>
      <c r="L697">
        <v>4</v>
      </c>
      <c r="M697">
        <v>0</v>
      </c>
      <c r="N697">
        <v>0</v>
      </c>
      <c r="O697">
        <v>1</v>
      </c>
      <c r="P697">
        <v>1</v>
      </c>
      <c r="Q697">
        <v>25</v>
      </c>
      <c r="R697">
        <v>2</v>
      </c>
      <c r="S697">
        <v>24</v>
      </c>
      <c r="T697">
        <v>26</v>
      </c>
      <c r="U697">
        <v>0</v>
      </c>
      <c r="W697">
        <v>6.5</v>
      </c>
      <c r="Y697">
        <v>0</v>
      </c>
      <c r="Z697">
        <v>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1</v>
      </c>
      <c r="AJ697">
        <v>0</v>
      </c>
      <c r="AK697">
        <v>0</v>
      </c>
    </row>
    <row r="698" spans="1:37" x14ac:dyDescent="0.2">
      <c r="A698">
        <v>1209072</v>
      </c>
      <c r="B698" t="s">
        <v>482</v>
      </c>
      <c r="C698">
        <v>21</v>
      </c>
      <c r="D698" t="s">
        <v>287</v>
      </c>
      <c r="E698" t="s">
        <v>583</v>
      </c>
      <c r="F698" t="s">
        <v>1568</v>
      </c>
      <c r="G698" t="s">
        <v>2156</v>
      </c>
      <c r="H698">
        <v>4</v>
      </c>
      <c r="I698">
        <v>4</v>
      </c>
      <c r="J698">
        <v>0</v>
      </c>
      <c r="K698">
        <v>23</v>
      </c>
      <c r="L698">
        <v>40</v>
      </c>
      <c r="M698">
        <v>1</v>
      </c>
      <c r="N698">
        <v>0</v>
      </c>
      <c r="O698">
        <v>9</v>
      </c>
      <c r="P698">
        <v>5.75</v>
      </c>
      <c r="Q698">
        <v>57.5</v>
      </c>
      <c r="R698">
        <v>4</v>
      </c>
      <c r="S698">
        <v>0</v>
      </c>
      <c r="T698">
        <v>0</v>
      </c>
      <c r="U698">
        <v>0</v>
      </c>
      <c r="Y698">
        <v>0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0</v>
      </c>
      <c r="AH698">
        <v>24</v>
      </c>
      <c r="AI698">
        <v>14</v>
      </c>
      <c r="AJ698">
        <v>0</v>
      </c>
      <c r="AK698">
        <v>10</v>
      </c>
    </row>
    <row r="699" spans="1:37" x14ac:dyDescent="0.2">
      <c r="A699">
        <v>512799</v>
      </c>
      <c r="B699" t="s">
        <v>482</v>
      </c>
      <c r="C699">
        <v>21</v>
      </c>
      <c r="D699" t="s">
        <v>287</v>
      </c>
      <c r="E699" t="s">
        <v>1554</v>
      </c>
      <c r="F699" t="s">
        <v>1555</v>
      </c>
      <c r="G699" t="s">
        <v>2156</v>
      </c>
      <c r="H699">
        <v>9</v>
      </c>
      <c r="I699">
        <v>9</v>
      </c>
      <c r="J699">
        <v>5</v>
      </c>
      <c r="K699">
        <v>7</v>
      </c>
      <c r="L699">
        <v>10</v>
      </c>
      <c r="M699">
        <v>1</v>
      </c>
      <c r="N699">
        <v>0</v>
      </c>
      <c r="O699">
        <v>6</v>
      </c>
      <c r="P699">
        <v>1.75</v>
      </c>
      <c r="Q699">
        <v>70</v>
      </c>
      <c r="R699">
        <v>9</v>
      </c>
      <c r="S699">
        <v>204</v>
      </c>
      <c r="T699">
        <v>115</v>
      </c>
      <c r="U699">
        <v>10</v>
      </c>
      <c r="V699">
        <v>11.5</v>
      </c>
      <c r="W699">
        <v>3.3824000000000001</v>
      </c>
      <c r="X699" s="1">
        <v>43533</v>
      </c>
      <c r="Y699">
        <v>3</v>
      </c>
      <c r="Z699">
        <v>13</v>
      </c>
      <c r="AA699">
        <v>0</v>
      </c>
      <c r="AB699">
        <v>0</v>
      </c>
      <c r="AC699">
        <v>3</v>
      </c>
      <c r="AD699">
        <v>0</v>
      </c>
      <c r="AE699">
        <v>0</v>
      </c>
      <c r="AF699">
        <v>0</v>
      </c>
      <c r="AG699">
        <v>0</v>
      </c>
      <c r="AH699">
        <v>558</v>
      </c>
      <c r="AI699">
        <v>8</v>
      </c>
      <c r="AJ699">
        <v>520</v>
      </c>
      <c r="AK699">
        <v>30</v>
      </c>
    </row>
    <row r="700" spans="1:37" x14ac:dyDescent="0.2">
      <c r="A700">
        <v>820889</v>
      </c>
      <c r="B700" t="s">
        <v>482</v>
      </c>
      <c r="C700">
        <v>21</v>
      </c>
      <c r="D700" t="s">
        <v>287</v>
      </c>
      <c r="E700" t="s">
        <v>1091</v>
      </c>
      <c r="F700" t="s">
        <v>1561</v>
      </c>
      <c r="G700" t="s">
        <v>2156</v>
      </c>
      <c r="H700">
        <v>7</v>
      </c>
      <c r="I700">
        <v>7</v>
      </c>
      <c r="J700">
        <v>4</v>
      </c>
      <c r="K700">
        <v>17</v>
      </c>
      <c r="L700">
        <v>25</v>
      </c>
      <c r="M700">
        <v>0</v>
      </c>
      <c r="N700">
        <v>0</v>
      </c>
      <c r="O700">
        <v>8</v>
      </c>
      <c r="P700">
        <v>5.6666999999999996</v>
      </c>
      <c r="Q700">
        <v>68</v>
      </c>
      <c r="R700">
        <v>7</v>
      </c>
      <c r="S700">
        <v>144</v>
      </c>
      <c r="T700">
        <v>83</v>
      </c>
      <c r="U700">
        <v>10</v>
      </c>
      <c r="V700">
        <v>8.3000000000000007</v>
      </c>
      <c r="W700">
        <v>3.4582999999999999</v>
      </c>
      <c r="X700" s="1">
        <v>43536</v>
      </c>
      <c r="Y700">
        <v>1</v>
      </c>
      <c r="Z700">
        <v>8</v>
      </c>
      <c r="AA700">
        <v>3</v>
      </c>
      <c r="AB700">
        <v>0</v>
      </c>
      <c r="AC700">
        <v>3</v>
      </c>
      <c r="AD700">
        <v>0</v>
      </c>
      <c r="AE700">
        <v>0</v>
      </c>
      <c r="AF700">
        <v>0</v>
      </c>
      <c r="AG700">
        <v>0</v>
      </c>
      <c r="AH700">
        <v>417</v>
      </c>
      <c r="AI700">
        <v>7</v>
      </c>
      <c r="AJ700">
        <v>380</v>
      </c>
      <c r="AK700">
        <v>30</v>
      </c>
    </row>
    <row r="701" spans="1:37" x14ac:dyDescent="0.2">
      <c r="A701">
        <v>567092</v>
      </c>
      <c r="B701" t="s">
        <v>482</v>
      </c>
      <c r="C701">
        <v>21</v>
      </c>
      <c r="D701" t="s">
        <v>287</v>
      </c>
      <c r="E701" t="s">
        <v>908</v>
      </c>
      <c r="F701" t="s">
        <v>1557</v>
      </c>
      <c r="G701" t="s">
        <v>2156</v>
      </c>
      <c r="H701">
        <v>11</v>
      </c>
      <c r="I701">
        <v>11</v>
      </c>
      <c r="J701">
        <v>1</v>
      </c>
      <c r="K701">
        <v>143</v>
      </c>
      <c r="L701">
        <v>133</v>
      </c>
      <c r="M701">
        <v>6</v>
      </c>
      <c r="N701">
        <v>12</v>
      </c>
      <c r="O701">
        <v>36</v>
      </c>
      <c r="P701">
        <v>14.3</v>
      </c>
      <c r="Q701">
        <v>107.5188</v>
      </c>
      <c r="R701">
        <v>11</v>
      </c>
      <c r="S701">
        <v>216</v>
      </c>
      <c r="T701">
        <v>155</v>
      </c>
      <c r="U701">
        <v>9</v>
      </c>
      <c r="V701">
        <v>17.222200000000001</v>
      </c>
      <c r="W701">
        <v>4.3056000000000001</v>
      </c>
      <c r="X701" s="1">
        <v>43510</v>
      </c>
      <c r="Y701">
        <v>2</v>
      </c>
      <c r="Z701">
        <v>10</v>
      </c>
      <c r="AA701">
        <v>3</v>
      </c>
      <c r="AB701">
        <v>0</v>
      </c>
      <c r="AC701">
        <v>4</v>
      </c>
      <c r="AD701">
        <v>0</v>
      </c>
      <c r="AE701">
        <v>0</v>
      </c>
      <c r="AF701">
        <v>0</v>
      </c>
      <c r="AG701">
        <v>0</v>
      </c>
      <c r="AH701">
        <v>803</v>
      </c>
      <c r="AI701">
        <v>343</v>
      </c>
      <c r="AJ701">
        <v>420</v>
      </c>
      <c r="AK701">
        <v>40</v>
      </c>
    </row>
    <row r="702" spans="1:37" x14ac:dyDescent="0.2">
      <c r="A702">
        <v>512794</v>
      </c>
      <c r="B702" t="s">
        <v>482</v>
      </c>
      <c r="C702">
        <v>21</v>
      </c>
      <c r="D702" t="s">
        <v>287</v>
      </c>
      <c r="E702" t="s">
        <v>896</v>
      </c>
      <c r="F702" t="s">
        <v>1553</v>
      </c>
      <c r="G702" t="s">
        <v>2156</v>
      </c>
      <c r="H702">
        <v>4</v>
      </c>
      <c r="I702">
        <v>4</v>
      </c>
      <c r="J702">
        <v>4</v>
      </c>
      <c r="K702">
        <v>0</v>
      </c>
      <c r="L702">
        <v>0</v>
      </c>
      <c r="M702">
        <v>0</v>
      </c>
      <c r="N702">
        <v>0</v>
      </c>
      <c r="O702">
        <v>0</v>
      </c>
      <c r="R702">
        <v>4</v>
      </c>
      <c r="S702">
        <v>36</v>
      </c>
      <c r="T702">
        <v>33</v>
      </c>
      <c r="U702">
        <v>3</v>
      </c>
      <c r="V702">
        <v>11</v>
      </c>
      <c r="W702">
        <v>5.5</v>
      </c>
      <c r="X702" s="1">
        <v>43546</v>
      </c>
      <c r="Y702">
        <v>0</v>
      </c>
      <c r="Z702">
        <v>6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1</v>
      </c>
      <c r="AH702">
        <v>110</v>
      </c>
      <c r="AI702">
        <v>0</v>
      </c>
      <c r="AJ702">
        <v>100</v>
      </c>
      <c r="AK702">
        <v>10</v>
      </c>
    </row>
    <row r="703" spans="1:37" x14ac:dyDescent="0.2">
      <c r="A703">
        <v>871782</v>
      </c>
      <c r="B703" t="s">
        <v>482</v>
      </c>
      <c r="C703">
        <v>21</v>
      </c>
      <c r="D703" t="s">
        <v>287</v>
      </c>
      <c r="E703" t="s">
        <v>1564</v>
      </c>
      <c r="F703" t="s">
        <v>1565</v>
      </c>
      <c r="G703" t="s">
        <v>2156</v>
      </c>
      <c r="H703">
        <v>1</v>
      </c>
      <c r="I703">
        <v>1</v>
      </c>
      <c r="J703">
        <v>0</v>
      </c>
      <c r="K703">
        <v>1</v>
      </c>
      <c r="L703">
        <v>4</v>
      </c>
      <c r="M703">
        <v>0</v>
      </c>
      <c r="N703">
        <v>0</v>
      </c>
      <c r="O703">
        <v>1</v>
      </c>
      <c r="P703">
        <v>1</v>
      </c>
      <c r="Q703">
        <v>25</v>
      </c>
      <c r="R703">
        <v>1</v>
      </c>
      <c r="S703">
        <v>0</v>
      </c>
      <c r="T703">
        <v>0</v>
      </c>
      <c r="U703">
        <v>0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11</v>
      </c>
      <c r="AI703">
        <v>1</v>
      </c>
      <c r="AJ703">
        <v>0</v>
      </c>
      <c r="AK703">
        <v>10</v>
      </c>
    </row>
    <row r="704" spans="1:37" x14ac:dyDescent="0.2">
      <c r="A704">
        <v>846829</v>
      </c>
      <c r="B704" t="s">
        <v>482</v>
      </c>
      <c r="C704">
        <v>21</v>
      </c>
      <c r="D704" t="s">
        <v>287</v>
      </c>
      <c r="E704" t="s">
        <v>1562</v>
      </c>
      <c r="F704" t="s">
        <v>532</v>
      </c>
      <c r="G704" t="s">
        <v>2156</v>
      </c>
      <c r="H704">
        <v>5</v>
      </c>
      <c r="I704">
        <v>5</v>
      </c>
      <c r="J704">
        <v>0</v>
      </c>
      <c r="K704">
        <v>17</v>
      </c>
      <c r="L704">
        <v>22</v>
      </c>
      <c r="M704">
        <v>0</v>
      </c>
      <c r="N704">
        <v>1</v>
      </c>
      <c r="O704">
        <v>9</v>
      </c>
      <c r="P704">
        <v>3.4</v>
      </c>
      <c r="Q704">
        <v>77.2727</v>
      </c>
      <c r="R704">
        <v>5</v>
      </c>
      <c r="S704">
        <v>24</v>
      </c>
      <c r="T704">
        <v>21</v>
      </c>
      <c r="U704">
        <v>2</v>
      </c>
      <c r="V704">
        <v>10.5</v>
      </c>
      <c r="W704">
        <v>5.25</v>
      </c>
      <c r="X704" s="1">
        <v>43517</v>
      </c>
      <c r="Y704">
        <v>0</v>
      </c>
      <c r="Z704">
        <v>1</v>
      </c>
      <c r="AA704">
        <v>2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89</v>
      </c>
      <c r="AI704">
        <v>9</v>
      </c>
      <c r="AJ704">
        <v>60</v>
      </c>
      <c r="AK704">
        <v>20</v>
      </c>
    </row>
    <row r="705" spans="1:37" x14ac:dyDescent="0.2">
      <c r="A705">
        <v>131945</v>
      </c>
      <c r="B705" t="s">
        <v>482</v>
      </c>
      <c r="C705">
        <v>21</v>
      </c>
      <c r="D705" t="s">
        <v>287</v>
      </c>
      <c r="E705" t="s">
        <v>800</v>
      </c>
      <c r="F705" t="s">
        <v>1550</v>
      </c>
      <c r="G705" t="s">
        <v>2156</v>
      </c>
      <c r="H705">
        <v>11</v>
      </c>
      <c r="I705">
        <v>11</v>
      </c>
      <c r="J705">
        <v>1</v>
      </c>
      <c r="K705">
        <v>87</v>
      </c>
      <c r="L705">
        <v>169</v>
      </c>
      <c r="M705">
        <v>3</v>
      </c>
      <c r="N705">
        <v>2</v>
      </c>
      <c r="O705">
        <v>22</v>
      </c>
      <c r="P705">
        <v>8.6999999999999993</v>
      </c>
      <c r="Q705">
        <v>51.479300000000002</v>
      </c>
      <c r="R705">
        <v>11</v>
      </c>
      <c r="S705">
        <v>221</v>
      </c>
      <c r="T705">
        <v>100</v>
      </c>
      <c r="U705">
        <v>30</v>
      </c>
      <c r="V705">
        <v>3.3332999999999999</v>
      </c>
      <c r="W705">
        <v>2.7149000000000001</v>
      </c>
      <c r="X705" s="1">
        <v>43589</v>
      </c>
      <c r="Y705">
        <v>6</v>
      </c>
      <c r="Z705">
        <v>7</v>
      </c>
      <c r="AA705">
        <v>1</v>
      </c>
      <c r="AB705">
        <v>0</v>
      </c>
      <c r="AC705">
        <v>8</v>
      </c>
      <c r="AD705">
        <v>0</v>
      </c>
      <c r="AE705">
        <v>0</v>
      </c>
      <c r="AF705">
        <v>0</v>
      </c>
      <c r="AG705">
        <v>1</v>
      </c>
      <c r="AH705">
        <v>1484</v>
      </c>
      <c r="AI705">
        <v>104</v>
      </c>
      <c r="AJ705">
        <v>1290</v>
      </c>
      <c r="AK705">
        <v>90</v>
      </c>
    </row>
    <row r="706" spans="1:37" x14ac:dyDescent="0.2">
      <c r="A706">
        <v>567099</v>
      </c>
      <c r="B706" t="s">
        <v>482</v>
      </c>
      <c r="C706">
        <v>21</v>
      </c>
      <c r="D706" t="s">
        <v>287</v>
      </c>
      <c r="E706" t="s">
        <v>1558</v>
      </c>
      <c r="F706" t="s">
        <v>1559</v>
      </c>
      <c r="G706" t="s">
        <v>2156</v>
      </c>
      <c r="H706">
        <v>11</v>
      </c>
      <c r="I706">
        <v>11</v>
      </c>
      <c r="J706">
        <v>4</v>
      </c>
      <c r="K706">
        <v>19</v>
      </c>
      <c r="L706">
        <v>46</v>
      </c>
      <c r="M706">
        <v>0</v>
      </c>
      <c r="N706">
        <v>0</v>
      </c>
      <c r="O706">
        <v>6</v>
      </c>
      <c r="P706">
        <v>2.7143000000000002</v>
      </c>
      <c r="Q706">
        <v>41.304299999999998</v>
      </c>
      <c r="R706">
        <v>11</v>
      </c>
      <c r="S706">
        <v>0</v>
      </c>
      <c r="T706">
        <v>0</v>
      </c>
      <c r="U706">
        <v>0</v>
      </c>
      <c r="Y706">
        <v>0</v>
      </c>
      <c r="Z706">
        <v>0</v>
      </c>
      <c r="AA706">
        <v>0</v>
      </c>
      <c r="AB706">
        <v>0</v>
      </c>
      <c r="AC706">
        <v>6</v>
      </c>
      <c r="AD706">
        <v>0</v>
      </c>
      <c r="AE706">
        <v>17</v>
      </c>
      <c r="AF706">
        <v>0</v>
      </c>
      <c r="AG706">
        <v>5</v>
      </c>
      <c r="AH706">
        <v>279</v>
      </c>
      <c r="AI706">
        <v>-1</v>
      </c>
      <c r="AJ706">
        <v>0</v>
      </c>
      <c r="AK706">
        <v>280</v>
      </c>
    </row>
    <row r="707" spans="1:37" x14ac:dyDescent="0.2">
      <c r="A707">
        <v>514249</v>
      </c>
      <c r="B707" t="s">
        <v>482</v>
      </c>
      <c r="C707">
        <v>21</v>
      </c>
      <c r="D707" t="s">
        <v>287</v>
      </c>
      <c r="E707" t="s">
        <v>1256</v>
      </c>
      <c r="F707" t="s">
        <v>652</v>
      </c>
      <c r="G707" t="s">
        <v>2156</v>
      </c>
      <c r="H707">
        <v>1</v>
      </c>
      <c r="I707">
        <v>1</v>
      </c>
      <c r="J707">
        <v>0</v>
      </c>
      <c r="K707">
        <v>1</v>
      </c>
      <c r="L707">
        <v>2</v>
      </c>
      <c r="M707">
        <v>0</v>
      </c>
      <c r="N707">
        <v>0</v>
      </c>
      <c r="O707">
        <v>1</v>
      </c>
      <c r="P707">
        <v>1</v>
      </c>
      <c r="Q707">
        <v>50</v>
      </c>
      <c r="R707">
        <v>1</v>
      </c>
      <c r="S707">
        <v>0</v>
      </c>
      <c r="T707">
        <v>0</v>
      </c>
      <c r="U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0</v>
      </c>
      <c r="AF707">
        <v>0</v>
      </c>
      <c r="AG707">
        <v>0</v>
      </c>
      <c r="AH707">
        <v>11</v>
      </c>
      <c r="AI707">
        <v>1</v>
      </c>
      <c r="AJ707">
        <v>0</v>
      </c>
      <c r="AK707">
        <v>10</v>
      </c>
    </row>
    <row r="708" spans="1:37" x14ac:dyDescent="0.2">
      <c r="A708">
        <v>1210543</v>
      </c>
      <c r="B708" t="s">
        <v>482</v>
      </c>
      <c r="C708">
        <v>21</v>
      </c>
      <c r="D708" t="s">
        <v>287</v>
      </c>
      <c r="E708" t="s">
        <v>1060</v>
      </c>
      <c r="F708" t="s">
        <v>1569</v>
      </c>
      <c r="G708" t="s">
        <v>2156</v>
      </c>
      <c r="H708">
        <v>10</v>
      </c>
      <c r="I708">
        <v>10</v>
      </c>
      <c r="J708">
        <v>0</v>
      </c>
      <c r="K708">
        <v>86</v>
      </c>
      <c r="L708">
        <v>119</v>
      </c>
      <c r="M708">
        <v>6</v>
      </c>
      <c r="N708">
        <v>2</v>
      </c>
      <c r="O708">
        <v>26</v>
      </c>
      <c r="P708">
        <v>8.6</v>
      </c>
      <c r="Q708">
        <v>72.268900000000002</v>
      </c>
      <c r="R708">
        <v>10</v>
      </c>
      <c r="S708">
        <v>0</v>
      </c>
      <c r="T708">
        <v>0</v>
      </c>
      <c r="U708">
        <v>0</v>
      </c>
      <c r="Y708">
        <v>0</v>
      </c>
      <c r="Z708">
        <v>0</v>
      </c>
      <c r="AA708">
        <v>0</v>
      </c>
      <c r="AB708">
        <v>0</v>
      </c>
      <c r="AC708">
        <v>8</v>
      </c>
      <c r="AD708">
        <v>0</v>
      </c>
      <c r="AE708">
        <v>0</v>
      </c>
      <c r="AF708">
        <v>0</v>
      </c>
      <c r="AG708">
        <v>1</v>
      </c>
      <c r="AH708">
        <v>236</v>
      </c>
      <c r="AI708">
        <v>146</v>
      </c>
      <c r="AJ708">
        <v>0</v>
      </c>
      <c r="AK708">
        <v>90</v>
      </c>
    </row>
    <row r="709" spans="1:37" x14ac:dyDescent="0.2">
      <c r="A709">
        <v>1208810</v>
      </c>
      <c r="B709" t="s">
        <v>482</v>
      </c>
      <c r="C709">
        <v>21</v>
      </c>
      <c r="D709" t="s">
        <v>287</v>
      </c>
      <c r="E709" t="s">
        <v>1566</v>
      </c>
      <c r="F709" t="s">
        <v>1567</v>
      </c>
      <c r="G709" t="s">
        <v>2156</v>
      </c>
      <c r="H709">
        <v>3</v>
      </c>
      <c r="I709">
        <v>3</v>
      </c>
      <c r="J709">
        <v>3</v>
      </c>
      <c r="K709">
        <v>0</v>
      </c>
      <c r="L709">
        <v>0</v>
      </c>
      <c r="M709">
        <v>0</v>
      </c>
      <c r="N709">
        <v>0</v>
      </c>
      <c r="O709">
        <v>0</v>
      </c>
      <c r="R709">
        <v>3</v>
      </c>
      <c r="S709">
        <v>36</v>
      </c>
      <c r="T709">
        <v>31</v>
      </c>
      <c r="U709">
        <v>2</v>
      </c>
      <c r="V709">
        <v>15.5</v>
      </c>
      <c r="W709">
        <v>5.1666999999999996</v>
      </c>
      <c r="X709" s="1">
        <v>43480</v>
      </c>
      <c r="Y709">
        <v>0</v>
      </c>
      <c r="Z709">
        <v>6</v>
      </c>
      <c r="AA709">
        <v>2</v>
      </c>
      <c r="AB709">
        <v>0</v>
      </c>
      <c r="AC709">
        <v>1</v>
      </c>
      <c r="AD709">
        <v>0</v>
      </c>
      <c r="AE709">
        <v>0</v>
      </c>
      <c r="AF709">
        <v>0</v>
      </c>
      <c r="AG709">
        <v>1</v>
      </c>
      <c r="AH709">
        <v>90</v>
      </c>
      <c r="AI709">
        <v>0</v>
      </c>
      <c r="AJ709">
        <v>70</v>
      </c>
      <c r="AK709">
        <v>20</v>
      </c>
    </row>
    <row r="710" spans="1:37" x14ac:dyDescent="0.2">
      <c r="A710">
        <v>512806</v>
      </c>
      <c r="B710" t="s">
        <v>482</v>
      </c>
      <c r="C710">
        <v>21</v>
      </c>
      <c r="D710" t="s">
        <v>287</v>
      </c>
      <c r="E710" t="s">
        <v>523</v>
      </c>
      <c r="F710" t="s">
        <v>1556</v>
      </c>
      <c r="G710" t="s">
        <v>2156</v>
      </c>
      <c r="H710">
        <v>9</v>
      </c>
      <c r="I710">
        <v>9</v>
      </c>
      <c r="J710">
        <v>1</v>
      </c>
      <c r="K710">
        <v>115</v>
      </c>
      <c r="L710">
        <v>147</v>
      </c>
      <c r="M710">
        <v>4</v>
      </c>
      <c r="N710">
        <v>2</v>
      </c>
      <c r="O710">
        <v>39</v>
      </c>
      <c r="P710">
        <v>14.375</v>
      </c>
      <c r="Q710">
        <v>78.231300000000005</v>
      </c>
      <c r="R710">
        <v>9</v>
      </c>
      <c r="S710">
        <v>183</v>
      </c>
      <c r="T710">
        <v>98</v>
      </c>
      <c r="U710">
        <v>12</v>
      </c>
      <c r="V710">
        <v>8.1667000000000005</v>
      </c>
      <c r="W710">
        <v>3.2130999999999998</v>
      </c>
      <c r="X710" s="1">
        <v>43537</v>
      </c>
      <c r="Y710">
        <v>4</v>
      </c>
      <c r="Z710">
        <v>5</v>
      </c>
      <c r="AA710">
        <v>2</v>
      </c>
      <c r="AB710">
        <v>0</v>
      </c>
      <c r="AC710">
        <v>3</v>
      </c>
      <c r="AD710">
        <v>0</v>
      </c>
      <c r="AE710">
        <v>0</v>
      </c>
      <c r="AF710">
        <v>0</v>
      </c>
      <c r="AG710">
        <v>2</v>
      </c>
      <c r="AH710">
        <v>873</v>
      </c>
      <c r="AI710">
        <v>203</v>
      </c>
      <c r="AJ710">
        <v>620</v>
      </c>
      <c r="AK710">
        <v>50</v>
      </c>
    </row>
    <row r="711" spans="1:37" x14ac:dyDescent="0.2">
      <c r="A711">
        <v>1208864</v>
      </c>
      <c r="B711" t="s">
        <v>482</v>
      </c>
      <c r="C711">
        <v>21</v>
      </c>
      <c r="D711" t="s">
        <v>287</v>
      </c>
      <c r="E711" t="s">
        <v>742</v>
      </c>
      <c r="F711" t="s">
        <v>582</v>
      </c>
      <c r="G711" t="s">
        <v>2156</v>
      </c>
      <c r="H711">
        <v>7</v>
      </c>
      <c r="I711">
        <v>7</v>
      </c>
      <c r="J711">
        <v>0</v>
      </c>
      <c r="K711">
        <v>28</v>
      </c>
      <c r="L711">
        <v>63</v>
      </c>
      <c r="M711">
        <v>1</v>
      </c>
      <c r="N711">
        <v>0</v>
      </c>
      <c r="O711">
        <v>6</v>
      </c>
      <c r="P711">
        <v>4</v>
      </c>
      <c r="Q711">
        <v>44.444400000000002</v>
      </c>
      <c r="R711">
        <v>7</v>
      </c>
      <c r="S711">
        <v>0</v>
      </c>
      <c r="T711">
        <v>0</v>
      </c>
      <c r="U711">
        <v>0</v>
      </c>
      <c r="Y711">
        <v>0</v>
      </c>
      <c r="Z711">
        <v>0</v>
      </c>
      <c r="AA711">
        <v>0</v>
      </c>
      <c r="AB711">
        <v>0</v>
      </c>
      <c r="AC711">
        <v>4</v>
      </c>
      <c r="AD711">
        <v>0</v>
      </c>
      <c r="AE711">
        <v>0</v>
      </c>
      <c r="AF711">
        <v>0</v>
      </c>
      <c r="AG711">
        <v>0</v>
      </c>
      <c r="AH711">
        <v>29</v>
      </c>
      <c r="AI711">
        <v>-11</v>
      </c>
      <c r="AJ711">
        <v>0</v>
      </c>
      <c r="AK711">
        <v>40</v>
      </c>
    </row>
    <row r="712" spans="1:37" x14ac:dyDescent="0.2">
      <c r="A712">
        <v>512795</v>
      </c>
      <c r="B712" t="s">
        <v>482</v>
      </c>
      <c r="C712">
        <v>21</v>
      </c>
      <c r="D712" t="s">
        <v>287</v>
      </c>
      <c r="E712" t="s">
        <v>529</v>
      </c>
      <c r="F712" t="s">
        <v>538</v>
      </c>
      <c r="G712" t="s">
        <v>2156</v>
      </c>
      <c r="H712">
        <v>11</v>
      </c>
      <c r="I712">
        <v>11</v>
      </c>
      <c r="J712">
        <v>0</v>
      </c>
      <c r="K712">
        <v>69</v>
      </c>
      <c r="L712">
        <v>147</v>
      </c>
      <c r="M712">
        <v>1</v>
      </c>
      <c r="N712">
        <v>2</v>
      </c>
      <c r="O712">
        <v>16</v>
      </c>
      <c r="P712">
        <v>6.2727000000000004</v>
      </c>
      <c r="Q712">
        <v>46.938800000000001</v>
      </c>
      <c r="R712">
        <v>11</v>
      </c>
      <c r="S712">
        <v>0</v>
      </c>
      <c r="T712">
        <v>0</v>
      </c>
      <c r="U712">
        <v>0</v>
      </c>
      <c r="Y712">
        <v>0</v>
      </c>
      <c r="Z712">
        <v>0</v>
      </c>
      <c r="AA712">
        <v>0</v>
      </c>
      <c r="AB712">
        <v>0</v>
      </c>
      <c r="AC712">
        <v>2</v>
      </c>
      <c r="AD712">
        <v>0</v>
      </c>
      <c r="AE712">
        <v>0</v>
      </c>
      <c r="AF712">
        <v>0</v>
      </c>
      <c r="AG712">
        <v>0</v>
      </c>
      <c r="AH712">
        <v>114</v>
      </c>
      <c r="AI712">
        <v>94</v>
      </c>
      <c r="AJ712">
        <v>0</v>
      </c>
      <c r="AK712">
        <v>20</v>
      </c>
    </row>
    <row r="713" spans="1:37" x14ac:dyDescent="0.2">
      <c r="A713">
        <v>820888</v>
      </c>
      <c r="B713" t="s">
        <v>482</v>
      </c>
      <c r="C713">
        <v>21</v>
      </c>
      <c r="D713" t="s">
        <v>287</v>
      </c>
      <c r="E713" t="s">
        <v>611</v>
      </c>
      <c r="F713" t="s">
        <v>656</v>
      </c>
      <c r="G713" t="s">
        <v>2156</v>
      </c>
      <c r="H713">
        <v>11</v>
      </c>
      <c r="I713">
        <v>11</v>
      </c>
      <c r="J713">
        <v>0</v>
      </c>
      <c r="K713">
        <v>219</v>
      </c>
      <c r="L713">
        <v>248</v>
      </c>
      <c r="M713">
        <v>10</v>
      </c>
      <c r="N713">
        <v>14</v>
      </c>
      <c r="O713">
        <v>67</v>
      </c>
      <c r="P713">
        <v>19.909099999999999</v>
      </c>
      <c r="Q713">
        <v>88.3065</v>
      </c>
      <c r="R713">
        <v>11</v>
      </c>
      <c r="S713">
        <v>54</v>
      </c>
      <c r="T713">
        <v>47</v>
      </c>
      <c r="U713">
        <v>2</v>
      </c>
      <c r="V713">
        <v>23.5</v>
      </c>
      <c r="W713">
        <v>5.2222</v>
      </c>
      <c r="X713" s="1">
        <v>43478</v>
      </c>
      <c r="Y713">
        <v>0</v>
      </c>
      <c r="Z713">
        <v>3</v>
      </c>
      <c r="AA713">
        <v>0</v>
      </c>
      <c r="AB713">
        <v>0</v>
      </c>
      <c r="AC713">
        <v>6</v>
      </c>
      <c r="AD713">
        <v>0</v>
      </c>
      <c r="AE713">
        <v>0</v>
      </c>
      <c r="AF713">
        <v>0</v>
      </c>
      <c r="AG713">
        <v>1</v>
      </c>
      <c r="AH713">
        <v>671</v>
      </c>
      <c r="AI713">
        <v>531</v>
      </c>
      <c r="AJ713">
        <v>70</v>
      </c>
      <c r="AK713">
        <v>70</v>
      </c>
    </row>
    <row r="714" spans="1:37" x14ac:dyDescent="0.2">
      <c r="A714">
        <v>608088</v>
      </c>
      <c r="B714" t="s">
        <v>482</v>
      </c>
      <c r="C714">
        <v>21</v>
      </c>
      <c r="D714" t="s">
        <v>287</v>
      </c>
      <c r="E714" t="s">
        <v>1560</v>
      </c>
      <c r="F714" t="s">
        <v>528</v>
      </c>
      <c r="G714" t="s">
        <v>2156</v>
      </c>
      <c r="H714">
        <v>2</v>
      </c>
      <c r="I714">
        <v>2</v>
      </c>
      <c r="J714">
        <v>1</v>
      </c>
      <c r="K714">
        <v>8</v>
      </c>
      <c r="L714">
        <v>7</v>
      </c>
      <c r="M714">
        <v>0</v>
      </c>
      <c r="N714">
        <v>1</v>
      </c>
      <c r="O714">
        <v>8</v>
      </c>
      <c r="P714">
        <v>8</v>
      </c>
      <c r="Q714">
        <v>114.28570000000001</v>
      </c>
      <c r="R714">
        <v>2</v>
      </c>
      <c r="S714">
        <v>48</v>
      </c>
      <c r="T714">
        <v>20</v>
      </c>
      <c r="U714">
        <v>3</v>
      </c>
      <c r="V714">
        <v>6.6666999999999996</v>
      </c>
      <c r="W714">
        <v>2.5</v>
      </c>
      <c r="X714" s="1">
        <v>43505</v>
      </c>
      <c r="Y714">
        <v>0</v>
      </c>
      <c r="Z714">
        <v>5</v>
      </c>
      <c r="AA714">
        <v>1</v>
      </c>
      <c r="AB714">
        <v>0</v>
      </c>
      <c r="AC714">
        <v>1</v>
      </c>
      <c r="AD714">
        <v>0</v>
      </c>
      <c r="AE714">
        <v>0</v>
      </c>
      <c r="AF714">
        <v>0</v>
      </c>
      <c r="AG714">
        <v>0</v>
      </c>
      <c r="AH714">
        <v>130</v>
      </c>
      <c r="AI714">
        <v>10</v>
      </c>
      <c r="AJ714">
        <v>110</v>
      </c>
      <c r="AK714">
        <v>10</v>
      </c>
    </row>
    <row r="715" spans="1:37" x14ac:dyDescent="0.2">
      <c r="A715">
        <v>846838</v>
      </c>
      <c r="B715" t="s">
        <v>482</v>
      </c>
      <c r="C715">
        <v>21</v>
      </c>
      <c r="D715" t="s">
        <v>287</v>
      </c>
      <c r="E715" t="s">
        <v>1563</v>
      </c>
      <c r="F715" t="s">
        <v>1056</v>
      </c>
      <c r="G715" t="s">
        <v>2156</v>
      </c>
      <c r="H715">
        <v>2</v>
      </c>
      <c r="I715">
        <v>2</v>
      </c>
      <c r="J715">
        <v>1</v>
      </c>
      <c r="K715">
        <v>37</v>
      </c>
      <c r="L715">
        <v>44</v>
      </c>
      <c r="M715">
        <v>2</v>
      </c>
      <c r="N715">
        <v>2</v>
      </c>
      <c r="O715">
        <v>37</v>
      </c>
      <c r="P715">
        <v>37</v>
      </c>
      <c r="Q715">
        <v>84.090900000000005</v>
      </c>
      <c r="R715">
        <v>2</v>
      </c>
      <c r="S715">
        <v>0</v>
      </c>
      <c r="T715">
        <v>0</v>
      </c>
      <c r="U715">
        <v>0</v>
      </c>
      <c r="Y715">
        <v>0</v>
      </c>
      <c r="Z715">
        <v>0</v>
      </c>
      <c r="AA715">
        <v>0</v>
      </c>
      <c r="AB715">
        <v>0</v>
      </c>
      <c r="AC715">
        <v>2</v>
      </c>
      <c r="AD715">
        <v>0</v>
      </c>
      <c r="AE715">
        <v>0</v>
      </c>
      <c r="AF715">
        <v>0</v>
      </c>
      <c r="AG715">
        <v>0</v>
      </c>
      <c r="AH715">
        <v>93</v>
      </c>
      <c r="AI715">
        <v>73</v>
      </c>
      <c r="AJ715">
        <v>0</v>
      </c>
      <c r="AK715">
        <v>20</v>
      </c>
    </row>
    <row r="716" spans="1:37" x14ac:dyDescent="0.2">
      <c r="A716">
        <v>1211267</v>
      </c>
      <c r="B716" t="s">
        <v>482</v>
      </c>
      <c r="C716">
        <v>21</v>
      </c>
      <c r="D716" t="s">
        <v>1570</v>
      </c>
      <c r="E716" t="s">
        <v>1582</v>
      </c>
      <c r="F716" t="s">
        <v>488</v>
      </c>
      <c r="G716" t="s">
        <v>2156</v>
      </c>
      <c r="H716">
        <v>2</v>
      </c>
      <c r="I716">
        <v>2</v>
      </c>
      <c r="J716">
        <v>1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2</v>
      </c>
      <c r="S716">
        <v>18</v>
      </c>
      <c r="T716">
        <v>19</v>
      </c>
      <c r="U716">
        <v>0</v>
      </c>
      <c r="W716">
        <v>6.3333000000000004</v>
      </c>
      <c r="Y716">
        <v>0</v>
      </c>
      <c r="Z716">
        <v>2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-10</v>
      </c>
      <c r="AJ716">
        <v>0</v>
      </c>
      <c r="AK716">
        <v>10</v>
      </c>
    </row>
    <row r="717" spans="1:37" x14ac:dyDescent="0.2">
      <c r="A717">
        <v>1211137</v>
      </c>
      <c r="B717" t="s">
        <v>482</v>
      </c>
      <c r="C717">
        <v>21</v>
      </c>
      <c r="D717" t="s">
        <v>1570</v>
      </c>
      <c r="E717" t="s">
        <v>1110</v>
      </c>
      <c r="F717" t="s">
        <v>504</v>
      </c>
      <c r="G717" t="s">
        <v>2156</v>
      </c>
      <c r="H717">
        <v>6</v>
      </c>
      <c r="I717">
        <v>6</v>
      </c>
      <c r="J717">
        <v>0</v>
      </c>
      <c r="K717">
        <v>38</v>
      </c>
      <c r="L717">
        <v>69</v>
      </c>
      <c r="M717">
        <v>3</v>
      </c>
      <c r="N717">
        <v>1</v>
      </c>
      <c r="O717">
        <v>24</v>
      </c>
      <c r="P717">
        <v>6.3333000000000004</v>
      </c>
      <c r="Q717">
        <v>55.072499999999998</v>
      </c>
      <c r="R717">
        <v>6</v>
      </c>
      <c r="S717">
        <v>6</v>
      </c>
      <c r="T717">
        <v>9</v>
      </c>
      <c r="U717">
        <v>1</v>
      </c>
      <c r="V717">
        <v>9</v>
      </c>
      <c r="W717">
        <v>9</v>
      </c>
      <c r="X717" s="1">
        <v>43474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2</v>
      </c>
      <c r="AF717">
        <v>0</v>
      </c>
      <c r="AG717">
        <v>0</v>
      </c>
      <c r="AH717">
        <v>73</v>
      </c>
      <c r="AI717">
        <v>33</v>
      </c>
      <c r="AJ717">
        <v>20</v>
      </c>
      <c r="AK717">
        <v>20</v>
      </c>
    </row>
    <row r="718" spans="1:37" x14ac:dyDescent="0.2">
      <c r="A718">
        <v>514212</v>
      </c>
      <c r="B718" t="s">
        <v>482</v>
      </c>
      <c r="C718">
        <v>21</v>
      </c>
      <c r="D718" t="s">
        <v>1570</v>
      </c>
      <c r="E718" t="s">
        <v>1576</v>
      </c>
      <c r="F718" t="s">
        <v>504</v>
      </c>
      <c r="G718" t="s">
        <v>2156</v>
      </c>
      <c r="H718">
        <v>10</v>
      </c>
      <c r="I718">
        <v>10</v>
      </c>
      <c r="J718">
        <v>0</v>
      </c>
      <c r="K718">
        <v>73</v>
      </c>
      <c r="L718">
        <v>127</v>
      </c>
      <c r="M718">
        <v>2</v>
      </c>
      <c r="N718">
        <v>2</v>
      </c>
      <c r="O718">
        <v>29</v>
      </c>
      <c r="P718">
        <v>7.3</v>
      </c>
      <c r="Q718">
        <v>57.4803</v>
      </c>
      <c r="R718">
        <v>10</v>
      </c>
      <c r="S718">
        <v>144</v>
      </c>
      <c r="T718">
        <v>125</v>
      </c>
      <c r="U718">
        <v>8</v>
      </c>
      <c r="V718">
        <v>15.625</v>
      </c>
      <c r="W718">
        <v>5.2083000000000004</v>
      </c>
      <c r="X718" s="1">
        <v>43571</v>
      </c>
      <c r="Y718">
        <v>1</v>
      </c>
      <c r="Z718">
        <v>6</v>
      </c>
      <c r="AA718">
        <v>3</v>
      </c>
      <c r="AB718">
        <v>0</v>
      </c>
      <c r="AC718">
        <v>2</v>
      </c>
      <c r="AD718">
        <v>0</v>
      </c>
      <c r="AE718">
        <v>2</v>
      </c>
      <c r="AF718">
        <v>0</v>
      </c>
      <c r="AG718">
        <v>0</v>
      </c>
      <c r="AH718">
        <v>409</v>
      </c>
      <c r="AI718">
        <v>79</v>
      </c>
      <c r="AJ718">
        <v>290</v>
      </c>
      <c r="AK718">
        <v>40</v>
      </c>
    </row>
    <row r="719" spans="1:37" x14ac:dyDescent="0.2">
      <c r="A719">
        <v>513043</v>
      </c>
      <c r="B719" t="s">
        <v>482</v>
      </c>
      <c r="C719">
        <v>21</v>
      </c>
      <c r="D719" t="s">
        <v>1570</v>
      </c>
      <c r="E719" t="s">
        <v>768</v>
      </c>
      <c r="F719" t="s">
        <v>504</v>
      </c>
      <c r="G719" t="s">
        <v>2156</v>
      </c>
      <c r="H719">
        <v>7</v>
      </c>
      <c r="I719">
        <v>7</v>
      </c>
      <c r="J719">
        <v>0</v>
      </c>
      <c r="K719">
        <v>31</v>
      </c>
      <c r="L719">
        <v>88</v>
      </c>
      <c r="M719">
        <v>1</v>
      </c>
      <c r="N719">
        <v>0</v>
      </c>
      <c r="O719">
        <v>10</v>
      </c>
      <c r="P719">
        <v>4.4286000000000003</v>
      </c>
      <c r="Q719">
        <v>35.2273</v>
      </c>
      <c r="R719">
        <v>7</v>
      </c>
      <c r="S719">
        <v>68</v>
      </c>
      <c r="T719">
        <v>71</v>
      </c>
      <c r="U719">
        <v>4</v>
      </c>
      <c r="V719">
        <v>17.75</v>
      </c>
      <c r="W719">
        <v>6.2647000000000004</v>
      </c>
      <c r="X719" s="1">
        <v>43524</v>
      </c>
      <c r="Y719">
        <v>0</v>
      </c>
      <c r="Z719">
        <v>1</v>
      </c>
      <c r="AA719">
        <v>2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142</v>
      </c>
      <c r="AI719">
        <v>2</v>
      </c>
      <c r="AJ719">
        <v>120</v>
      </c>
      <c r="AK719">
        <v>20</v>
      </c>
    </row>
    <row r="720" spans="1:37" x14ac:dyDescent="0.2">
      <c r="A720">
        <v>513045</v>
      </c>
      <c r="B720" t="s">
        <v>482</v>
      </c>
      <c r="C720">
        <v>21</v>
      </c>
      <c r="D720" t="s">
        <v>1570</v>
      </c>
      <c r="E720" t="s">
        <v>1219</v>
      </c>
      <c r="F720" t="s">
        <v>1574</v>
      </c>
      <c r="G720" t="s">
        <v>2156</v>
      </c>
      <c r="H720">
        <v>4</v>
      </c>
      <c r="I720">
        <v>4</v>
      </c>
      <c r="J720">
        <v>1</v>
      </c>
      <c r="K720">
        <v>0</v>
      </c>
      <c r="L720">
        <v>10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4</v>
      </c>
      <c r="S720">
        <v>0</v>
      </c>
      <c r="T720">
        <v>0</v>
      </c>
      <c r="U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-20</v>
      </c>
      <c r="AI720">
        <v>-20</v>
      </c>
      <c r="AJ720">
        <v>0</v>
      </c>
      <c r="AK720">
        <v>0</v>
      </c>
    </row>
    <row r="721" spans="1:37" x14ac:dyDescent="0.2">
      <c r="A721">
        <v>513150</v>
      </c>
      <c r="B721" t="s">
        <v>482</v>
      </c>
      <c r="C721">
        <v>21</v>
      </c>
      <c r="D721" t="s">
        <v>1570</v>
      </c>
      <c r="E721" t="s">
        <v>1575</v>
      </c>
      <c r="F721" t="s">
        <v>504</v>
      </c>
      <c r="G721" t="s">
        <v>2156</v>
      </c>
      <c r="H721">
        <v>10</v>
      </c>
      <c r="I721">
        <v>10</v>
      </c>
      <c r="J721">
        <v>2</v>
      </c>
      <c r="K721">
        <v>11</v>
      </c>
      <c r="L721">
        <v>42</v>
      </c>
      <c r="M721">
        <v>0</v>
      </c>
      <c r="N721">
        <v>0</v>
      </c>
      <c r="O721">
        <v>6</v>
      </c>
      <c r="P721">
        <v>1.375</v>
      </c>
      <c r="Q721">
        <v>26.1905</v>
      </c>
      <c r="R721">
        <v>10</v>
      </c>
      <c r="S721">
        <v>233</v>
      </c>
      <c r="T721">
        <v>170</v>
      </c>
      <c r="U721">
        <v>18</v>
      </c>
      <c r="V721">
        <v>9.4443999999999999</v>
      </c>
      <c r="W721">
        <v>4.3776999999999999</v>
      </c>
      <c r="X721" s="1">
        <v>43568</v>
      </c>
      <c r="Y721">
        <v>3</v>
      </c>
      <c r="Z721">
        <v>10</v>
      </c>
      <c r="AA721">
        <v>10</v>
      </c>
      <c r="AB721">
        <v>0</v>
      </c>
      <c r="AC721">
        <v>2</v>
      </c>
      <c r="AD721">
        <v>0</v>
      </c>
      <c r="AE721">
        <v>1</v>
      </c>
      <c r="AF721">
        <v>1</v>
      </c>
      <c r="AG721">
        <v>1</v>
      </c>
      <c r="AH721">
        <v>761</v>
      </c>
      <c r="AI721">
        <v>1</v>
      </c>
      <c r="AJ721">
        <v>700</v>
      </c>
      <c r="AK721">
        <v>60</v>
      </c>
    </row>
    <row r="722" spans="1:37" x14ac:dyDescent="0.2">
      <c r="A722">
        <v>516284</v>
      </c>
      <c r="B722" t="s">
        <v>482</v>
      </c>
      <c r="C722">
        <v>21</v>
      </c>
      <c r="D722" t="s">
        <v>1570</v>
      </c>
      <c r="E722" t="s">
        <v>1577</v>
      </c>
      <c r="F722" t="s">
        <v>504</v>
      </c>
      <c r="G722" t="s">
        <v>2156</v>
      </c>
      <c r="H722">
        <v>7</v>
      </c>
      <c r="I722">
        <v>7</v>
      </c>
      <c r="J722">
        <v>0</v>
      </c>
      <c r="K722">
        <v>20</v>
      </c>
      <c r="L722">
        <v>62</v>
      </c>
      <c r="M722">
        <v>0</v>
      </c>
      <c r="N722">
        <v>1</v>
      </c>
      <c r="O722">
        <v>10</v>
      </c>
      <c r="P722">
        <v>2.8571</v>
      </c>
      <c r="Q722">
        <v>32.258099999999999</v>
      </c>
      <c r="R722">
        <v>7</v>
      </c>
      <c r="S722">
        <v>0</v>
      </c>
      <c r="T722">
        <v>0</v>
      </c>
      <c r="U722">
        <v>0</v>
      </c>
      <c r="Y722">
        <v>0</v>
      </c>
      <c r="Z722">
        <v>0</v>
      </c>
      <c r="AA722">
        <v>0</v>
      </c>
      <c r="AB722">
        <v>0</v>
      </c>
      <c r="AC722">
        <v>3</v>
      </c>
      <c r="AD722">
        <v>0</v>
      </c>
      <c r="AE722">
        <v>0</v>
      </c>
      <c r="AF722">
        <v>0</v>
      </c>
      <c r="AG722">
        <v>2</v>
      </c>
      <c r="AH722">
        <v>52</v>
      </c>
      <c r="AI722">
        <v>2</v>
      </c>
      <c r="AJ722">
        <v>0</v>
      </c>
      <c r="AK722">
        <v>50</v>
      </c>
    </row>
    <row r="723" spans="1:37" x14ac:dyDescent="0.2">
      <c r="A723">
        <v>512824</v>
      </c>
      <c r="B723" t="s">
        <v>482</v>
      </c>
      <c r="C723">
        <v>21</v>
      </c>
      <c r="D723" t="s">
        <v>1570</v>
      </c>
      <c r="E723" t="s">
        <v>1572</v>
      </c>
      <c r="F723" t="s">
        <v>504</v>
      </c>
      <c r="G723" t="s">
        <v>2156</v>
      </c>
      <c r="H723">
        <v>11</v>
      </c>
      <c r="I723">
        <v>11</v>
      </c>
      <c r="J723">
        <v>0</v>
      </c>
      <c r="K723">
        <v>79</v>
      </c>
      <c r="L723">
        <v>113</v>
      </c>
      <c r="M723">
        <v>5</v>
      </c>
      <c r="N723">
        <v>5</v>
      </c>
      <c r="O723">
        <v>32</v>
      </c>
      <c r="P723">
        <v>7.1818</v>
      </c>
      <c r="Q723">
        <v>69.911500000000004</v>
      </c>
      <c r="R723">
        <v>11</v>
      </c>
      <c r="S723">
        <v>24</v>
      </c>
      <c r="T723">
        <v>27</v>
      </c>
      <c r="U723">
        <v>2</v>
      </c>
      <c r="V723">
        <v>13.5</v>
      </c>
      <c r="W723">
        <v>6.75</v>
      </c>
      <c r="X723" s="1">
        <v>43518</v>
      </c>
      <c r="Y723">
        <v>0</v>
      </c>
      <c r="Z723">
        <v>1</v>
      </c>
      <c r="AA723">
        <v>1</v>
      </c>
      <c r="AB723">
        <v>0</v>
      </c>
      <c r="AC723">
        <v>3</v>
      </c>
      <c r="AD723">
        <v>0</v>
      </c>
      <c r="AE723">
        <v>0</v>
      </c>
      <c r="AF723">
        <v>0</v>
      </c>
      <c r="AG723">
        <v>0</v>
      </c>
      <c r="AH723">
        <v>254</v>
      </c>
      <c r="AI723">
        <v>174</v>
      </c>
      <c r="AJ723">
        <v>50</v>
      </c>
      <c r="AK723">
        <v>30</v>
      </c>
    </row>
    <row r="724" spans="1:37" x14ac:dyDescent="0.2">
      <c r="A724">
        <v>324347</v>
      </c>
      <c r="B724" t="s">
        <v>482</v>
      </c>
      <c r="C724">
        <v>21</v>
      </c>
      <c r="D724" t="s">
        <v>1570</v>
      </c>
      <c r="E724" t="s">
        <v>1571</v>
      </c>
      <c r="F724" t="s">
        <v>504</v>
      </c>
      <c r="G724" t="s">
        <v>2156</v>
      </c>
      <c r="H724">
        <v>6</v>
      </c>
      <c r="I724">
        <v>6</v>
      </c>
      <c r="J724">
        <v>0</v>
      </c>
      <c r="K724">
        <v>20</v>
      </c>
      <c r="L724">
        <v>40</v>
      </c>
      <c r="M724">
        <v>2</v>
      </c>
      <c r="N724">
        <v>1</v>
      </c>
      <c r="O724">
        <v>10</v>
      </c>
      <c r="P724">
        <v>3.3332999999999999</v>
      </c>
      <c r="Q724">
        <v>50</v>
      </c>
      <c r="R724">
        <v>6</v>
      </c>
      <c r="S724">
        <v>78</v>
      </c>
      <c r="T724">
        <v>69</v>
      </c>
      <c r="U724">
        <v>3</v>
      </c>
      <c r="V724">
        <v>23</v>
      </c>
      <c r="W724">
        <v>5.3076999999999996</v>
      </c>
      <c r="X724" s="1">
        <v>43501</v>
      </c>
      <c r="Y724">
        <v>1</v>
      </c>
      <c r="Z724">
        <v>2</v>
      </c>
      <c r="AA724">
        <v>2</v>
      </c>
      <c r="AB724">
        <v>0</v>
      </c>
      <c r="AC724">
        <v>3</v>
      </c>
      <c r="AD724">
        <v>0</v>
      </c>
      <c r="AE724">
        <v>0</v>
      </c>
      <c r="AF724">
        <v>0</v>
      </c>
      <c r="AG724">
        <v>0</v>
      </c>
      <c r="AH724">
        <v>174</v>
      </c>
      <c r="AI724">
        <v>14</v>
      </c>
      <c r="AJ724">
        <v>130</v>
      </c>
      <c r="AK724">
        <v>30</v>
      </c>
    </row>
    <row r="725" spans="1:37" x14ac:dyDescent="0.2">
      <c r="A725">
        <v>1211293</v>
      </c>
      <c r="B725" t="s">
        <v>482</v>
      </c>
      <c r="C725">
        <v>21</v>
      </c>
      <c r="D725" t="s">
        <v>1570</v>
      </c>
      <c r="E725" t="s">
        <v>1583</v>
      </c>
      <c r="F725" t="s">
        <v>504</v>
      </c>
      <c r="G725" t="s">
        <v>2156</v>
      </c>
      <c r="H725">
        <v>4</v>
      </c>
      <c r="I725">
        <v>4</v>
      </c>
      <c r="J725">
        <v>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R725">
        <v>4</v>
      </c>
      <c r="S725">
        <v>0</v>
      </c>
      <c r="T725">
        <v>0</v>
      </c>
      <c r="U725">
        <v>0</v>
      </c>
      <c r="Y725">
        <v>0</v>
      </c>
      <c r="Z725">
        <v>0</v>
      </c>
      <c r="AA725">
        <v>0</v>
      </c>
      <c r="AB725">
        <v>0</v>
      </c>
      <c r="AC725">
        <v>5</v>
      </c>
      <c r="AD725">
        <v>1</v>
      </c>
      <c r="AE725">
        <v>4</v>
      </c>
      <c r="AF725">
        <v>0</v>
      </c>
      <c r="AG725">
        <v>1</v>
      </c>
      <c r="AH725">
        <v>110</v>
      </c>
      <c r="AI725">
        <v>0</v>
      </c>
      <c r="AJ725">
        <v>0</v>
      </c>
      <c r="AK725">
        <v>110</v>
      </c>
    </row>
    <row r="726" spans="1:37" x14ac:dyDescent="0.2">
      <c r="A726">
        <v>512829</v>
      </c>
      <c r="B726" t="s">
        <v>482</v>
      </c>
      <c r="C726">
        <v>21</v>
      </c>
      <c r="D726" t="s">
        <v>1570</v>
      </c>
      <c r="E726" t="s">
        <v>1573</v>
      </c>
      <c r="F726" t="s">
        <v>504</v>
      </c>
      <c r="G726" t="s">
        <v>2156</v>
      </c>
      <c r="H726">
        <v>10</v>
      </c>
      <c r="I726">
        <v>10</v>
      </c>
      <c r="J726">
        <v>0</v>
      </c>
      <c r="K726">
        <v>95</v>
      </c>
      <c r="L726">
        <v>199</v>
      </c>
      <c r="M726">
        <v>5</v>
      </c>
      <c r="N726">
        <v>2</v>
      </c>
      <c r="O726">
        <v>19</v>
      </c>
      <c r="P726">
        <v>9.5</v>
      </c>
      <c r="Q726">
        <v>47.738700000000001</v>
      </c>
      <c r="R726">
        <v>10</v>
      </c>
      <c r="S726">
        <v>232</v>
      </c>
      <c r="T726">
        <v>149</v>
      </c>
      <c r="U726">
        <v>19</v>
      </c>
      <c r="V726">
        <v>7.8421000000000003</v>
      </c>
      <c r="W726">
        <v>3.8534000000000002</v>
      </c>
      <c r="X726" s="1">
        <v>43542</v>
      </c>
      <c r="Y726">
        <v>1</v>
      </c>
      <c r="Z726">
        <v>9</v>
      </c>
      <c r="AA726">
        <v>1</v>
      </c>
      <c r="AB726">
        <v>0</v>
      </c>
      <c r="AC726">
        <v>1</v>
      </c>
      <c r="AD726">
        <v>0</v>
      </c>
      <c r="AE726">
        <v>0</v>
      </c>
      <c r="AF726">
        <v>0</v>
      </c>
      <c r="AG726">
        <v>1</v>
      </c>
      <c r="AH726">
        <v>824</v>
      </c>
      <c r="AI726">
        <v>114</v>
      </c>
      <c r="AJ726">
        <v>690</v>
      </c>
      <c r="AK726">
        <v>20</v>
      </c>
    </row>
    <row r="727" spans="1:37" x14ac:dyDescent="0.2">
      <c r="A727">
        <v>514128</v>
      </c>
      <c r="B727" t="s">
        <v>482</v>
      </c>
      <c r="C727">
        <v>21</v>
      </c>
      <c r="D727" t="s">
        <v>1570</v>
      </c>
      <c r="E727" t="s">
        <v>655</v>
      </c>
      <c r="F727" t="s">
        <v>504</v>
      </c>
      <c r="G727" t="s">
        <v>2156</v>
      </c>
      <c r="H727">
        <v>8</v>
      </c>
      <c r="I727">
        <v>8</v>
      </c>
      <c r="J727">
        <v>0</v>
      </c>
      <c r="K727">
        <v>56</v>
      </c>
      <c r="L727">
        <v>84</v>
      </c>
      <c r="M727">
        <v>5</v>
      </c>
      <c r="N727">
        <v>1</v>
      </c>
      <c r="O727">
        <v>15</v>
      </c>
      <c r="P727">
        <v>7</v>
      </c>
      <c r="Q727">
        <v>66.666700000000006</v>
      </c>
      <c r="R727">
        <v>8</v>
      </c>
      <c r="S727">
        <v>0</v>
      </c>
      <c r="T727">
        <v>0</v>
      </c>
      <c r="U727">
        <v>0</v>
      </c>
      <c r="Y727">
        <v>0</v>
      </c>
      <c r="Z727">
        <v>0</v>
      </c>
      <c r="AA727">
        <v>0</v>
      </c>
      <c r="AB727">
        <v>0</v>
      </c>
      <c r="AC727">
        <v>3</v>
      </c>
      <c r="AD727">
        <v>0</v>
      </c>
      <c r="AE727">
        <v>13</v>
      </c>
      <c r="AF727">
        <v>1</v>
      </c>
      <c r="AG727">
        <v>0</v>
      </c>
      <c r="AH727">
        <v>253</v>
      </c>
      <c r="AI727">
        <v>73</v>
      </c>
      <c r="AJ727">
        <v>0</v>
      </c>
      <c r="AK727">
        <v>180</v>
      </c>
    </row>
    <row r="728" spans="1:37" x14ac:dyDescent="0.2">
      <c r="A728">
        <v>832754</v>
      </c>
      <c r="B728" t="s">
        <v>482</v>
      </c>
      <c r="C728">
        <v>21</v>
      </c>
      <c r="D728" t="s">
        <v>1570</v>
      </c>
      <c r="E728" t="s">
        <v>1578</v>
      </c>
      <c r="F728" t="s">
        <v>1579</v>
      </c>
      <c r="G728" t="s">
        <v>2156</v>
      </c>
      <c r="H728">
        <v>3</v>
      </c>
      <c r="I728">
        <v>3</v>
      </c>
      <c r="J728">
        <v>0</v>
      </c>
      <c r="K728">
        <v>8</v>
      </c>
      <c r="L728">
        <v>26</v>
      </c>
      <c r="M728">
        <v>0</v>
      </c>
      <c r="N728">
        <v>0</v>
      </c>
      <c r="O728">
        <v>4</v>
      </c>
      <c r="P728">
        <v>2.6667000000000001</v>
      </c>
      <c r="Q728">
        <v>30.769200000000001</v>
      </c>
      <c r="R728">
        <v>3</v>
      </c>
      <c r="S728">
        <v>0</v>
      </c>
      <c r="T728">
        <v>0</v>
      </c>
      <c r="U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1</v>
      </c>
      <c r="AH728">
        <v>8</v>
      </c>
      <c r="AI728">
        <v>-2</v>
      </c>
      <c r="AJ728">
        <v>0</v>
      </c>
      <c r="AK728">
        <v>10</v>
      </c>
    </row>
    <row r="729" spans="1:37" x14ac:dyDescent="0.2">
      <c r="A729">
        <v>517625</v>
      </c>
      <c r="B729" t="s">
        <v>482</v>
      </c>
      <c r="C729">
        <v>21</v>
      </c>
      <c r="D729" t="s">
        <v>1570</v>
      </c>
      <c r="E729" t="s">
        <v>1030</v>
      </c>
      <c r="F729" t="s">
        <v>504</v>
      </c>
      <c r="G729" t="s">
        <v>2156</v>
      </c>
      <c r="H729">
        <v>5</v>
      </c>
      <c r="I729">
        <v>5</v>
      </c>
      <c r="J729">
        <v>1</v>
      </c>
      <c r="K729">
        <v>24</v>
      </c>
      <c r="L729">
        <v>66</v>
      </c>
      <c r="M729">
        <v>0</v>
      </c>
      <c r="N729">
        <v>0</v>
      </c>
      <c r="O729">
        <v>10</v>
      </c>
      <c r="P729">
        <v>6</v>
      </c>
      <c r="Q729">
        <v>36.363599999999998</v>
      </c>
      <c r="R729">
        <v>5</v>
      </c>
      <c r="S729">
        <v>0</v>
      </c>
      <c r="T729">
        <v>0</v>
      </c>
      <c r="U729">
        <v>0</v>
      </c>
      <c r="Y729">
        <v>0</v>
      </c>
      <c r="Z729">
        <v>0</v>
      </c>
      <c r="AA729">
        <v>0</v>
      </c>
      <c r="AB729">
        <v>0</v>
      </c>
      <c r="AC729">
        <v>3</v>
      </c>
      <c r="AD729">
        <v>0</v>
      </c>
      <c r="AE729">
        <v>0</v>
      </c>
      <c r="AF729">
        <v>0</v>
      </c>
      <c r="AG729">
        <v>0</v>
      </c>
      <c r="AH729">
        <v>34</v>
      </c>
      <c r="AI729">
        <v>4</v>
      </c>
      <c r="AJ729">
        <v>0</v>
      </c>
      <c r="AK729">
        <v>30</v>
      </c>
    </row>
    <row r="730" spans="1:37" x14ac:dyDescent="0.2">
      <c r="A730">
        <v>512836</v>
      </c>
      <c r="B730" t="s">
        <v>482</v>
      </c>
      <c r="C730">
        <v>21</v>
      </c>
      <c r="D730" t="s">
        <v>1570</v>
      </c>
      <c r="E730" t="s">
        <v>587</v>
      </c>
      <c r="F730" t="s">
        <v>504</v>
      </c>
      <c r="G730" t="s">
        <v>2156</v>
      </c>
      <c r="H730">
        <v>5</v>
      </c>
      <c r="I730">
        <v>5</v>
      </c>
      <c r="J730">
        <v>1</v>
      </c>
      <c r="K730">
        <v>6</v>
      </c>
      <c r="L730">
        <v>20</v>
      </c>
      <c r="M730">
        <v>0</v>
      </c>
      <c r="N730">
        <v>0</v>
      </c>
      <c r="O730">
        <v>2</v>
      </c>
      <c r="P730">
        <v>1.5</v>
      </c>
      <c r="Q730">
        <v>30</v>
      </c>
      <c r="R730">
        <v>5</v>
      </c>
      <c r="S730">
        <v>47</v>
      </c>
      <c r="T730">
        <v>50</v>
      </c>
      <c r="U730">
        <v>2</v>
      </c>
      <c r="V730">
        <v>25</v>
      </c>
      <c r="W730">
        <v>6.383</v>
      </c>
      <c r="X730" s="1">
        <v>43486</v>
      </c>
      <c r="Y730">
        <v>0</v>
      </c>
      <c r="Z730">
        <v>8</v>
      </c>
      <c r="AA730">
        <v>0</v>
      </c>
      <c r="AB730">
        <v>0</v>
      </c>
      <c r="AC730">
        <v>2</v>
      </c>
      <c r="AD730">
        <v>0</v>
      </c>
      <c r="AE730">
        <v>0</v>
      </c>
      <c r="AF730">
        <v>1</v>
      </c>
      <c r="AG730">
        <v>0</v>
      </c>
      <c r="AH730">
        <v>86</v>
      </c>
      <c r="AI730">
        <v>6</v>
      </c>
      <c r="AJ730">
        <v>40</v>
      </c>
      <c r="AK730">
        <v>40</v>
      </c>
    </row>
    <row r="731" spans="1:37" x14ac:dyDescent="0.2">
      <c r="A731">
        <v>1211223</v>
      </c>
      <c r="B731" t="s">
        <v>482</v>
      </c>
      <c r="C731">
        <v>21</v>
      </c>
      <c r="D731" t="s">
        <v>1570</v>
      </c>
      <c r="E731" t="s">
        <v>587</v>
      </c>
      <c r="F731" t="s">
        <v>1581</v>
      </c>
      <c r="G731" t="s">
        <v>2156</v>
      </c>
      <c r="H731">
        <v>7</v>
      </c>
      <c r="I731">
        <v>7</v>
      </c>
      <c r="J731">
        <v>0</v>
      </c>
      <c r="K731">
        <v>64</v>
      </c>
      <c r="L731">
        <v>103</v>
      </c>
      <c r="M731">
        <v>3</v>
      </c>
      <c r="N731">
        <v>3</v>
      </c>
      <c r="O731">
        <v>28</v>
      </c>
      <c r="P731">
        <v>9.1428999999999991</v>
      </c>
      <c r="Q731">
        <v>62.135899999999999</v>
      </c>
      <c r="R731">
        <v>7</v>
      </c>
      <c r="S731">
        <v>0</v>
      </c>
      <c r="T731">
        <v>0</v>
      </c>
      <c r="U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0</v>
      </c>
      <c r="AE731">
        <v>0</v>
      </c>
      <c r="AF731">
        <v>0</v>
      </c>
      <c r="AG731">
        <v>0</v>
      </c>
      <c r="AH731">
        <v>113</v>
      </c>
      <c r="AI731">
        <v>93</v>
      </c>
      <c r="AJ731">
        <v>0</v>
      </c>
      <c r="AK731">
        <v>20</v>
      </c>
    </row>
    <row r="732" spans="1:37" x14ac:dyDescent="0.2">
      <c r="A732">
        <v>1260910</v>
      </c>
      <c r="B732" t="s">
        <v>482</v>
      </c>
      <c r="C732">
        <v>21</v>
      </c>
      <c r="D732" t="s">
        <v>1570</v>
      </c>
      <c r="E732" t="s">
        <v>897</v>
      </c>
      <c r="F732" t="s">
        <v>1585</v>
      </c>
      <c r="G732" t="s">
        <v>2156</v>
      </c>
      <c r="H732">
        <v>1</v>
      </c>
      <c r="I732">
        <v>1</v>
      </c>
      <c r="J732">
        <v>0</v>
      </c>
      <c r="K732">
        <v>0</v>
      </c>
      <c r="L732">
        <v>8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24</v>
      </c>
      <c r="T732">
        <v>24</v>
      </c>
      <c r="U732">
        <v>2</v>
      </c>
      <c r="V732">
        <v>12</v>
      </c>
      <c r="W732">
        <v>6</v>
      </c>
      <c r="X732" s="1">
        <v>43520</v>
      </c>
      <c r="Y732">
        <v>0</v>
      </c>
      <c r="Z732">
        <v>4</v>
      </c>
      <c r="AA732">
        <v>0</v>
      </c>
      <c r="AB732">
        <v>0</v>
      </c>
      <c r="AC732">
        <v>1</v>
      </c>
      <c r="AD732">
        <v>0</v>
      </c>
      <c r="AE732">
        <v>0</v>
      </c>
      <c r="AF732">
        <v>0</v>
      </c>
      <c r="AG732">
        <v>0</v>
      </c>
      <c r="AH732">
        <v>50</v>
      </c>
      <c r="AI732">
        <v>-10</v>
      </c>
      <c r="AJ732">
        <v>50</v>
      </c>
      <c r="AK732">
        <v>10</v>
      </c>
    </row>
    <row r="733" spans="1:37" x14ac:dyDescent="0.2">
      <c r="A733">
        <v>833063</v>
      </c>
      <c r="B733" t="s">
        <v>482</v>
      </c>
      <c r="C733">
        <v>21</v>
      </c>
      <c r="D733" t="s">
        <v>1570</v>
      </c>
      <c r="E733" t="s">
        <v>572</v>
      </c>
      <c r="F733" t="s">
        <v>1580</v>
      </c>
      <c r="G733" t="s">
        <v>2156</v>
      </c>
      <c r="H733">
        <v>5</v>
      </c>
      <c r="I733">
        <v>5</v>
      </c>
      <c r="J733">
        <v>0</v>
      </c>
      <c r="K733">
        <v>19</v>
      </c>
      <c r="L733">
        <v>33</v>
      </c>
      <c r="M733">
        <v>1</v>
      </c>
      <c r="N733">
        <v>0</v>
      </c>
      <c r="O733">
        <v>13</v>
      </c>
      <c r="P733">
        <v>3.8</v>
      </c>
      <c r="Q733">
        <v>57.575800000000001</v>
      </c>
      <c r="R733">
        <v>5</v>
      </c>
      <c r="S733">
        <v>116</v>
      </c>
      <c r="T733">
        <v>100</v>
      </c>
      <c r="U733">
        <v>7</v>
      </c>
      <c r="V733">
        <v>14.2857</v>
      </c>
      <c r="W733">
        <v>5.1723999999999997</v>
      </c>
      <c r="X733" s="1">
        <v>43516</v>
      </c>
      <c r="Y733">
        <v>0</v>
      </c>
      <c r="Z733">
        <v>6</v>
      </c>
      <c r="AA733">
        <v>1</v>
      </c>
      <c r="AB733">
        <v>0</v>
      </c>
      <c r="AC733">
        <v>2</v>
      </c>
      <c r="AD733">
        <v>0</v>
      </c>
      <c r="AE733">
        <v>0</v>
      </c>
      <c r="AF733">
        <v>0</v>
      </c>
      <c r="AG733">
        <v>1</v>
      </c>
      <c r="AH733">
        <v>250</v>
      </c>
      <c r="AI733">
        <v>20</v>
      </c>
      <c r="AJ733">
        <v>200</v>
      </c>
      <c r="AK733">
        <v>30</v>
      </c>
    </row>
    <row r="734" spans="1:37" x14ac:dyDescent="0.2">
      <c r="A734">
        <v>1226980</v>
      </c>
      <c r="B734" t="s">
        <v>482</v>
      </c>
      <c r="C734">
        <v>21</v>
      </c>
      <c r="D734" t="s">
        <v>1570</v>
      </c>
      <c r="E734" t="s">
        <v>572</v>
      </c>
      <c r="F734" t="s">
        <v>536</v>
      </c>
      <c r="G734" t="s">
        <v>2156</v>
      </c>
      <c r="H734">
        <v>1</v>
      </c>
      <c r="I734">
        <v>1</v>
      </c>
      <c r="J734">
        <v>0</v>
      </c>
      <c r="K734">
        <v>0</v>
      </c>
      <c r="L734">
        <v>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-10</v>
      </c>
      <c r="AI734">
        <v>-10</v>
      </c>
      <c r="AJ734">
        <v>0</v>
      </c>
      <c r="AK734">
        <v>0</v>
      </c>
    </row>
    <row r="735" spans="1:37" x14ac:dyDescent="0.2">
      <c r="A735">
        <v>1226978</v>
      </c>
      <c r="B735" t="s">
        <v>482</v>
      </c>
      <c r="C735">
        <v>21</v>
      </c>
      <c r="D735" t="s">
        <v>1570</v>
      </c>
      <c r="E735" t="s">
        <v>1584</v>
      </c>
      <c r="F735" t="s">
        <v>504</v>
      </c>
      <c r="G735" t="s">
        <v>2156</v>
      </c>
      <c r="H735">
        <v>8</v>
      </c>
      <c r="I735">
        <v>8</v>
      </c>
      <c r="J735">
        <v>0</v>
      </c>
      <c r="K735">
        <v>65</v>
      </c>
      <c r="L735">
        <v>74</v>
      </c>
      <c r="M735">
        <v>5</v>
      </c>
      <c r="N735">
        <v>3</v>
      </c>
      <c r="O735">
        <v>31</v>
      </c>
      <c r="P735">
        <v>8.125</v>
      </c>
      <c r="Q735">
        <v>87.837800000000001</v>
      </c>
      <c r="R735">
        <v>8</v>
      </c>
      <c r="S735">
        <v>126</v>
      </c>
      <c r="T735">
        <v>98</v>
      </c>
      <c r="U735">
        <v>14</v>
      </c>
      <c r="V735">
        <v>7</v>
      </c>
      <c r="W735">
        <v>4.6666999999999996</v>
      </c>
      <c r="X735" s="1">
        <v>43574</v>
      </c>
      <c r="Y735">
        <v>0</v>
      </c>
      <c r="Z735">
        <v>8</v>
      </c>
      <c r="AA735">
        <v>0</v>
      </c>
      <c r="AB735">
        <v>0</v>
      </c>
      <c r="AC735">
        <v>5</v>
      </c>
      <c r="AD735">
        <v>0</v>
      </c>
      <c r="AE735">
        <v>0</v>
      </c>
      <c r="AF735">
        <v>0</v>
      </c>
      <c r="AG735">
        <v>1</v>
      </c>
      <c r="AH735">
        <v>606</v>
      </c>
      <c r="AI735">
        <v>116</v>
      </c>
      <c r="AJ735">
        <v>430</v>
      </c>
      <c r="AK735">
        <v>60</v>
      </c>
    </row>
    <row r="736" spans="1:37" x14ac:dyDescent="0.2">
      <c r="A736">
        <v>858445</v>
      </c>
      <c r="B736" t="s">
        <v>482</v>
      </c>
      <c r="C736">
        <v>21</v>
      </c>
      <c r="D736" t="s">
        <v>1586</v>
      </c>
      <c r="E736" t="s">
        <v>1358</v>
      </c>
      <c r="F736" t="s">
        <v>622</v>
      </c>
      <c r="G736" t="s">
        <v>2156</v>
      </c>
      <c r="H736">
        <v>4</v>
      </c>
      <c r="I736">
        <v>4</v>
      </c>
      <c r="J736">
        <v>0</v>
      </c>
      <c r="K736">
        <v>31</v>
      </c>
      <c r="L736">
        <v>55</v>
      </c>
      <c r="M736">
        <v>2</v>
      </c>
      <c r="N736">
        <v>0</v>
      </c>
      <c r="O736">
        <v>15</v>
      </c>
      <c r="P736">
        <v>7.75</v>
      </c>
      <c r="Q736">
        <v>56.363599999999998</v>
      </c>
      <c r="R736">
        <v>4</v>
      </c>
      <c r="S736">
        <v>0</v>
      </c>
      <c r="T736">
        <v>0</v>
      </c>
      <c r="U736">
        <v>0</v>
      </c>
      <c r="Y736">
        <v>0</v>
      </c>
      <c r="Z736">
        <v>0</v>
      </c>
      <c r="AA736">
        <v>0</v>
      </c>
      <c r="AB736">
        <v>0</v>
      </c>
      <c r="AC736">
        <v>3</v>
      </c>
      <c r="AD736">
        <v>1</v>
      </c>
      <c r="AE736">
        <v>4</v>
      </c>
      <c r="AF736">
        <v>0</v>
      </c>
      <c r="AG736">
        <v>0</v>
      </c>
      <c r="AH736">
        <v>123</v>
      </c>
      <c r="AI736">
        <v>43</v>
      </c>
      <c r="AJ736">
        <v>0</v>
      </c>
      <c r="AK736">
        <v>80</v>
      </c>
    </row>
    <row r="737" spans="1:37" x14ac:dyDescent="0.2">
      <c r="A737">
        <v>515995</v>
      </c>
      <c r="B737" t="s">
        <v>482</v>
      </c>
      <c r="C737">
        <v>21</v>
      </c>
      <c r="D737" t="s">
        <v>1586</v>
      </c>
      <c r="E737" t="s">
        <v>1196</v>
      </c>
      <c r="F737" t="s">
        <v>1085</v>
      </c>
      <c r="G737" t="s">
        <v>2156</v>
      </c>
      <c r="H737">
        <v>11</v>
      </c>
      <c r="I737">
        <v>11</v>
      </c>
      <c r="J737">
        <v>5</v>
      </c>
      <c r="K737">
        <v>39</v>
      </c>
      <c r="L737">
        <v>38</v>
      </c>
      <c r="M737">
        <v>2</v>
      </c>
      <c r="N737">
        <v>3</v>
      </c>
      <c r="O737">
        <v>30</v>
      </c>
      <c r="P737">
        <v>6.5</v>
      </c>
      <c r="Q737">
        <v>102.63160000000001</v>
      </c>
      <c r="R737">
        <v>11</v>
      </c>
      <c r="S737">
        <v>236</v>
      </c>
      <c r="T737">
        <v>156</v>
      </c>
      <c r="U737">
        <v>13</v>
      </c>
      <c r="V737">
        <v>12</v>
      </c>
      <c r="W737">
        <v>3.9661</v>
      </c>
      <c r="X737" s="1">
        <v>43559</v>
      </c>
      <c r="Y737">
        <v>1</v>
      </c>
      <c r="Z737">
        <v>5</v>
      </c>
      <c r="AA737">
        <v>2</v>
      </c>
      <c r="AB737">
        <v>0</v>
      </c>
      <c r="AC737">
        <v>7</v>
      </c>
      <c r="AD737">
        <v>0</v>
      </c>
      <c r="AE737">
        <v>1</v>
      </c>
      <c r="AF737">
        <v>0</v>
      </c>
      <c r="AG737">
        <v>0</v>
      </c>
      <c r="AH737">
        <v>727</v>
      </c>
      <c r="AI737">
        <v>117</v>
      </c>
      <c r="AJ737">
        <v>530</v>
      </c>
      <c r="AK737">
        <v>80</v>
      </c>
    </row>
    <row r="738" spans="1:37" x14ac:dyDescent="0.2">
      <c r="A738">
        <v>512705</v>
      </c>
      <c r="B738" t="s">
        <v>482</v>
      </c>
      <c r="C738">
        <v>21</v>
      </c>
      <c r="D738" t="s">
        <v>1586</v>
      </c>
      <c r="E738" t="s">
        <v>1504</v>
      </c>
      <c r="F738" t="s">
        <v>1591</v>
      </c>
      <c r="G738" t="s">
        <v>2156</v>
      </c>
      <c r="H738">
        <v>1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R738">
        <v>1</v>
      </c>
      <c r="S738">
        <v>12</v>
      </c>
      <c r="T738">
        <v>10</v>
      </c>
      <c r="U738">
        <v>0</v>
      </c>
      <c r="W738">
        <v>5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10</v>
      </c>
      <c r="AI738">
        <v>0</v>
      </c>
      <c r="AJ738">
        <v>10</v>
      </c>
      <c r="AK738">
        <v>0</v>
      </c>
    </row>
    <row r="739" spans="1:37" x14ac:dyDescent="0.2">
      <c r="A739">
        <v>512706</v>
      </c>
      <c r="B739" t="s">
        <v>482</v>
      </c>
      <c r="C739">
        <v>21</v>
      </c>
      <c r="D739" t="s">
        <v>1586</v>
      </c>
      <c r="E739" t="s">
        <v>583</v>
      </c>
      <c r="F739" t="s">
        <v>595</v>
      </c>
      <c r="G739" t="s">
        <v>2156</v>
      </c>
      <c r="H739">
        <v>3</v>
      </c>
      <c r="I739">
        <v>3</v>
      </c>
      <c r="J739">
        <v>0</v>
      </c>
      <c r="K739">
        <v>34</v>
      </c>
      <c r="L739">
        <v>25</v>
      </c>
      <c r="M739">
        <v>2</v>
      </c>
      <c r="N739">
        <v>3</v>
      </c>
      <c r="O739">
        <v>27</v>
      </c>
      <c r="P739">
        <v>11.333299999999999</v>
      </c>
      <c r="Q739">
        <v>136</v>
      </c>
      <c r="R739">
        <v>3</v>
      </c>
      <c r="S739">
        <v>0</v>
      </c>
      <c r="T739">
        <v>0</v>
      </c>
      <c r="U739">
        <v>0</v>
      </c>
      <c r="Y739">
        <v>0</v>
      </c>
      <c r="Z739">
        <v>0</v>
      </c>
      <c r="AA739">
        <v>0</v>
      </c>
      <c r="AB739">
        <v>0</v>
      </c>
      <c r="AC739">
        <v>1</v>
      </c>
      <c r="AD739">
        <v>0</v>
      </c>
      <c r="AE739">
        <v>0</v>
      </c>
      <c r="AF739">
        <v>0</v>
      </c>
      <c r="AG739">
        <v>0</v>
      </c>
      <c r="AH739">
        <v>92</v>
      </c>
      <c r="AI739">
        <v>82</v>
      </c>
      <c r="AJ739">
        <v>0</v>
      </c>
      <c r="AK739">
        <v>10</v>
      </c>
    </row>
    <row r="740" spans="1:37" x14ac:dyDescent="0.2">
      <c r="A740">
        <v>512703</v>
      </c>
      <c r="B740" t="s">
        <v>482</v>
      </c>
      <c r="C740">
        <v>21</v>
      </c>
      <c r="D740" t="s">
        <v>1586</v>
      </c>
      <c r="E740" t="s">
        <v>1589</v>
      </c>
      <c r="F740" t="s">
        <v>1590</v>
      </c>
      <c r="G740" t="s">
        <v>2156</v>
      </c>
      <c r="H740">
        <v>11</v>
      </c>
      <c r="I740">
        <v>11</v>
      </c>
      <c r="J740">
        <v>4</v>
      </c>
      <c r="K740">
        <v>80</v>
      </c>
      <c r="L740">
        <v>86</v>
      </c>
      <c r="M740">
        <v>5</v>
      </c>
      <c r="N740">
        <v>5</v>
      </c>
      <c r="O740">
        <v>44</v>
      </c>
      <c r="P740">
        <v>11.428599999999999</v>
      </c>
      <c r="Q740">
        <v>93.023300000000006</v>
      </c>
      <c r="R740">
        <v>11</v>
      </c>
      <c r="S740">
        <v>0</v>
      </c>
      <c r="T740">
        <v>0</v>
      </c>
      <c r="U740">
        <v>0</v>
      </c>
      <c r="Y740">
        <v>0</v>
      </c>
      <c r="Z740">
        <v>0</v>
      </c>
      <c r="AA740">
        <v>0</v>
      </c>
      <c r="AB740">
        <v>0</v>
      </c>
      <c r="AC740">
        <v>6</v>
      </c>
      <c r="AD740">
        <v>0</v>
      </c>
      <c r="AE740">
        <v>0</v>
      </c>
      <c r="AF740">
        <v>0</v>
      </c>
      <c r="AG740">
        <v>2</v>
      </c>
      <c r="AH740">
        <v>235</v>
      </c>
      <c r="AI740">
        <v>155</v>
      </c>
      <c r="AJ740">
        <v>0</v>
      </c>
      <c r="AK740">
        <v>80</v>
      </c>
    </row>
    <row r="741" spans="1:37" x14ac:dyDescent="0.2">
      <c r="A741">
        <v>822348</v>
      </c>
      <c r="B741" t="s">
        <v>482</v>
      </c>
      <c r="C741">
        <v>21</v>
      </c>
      <c r="D741" t="s">
        <v>1586</v>
      </c>
      <c r="E741" t="s">
        <v>1589</v>
      </c>
      <c r="F741" t="s">
        <v>1601</v>
      </c>
      <c r="G741" t="s">
        <v>2156</v>
      </c>
      <c r="H741">
        <v>8</v>
      </c>
      <c r="I741">
        <v>8</v>
      </c>
      <c r="J741">
        <v>5</v>
      </c>
      <c r="K741">
        <v>14</v>
      </c>
      <c r="L741">
        <v>31</v>
      </c>
      <c r="M741">
        <v>1</v>
      </c>
      <c r="N741">
        <v>0</v>
      </c>
      <c r="O741">
        <v>10</v>
      </c>
      <c r="P741">
        <v>4.6666999999999996</v>
      </c>
      <c r="Q741">
        <v>45.161299999999997</v>
      </c>
      <c r="R741">
        <v>8</v>
      </c>
      <c r="S741">
        <v>156</v>
      </c>
      <c r="T741">
        <v>72</v>
      </c>
      <c r="U741">
        <v>9</v>
      </c>
      <c r="V741">
        <v>8</v>
      </c>
      <c r="W741">
        <v>2.7692000000000001</v>
      </c>
      <c r="X741" s="1">
        <v>43506</v>
      </c>
      <c r="Y741">
        <v>3</v>
      </c>
      <c r="Z741">
        <v>3</v>
      </c>
      <c r="AA741">
        <v>2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485</v>
      </c>
      <c r="AI741">
        <v>15</v>
      </c>
      <c r="AJ741">
        <v>470</v>
      </c>
      <c r="AK741">
        <v>0</v>
      </c>
    </row>
    <row r="742" spans="1:37" x14ac:dyDescent="0.2">
      <c r="A742">
        <v>822095</v>
      </c>
      <c r="B742" t="s">
        <v>482</v>
      </c>
      <c r="C742">
        <v>21</v>
      </c>
      <c r="D742" t="s">
        <v>1586</v>
      </c>
      <c r="E742" t="s">
        <v>1110</v>
      </c>
      <c r="F742" t="s">
        <v>1381</v>
      </c>
      <c r="G742" t="s">
        <v>2156</v>
      </c>
      <c r="H742">
        <v>11</v>
      </c>
      <c r="I742">
        <v>11</v>
      </c>
      <c r="J742">
        <v>4</v>
      </c>
      <c r="K742">
        <v>88</v>
      </c>
      <c r="L742">
        <v>151</v>
      </c>
      <c r="M742">
        <v>2</v>
      </c>
      <c r="N742">
        <v>3</v>
      </c>
      <c r="O742">
        <v>26</v>
      </c>
      <c r="P742">
        <v>12.571400000000001</v>
      </c>
      <c r="Q742">
        <v>58.278100000000002</v>
      </c>
      <c r="R742">
        <v>11</v>
      </c>
      <c r="S742">
        <v>252</v>
      </c>
      <c r="T742">
        <v>160</v>
      </c>
      <c r="U742">
        <v>24</v>
      </c>
      <c r="V742">
        <v>6.6666999999999996</v>
      </c>
      <c r="W742">
        <v>3.8094999999999999</v>
      </c>
      <c r="X742" s="1">
        <v>43561</v>
      </c>
      <c r="Y742">
        <v>4</v>
      </c>
      <c r="Z742">
        <v>8</v>
      </c>
      <c r="AA742">
        <v>5</v>
      </c>
      <c r="AB742">
        <v>0</v>
      </c>
      <c r="AC742">
        <v>2</v>
      </c>
      <c r="AD742">
        <v>0</v>
      </c>
      <c r="AE742">
        <v>0</v>
      </c>
      <c r="AF742">
        <v>0</v>
      </c>
      <c r="AG742">
        <v>2</v>
      </c>
      <c r="AH742">
        <v>1126</v>
      </c>
      <c r="AI742">
        <v>116</v>
      </c>
      <c r="AJ742">
        <v>970</v>
      </c>
      <c r="AK742">
        <v>40</v>
      </c>
    </row>
    <row r="743" spans="1:37" x14ac:dyDescent="0.2">
      <c r="A743">
        <v>512707</v>
      </c>
      <c r="B743" t="s">
        <v>482</v>
      </c>
      <c r="C743">
        <v>21</v>
      </c>
      <c r="D743" t="s">
        <v>1586</v>
      </c>
      <c r="E743" t="s">
        <v>1592</v>
      </c>
      <c r="F743" t="s">
        <v>1593</v>
      </c>
      <c r="G743" t="s">
        <v>2156</v>
      </c>
      <c r="H743">
        <v>1</v>
      </c>
      <c r="I743">
        <v>1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24</v>
      </c>
      <c r="T743">
        <v>25</v>
      </c>
      <c r="U743">
        <v>0</v>
      </c>
      <c r="W743">
        <v>6.25</v>
      </c>
      <c r="Y743">
        <v>0</v>
      </c>
      <c r="Z743">
        <v>1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1</v>
      </c>
      <c r="AG743">
        <v>0</v>
      </c>
      <c r="AH743">
        <v>20</v>
      </c>
      <c r="AI743">
        <v>-10</v>
      </c>
      <c r="AJ743">
        <v>0</v>
      </c>
      <c r="AK743">
        <v>30</v>
      </c>
    </row>
    <row r="744" spans="1:37" x14ac:dyDescent="0.2">
      <c r="A744">
        <v>512709</v>
      </c>
      <c r="B744" t="s">
        <v>482</v>
      </c>
      <c r="C744">
        <v>21</v>
      </c>
      <c r="D744" t="s">
        <v>1586</v>
      </c>
      <c r="E744" t="s">
        <v>1594</v>
      </c>
      <c r="F744" t="s">
        <v>942</v>
      </c>
      <c r="G744" t="s">
        <v>2156</v>
      </c>
      <c r="H744">
        <v>11</v>
      </c>
      <c r="I744">
        <v>11</v>
      </c>
      <c r="J744">
        <v>1</v>
      </c>
      <c r="K744">
        <v>118</v>
      </c>
      <c r="L744">
        <v>168</v>
      </c>
      <c r="M744">
        <v>6</v>
      </c>
      <c r="N744">
        <v>2</v>
      </c>
      <c r="O744">
        <v>37</v>
      </c>
      <c r="P744">
        <v>11.8</v>
      </c>
      <c r="Q744">
        <v>70.238100000000003</v>
      </c>
      <c r="R744">
        <v>11</v>
      </c>
      <c r="S744">
        <v>108</v>
      </c>
      <c r="T744">
        <v>73</v>
      </c>
      <c r="U744">
        <v>8</v>
      </c>
      <c r="V744">
        <v>9.125</v>
      </c>
      <c r="W744">
        <v>4.0556000000000001</v>
      </c>
      <c r="X744" s="1">
        <v>43534</v>
      </c>
      <c r="Y744">
        <v>0</v>
      </c>
      <c r="Z744">
        <v>9</v>
      </c>
      <c r="AA744">
        <v>1</v>
      </c>
      <c r="AB744">
        <v>0</v>
      </c>
      <c r="AC744">
        <v>5</v>
      </c>
      <c r="AD744">
        <v>0</v>
      </c>
      <c r="AE744">
        <v>2</v>
      </c>
      <c r="AF744">
        <v>0</v>
      </c>
      <c r="AG744">
        <v>0</v>
      </c>
      <c r="AH744">
        <v>548</v>
      </c>
      <c r="AI744">
        <v>208</v>
      </c>
      <c r="AJ744">
        <v>270</v>
      </c>
      <c r="AK744">
        <v>70</v>
      </c>
    </row>
    <row r="745" spans="1:37" x14ac:dyDescent="0.2">
      <c r="A745">
        <v>1247709</v>
      </c>
      <c r="B745" t="s">
        <v>482</v>
      </c>
      <c r="C745">
        <v>21</v>
      </c>
      <c r="D745" t="s">
        <v>1586</v>
      </c>
      <c r="E745" t="s">
        <v>1607</v>
      </c>
      <c r="F745" t="s">
        <v>1608</v>
      </c>
      <c r="G745" t="s">
        <v>2156</v>
      </c>
      <c r="H745">
        <v>2</v>
      </c>
      <c r="I745">
        <v>2</v>
      </c>
      <c r="J745">
        <v>1</v>
      </c>
      <c r="K745">
        <v>8</v>
      </c>
      <c r="L745">
        <v>7</v>
      </c>
      <c r="M745">
        <v>0</v>
      </c>
      <c r="N745">
        <v>1</v>
      </c>
      <c r="O745">
        <v>8</v>
      </c>
      <c r="P745">
        <v>8</v>
      </c>
      <c r="Q745">
        <v>114.28570000000001</v>
      </c>
      <c r="R745">
        <v>2</v>
      </c>
      <c r="S745">
        <v>48</v>
      </c>
      <c r="T745">
        <v>35</v>
      </c>
      <c r="U745">
        <v>3</v>
      </c>
      <c r="V745">
        <v>11.666700000000001</v>
      </c>
      <c r="W745">
        <v>4.375</v>
      </c>
      <c r="X745" s="1">
        <v>43512</v>
      </c>
      <c r="Y745">
        <v>0</v>
      </c>
      <c r="Z745">
        <v>7</v>
      </c>
      <c r="AA745">
        <v>1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0</v>
      </c>
      <c r="AH745">
        <v>110</v>
      </c>
      <c r="AI745">
        <v>10</v>
      </c>
      <c r="AJ745">
        <v>90</v>
      </c>
      <c r="AK745">
        <v>10</v>
      </c>
    </row>
    <row r="746" spans="1:37" x14ac:dyDescent="0.2">
      <c r="A746">
        <v>512712</v>
      </c>
      <c r="B746" t="s">
        <v>482</v>
      </c>
      <c r="C746">
        <v>21</v>
      </c>
      <c r="D746" t="s">
        <v>1586</v>
      </c>
      <c r="E746" t="s">
        <v>487</v>
      </c>
      <c r="F746" t="s">
        <v>1560</v>
      </c>
      <c r="G746" t="s">
        <v>2156</v>
      </c>
      <c r="H746">
        <v>9</v>
      </c>
      <c r="I746">
        <v>9</v>
      </c>
      <c r="J746">
        <v>3</v>
      </c>
      <c r="K746">
        <v>49</v>
      </c>
      <c r="L746">
        <v>57</v>
      </c>
      <c r="M746">
        <v>1</v>
      </c>
      <c r="N746">
        <v>3</v>
      </c>
      <c r="O746">
        <v>26</v>
      </c>
      <c r="P746">
        <v>8.1667000000000005</v>
      </c>
      <c r="Q746">
        <v>85.9649</v>
      </c>
      <c r="R746">
        <v>9</v>
      </c>
      <c r="S746">
        <v>24</v>
      </c>
      <c r="T746">
        <v>24</v>
      </c>
      <c r="U746">
        <v>0</v>
      </c>
      <c r="W746">
        <v>6</v>
      </c>
      <c r="Y746">
        <v>0</v>
      </c>
      <c r="Z746">
        <v>2</v>
      </c>
      <c r="AA746">
        <v>0</v>
      </c>
      <c r="AB746">
        <v>0</v>
      </c>
      <c r="AC746">
        <v>3</v>
      </c>
      <c r="AD746">
        <v>0</v>
      </c>
      <c r="AE746">
        <v>1</v>
      </c>
      <c r="AF746">
        <v>1</v>
      </c>
      <c r="AG746">
        <v>0</v>
      </c>
      <c r="AH746">
        <v>176</v>
      </c>
      <c r="AI746">
        <v>106</v>
      </c>
      <c r="AJ746">
        <v>10</v>
      </c>
      <c r="AK746">
        <v>60</v>
      </c>
    </row>
    <row r="747" spans="1:37" x14ac:dyDescent="0.2">
      <c r="A747">
        <v>512713</v>
      </c>
      <c r="B747" t="s">
        <v>482</v>
      </c>
      <c r="C747">
        <v>21</v>
      </c>
      <c r="D747" t="s">
        <v>1586</v>
      </c>
      <c r="E747" t="s">
        <v>1595</v>
      </c>
      <c r="F747" t="s">
        <v>1596</v>
      </c>
      <c r="G747" t="s">
        <v>2156</v>
      </c>
      <c r="H747">
        <v>11</v>
      </c>
      <c r="I747">
        <v>11</v>
      </c>
      <c r="J747">
        <v>2</v>
      </c>
      <c r="K747">
        <v>214</v>
      </c>
      <c r="L747">
        <v>143</v>
      </c>
      <c r="M747">
        <v>14</v>
      </c>
      <c r="N747">
        <v>18</v>
      </c>
      <c r="O747">
        <v>50</v>
      </c>
      <c r="P747">
        <v>23.777799999999999</v>
      </c>
      <c r="Q747">
        <v>149.65029999999999</v>
      </c>
      <c r="R747">
        <v>11</v>
      </c>
      <c r="S747">
        <v>31</v>
      </c>
      <c r="T747">
        <v>24</v>
      </c>
      <c r="U747">
        <v>2</v>
      </c>
      <c r="V747">
        <v>12</v>
      </c>
      <c r="W747">
        <v>4.6452</v>
      </c>
      <c r="X747" s="1">
        <v>43477</v>
      </c>
      <c r="Y747">
        <v>0</v>
      </c>
      <c r="Z747">
        <v>2</v>
      </c>
      <c r="AA747">
        <v>1</v>
      </c>
      <c r="AB747">
        <v>0</v>
      </c>
      <c r="AC747">
        <v>4</v>
      </c>
      <c r="AD747">
        <v>0</v>
      </c>
      <c r="AE747">
        <v>4</v>
      </c>
      <c r="AF747">
        <v>0</v>
      </c>
      <c r="AG747">
        <v>2</v>
      </c>
      <c r="AH747">
        <v>834</v>
      </c>
      <c r="AI747">
        <v>674</v>
      </c>
      <c r="AJ747">
        <v>60</v>
      </c>
      <c r="AK747">
        <v>100</v>
      </c>
    </row>
    <row r="748" spans="1:37" x14ac:dyDescent="0.2">
      <c r="A748">
        <v>529603</v>
      </c>
      <c r="B748" t="s">
        <v>482</v>
      </c>
      <c r="C748">
        <v>21</v>
      </c>
      <c r="D748" t="s">
        <v>1586</v>
      </c>
      <c r="E748" t="s">
        <v>1599</v>
      </c>
      <c r="F748" t="s">
        <v>1600</v>
      </c>
      <c r="G748" t="s">
        <v>2156</v>
      </c>
      <c r="H748">
        <v>10</v>
      </c>
      <c r="I748">
        <v>10</v>
      </c>
      <c r="J748">
        <v>5</v>
      </c>
      <c r="K748">
        <v>11</v>
      </c>
      <c r="L748">
        <v>21</v>
      </c>
      <c r="M748">
        <v>1</v>
      </c>
      <c r="N748">
        <v>0</v>
      </c>
      <c r="O748">
        <v>5</v>
      </c>
      <c r="P748">
        <v>2.2000000000000002</v>
      </c>
      <c r="Q748">
        <v>52.381</v>
      </c>
      <c r="R748">
        <v>10</v>
      </c>
      <c r="S748">
        <v>0</v>
      </c>
      <c r="T748">
        <v>0</v>
      </c>
      <c r="U748">
        <v>0</v>
      </c>
      <c r="Y748">
        <v>0</v>
      </c>
      <c r="Z748">
        <v>0</v>
      </c>
      <c r="AA748">
        <v>0</v>
      </c>
      <c r="AB748">
        <v>0</v>
      </c>
      <c r="AC748">
        <v>2</v>
      </c>
      <c r="AD748">
        <v>0</v>
      </c>
      <c r="AE748">
        <v>0</v>
      </c>
      <c r="AF748">
        <v>0</v>
      </c>
      <c r="AG748">
        <v>0</v>
      </c>
      <c r="AH748">
        <v>22</v>
      </c>
      <c r="AI748">
        <v>2</v>
      </c>
      <c r="AJ748">
        <v>0</v>
      </c>
      <c r="AK748">
        <v>20</v>
      </c>
    </row>
    <row r="749" spans="1:37" x14ac:dyDescent="0.2">
      <c r="A749">
        <v>290052</v>
      </c>
      <c r="B749" t="s">
        <v>482</v>
      </c>
      <c r="C749">
        <v>21</v>
      </c>
      <c r="D749" t="s">
        <v>1586</v>
      </c>
      <c r="E749" t="s">
        <v>1587</v>
      </c>
      <c r="F749" t="s">
        <v>1588</v>
      </c>
      <c r="G749" t="s">
        <v>2156</v>
      </c>
      <c r="H749">
        <v>9</v>
      </c>
      <c r="I749">
        <v>9</v>
      </c>
      <c r="J749">
        <v>5</v>
      </c>
      <c r="K749">
        <v>21</v>
      </c>
      <c r="L749">
        <v>31</v>
      </c>
      <c r="M749">
        <v>1</v>
      </c>
      <c r="N749">
        <v>1</v>
      </c>
      <c r="O749">
        <v>10</v>
      </c>
      <c r="P749">
        <v>5.25</v>
      </c>
      <c r="Q749">
        <v>67.741900000000001</v>
      </c>
      <c r="R749">
        <v>9</v>
      </c>
      <c r="S749">
        <v>150</v>
      </c>
      <c r="T749">
        <v>141</v>
      </c>
      <c r="U749">
        <v>10</v>
      </c>
      <c r="V749">
        <v>14.1</v>
      </c>
      <c r="W749">
        <v>5.64</v>
      </c>
      <c r="X749" s="1">
        <v>43543</v>
      </c>
      <c r="Y749">
        <v>1</v>
      </c>
      <c r="Z749">
        <v>15</v>
      </c>
      <c r="AA749">
        <v>6</v>
      </c>
      <c r="AB749">
        <v>0</v>
      </c>
      <c r="AC749">
        <v>6</v>
      </c>
      <c r="AD749">
        <v>0</v>
      </c>
      <c r="AE749">
        <v>0</v>
      </c>
      <c r="AF749">
        <v>1</v>
      </c>
      <c r="AG749">
        <v>1</v>
      </c>
      <c r="AH749">
        <v>464</v>
      </c>
      <c r="AI749">
        <v>74</v>
      </c>
      <c r="AJ749">
        <v>300</v>
      </c>
      <c r="AK749">
        <v>90</v>
      </c>
    </row>
    <row r="750" spans="1:37" x14ac:dyDescent="0.2">
      <c r="A750">
        <v>937789</v>
      </c>
      <c r="B750" t="s">
        <v>482</v>
      </c>
      <c r="C750">
        <v>21</v>
      </c>
      <c r="D750" t="s">
        <v>1586</v>
      </c>
      <c r="E750" t="s">
        <v>307</v>
      </c>
      <c r="F750" t="s">
        <v>1606</v>
      </c>
      <c r="G750" t="s">
        <v>2156</v>
      </c>
      <c r="H750">
        <v>9</v>
      </c>
      <c r="I750">
        <v>9</v>
      </c>
      <c r="J750">
        <v>4</v>
      </c>
      <c r="K750">
        <v>44</v>
      </c>
      <c r="L750">
        <v>30</v>
      </c>
      <c r="M750">
        <v>3</v>
      </c>
      <c r="N750">
        <v>4</v>
      </c>
      <c r="O750">
        <v>30</v>
      </c>
      <c r="P750">
        <v>8.8000000000000007</v>
      </c>
      <c r="Q750">
        <v>146.66669999999999</v>
      </c>
      <c r="R750">
        <v>9</v>
      </c>
      <c r="S750">
        <v>156</v>
      </c>
      <c r="T750">
        <v>108</v>
      </c>
      <c r="U750">
        <v>8</v>
      </c>
      <c r="V750">
        <v>13.5</v>
      </c>
      <c r="W750">
        <v>4.1538000000000004</v>
      </c>
      <c r="X750" s="1">
        <v>43538</v>
      </c>
      <c r="Y750">
        <v>1</v>
      </c>
      <c r="Z750">
        <v>9</v>
      </c>
      <c r="AA750">
        <v>1</v>
      </c>
      <c r="AB750">
        <v>0</v>
      </c>
      <c r="AC750">
        <v>5</v>
      </c>
      <c r="AD750">
        <v>0</v>
      </c>
      <c r="AE750">
        <v>0</v>
      </c>
      <c r="AF750">
        <v>1</v>
      </c>
      <c r="AG750">
        <v>0</v>
      </c>
      <c r="AH750">
        <v>555</v>
      </c>
      <c r="AI750">
        <v>135</v>
      </c>
      <c r="AJ750">
        <v>350</v>
      </c>
      <c r="AK750">
        <v>70</v>
      </c>
    </row>
    <row r="751" spans="1:37" x14ac:dyDescent="0.2">
      <c r="A751">
        <v>512715</v>
      </c>
      <c r="B751" t="s">
        <v>482</v>
      </c>
      <c r="C751">
        <v>21</v>
      </c>
      <c r="D751" t="s">
        <v>1586</v>
      </c>
      <c r="E751" t="s">
        <v>1597</v>
      </c>
      <c r="F751" t="s">
        <v>1598</v>
      </c>
      <c r="G751" t="s">
        <v>2156</v>
      </c>
      <c r="H751">
        <v>1</v>
      </c>
      <c r="I751">
        <v>1</v>
      </c>
      <c r="J751">
        <v>0</v>
      </c>
      <c r="K751">
        <v>31</v>
      </c>
      <c r="L751">
        <v>25</v>
      </c>
      <c r="M751">
        <v>2</v>
      </c>
      <c r="N751">
        <v>1</v>
      </c>
      <c r="O751">
        <v>31</v>
      </c>
      <c r="P751">
        <v>31</v>
      </c>
      <c r="Q751">
        <v>124</v>
      </c>
      <c r="R751">
        <v>1</v>
      </c>
      <c r="S751">
        <v>6</v>
      </c>
      <c r="T751">
        <v>13</v>
      </c>
      <c r="U751">
        <v>0</v>
      </c>
      <c r="W751">
        <v>13</v>
      </c>
      <c r="Y751">
        <v>0</v>
      </c>
      <c r="Z751">
        <v>0</v>
      </c>
      <c r="AA751">
        <v>0</v>
      </c>
      <c r="AB751">
        <v>0</v>
      </c>
      <c r="AC751">
        <v>1</v>
      </c>
      <c r="AD751">
        <v>0</v>
      </c>
      <c r="AE751">
        <v>0</v>
      </c>
      <c r="AF751">
        <v>0</v>
      </c>
      <c r="AG751">
        <v>0</v>
      </c>
      <c r="AH751">
        <v>85</v>
      </c>
      <c r="AI751">
        <v>75</v>
      </c>
      <c r="AJ751">
        <v>0</v>
      </c>
      <c r="AK751">
        <v>10</v>
      </c>
    </row>
    <row r="752" spans="1:37" x14ac:dyDescent="0.2">
      <c r="A752">
        <v>822349</v>
      </c>
      <c r="B752" t="s">
        <v>482</v>
      </c>
      <c r="C752">
        <v>21</v>
      </c>
      <c r="D752" t="s">
        <v>1586</v>
      </c>
      <c r="E752" t="s">
        <v>1602</v>
      </c>
      <c r="F752" t="s">
        <v>1603</v>
      </c>
      <c r="G752" t="s">
        <v>2156</v>
      </c>
      <c r="H752">
        <v>1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R752">
        <v>1</v>
      </c>
      <c r="S752">
        <v>0</v>
      </c>
      <c r="T752">
        <v>0</v>
      </c>
      <c r="U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</row>
    <row r="753" spans="1:37" x14ac:dyDescent="0.2">
      <c r="A753">
        <v>858443</v>
      </c>
      <c r="B753" t="s">
        <v>482</v>
      </c>
      <c r="C753">
        <v>21</v>
      </c>
      <c r="D753" t="s">
        <v>1586</v>
      </c>
      <c r="E753" t="s">
        <v>1604</v>
      </c>
      <c r="F753" t="s">
        <v>1605</v>
      </c>
      <c r="G753" t="s">
        <v>2156</v>
      </c>
      <c r="H753">
        <v>8</v>
      </c>
      <c r="I753">
        <v>8</v>
      </c>
      <c r="J753">
        <v>1</v>
      </c>
      <c r="K753">
        <v>192</v>
      </c>
      <c r="L753">
        <v>131</v>
      </c>
      <c r="M753">
        <v>7</v>
      </c>
      <c r="N753">
        <v>18</v>
      </c>
      <c r="O753">
        <v>55</v>
      </c>
      <c r="P753">
        <v>27.428599999999999</v>
      </c>
      <c r="Q753">
        <v>146.56489999999999</v>
      </c>
      <c r="R753">
        <v>8</v>
      </c>
      <c r="S753">
        <v>12</v>
      </c>
      <c r="T753">
        <v>20</v>
      </c>
      <c r="U753">
        <v>2</v>
      </c>
      <c r="V753">
        <v>10</v>
      </c>
      <c r="W753">
        <v>10</v>
      </c>
      <c r="X753" s="1">
        <v>43516</v>
      </c>
      <c r="Y753">
        <v>0</v>
      </c>
      <c r="Z753">
        <v>0</v>
      </c>
      <c r="AA753">
        <v>2</v>
      </c>
      <c r="AB753">
        <v>0</v>
      </c>
      <c r="AC753">
        <v>4</v>
      </c>
      <c r="AD753">
        <v>0</v>
      </c>
      <c r="AE753">
        <v>2</v>
      </c>
      <c r="AF753">
        <v>1</v>
      </c>
      <c r="AG753">
        <v>1</v>
      </c>
      <c r="AH753">
        <v>751</v>
      </c>
      <c r="AI753">
        <v>631</v>
      </c>
      <c r="AJ753">
        <v>30</v>
      </c>
      <c r="AK753">
        <v>90</v>
      </c>
    </row>
    <row r="754" spans="1:37" x14ac:dyDescent="0.2">
      <c r="A754">
        <v>828914</v>
      </c>
      <c r="B754" t="s">
        <v>482</v>
      </c>
      <c r="C754">
        <v>21</v>
      </c>
      <c r="D754" t="s">
        <v>311</v>
      </c>
      <c r="E754" t="s">
        <v>1618</v>
      </c>
      <c r="F754" t="s">
        <v>1619</v>
      </c>
      <c r="G754" t="s">
        <v>2156</v>
      </c>
      <c r="H754">
        <v>11</v>
      </c>
      <c r="I754">
        <v>11</v>
      </c>
      <c r="J754">
        <v>8</v>
      </c>
      <c r="K754">
        <v>1</v>
      </c>
      <c r="L754">
        <v>5</v>
      </c>
      <c r="M754">
        <v>0</v>
      </c>
      <c r="N754">
        <v>0</v>
      </c>
      <c r="O754">
        <v>1</v>
      </c>
      <c r="P754">
        <v>0.33329999999999999</v>
      </c>
      <c r="Q754">
        <v>20</v>
      </c>
      <c r="R754">
        <v>11</v>
      </c>
      <c r="S754">
        <v>179</v>
      </c>
      <c r="T754">
        <v>131</v>
      </c>
      <c r="U754">
        <v>15</v>
      </c>
      <c r="V754">
        <v>8.7332999999999998</v>
      </c>
      <c r="W754">
        <v>4.3910999999999998</v>
      </c>
      <c r="X754" s="1">
        <v>43537</v>
      </c>
      <c r="Y754">
        <v>0</v>
      </c>
      <c r="Z754">
        <v>9</v>
      </c>
      <c r="AA754">
        <v>2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1</v>
      </c>
      <c r="AH754">
        <v>491</v>
      </c>
      <c r="AI754">
        <v>-9</v>
      </c>
      <c r="AJ754">
        <v>490</v>
      </c>
      <c r="AK754">
        <v>10</v>
      </c>
    </row>
    <row r="755" spans="1:37" x14ac:dyDescent="0.2">
      <c r="A755">
        <v>514544</v>
      </c>
      <c r="B755" t="s">
        <v>482</v>
      </c>
      <c r="C755">
        <v>21</v>
      </c>
      <c r="D755" t="s">
        <v>311</v>
      </c>
      <c r="E755" t="s">
        <v>1397</v>
      </c>
      <c r="F755" t="s">
        <v>1615</v>
      </c>
      <c r="G755" t="s">
        <v>2156</v>
      </c>
      <c r="H755">
        <v>4</v>
      </c>
      <c r="I755">
        <v>4</v>
      </c>
      <c r="J755">
        <v>0</v>
      </c>
      <c r="K755">
        <v>5</v>
      </c>
      <c r="L755">
        <v>12</v>
      </c>
      <c r="M755">
        <v>0</v>
      </c>
      <c r="N755">
        <v>0</v>
      </c>
      <c r="O755">
        <v>3</v>
      </c>
      <c r="P755">
        <v>1.25</v>
      </c>
      <c r="Q755">
        <v>41.666699999999999</v>
      </c>
      <c r="R755">
        <v>4</v>
      </c>
      <c r="S755">
        <v>0</v>
      </c>
      <c r="T755">
        <v>0</v>
      </c>
      <c r="U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1</v>
      </c>
      <c r="AG755">
        <v>0</v>
      </c>
      <c r="AH755">
        <v>5</v>
      </c>
      <c r="AI755">
        <v>-15</v>
      </c>
      <c r="AJ755">
        <v>0</v>
      </c>
      <c r="AK755">
        <v>20</v>
      </c>
    </row>
    <row r="756" spans="1:37" x14ac:dyDescent="0.2">
      <c r="A756">
        <v>828919</v>
      </c>
      <c r="B756" t="s">
        <v>482</v>
      </c>
      <c r="C756">
        <v>21</v>
      </c>
      <c r="D756" t="s">
        <v>311</v>
      </c>
      <c r="E756" t="s">
        <v>2157</v>
      </c>
      <c r="F756" t="s">
        <v>1619</v>
      </c>
      <c r="G756" t="s">
        <v>2156</v>
      </c>
      <c r="H756">
        <v>1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R756">
        <v>1</v>
      </c>
      <c r="S756">
        <v>0</v>
      </c>
      <c r="T756">
        <v>0</v>
      </c>
      <c r="U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10</v>
      </c>
      <c r="AI756">
        <v>0</v>
      </c>
      <c r="AJ756">
        <v>0</v>
      </c>
      <c r="AK756">
        <v>10</v>
      </c>
    </row>
    <row r="757" spans="1:37" x14ac:dyDescent="0.2">
      <c r="A757">
        <v>828923</v>
      </c>
      <c r="B757" t="s">
        <v>482</v>
      </c>
      <c r="C757">
        <v>21</v>
      </c>
      <c r="D757" t="s">
        <v>311</v>
      </c>
      <c r="E757" t="s">
        <v>1622</v>
      </c>
      <c r="F757" t="s">
        <v>1623</v>
      </c>
      <c r="G757" t="s">
        <v>2156</v>
      </c>
      <c r="H757">
        <v>10</v>
      </c>
      <c r="I757">
        <v>10</v>
      </c>
      <c r="J757">
        <v>0</v>
      </c>
      <c r="K757">
        <v>101</v>
      </c>
      <c r="L757">
        <v>156</v>
      </c>
      <c r="M757">
        <v>3</v>
      </c>
      <c r="N757">
        <v>2</v>
      </c>
      <c r="O757">
        <v>32</v>
      </c>
      <c r="P757">
        <v>10.1</v>
      </c>
      <c r="Q757">
        <v>64.743600000000001</v>
      </c>
      <c r="R757">
        <v>10</v>
      </c>
      <c r="S757">
        <v>0</v>
      </c>
      <c r="T757">
        <v>0</v>
      </c>
      <c r="U757">
        <v>0</v>
      </c>
      <c r="Y757">
        <v>0</v>
      </c>
      <c r="Z757">
        <v>0</v>
      </c>
      <c r="AA757">
        <v>0</v>
      </c>
      <c r="AB757">
        <v>0</v>
      </c>
      <c r="AC757">
        <v>12</v>
      </c>
      <c r="AD757">
        <v>1</v>
      </c>
      <c r="AE757">
        <v>9</v>
      </c>
      <c r="AF757">
        <v>1</v>
      </c>
      <c r="AG757">
        <v>4</v>
      </c>
      <c r="AH757">
        <v>438</v>
      </c>
      <c r="AI757">
        <v>158</v>
      </c>
      <c r="AJ757">
        <v>0</v>
      </c>
      <c r="AK757">
        <v>280</v>
      </c>
    </row>
    <row r="758" spans="1:37" x14ac:dyDescent="0.2">
      <c r="A758">
        <v>828915</v>
      </c>
      <c r="B758" t="s">
        <v>482</v>
      </c>
      <c r="C758">
        <v>21</v>
      </c>
      <c r="D758" t="s">
        <v>311</v>
      </c>
      <c r="E758" t="s">
        <v>1620</v>
      </c>
      <c r="F758" t="s">
        <v>1621</v>
      </c>
      <c r="G758" t="s">
        <v>2156</v>
      </c>
      <c r="H758">
        <v>1</v>
      </c>
      <c r="I758">
        <v>1</v>
      </c>
      <c r="J758">
        <v>0</v>
      </c>
      <c r="K758">
        <v>3</v>
      </c>
      <c r="L758">
        <v>13</v>
      </c>
      <c r="M758">
        <v>0</v>
      </c>
      <c r="N758">
        <v>0</v>
      </c>
      <c r="O758">
        <v>3</v>
      </c>
      <c r="P758">
        <v>3</v>
      </c>
      <c r="Q758">
        <v>23.076899999999998</v>
      </c>
      <c r="R758">
        <v>1</v>
      </c>
      <c r="S758">
        <v>0</v>
      </c>
      <c r="T758">
        <v>0</v>
      </c>
      <c r="U758">
        <v>0</v>
      </c>
      <c r="Y758">
        <v>0</v>
      </c>
      <c r="Z758">
        <v>0</v>
      </c>
      <c r="AA758">
        <v>0</v>
      </c>
      <c r="AB758">
        <v>0</v>
      </c>
      <c r="AC758">
        <v>2</v>
      </c>
      <c r="AD758">
        <v>0</v>
      </c>
      <c r="AE758">
        <v>0</v>
      </c>
      <c r="AF758">
        <v>0</v>
      </c>
      <c r="AG758">
        <v>0</v>
      </c>
      <c r="AH758">
        <v>13</v>
      </c>
      <c r="AI758">
        <v>-7</v>
      </c>
      <c r="AJ758">
        <v>0</v>
      </c>
      <c r="AK758">
        <v>20</v>
      </c>
    </row>
    <row r="759" spans="1:37" x14ac:dyDescent="0.2">
      <c r="A759">
        <v>512843</v>
      </c>
      <c r="B759" t="s">
        <v>482</v>
      </c>
      <c r="C759">
        <v>21</v>
      </c>
      <c r="D759" t="s">
        <v>311</v>
      </c>
      <c r="E759" t="s">
        <v>1612</v>
      </c>
      <c r="F759" t="s">
        <v>1613</v>
      </c>
      <c r="G759" t="s">
        <v>2156</v>
      </c>
      <c r="H759">
        <v>1</v>
      </c>
      <c r="I759">
        <v>1</v>
      </c>
      <c r="J759">
        <v>0</v>
      </c>
      <c r="K759">
        <v>2</v>
      </c>
      <c r="L759">
        <v>11</v>
      </c>
      <c r="M759">
        <v>0</v>
      </c>
      <c r="N759">
        <v>0</v>
      </c>
      <c r="O759">
        <v>2</v>
      </c>
      <c r="P759">
        <v>2</v>
      </c>
      <c r="Q759">
        <v>18.181799999999999</v>
      </c>
      <c r="R759">
        <v>1</v>
      </c>
      <c r="S759">
        <v>0</v>
      </c>
      <c r="T759">
        <v>0</v>
      </c>
      <c r="U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-8</v>
      </c>
      <c r="AI759">
        <v>-8</v>
      </c>
      <c r="AJ759">
        <v>0</v>
      </c>
      <c r="AK759">
        <v>0</v>
      </c>
    </row>
    <row r="760" spans="1:37" x14ac:dyDescent="0.2">
      <c r="A760">
        <v>828917</v>
      </c>
      <c r="B760" t="s">
        <v>482</v>
      </c>
      <c r="C760">
        <v>21</v>
      </c>
      <c r="D760" t="s">
        <v>311</v>
      </c>
      <c r="E760" t="s">
        <v>1350</v>
      </c>
      <c r="F760" t="s">
        <v>1356</v>
      </c>
      <c r="G760" t="s">
        <v>2156</v>
      </c>
      <c r="H760">
        <v>10</v>
      </c>
      <c r="I760">
        <v>10</v>
      </c>
      <c r="J760">
        <v>0</v>
      </c>
      <c r="K760">
        <v>154</v>
      </c>
      <c r="L760">
        <v>157</v>
      </c>
      <c r="M760">
        <v>6</v>
      </c>
      <c r="N760">
        <v>13</v>
      </c>
      <c r="O760">
        <v>45</v>
      </c>
      <c r="P760">
        <v>15.4</v>
      </c>
      <c r="Q760">
        <v>98.089200000000005</v>
      </c>
      <c r="R760">
        <v>10</v>
      </c>
      <c r="S760">
        <v>0</v>
      </c>
      <c r="T760">
        <v>0</v>
      </c>
      <c r="U760">
        <v>0</v>
      </c>
      <c r="Y760">
        <v>0</v>
      </c>
      <c r="Z760">
        <v>0</v>
      </c>
      <c r="AA760">
        <v>0</v>
      </c>
      <c r="AB760">
        <v>0</v>
      </c>
      <c r="AC760">
        <v>4</v>
      </c>
      <c r="AD760">
        <v>0</v>
      </c>
      <c r="AE760">
        <v>0</v>
      </c>
      <c r="AF760">
        <v>1</v>
      </c>
      <c r="AG760">
        <v>1</v>
      </c>
      <c r="AH760">
        <v>416</v>
      </c>
      <c r="AI760">
        <v>346</v>
      </c>
      <c r="AJ760">
        <v>0</v>
      </c>
      <c r="AK760">
        <v>70</v>
      </c>
    </row>
    <row r="761" spans="1:37" x14ac:dyDescent="0.2">
      <c r="A761">
        <v>844378</v>
      </c>
      <c r="B761" t="s">
        <v>482</v>
      </c>
      <c r="C761">
        <v>21</v>
      </c>
      <c r="D761" t="s">
        <v>311</v>
      </c>
      <c r="E761" t="s">
        <v>1217</v>
      </c>
      <c r="F761" t="s">
        <v>508</v>
      </c>
      <c r="G761" t="s">
        <v>2156</v>
      </c>
      <c r="H761">
        <v>9</v>
      </c>
      <c r="I761">
        <v>9</v>
      </c>
      <c r="J761">
        <v>3</v>
      </c>
      <c r="K761">
        <v>3</v>
      </c>
      <c r="L761">
        <v>21</v>
      </c>
      <c r="M761">
        <v>0</v>
      </c>
      <c r="N761">
        <v>0</v>
      </c>
      <c r="O761">
        <v>2</v>
      </c>
      <c r="P761">
        <v>0.5</v>
      </c>
      <c r="Q761">
        <v>14.2857</v>
      </c>
      <c r="R761">
        <v>9</v>
      </c>
      <c r="S761">
        <v>176</v>
      </c>
      <c r="T761">
        <v>119</v>
      </c>
      <c r="U761">
        <v>13</v>
      </c>
      <c r="V761">
        <v>9.1538000000000004</v>
      </c>
      <c r="W761">
        <v>4.0568</v>
      </c>
      <c r="X761" s="1">
        <v>43534</v>
      </c>
      <c r="Y761">
        <v>1</v>
      </c>
      <c r="Z761">
        <v>7</v>
      </c>
      <c r="AA761">
        <v>4</v>
      </c>
      <c r="AB761">
        <v>0</v>
      </c>
      <c r="AC761">
        <v>5</v>
      </c>
      <c r="AD761">
        <v>0</v>
      </c>
      <c r="AE761">
        <v>0</v>
      </c>
      <c r="AF761">
        <v>0</v>
      </c>
      <c r="AG761">
        <v>2</v>
      </c>
      <c r="AH761">
        <v>543</v>
      </c>
      <c r="AI761">
        <v>-17</v>
      </c>
      <c r="AJ761">
        <v>490</v>
      </c>
      <c r="AK761">
        <v>70</v>
      </c>
    </row>
    <row r="762" spans="1:37" x14ac:dyDescent="0.2">
      <c r="A762">
        <v>1272291</v>
      </c>
      <c r="B762" t="s">
        <v>482</v>
      </c>
      <c r="C762">
        <v>21</v>
      </c>
      <c r="D762" t="s">
        <v>311</v>
      </c>
      <c r="E762" t="s">
        <v>1630</v>
      </c>
      <c r="F762" t="s">
        <v>1112</v>
      </c>
      <c r="G762" t="s">
        <v>2156</v>
      </c>
      <c r="H762">
        <v>6</v>
      </c>
      <c r="I762">
        <v>6</v>
      </c>
      <c r="J762">
        <v>4</v>
      </c>
      <c r="K762">
        <v>5</v>
      </c>
      <c r="L762">
        <v>8</v>
      </c>
      <c r="M762">
        <v>0</v>
      </c>
      <c r="N762">
        <v>0</v>
      </c>
      <c r="O762">
        <v>5</v>
      </c>
      <c r="P762">
        <v>2.5</v>
      </c>
      <c r="Q762">
        <v>62.5</v>
      </c>
      <c r="R762">
        <v>6</v>
      </c>
      <c r="S762">
        <v>0</v>
      </c>
      <c r="T762">
        <v>0</v>
      </c>
      <c r="U762">
        <v>0</v>
      </c>
      <c r="Y762">
        <v>0</v>
      </c>
      <c r="Z762">
        <v>0</v>
      </c>
      <c r="AA762">
        <v>0</v>
      </c>
      <c r="AB762">
        <v>0</v>
      </c>
      <c r="AC762">
        <v>3</v>
      </c>
      <c r="AD762">
        <v>0</v>
      </c>
      <c r="AE762">
        <v>0</v>
      </c>
      <c r="AF762">
        <v>1</v>
      </c>
      <c r="AG762">
        <v>0</v>
      </c>
      <c r="AH762">
        <v>45</v>
      </c>
      <c r="AI762">
        <v>-5</v>
      </c>
      <c r="AJ762">
        <v>0</v>
      </c>
      <c r="AK762">
        <v>50</v>
      </c>
    </row>
    <row r="763" spans="1:37" x14ac:dyDescent="0.2">
      <c r="A763">
        <v>515435</v>
      </c>
      <c r="B763" t="s">
        <v>482</v>
      </c>
      <c r="C763">
        <v>21</v>
      </c>
      <c r="D763" t="s">
        <v>311</v>
      </c>
      <c r="E763" t="s">
        <v>1616</v>
      </c>
      <c r="F763" t="s">
        <v>1617</v>
      </c>
      <c r="G763" t="s">
        <v>2156</v>
      </c>
      <c r="H763">
        <v>9</v>
      </c>
      <c r="I763">
        <v>9</v>
      </c>
      <c r="J763">
        <v>3</v>
      </c>
      <c r="K763">
        <v>29</v>
      </c>
      <c r="L763">
        <v>50</v>
      </c>
      <c r="M763">
        <v>1</v>
      </c>
      <c r="N763">
        <v>1</v>
      </c>
      <c r="O763">
        <v>15</v>
      </c>
      <c r="P763">
        <v>4.8333000000000004</v>
      </c>
      <c r="Q763">
        <v>58</v>
      </c>
      <c r="R763">
        <v>9</v>
      </c>
      <c r="S763">
        <v>120</v>
      </c>
      <c r="T763">
        <v>98</v>
      </c>
      <c r="U763">
        <v>8</v>
      </c>
      <c r="V763">
        <v>12.25</v>
      </c>
      <c r="W763">
        <v>4.9000000000000004</v>
      </c>
      <c r="X763" s="1">
        <v>43529</v>
      </c>
      <c r="Y763">
        <v>1</v>
      </c>
      <c r="Z763">
        <v>11</v>
      </c>
      <c r="AA763">
        <v>1</v>
      </c>
      <c r="AB763">
        <v>0</v>
      </c>
      <c r="AC763">
        <v>4</v>
      </c>
      <c r="AD763">
        <v>0</v>
      </c>
      <c r="AE763">
        <v>0</v>
      </c>
      <c r="AF763">
        <v>0</v>
      </c>
      <c r="AG763">
        <v>0</v>
      </c>
      <c r="AH763">
        <v>372</v>
      </c>
      <c r="AI763">
        <v>42</v>
      </c>
      <c r="AJ763">
        <v>290</v>
      </c>
      <c r="AK763">
        <v>40</v>
      </c>
    </row>
    <row r="764" spans="1:37" x14ac:dyDescent="0.2">
      <c r="A764">
        <v>1279026</v>
      </c>
      <c r="B764" t="s">
        <v>482</v>
      </c>
      <c r="C764">
        <v>21</v>
      </c>
      <c r="D764" t="s">
        <v>311</v>
      </c>
      <c r="E764" t="s">
        <v>1633</v>
      </c>
      <c r="F764" t="s">
        <v>1112</v>
      </c>
      <c r="G764" t="s">
        <v>2156</v>
      </c>
      <c r="H764">
        <v>4</v>
      </c>
      <c r="I764">
        <v>4</v>
      </c>
      <c r="J764">
        <v>2</v>
      </c>
      <c r="K764">
        <v>1</v>
      </c>
      <c r="L764">
        <v>7</v>
      </c>
      <c r="M764">
        <v>0</v>
      </c>
      <c r="N764">
        <v>0</v>
      </c>
      <c r="O764">
        <v>1</v>
      </c>
      <c r="P764">
        <v>0.5</v>
      </c>
      <c r="Q764">
        <v>14.2857</v>
      </c>
      <c r="R764">
        <v>4</v>
      </c>
      <c r="S764">
        <v>0</v>
      </c>
      <c r="T764">
        <v>0</v>
      </c>
      <c r="U764">
        <v>0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0</v>
      </c>
      <c r="AE764">
        <v>0</v>
      </c>
      <c r="AF764">
        <v>0</v>
      </c>
      <c r="AG764">
        <v>0</v>
      </c>
      <c r="AH764">
        <v>21</v>
      </c>
      <c r="AI764">
        <v>-9</v>
      </c>
      <c r="AJ764">
        <v>0</v>
      </c>
      <c r="AK764">
        <v>30</v>
      </c>
    </row>
    <row r="765" spans="1:37" x14ac:dyDescent="0.2">
      <c r="A765">
        <v>1272611</v>
      </c>
      <c r="B765" t="s">
        <v>482</v>
      </c>
      <c r="C765">
        <v>21</v>
      </c>
      <c r="D765" t="s">
        <v>311</v>
      </c>
      <c r="E765" t="s">
        <v>1631</v>
      </c>
      <c r="F765" t="s">
        <v>1632</v>
      </c>
      <c r="G765" t="s">
        <v>2156</v>
      </c>
      <c r="H765">
        <v>4</v>
      </c>
      <c r="I765">
        <v>4</v>
      </c>
      <c r="J765">
        <v>0</v>
      </c>
      <c r="K765">
        <v>4</v>
      </c>
      <c r="L765">
        <v>28</v>
      </c>
      <c r="M765">
        <v>0</v>
      </c>
      <c r="N765">
        <v>0</v>
      </c>
      <c r="O765">
        <v>1</v>
      </c>
      <c r="P765">
        <v>1</v>
      </c>
      <c r="Q765">
        <v>14.2857</v>
      </c>
      <c r="R765">
        <v>4</v>
      </c>
      <c r="S765">
        <v>0</v>
      </c>
      <c r="T765">
        <v>0</v>
      </c>
      <c r="U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-6</v>
      </c>
      <c r="AI765">
        <v>-6</v>
      </c>
      <c r="AJ765">
        <v>0</v>
      </c>
      <c r="AK765">
        <v>0</v>
      </c>
    </row>
    <row r="766" spans="1:37" x14ac:dyDescent="0.2">
      <c r="A766">
        <v>1279065</v>
      </c>
      <c r="B766" t="s">
        <v>482</v>
      </c>
      <c r="C766">
        <v>21</v>
      </c>
      <c r="D766" t="s">
        <v>311</v>
      </c>
      <c r="E766" t="s">
        <v>1634</v>
      </c>
      <c r="F766" t="s">
        <v>1635</v>
      </c>
      <c r="G766" t="s">
        <v>2156</v>
      </c>
      <c r="H766">
        <v>10</v>
      </c>
      <c r="I766">
        <v>10</v>
      </c>
      <c r="J766">
        <v>0</v>
      </c>
      <c r="K766">
        <v>130</v>
      </c>
      <c r="L766">
        <v>190</v>
      </c>
      <c r="M766">
        <v>5</v>
      </c>
      <c r="N766">
        <v>3</v>
      </c>
      <c r="O766">
        <v>29</v>
      </c>
      <c r="P766">
        <v>13</v>
      </c>
      <c r="Q766">
        <v>68.421099999999996</v>
      </c>
      <c r="R766">
        <v>10</v>
      </c>
      <c r="S766">
        <v>179</v>
      </c>
      <c r="T766">
        <v>126</v>
      </c>
      <c r="U766">
        <v>8</v>
      </c>
      <c r="V766">
        <v>15.75</v>
      </c>
      <c r="W766">
        <v>4.2234999999999996</v>
      </c>
      <c r="X766" s="1">
        <v>43504</v>
      </c>
      <c r="Y766">
        <v>0</v>
      </c>
      <c r="Z766">
        <v>5</v>
      </c>
      <c r="AA766">
        <v>1</v>
      </c>
      <c r="AB766">
        <v>0</v>
      </c>
      <c r="AC766">
        <v>5</v>
      </c>
      <c r="AD766">
        <v>0</v>
      </c>
      <c r="AE766">
        <v>0</v>
      </c>
      <c r="AF766">
        <v>1</v>
      </c>
      <c r="AG766">
        <v>4</v>
      </c>
      <c r="AH766">
        <v>661</v>
      </c>
      <c r="AI766">
        <v>251</v>
      </c>
      <c r="AJ766">
        <v>300</v>
      </c>
      <c r="AK766">
        <v>110</v>
      </c>
    </row>
    <row r="767" spans="1:37" x14ac:dyDescent="0.2">
      <c r="A767">
        <v>289895</v>
      </c>
      <c r="B767" t="s">
        <v>482</v>
      </c>
      <c r="C767">
        <v>21</v>
      </c>
      <c r="D767" t="s">
        <v>311</v>
      </c>
      <c r="E767" t="s">
        <v>1060</v>
      </c>
      <c r="F767" t="s">
        <v>1609</v>
      </c>
      <c r="G767" t="s">
        <v>2156</v>
      </c>
      <c r="H767">
        <v>1</v>
      </c>
      <c r="I767">
        <v>1</v>
      </c>
      <c r="J767">
        <v>0</v>
      </c>
      <c r="K767">
        <v>8</v>
      </c>
      <c r="L767">
        <v>18</v>
      </c>
      <c r="M767">
        <v>1</v>
      </c>
      <c r="N767">
        <v>0</v>
      </c>
      <c r="O767">
        <v>8</v>
      </c>
      <c r="P767">
        <v>8</v>
      </c>
      <c r="Q767">
        <v>44.444400000000002</v>
      </c>
      <c r="R767">
        <v>1</v>
      </c>
      <c r="S767">
        <v>24</v>
      </c>
      <c r="T767">
        <v>6</v>
      </c>
      <c r="U767">
        <v>2</v>
      </c>
      <c r="V767">
        <v>3</v>
      </c>
      <c r="W767">
        <v>1.5</v>
      </c>
      <c r="X767" s="1">
        <v>43502</v>
      </c>
      <c r="Y767">
        <v>0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79</v>
      </c>
      <c r="AI767">
        <v>-1</v>
      </c>
      <c r="AJ767">
        <v>80</v>
      </c>
      <c r="AK767">
        <v>0</v>
      </c>
    </row>
    <row r="768" spans="1:37" x14ac:dyDescent="0.2">
      <c r="A768">
        <v>873650</v>
      </c>
      <c r="B768" t="s">
        <v>482</v>
      </c>
      <c r="C768">
        <v>21</v>
      </c>
      <c r="D768" t="s">
        <v>311</v>
      </c>
      <c r="E768" t="s">
        <v>742</v>
      </c>
      <c r="F768" t="s">
        <v>1627</v>
      </c>
      <c r="G768" t="s">
        <v>2156</v>
      </c>
      <c r="H768">
        <v>11</v>
      </c>
      <c r="I768">
        <v>11</v>
      </c>
      <c r="J768">
        <v>1</v>
      </c>
      <c r="K768">
        <v>164</v>
      </c>
      <c r="L768">
        <v>218</v>
      </c>
      <c r="M768">
        <v>12</v>
      </c>
      <c r="N768">
        <v>2</v>
      </c>
      <c r="O768">
        <v>62</v>
      </c>
      <c r="P768">
        <v>16.399999999999999</v>
      </c>
      <c r="Q768">
        <v>75.229399999999998</v>
      </c>
      <c r="R768">
        <v>11</v>
      </c>
      <c r="S768">
        <v>192</v>
      </c>
      <c r="T768">
        <v>165</v>
      </c>
      <c r="U768">
        <v>17</v>
      </c>
      <c r="V768">
        <v>9.7058999999999997</v>
      </c>
      <c r="W768">
        <v>5.1562999999999999</v>
      </c>
      <c r="X768" s="1">
        <v>43576</v>
      </c>
      <c r="Y768">
        <v>1</v>
      </c>
      <c r="Z768">
        <v>20</v>
      </c>
      <c r="AA768">
        <v>10</v>
      </c>
      <c r="AB768">
        <v>0</v>
      </c>
      <c r="AC768">
        <v>7</v>
      </c>
      <c r="AD768">
        <v>0</v>
      </c>
      <c r="AE768">
        <v>0</v>
      </c>
      <c r="AF768">
        <v>0</v>
      </c>
      <c r="AG768">
        <v>4</v>
      </c>
      <c r="AH768">
        <v>1044</v>
      </c>
      <c r="AI768">
        <v>344</v>
      </c>
      <c r="AJ768">
        <v>590</v>
      </c>
      <c r="AK768">
        <v>110</v>
      </c>
    </row>
    <row r="769" spans="1:37" x14ac:dyDescent="0.2">
      <c r="A769">
        <v>844405</v>
      </c>
      <c r="B769" t="s">
        <v>482</v>
      </c>
      <c r="C769">
        <v>21</v>
      </c>
      <c r="D769" t="s">
        <v>311</v>
      </c>
      <c r="E769" t="s">
        <v>1626</v>
      </c>
      <c r="F769" t="s">
        <v>488</v>
      </c>
      <c r="G769" t="s">
        <v>2156</v>
      </c>
      <c r="H769">
        <v>1</v>
      </c>
      <c r="I769">
        <v>1</v>
      </c>
      <c r="J769">
        <v>0</v>
      </c>
      <c r="K769">
        <v>15</v>
      </c>
      <c r="L769">
        <v>37</v>
      </c>
      <c r="M769">
        <v>0</v>
      </c>
      <c r="N769">
        <v>0</v>
      </c>
      <c r="O769">
        <v>15</v>
      </c>
      <c r="P769">
        <v>15</v>
      </c>
      <c r="Q769">
        <v>40.540500000000002</v>
      </c>
      <c r="R769">
        <v>1</v>
      </c>
      <c r="S769">
        <v>0</v>
      </c>
      <c r="T769">
        <v>0</v>
      </c>
      <c r="U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1</v>
      </c>
      <c r="AH769">
        <v>25</v>
      </c>
      <c r="AI769">
        <v>15</v>
      </c>
      <c r="AJ769">
        <v>0</v>
      </c>
      <c r="AK769">
        <v>10</v>
      </c>
    </row>
    <row r="770" spans="1:37" x14ac:dyDescent="0.2">
      <c r="A770">
        <v>1209509</v>
      </c>
      <c r="B770" t="s">
        <v>482</v>
      </c>
      <c r="C770">
        <v>21</v>
      </c>
      <c r="D770" t="s">
        <v>311</v>
      </c>
      <c r="E770" t="s">
        <v>1628</v>
      </c>
      <c r="F770" t="s">
        <v>1629</v>
      </c>
      <c r="G770" t="s">
        <v>2156</v>
      </c>
      <c r="H770">
        <v>1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R770">
        <v>1</v>
      </c>
      <c r="S770">
        <v>6</v>
      </c>
      <c r="T770">
        <v>10</v>
      </c>
      <c r="U770">
        <v>0</v>
      </c>
      <c r="W770">
        <v>10</v>
      </c>
      <c r="Y770">
        <v>0</v>
      </c>
      <c r="Z770">
        <v>1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</row>
    <row r="771" spans="1:37" x14ac:dyDescent="0.2">
      <c r="A771">
        <v>512839</v>
      </c>
      <c r="B771" t="s">
        <v>482</v>
      </c>
      <c r="C771">
        <v>21</v>
      </c>
      <c r="D771" t="s">
        <v>311</v>
      </c>
      <c r="E771" t="s">
        <v>1610</v>
      </c>
      <c r="F771" t="s">
        <v>1611</v>
      </c>
      <c r="G771" t="s">
        <v>2156</v>
      </c>
      <c r="H771">
        <v>9</v>
      </c>
      <c r="I771">
        <v>9</v>
      </c>
      <c r="J771">
        <v>4</v>
      </c>
      <c r="K771">
        <v>7</v>
      </c>
      <c r="L771">
        <v>22</v>
      </c>
      <c r="M771">
        <v>0</v>
      </c>
      <c r="N771">
        <v>0</v>
      </c>
      <c r="O771">
        <v>3</v>
      </c>
      <c r="P771">
        <v>1.4</v>
      </c>
      <c r="Q771">
        <v>31.818200000000001</v>
      </c>
      <c r="R771">
        <v>9</v>
      </c>
      <c r="S771">
        <v>108</v>
      </c>
      <c r="T771">
        <v>75</v>
      </c>
      <c r="U771">
        <v>4</v>
      </c>
      <c r="V771">
        <v>18.75</v>
      </c>
      <c r="W771">
        <v>4.1666999999999996</v>
      </c>
      <c r="X771" s="1">
        <v>43504</v>
      </c>
      <c r="Y771">
        <v>0</v>
      </c>
      <c r="Z771">
        <v>1</v>
      </c>
      <c r="AA771">
        <v>1</v>
      </c>
      <c r="AB771">
        <v>0</v>
      </c>
      <c r="AC771">
        <v>1</v>
      </c>
      <c r="AD771">
        <v>0</v>
      </c>
      <c r="AE771">
        <v>0</v>
      </c>
      <c r="AF771">
        <v>0</v>
      </c>
      <c r="AG771">
        <v>1</v>
      </c>
      <c r="AH771">
        <v>167</v>
      </c>
      <c r="AI771">
        <v>-13</v>
      </c>
      <c r="AJ771">
        <v>160</v>
      </c>
      <c r="AK771">
        <v>20</v>
      </c>
    </row>
    <row r="772" spans="1:37" x14ac:dyDescent="0.2">
      <c r="A772">
        <v>514372</v>
      </c>
      <c r="B772" t="s">
        <v>482</v>
      </c>
      <c r="C772">
        <v>21</v>
      </c>
      <c r="D772" t="s">
        <v>311</v>
      </c>
      <c r="E772" t="s">
        <v>1614</v>
      </c>
      <c r="F772" t="s">
        <v>528</v>
      </c>
      <c r="G772" t="s">
        <v>2156</v>
      </c>
      <c r="H772">
        <v>8</v>
      </c>
      <c r="I772">
        <v>8</v>
      </c>
      <c r="J772">
        <v>3</v>
      </c>
      <c r="K772">
        <v>30</v>
      </c>
      <c r="L772">
        <v>53</v>
      </c>
      <c r="M772">
        <v>4</v>
      </c>
      <c r="N772">
        <v>0</v>
      </c>
      <c r="O772">
        <v>19</v>
      </c>
      <c r="P772">
        <v>6</v>
      </c>
      <c r="Q772">
        <v>56.6038</v>
      </c>
      <c r="R772">
        <v>8</v>
      </c>
      <c r="S772">
        <v>0</v>
      </c>
      <c r="T772">
        <v>0</v>
      </c>
      <c r="U772">
        <v>0</v>
      </c>
      <c r="Y772">
        <v>0</v>
      </c>
      <c r="Z772">
        <v>0</v>
      </c>
      <c r="AA772">
        <v>0</v>
      </c>
      <c r="AB772">
        <v>0</v>
      </c>
      <c r="AC772">
        <v>3</v>
      </c>
      <c r="AD772">
        <v>0</v>
      </c>
      <c r="AE772">
        <v>0</v>
      </c>
      <c r="AF772">
        <v>1</v>
      </c>
      <c r="AG772">
        <v>0</v>
      </c>
      <c r="AH772">
        <v>84</v>
      </c>
      <c r="AI772">
        <v>34</v>
      </c>
      <c r="AJ772">
        <v>0</v>
      </c>
      <c r="AK772">
        <v>50</v>
      </c>
    </row>
    <row r="773" spans="1:37" x14ac:dyDescent="0.2">
      <c r="A773">
        <v>829108</v>
      </c>
      <c r="B773" t="s">
        <v>482</v>
      </c>
      <c r="C773">
        <v>21</v>
      </c>
      <c r="D773" t="s">
        <v>311</v>
      </c>
      <c r="E773" t="s">
        <v>1624</v>
      </c>
      <c r="F773" t="s">
        <v>1625</v>
      </c>
      <c r="G773" t="s">
        <v>2156</v>
      </c>
      <c r="H773">
        <v>10</v>
      </c>
      <c r="I773">
        <v>10</v>
      </c>
      <c r="J773">
        <v>0</v>
      </c>
      <c r="K773">
        <v>105</v>
      </c>
      <c r="L773">
        <v>133</v>
      </c>
      <c r="M773">
        <v>7</v>
      </c>
      <c r="N773">
        <v>6</v>
      </c>
      <c r="O773">
        <v>29</v>
      </c>
      <c r="P773">
        <v>10.5</v>
      </c>
      <c r="Q773">
        <v>78.947400000000002</v>
      </c>
      <c r="R773">
        <v>10</v>
      </c>
      <c r="S773">
        <v>156</v>
      </c>
      <c r="T773">
        <v>124</v>
      </c>
      <c r="U773">
        <v>7</v>
      </c>
      <c r="V773">
        <v>17.714300000000001</v>
      </c>
      <c r="W773">
        <v>4.7691999999999997</v>
      </c>
      <c r="X773" s="1">
        <v>43546</v>
      </c>
      <c r="Y773">
        <v>0</v>
      </c>
      <c r="Z773">
        <v>6</v>
      </c>
      <c r="AA773">
        <v>2</v>
      </c>
      <c r="AB773">
        <v>0</v>
      </c>
      <c r="AC773">
        <v>4</v>
      </c>
      <c r="AD773">
        <v>0</v>
      </c>
      <c r="AE773">
        <v>0</v>
      </c>
      <c r="AF773">
        <v>0</v>
      </c>
      <c r="AG773">
        <v>1</v>
      </c>
      <c r="AH773">
        <v>574</v>
      </c>
      <c r="AI773">
        <v>254</v>
      </c>
      <c r="AJ773">
        <v>270</v>
      </c>
      <c r="AK773">
        <v>50</v>
      </c>
    </row>
    <row r="774" spans="1:37" x14ac:dyDescent="0.2">
      <c r="A774">
        <v>1209818</v>
      </c>
      <c r="B774" t="s">
        <v>482</v>
      </c>
      <c r="C774">
        <v>21</v>
      </c>
      <c r="D774" t="s">
        <v>1636</v>
      </c>
      <c r="E774" t="s">
        <v>1167</v>
      </c>
      <c r="F774" t="s">
        <v>1168</v>
      </c>
      <c r="G774" t="s">
        <v>2156</v>
      </c>
      <c r="H774">
        <v>6</v>
      </c>
      <c r="I774">
        <v>6</v>
      </c>
      <c r="J774">
        <v>1</v>
      </c>
      <c r="K774">
        <v>70</v>
      </c>
      <c r="L774">
        <v>93</v>
      </c>
      <c r="M774">
        <v>4</v>
      </c>
      <c r="N774">
        <v>2</v>
      </c>
      <c r="O774">
        <v>37</v>
      </c>
      <c r="P774">
        <v>14</v>
      </c>
      <c r="Q774">
        <v>75.268799999999999</v>
      </c>
      <c r="R774">
        <v>6</v>
      </c>
      <c r="S774">
        <v>48</v>
      </c>
      <c r="T774">
        <v>52</v>
      </c>
      <c r="U774">
        <v>4</v>
      </c>
      <c r="V774">
        <v>13</v>
      </c>
      <c r="W774">
        <v>6.5</v>
      </c>
      <c r="X774" s="1">
        <v>43513</v>
      </c>
      <c r="Y774">
        <v>0</v>
      </c>
      <c r="Z774">
        <v>13</v>
      </c>
      <c r="AA774">
        <v>2</v>
      </c>
      <c r="AB774">
        <v>0</v>
      </c>
      <c r="AC774">
        <v>2</v>
      </c>
      <c r="AD774">
        <v>0</v>
      </c>
      <c r="AE774">
        <v>0</v>
      </c>
      <c r="AF774">
        <v>0</v>
      </c>
      <c r="AG774">
        <v>0</v>
      </c>
      <c r="AH774">
        <v>228</v>
      </c>
      <c r="AI774">
        <v>108</v>
      </c>
      <c r="AJ774">
        <v>100</v>
      </c>
      <c r="AK774">
        <v>20</v>
      </c>
    </row>
    <row r="775" spans="1:37" x14ac:dyDescent="0.2">
      <c r="A775">
        <v>603244</v>
      </c>
      <c r="B775" t="s">
        <v>482</v>
      </c>
      <c r="C775">
        <v>21</v>
      </c>
      <c r="D775" t="s">
        <v>1636</v>
      </c>
      <c r="E775" t="s">
        <v>1645</v>
      </c>
      <c r="F775" t="s">
        <v>1212</v>
      </c>
      <c r="G775" t="s">
        <v>2156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R775">
        <v>1</v>
      </c>
      <c r="S775">
        <v>0</v>
      </c>
      <c r="T775">
        <v>0</v>
      </c>
      <c r="U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</row>
    <row r="776" spans="1:37" x14ac:dyDescent="0.2">
      <c r="A776">
        <v>836984</v>
      </c>
      <c r="B776" t="s">
        <v>482</v>
      </c>
      <c r="C776">
        <v>21</v>
      </c>
      <c r="D776" t="s">
        <v>1636</v>
      </c>
      <c r="E776" t="s">
        <v>1650</v>
      </c>
      <c r="F776" t="s">
        <v>1302</v>
      </c>
      <c r="G776" t="s">
        <v>2156</v>
      </c>
      <c r="H776">
        <v>2</v>
      </c>
      <c r="I776">
        <v>2</v>
      </c>
      <c r="J776">
        <v>0</v>
      </c>
      <c r="K776">
        <v>11</v>
      </c>
      <c r="L776">
        <v>28</v>
      </c>
      <c r="M776">
        <v>0</v>
      </c>
      <c r="N776">
        <v>0</v>
      </c>
      <c r="O776">
        <v>8</v>
      </c>
      <c r="P776">
        <v>5.5</v>
      </c>
      <c r="Q776">
        <v>39.285699999999999</v>
      </c>
      <c r="R776">
        <v>2</v>
      </c>
      <c r="S776">
        <v>27</v>
      </c>
      <c r="T776">
        <v>27</v>
      </c>
      <c r="U776">
        <v>0</v>
      </c>
      <c r="W776">
        <v>6</v>
      </c>
      <c r="Y776">
        <v>1</v>
      </c>
      <c r="Z776">
        <v>4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41</v>
      </c>
      <c r="AI776">
        <v>-9</v>
      </c>
      <c r="AJ776">
        <v>50</v>
      </c>
      <c r="AK776">
        <v>0</v>
      </c>
    </row>
    <row r="777" spans="1:37" x14ac:dyDescent="0.2">
      <c r="A777">
        <v>516860</v>
      </c>
      <c r="B777" t="s">
        <v>482</v>
      </c>
      <c r="C777">
        <v>21</v>
      </c>
      <c r="D777" t="s">
        <v>1636</v>
      </c>
      <c r="E777" t="s">
        <v>1148</v>
      </c>
      <c r="F777" t="s">
        <v>1149</v>
      </c>
      <c r="G777" t="s">
        <v>2156</v>
      </c>
      <c r="H777">
        <v>1</v>
      </c>
      <c r="I777">
        <v>1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-10</v>
      </c>
      <c r="AI777">
        <v>-10</v>
      </c>
      <c r="AJ777">
        <v>0</v>
      </c>
      <c r="AK777">
        <v>0</v>
      </c>
    </row>
    <row r="778" spans="1:37" x14ac:dyDescent="0.2">
      <c r="A778">
        <v>1356441</v>
      </c>
      <c r="B778" t="s">
        <v>482</v>
      </c>
      <c r="C778">
        <v>21</v>
      </c>
      <c r="D778" t="s">
        <v>1636</v>
      </c>
      <c r="E778" t="s">
        <v>1025</v>
      </c>
      <c r="F778" t="s">
        <v>1174</v>
      </c>
      <c r="G778" t="s">
        <v>2156</v>
      </c>
      <c r="H778">
        <v>1</v>
      </c>
      <c r="I778">
        <v>1</v>
      </c>
      <c r="J778">
        <v>0</v>
      </c>
      <c r="K778">
        <v>2</v>
      </c>
      <c r="L778">
        <v>9</v>
      </c>
      <c r="M778">
        <v>0</v>
      </c>
      <c r="N778">
        <v>0</v>
      </c>
      <c r="O778">
        <v>2</v>
      </c>
      <c r="P778">
        <v>2</v>
      </c>
      <c r="Q778">
        <v>22.222200000000001</v>
      </c>
      <c r="R778">
        <v>1</v>
      </c>
      <c r="S778">
        <v>0</v>
      </c>
      <c r="T778">
        <v>0</v>
      </c>
      <c r="U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2</v>
      </c>
      <c r="AI778">
        <v>2</v>
      </c>
      <c r="AJ778">
        <v>0</v>
      </c>
      <c r="AK778">
        <v>0</v>
      </c>
    </row>
    <row r="779" spans="1:37" x14ac:dyDescent="0.2">
      <c r="A779">
        <v>1277081</v>
      </c>
      <c r="B779" t="s">
        <v>482</v>
      </c>
      <c r="C779">
        <v>21</v>
      </c>
      <c r="D779" t="s">
        <v>1636</v>
      </c>
      <c r="E779" t="s">
        <v>1656</v>
      </c>
      <c r="F779" t="s">
        <v>1657</v>
      </c>
      <c r="G779" t="s">
        <v>2156</v>
      </c>
      <c r="H779">
        <v>2</v>
      </c>
      <c r="I779">
        <v>2</v>
      </c>
      <c r="J779">
        <v>0</v>
      </c>
      <c r="K779">
        <v>10</v>
      </c>
      <c r="L779">
        <v>28</v>
      </c>
      <c r="M779">
        <v>0</v>
      </c>
      <c r="N779">
        <v>0</v>
      </c>
      <c r="O779">
        <v>8</v>
      </c>
      <c r="P779">
        <v>5</v>
      </c>
      <c r="Q779">
        <v>35.714300000000001</v>
      </c>
      <c r="R779">
        <v>2</v>
      </c>
      <c r="S779">
        <v>0</v>
      </c>
      <c r="T779">
        <v>0</v>
      </c>
      <c r="U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</row>
    <row r="780" spans="1:37" x14ac:dyDescent="0.2">
      <c r="A780">
        <v>951329</v>
      </c>
      <c r="B780" t="s">
        <v>482</v>
      </c>
      <c r="C780">
        <v>21</v>
      </c>
      <c r="D780" t="s">
        <v>1636</v>
      </c>
      <c r="E780" t="s">
        <v>873</v>
      </c>
      <c r="F780" t="s">
        <v>1163</v>
      </c>
      <c r="G780" t="s">
        <v>2156</v>
      </c>
      <c r="H780">
        <v>5</v>
      </c>
      <c r="I780">
        <v>5</v>
      </c>
      <c r="J780">
        <v>1</v>
      </c>
      <c r="K780">
        <v>27</v>
      </c>
      <c r="L780">
        <v>51</v>
      </c>
      <c r="M780">
        <v>2</v>
      </c>
      <c r="N780">
        <v>0</v>
      </c>
      <c r="O780">
        <v>13</v>
      </c>
      <c r="P780">
        <v>6.75</v>
      </c>
      <c r="Q780">
        <v>52.941200000000002</v>
      </c>
      <c r="R780">
        <v>5</v>
      </c>
      <c r="S780">
        <v>90</v>
      </c>
      <c r="T780">
        <v>56</v>
      </c>
      <c r="U780">
        <v>3</v>
      </c>
      <c r="V780">
        <v>18.666699999999999</v>
      </c>
      <c r="W780">
        <v>3.7332999999999998</v>
      </c>
      <c r="X780" s="1">
        <v>43504</v>
      </c>
      <c r="Y780">
        <v>0</v>
      </c>
      <c r="Z780">
        <v>0</v>
      </c>
      <c r="AA780">
        <v>3</v>
      </c>
      <c r="AB780">
        <v>0</v>
      </c>
      <c r="AC780">
        <v>2</v>
      </c>
      <c r="AD780">
        <v>0</v>
      </c>
      <c r="AE780">
        <v>0</v>
      </c>
      <c r="AF780">
        <v>1</v>
      </c>
      <c r="AG780">
        <v>1</v>
      </c>
      <c r="AH780">
        <v>199</v>
      </c>
      <c r="AI780">
        <v>19</v>
      </c>
      <c r="AJ780">
        <v>130</v>
      </c>
      <c r="AK780">
        <v>50</v>
      </c>
    </row>
    <row r="781" spans="1:37" x14ac:dyDescent="0.2">
      <c r="A781">
        <v>602436</v>
      </c>
      <c r="B781" t="s">
        <v>482</v>
      </c>
      <c r="C781">
        <v>21</v>
      </c>
      <c r="D781" t="s">
        <v>1636</v>
      </c>
      <c r="E781" t="s">
        <v>1158</v>
      </c>
      <c r="F781" t="s">
        <v>1159</v>
      </c>
      <c r="G781" t="s">
        <v>2156</v>
      </c>
      <c r="H781">
        <v>7</v>
      </c>
      <c r="I781">
        <v>7</v>
      </c>
      <c r="J781">
        <v>0</v>
      </c>
      <c r="K781">
        <v>116</v>
      </c>
      <c r="L781">
        <v>126</v>
      </c>
      <c r="M781">
        <v>1</v>
      </c>
      <c r="N781">
        <v>3</v>
      </c>
      <c r="O781">
        <v>49</v>
      </c>
      <c r="P781">
        <v>16.571400000000001</v>
      </c>
      <c r="Q781">
        <v>92.063500000000005</v>
      </c>
      <c r="R781">
        <v>7</v>
      </c>
      <c r="S781">
        <v>144</v>
      </c>
      <c r="T781">
        <v>76</v>
      </c>
      <c r="U781">
        <v>7</v>
      </c>
      <c r="V781">
        <v>10.857100000000001</v>
      </c>
      <c r="W781">
        <v>3.1667000000000001</v>
      </c>
      <c r="X781" s="1">
        <v>43509</v>
      </c>
      <c r="Y781">
        <v>3</v>
      </c>
      <c r="Z781">
        <v>3</v>
      </c>
      <c r="AA781">
        <v>0</v>
      </c>
      <c r="AB781">
        <v>0</v>
      </c>
      <c r="AC781">
        <v>2</v>
      </c>
      <c r="AD781">
        <v>0</v>
      </c>
      <c r="AE781">
        <v>1</v>
      </c>
      <c r="AF781">
        <v>0</v>
      </c>
      <c r="AG781">
        <v>1</v>
      </c>
      <c r="AH781">
        <v>663</v>
      </c>
      <c r="AI781">
        <v>203</v>
      </c>
      <c r="AJ781">
        <v>420</v>
      </c>
      <c r="AK781">
        <v>40</v>
      </c>
    </row>
    <row r="782" spans="1:37" x14ac:dyDescent="0.2">
      <c r="A782">
        <v>298753</v>
      </c>
      <c r="B782" t="s">
        <v>482</v>
      </c>
      <c r="C782">
        <v>21</v>
      </c>
      <c r="D782" t="s">
        <v>1636</v>
      </c>
      <c r="E782" t="s">
        <v>1637</v>
      </c>
      <c r="F782" t="s">
        <v>1638</v>
      </c>
      <c r="G782" t="s">
        <v>2156</v>
      </c>
      <c r="H782">
        <v>3</v>
      </c>
      <c r="I782">
        <v>3</v>
      </c>
      <c r="J782">
        <v>1</v>
      </c>
      <c r="K782">
        <v>0</v>
      </c>
      <c r="L782">
        <v>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3</v>
      </c>
      <c r="S782">
        <v>0</v>
      </c>
      <c r="T782">
        <v>0</v>
      </c>
      <c r="U782">
        <v>0</v>
      </c>
      <c r="Y782">
        <v>0</v>
      </c>
      <c r="Z782">
        <v>0</v>
      </c>
      <c r="AA782">
        <v>0</v>
      </c>
      <c r="AB782">
        <v>0</v>
      </c>
      <c r="AC782">
        <v>2</v>
      </c>
      <c r="AD782">
        <v>1</v>
      </c>
      <c r="AE782">
        <v>0</v>
      </c>
      <c r="AF782">
        <v>0</v>
      </c>
      <c r="AG782">
        <v>0</v>
      </c>
      <c r="AH782">
        <v>10</v>
      </c>
      <c r="AI782">
        <v>-20</v>
      </c>
      <c r="AJ782">
        <v>0</v>
      </c>
      <c r="AK782">
        <v>30</v>
      </c>
    </row>
    <row r="783" spans="1:37" x14ac:dyDescent="0.2">
      <c r="A783">
        <v>601902</v>
      </c>
      <c r="B783" t="s">
        <v>482</v>
      </c>
      <c r="C783">
        <v>21</v>
      </c>
      <c r="D783" t="s">
        <v>1636</v>
      </c>
      <c r="E783" t="s">
        <v>1641</v>
      </c>
      <c r="F783" t="s">
        <v>1642</v>
      </c>
      <c r="G783" t="s">
        <v>2156</v>
      </c>
      <c r="H783">
        <v>5</v>
      </c>
      <c r="I783">
        <v>5</v>
      </c>
      <c r="J783">
        <v>3</v>
      </c>
      <c r="K783">
        <v>2</v>
      </c>
      <c r="L783">
        <v>10</v>
      </c>
      <c r="M783">
        <v>0</v>
      </c>
      <c r="N783">
        <v>0</v>
      </c>
      <c r="O783">
        <v>2</v>
      </c>
      <c r="P783">
        <v>1</v>
      </c>
      <c r="Q783">
        <v>20</v>
      </c>
      <c r="R783">
        <v>5</v>
      </c>
      <c r="S783">
        <v>114</v>
      </c>
      <c r="T783">
        <v>90</v>
      </c>
      <c r="U783">
        <v>10</v>
      </c>
      <c r="V783">
        <v>9</v>
      </c>
      <c r="W783">
        <v>4.7367999999999997</v>
      </c>
      <c r="X783" s="1">
        <v>43540</v>
      </c>
      <c r="Y783">
        <v>0</v>
      </c>
      <c r="Z783">
        <v>9</v>
      </c>
      <c r="AA783">
        <v>2</v>
      </c>
      <c r="AB783">
        <v>0</v>
      </c>
      <c r="AC783">
        <v>1</v>
      </c>
      <c r="AD783">
        <v>0</v>
      </c>
      <c r="AE783">
        <v>0</v>
      </c>
      <c r="AF783">
        <v>0</v>
      </c>
      <c r="AG783">
        <v>0</v>
      </c>
      <c r="AH783">
        <v>302</v>
      </c>
      <c r="AI783">
        <v>-8</v>
      </c>
      <c r="AJ783">
        <v>300</v>
      </c>
      <c r="AK783">
        <v>10</v>
      </c>
    </row>
    <row r="784" spans="1:37" x14ac:dyDescent="0.2">
      <c r="A784">
        <v>820411</v>
      </c>
      <c r="B784" t="s">
        <v>482</v>
      </c>
      <c r="C784">
        <v>21</v>
      </c>
      <c r="D784" t="s">
        <v>1636</v>
      </c>
      <c r="E784" t="s">
        <v>1161</v>
      </c>
      <c r="F784" t="s">
        <v>1162</v>
      </c>
      <c r="G784" t="s">
        <v>2156</v>
      </c>
      <c r="H784">
        <v>7</v>
      </c>
      <c r="I784">
        <v>7</v>
      </c>
      <c r="J784">
        <v>0</v>
      </c>
      <c r="K784">
        <v>45</v>
      </c>
      <c r="L784">
        <v>66</v>
      </c>
      <c r="M784">
        <v>2</v>
      </c>
      <c r="N784">
        <v>2</v>
      </c>
      <c r="O784">
        <v>11</v>
      </c>
      <c r="P784">
        <v>6.4286000000000003</v>
      </c>
      <c r="Q784">
        <v>68.181799999999996</v>
      </c>
      <c r="R784">
        <v>7</v>
      </c>
      <c r="S784">
        <v>132</v>
      </c>
      <c r="T784">
        <v>116</v>
      </c>
      <c r="U784">
        <v>9</v>
      </c>
      <c r="V784">
        <v>12.8889</v>
      </c>
      <c r="W784">
        <v>5.2727000000000004</v>
      </c>
      <c r="X784" s="1">
        <v>43537</v>
      </c>
      <c r="Y784">
        <v>0</v>
      </c>
      <c r="Z784">
        <v>6</v>
      </c>
      <c r="AA784">
        <v>3</v>
      </c>
      <c r="AB784">
        <v>0</v>
      </c>
      <c r="AC784">
        <v>2</v>
      </c>
      <c r="AD784">
        <v>0</v>
      </c>
      <c r="AE784">
        <v>0</v>
      </c>
      <c r="AF784">
        <v>0</v>
      </c>
      <c r="AG784">
        <v>0</v>
      </c>
      <c r="AH784">
        <v>341</v>
      </c>
      <c r="AI784">
        <v>61</v>
      </c>
      <c r="AJ784">
        <v>260</v>
      </c>
      <c r="AK784">
        <v>20</v>
      </c>
    </row>
    <row r="785" spans="1:37" x14ac:dyDescent="0.2">
      <c r="A785">
        <v>602639</v>
      </c>
      <c r="B785" t="s">
        <v>482</v>
      </c>
      <c r="C785">
        <v>21</v>
      </c>
      <c r="D785" t="s">
        <v>1636</v>
      </c>
      <c r="E785" t="s">
        <v>1643</v>
      </c>
      <c r="F785" t="s">
        <v>1155</v>
      </c>
      <c r="G785" t="s">
        <v>2156</v>
      </c>
      <c r="H785">
        <v>7</v>
      </c>
      <c r="I785">
        <v>7</v>
      </c>
      <c r="J785">
        <v>1</v>
      </c>
      <c r="K785">
        <v>19</v>
      </c>
      <c r="L785">
        <v>29</v>
      </c>
      <c r="M785">
        <v>0</v>
      </c>
      <c r="N785">
        <v>0</v>
      </c>
      <c r="O785">
        <v>14</v>
      </c>
      <c r="P785">
        <v>3.1667000000000001</v>
      </c>
      <c r="Q785">
        <v>65.517200000000003</v>
      </c>
      <c r="R785">
        <v>7</v>
      </c>
      <c r="S785">
        <v>18</v>
      </c>
      <c r="T785">
        <v>28</v>
      </c>
      <c r="U785">
        <v>2</v>
      </c>
      <c r="V785">
        <v>14</v>
      </c>
      <c r="W785">
        <v>9.3332999999999995</v>
      </c>
      <c r="X785" s="1">
        <v>43524</v>
      </c>
      <c r="Y785">
        <v>0</v>
      </c>
      <c r="Z785">
        <v>1</v>
      </c>
      <c r="AA785">
        <v>1</v>
      </c>
      <c r="AB785">
        <v>0</v>
      </c>
      <c r="AC785">
        <v>4</v>
      </c>
      <c r="AD785">
        <v>0</v>
      </c>
      <c r="AE785">
        <v>0</v>
      </c>
      <c r="AF785">
        <v>0</v>
      </c>
      <c r="AG785">
        <v>0</v>
      </c>
      <c r="AH785">
        <v>99</v>
      </c>
      <c r="AI785">
        <v>19</v>
      </c>
      <c r="AJ785">
        <v>40</v>
      </c>
      <c r="AK785">
        <v>40</v>
      </c>
    </row>
    <row r="786" spans="1:37" x14ac:dyDescent="0.2">
      <c r="A786">
        <v>1209715</v>
      </c>
      <c r="B786" t="s">
        <v>482</v>
      </c>
      <c r="C786">
        <v>21</v>
      </c>
      <c r="D786" t="s">
        <v>1636</v>
      </c>
      <c r="E786" t="s">
        <v>936</v>
      </c>
      <c r="F786" t="s">
        <v>1168</v>
      </c>
      <c r="G786" t="s">
        <v>2156</v>
      </c>
      <c r="H786">
        <v>1</v>
      </c>
      <c r="I786">
        <v>1</v>
      </c>
      <c r="J786">
        <v>0</v>
      </c>
      <c r="K786">
        <v>11</v>
      </c>
      <c r="L786">
        <v>9</v>
      </c>
      <c r="M786">
        <v>0</v>
      </c>
      <c r="N786">
        <v>0</v>
      </c>
      <c r="O786">
        <v>11</v>
      </c>
      <c r="P786">
        <v>11</v>
      </c>
      <c r="Q786">
        <v>122.2222</v>
      </c>
      <c r="R786">
        <v>1</v>
      </c>
      <c r="S786">
        <v>24</v>
      </c>
      <c r="T786">
        <v>18</v>
      </c>
      <c r="U786">
        <v>1</v>
      </c>
      <c r="V786">
        <v>18</v>
      </c>
      <c r="W786">
        <v>4.5</v>
      </c>
      <c r="X786" s="1">
        <v>43483</v>
      </c>
      <c r="Y786">
        <v>0</v>
      </c>
      <c r="Z786">
        <v>3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1</v>
      </c>
      <c r="AG786">
        <v>0</v>
      </c>
      <c r="AH786">
        <v>91</v>
      </c>
      <c r="AI786">
        <v>31</v>
      </c>
      <c r="AJ786">
        <v>30</v>
      </c>
      <c r="AK786">
        <v>30</v>
      </c>
    </row>
    <row r="787" spans="1:37" x14ac:dyDescent="0.2">
      <c r="A787">
        <v>1264210</v>
      </c>
      <c r="B787" t="s">
        <v>482</v>
      </c>
      <c r="C787">
        <v>21</v>
      </c>
      <c r="D787" t="s">
        <v>1636</v>
      </c>
      <c r="E787" t="s">
        <v>1169</v>
      </c>
      <c r="F787" t="s">
        <v>528</v>
      </c>
      <c r="G787" t="s">
        <v>2156</v>
      </c>
      <c r="H787">
        <v>1</v>
      </c>
      <c r="I787">
        <v>1</v>
      </c>
      <c r="J787">
        <v>0</v>
      </c>
      <c r="K787">
        <v>3</v>
      </c>
      <c r="L787">
        <v>4</v>
      </c>
      <c r="M787">
        <v>0</v>
      </c>
      <c r="N787">
        <v>0</v>
      </c>
      <c r="O787">
        <v>3</v>
      </c>
      <c r="P787">
        <v>3</v>
      </c>
      <c r="Q787">
        <v>75</v>
      </c>
      <c r="R787">
        <v>1</v>
      </c>
      <c r="S787">
        <v>0</v>
      </c>
      <c r="T787">
        <v>0</v>
      </c>
      <c r="U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3</v>
      </c>
      <c r="AI787">
        <v>3</v>
      </c>
      <c r="AJ787">
        <v>0</v>
      </c>
      <c r="AK787">
        <v>0</v>
      </c>
    </row>
    <row r="788" spans="1:37" x14ac:dyDescent="0.2">
      <c r="A788">
        <v>602976</v>
      </c>
      <c r="B788" t="s">
        <v>482</v>
      </c>
      <c r="C788">
        <v>21</v>
      </c>
      <c r="D788" t="s">
        <v>1636</v>
      </c>
      <c r="E788" t="s">
        <v>857</v>
      </c>
      <c r="F788" t="s">
        <v>1160</v>
      </c>
      <c r="G788" t="s">
        <v>2156</v>
      </c>
      <c r="H788">
        <v>5</v>
      </c>
      <c r="I788">
        <v>5</v>
      </c>
      <c r="J788">
        <v>1</v>
      </c>
      <c r="K788">
        <v>65</v>
      </c>
      <c r="L788">
        <v>73</v>
      </c>
      <c r="M788">
        <v>0</v>
      </c>
      <c r="N788">
        <v>0</v>
      </c>
      <c r="O788">
        <v>34</v>
      </c>
      <c r="P788">
        <v>16.25</v>
      </c>
      <c r="Q788">
        <v>89.0411</v>
      </c>
      <c r="R788">
        <v>5</v>
      </c>
      <c r="S788">
        <v>66</v>
      </c>
      <c r="T788">
        <v>70</v>
      </c>
      <c r="U788">
        <v>3</v>
      </c>
      <c r="V788">
        <v>23.333300000000001</v>
      </c>
      <c r="W788">
        <v>6.3635999999999999</v>
      </c>
      <c r="X788" s="1">
        <v>43515</v>
      </c>
      <c r="Y788">
        <v>0</v>
      </c>
      <c r="Z788">
        <v>4</v>
      </c>
      <c r="AA788">
        <v>9</v>
      </c>
      <c r="AB788">
        <v>0</v>
      </c>
      <c r="AC788">
        <v>4</v>
      </c>
      <c r="AD788">
        <v>0</v>
      </c>
      <c r="AE788">
        <v>0</v>
      </c>
      <c r="AF788">
        <v>2</v>
      </c>
      <c r="AG788">
        <v>0</v>
      </c>
      <c r="AH788">
        <v>315</v>
      </c>
      <c r="AI788">
        <v>155</v>
      </c>
      <c r="AJ788">
        <v>80</v>
      </c>
      <c r="AK788">
        <v>80</v>
      </c>
    </row>
    <row r="789" spans="1:37" x14ac:dyDescent="0.2">
      <c r="A789">
        <v>1209714</v>
      </c>
      <c r="B789" t="s">
        <v>482</v>
      </c>
      <c r="C789">
        <v>21</v>
      </c>
      <c r="D789" t="s">
        <v>1636</v>
      </c>
      <c r="E789" t="s">
        <v>1652</v>
      </c>
      <c r="F789" t="s">
        <v>1642</v>
      </c>
      <c r="G789" t="s">
        <v>2156</v>
      </c>
      <c r="H789">
        <v>1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0</v>
      </c>
      <c r="R789">
        <v>1</v>
      </c>
      <c r="S789">
        <v>24</v>
      </c>
      <c r="T789">
        <v>25</v>
      </c>
      <c r="U789">
        <v>0</v>
      </c>
      <c r="W789">
        <v>6.25</v>
      </c>
      <c r="Y789">
        <v>0</v>
      </c>
      <c r="Z789">
        <v>4</v>
      </c>
      <c r="AA789">
        <v>2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20</v>
      </c>
      <c r="AI789">
        <v>0</v>
      </c>
      <c r="AJ789">
        <v>0</v>
      </c>
      <c r="AK789">
        <v>20</v>
      </c>
    </row>
    <row r="790" spans="1:37" x14ac:dyDescent="0.2">
      <c r="A790">
        <v>516847</v>
      </c>
      <c r="B790" t="s">
        <v>482</v>
      </c>
      <c r="C790">
        <v>21</v>
      </c>
      <c r="D790" t="s">
        <v>1636</v>
      </c>
      <c r="E790" t="s">
        <v>1136</v>
      </c>
      <c r="F790" t="s">
        <v>1137</v>
      </c>
      <c r="G790" t="s">
        <v>2156</v>
      </c>
      <c r="H790">
        <v>1</v>
      </c>
      <c r="I790">
        <v>1</v>
      </c>
      <c r="J790">
        <v>0</v>
      </c>
      <c r="K790">
        <v>21</v>
      </c>
      <c r="L790">
        <v>26</v>
      </c>
      <c r="M790">
        <v>1</v>
      </c>
      <c r="N790">
        <v>1</v>
      </c>
      <c r="O790">
        <v>21</v>
      </c>
      <c r="P790">
        <v>21</v>
      </c>
      <c r="Q790">
        <v>80.769199999999998</v>
      </c>
      <c r="R790">
        <v>1</v>
      </c>
      <c r="S790">
        <v>0</v>
      </c>
      <c r="T790">
        <v>0</v>
      </c>
      <c r="U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44</v>
      </c>
      <c r="AI790">
        <v>44</v>
      </c>
      <c r="AJ790">
        <v>0</v>
      </c>
      <c r="AK790">
        <v>0</v>
      </c>
    </row>
    <row r="791" spans="1:37" x14ac:dyDescent="0.2">
      <c r="A791">
        <v>516848</v>
      </c>
      <c r="B791" t="s">
        <v>482</v>
      </c>
      <c r="C791">
        <v>21</v>
      </c>
      <c r="D791" t="s">
        <v>1636</v>
      </c>
      <c r="E791" t="s">
        <v>1138</v>
      </c>
      <c r="F791" t="s">
        <v>1139</v>
      </c>
      <c r="G791" t="s">
        <v>2156</v>
      </c>
      <c r="H791">
        <v>1</v>
      </c>
      <c r="I791">
        <v>1</v>
      </c>
      <c r="J791">
        <v>0</v>
      </c>
      <c r="K791">
        <v>2</v>
      </c>
      <c r="L791">
        <v>8</v>
      </c>
      <c r="M791">
        <v>0</v>
      </c>
      <c r="N791">
        <v>0</v>
      </c>
      <c r="O791">
        <v>2</v>
      </c>
      <c r="P791">
        <v>2</v>
      </c>
      <c r="Q791">
        <v>25</v>
      </c>
      <c r="R791">
        <v>1</v>
      </c>
      <c r="S791">
        <v>0</v>
      </c>
      <c r="T791">
        <v>0</v>
      </c>
      <c r="U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2</v>
      </c>
      <c r="AI791">
        <v>2</v>
      </c>
      <c r="AJ791">
        <v>0</v>
      </c>
      <c r="AK791">
        <v>0</v>
      </c>
    </row>
    <row r="792" spans="1:37" x14ac:dyDescent="0.2">
      <c r="A792">
        <v>953320</v>
      </c>
      <c r="B792" t="s">
        <v>482</v>
      </c>
      <c r="C792">
        <v>21</v>
      </c>
      <c r="D792" t="s">
        <v>1636</v>
      </c>
      <c r="E792" t="s">
        <v>784</v>
      </c>
      <c r="F792" t="s">
        <v>1166</v>
      </c>
      <c r="G792" t="s">
        <v>2156</v>
      </c>
      <c r="H792">
        <v>2</v>
      </c>
      <c r="I792">
        <v>2</v>
      </c>
      <c r="J792">
        <v>0</v>
      </c>
      <c r="K792">
        <v>18</v>
      </c>
      <c r="L792">
        <v>30</v>
      </c>
      <c r="M792">
        <v>2</v>
      </c>
      <c r="N792">
        <v>0</v>
      </c>
      <c r="O792">
        <v>13</v>
      </c>
      <c r="P792">
        <v>9</v>
      </c>
      <c r="Q792">
        <v>60</v>
      </c>
      <c r="R792">
        <v>2</v>
      </c>
      <c r="S792">
        <v>0</v>
      </c>
      <c r="T792">
        <v>0</v>
      </c>
      <c r="U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20</v>
      </c>
      <c r="AI792">
        <v>20</v>
      </c>
      <c r="AJ792">
        <v>0</v>
      </c>
      <c r="AK792">
        <v>0</v>
      </c>
    </row>
    <row r="793" spans="1:37" x14ac:dyDescent="0.2">
      <c r="A793">
        <v>516854</v>
      </c>
      <c r="B793" t="s">
        <v>482</v>
      </c>
      <c r="C793">
        <v>21</v>
      </c>
      <c r="D793" t="s">
        <v>1636</v>
      </c>
      <c r="E793" t="s">
        <v>1144</v>
      </c>
      <c r="F793" t="s">
        <v>1145</v>
      </c>
      <c r="G793" t="s">
        <v>2156</v>
      </c>
      <c r="H793">
        <v>1</v>
      </c>
      <c r="I793">
        <v>1</v>
      </c>
      <c r="J793">
        <v>0</v>
      </c>
      <c r="K793">
        <v>0</v>
      </c>
      <c r="L793">
        <v>3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-10</v>
      </c>
      <c r="AI793">
        <v>-10</v>
      </c>
      <c r="AJ793">
        <v>0</v>
      </c>
      <c r="AK793">
        <v>0</v>
      </c>
    </row>
    <row r="794" spans="1:37" x14ac:dyDescent="0.2">
      <c r="A794">
        <v>194928</v>
      </c>
      <c r="B794" t="s">
        <v>482</v>
      </c>
      <c r="C794">
        <v>21</v>
      </c>
      <c r="D794" t="s">
        <v>1636</v>
      </c>
      <c r="E794" t="s">
        <v>615</v>
      </c>
      <c r="F794" t="s">
        <v>508</v>
      </c>
      <c r="G794" t="s">
        <v>2156</v>
      </c>
      <c r="H794">
        <v>1</v>
      </c>
      <c r="I794">
        <v>1</v>
      </c>
      <c r="J794">
        <v>0</v>
      </c>
      <c r="K794">
        <v>4</v>
      </c>
      <c r="L794">
        <v>7</v>
      </c>
      <c r="M794">
        <v>0</v>
      </c>
      <c r="N794">
        <v>0</v>
      </c>
      <c r="O794">
        <v>4</v>
      </c>
      <c r="P794">
        <v>4</v>
      </c>
      <c r="Q794">
        <v>57.142899999999997</v>
      </c>
      <c r="R794">
        <v>1</v>
      </c>
      <c r="S794">
        <v>0</v>
      </c>
      <c r="T794">
        <v>0</v>
      </c>
      <c r="U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4</v>
      </c>
      <c r="AI794">
        <v>4</v>
      </c>
      <c r="AJ794">
        <v>0</v>
      </c>
      <c r="AK794">
        <v>0</v>
      </c>
    </row>
    <row r="795" spans="1:37" x14ac:dyDescent="0.2">
      <c r="A795">
        <v>1211099</v>
      </c>
      <c r="B795" t="s">
        <v>482</v>
      </c>
      <c r="C795">
        <v>21</v>
      </c>
      <c r="D795" t="s">
        <v>1636</v>
      </c>
      <c r="E795" t="s">
        <v>487</v>
      </c>
      <c r="F795" t="s">
        <v>1655</v>
      </c>
      <c r="G795" t="s">
        <v>2156</v>
      </c>
      <c r="H795">
        <v>2</v>
      </c>
      <c r="I795">
        <v>2</v>
      </c>
      <c r="J795">
        <v>2</v>
      </c>
      <c r="K795">
        <v>0</v>
      </c>
      <c r="L795">
        <v>0</v>
      </c>
      <c r="M795">
        <v>0</v>
      </c>
      <c r="N795">
        <v>0</v>
      </c>
      <c r="O795">
        <v>0</v>
      </c>
      <c r="R795">
        <v>2</v>
      </c>
      <c r="S795">
        <v>0</v>
      </c>
      <c r="T795">
        <v>0</v>
      </c>
      <c r="U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</row>
    <row r="796" spans="1:37" x14ac:dyDescent="0.2">
      <c r="A796">
        <v>516842</v>
      </c>
      <c r="B796" t="s">
        <v>482</v>
      </c>
      <c r="C796">
        <v>21</v>
      </c>
      <c r="D796" t="s">
        <v>1636</v>
      </c>
      <c r="E796" t="s">
        <v>1060</v>
      </c>
      <c r="F796" t="s">
        <v>1133</v>
      </c>
      <c r="G796" t="s">
        <v>2156</v>
      </c>
      <c r="H796">
        <v>1</v>
      </c>
      <c r="I796">
        <v>1</v>
      </c>
      <c r="J796">
        <v>0</v>
      </c>
      <c r="K796">
        <v>6</v>
      </c>
      <c r="L796">
        <v>16</v>
      </c>
      <c r="M796">
        <v>0</v>
      </c>
      <c r="N796">
        <v>0</v>
      </c>
      <c r="O796">
        <v>6</v>
      </c>
      <c r="P796">
        <v>6</v>
      </c>
      <c r="Q796">
        <v>37.5</v>
      </c>
      <c r="R796">
        <v>1</v>
      </c>
      <c r="S796">
        <v>0</v>
      </c>
      <c r="T796">
        <v>0</v>
      </c>
      <c r="U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-4</v>
      </c>
      <c r="AI796">
        <v>-4</v>
      </c>
      <c r="AJ796">
        <v>0</v>
      </c>
      <c r="AK796">
        <v>0</v>
      </c>
    </row>
    <row r="797" spans="1:37" x14ac:dyDescent="0.2">
      <c r="A797">
        <v>821062</v>
      </c>
      <c r="B797" t="s">
        <v>482</v>
      </c>
      <c r="C797">
        <v>21</v>
      </c>
      <c r="D797" t="s">
        <v>1636</v>
      </c>
      <c r="E797" t="s">
        <v>677</v>
      </c>
      <c r="F797" t="s">
        <v>1648</v>
      </c>
      <c r="G797" t="s">
        <v>2156</v>
      </c>
      <c r="H797">
        <v>4</v>
      </c>
      <c r="I797">
        <v>4</v>
      </c>
      <c r="J797">
        <v>0</v>
      </c>
      <c r="K797">
        <v>19</v>
      </c>
      <c r="L797">
        <v>21</v>
      </c>
      <c r="M797">
        <v>1</v>
      </c>
      <c r="N797">
        <v>0</v>
      </c>
      <c r="O797">
        <v>10</v>
      </c>
      <c r="P797">
        <v>4.75</v>
      </c>
      <c r="Q797">
        <v>90.476200000000006</v>
      </c>
      <c r="R797">
        <v>4</v>
      </c>
      <c r="S797">
        <v>78</v>
      </c>
      <c r="T797">
        <v>56</v>
      </c>
      <c r="U797">
        <v>8</v>
      </c>
      <c r="V797">
        <v>7</v>
      </c>
      <c r="W797">
        <v>4.3076999999999996</v>
      </c>
      <c r="X797" s="1">
        <v>43537</v>
      </c>
      <c r="Y797">
        <v>0</v>
      </c>
      <c r="Z797">
        <v>3</v>
      </c>
      <c r="AA797">
        <v>1</v>
      </c>
      <c r="AB797">
        <v>0</v>
      </c>
      <c r="AC797">
        <v>0</v>
      </c>
      <c r="AD797">
        <v>0</v>
      </c>
      <c r="AE797">
        <v>0</v>
      </c>
      <c r="AF797">
        <v>1</v>
      </c>
      <c r="AG797">
        <v>0</v>
      </c>
      <c r="AH797">
        <v>320</v>
      </c>
      <c r="AI797">
        <v>50</v>
      </c>
      <c r="AJ797">
        <v>250</v>
      </c>
      <c r="AK797">
        <v>20</v>
      </c>
    </row>
    <row r="798" spans="1:37" x14ac:dyDescent="0.2">
      <c r="A798">
        <v>600870</v>
      </c>
      <c r="B798" t="s">
        <v>482</v>
      </c>
      <c r="C798">
        <v>21</v>
      </c>
      <c r="D798" t="s">
        <v>1636</v>
      </c>
      <c r="E798" t="s">
        <v>1152</v>
      </c>
      <c r="F798" t="s">
        <v>1153</v>
      </c>
      <c r="G798" t="s">
        <v>2156</v>
      </c>
      <c r="H798">
        <v>2</v>
      </c>
      <c r="I798">
        <v>2</v>
      </c>
      <c r="J798">
        <v>0</v>
      </c>
      <c r="K798">
        <v>8</v>
      </c>
      <c r="L798">
        <v>18</v>
      </c>
      <c r="M798">
        <v>0</v>
      </c>
      <c r="N798">
        <v>0</v>
      </c>
      <c r="O798">
        <v>7</v>
      </c>
      <c r="P798">
        <v>4</v>
      </c>
      <c r="Q798">
        <v>44.444400000000002</v>
      </c>
      <c r="R798">
        <v>2</v>
      </c>
      <c r="S798">
        <v>0</v>
      </c>
      <c r="T798">
        <v>0</v>
      </c>
      <c r="U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18</v>
      </c>
      <c r="AI798">
        <v>8</v>
      </c>
      <c r="AJ798">
        <v>0</v>
      </c>
      <c r="AK798">
        <v>10</v>
      </c>
    </row>
    <row r="799" spans="1:37" x14ac:dyDescent="0.2">
      <c r="A799">
        <v>516849</v>
      </c>
      <c r="B799" t="s">
        <v>482</v>
      </c>
      <c r="C799">
        <v>21</v>
      </c>
      <c r="D799" t="s">
        <v>1636</v>
      </c>
      <c r="E799" t="s">
        <v>1140</v>
      </c>
      <c r="F799" t="s">
        <v>1141</v>
      </c>
      <c r="G799" t="s">
        <v>2156</v>
      </c>
      <c r="H799">
        <v>1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-10</v>
      </c>
      <c r="AI799">
        <v>-10</v>
      </c>
      <c r="AJ799">
        <v>0</v>
      </c>
      <c r="AK799">
        <v>0</v>
      </c>
    </row>
    <row r="800" spans="1:37" x14ac:dyDescent="0.2">
      <c r="A800">
        <v>516850</v>
      </c>
      <c r="B800" t="s">
        <v>482</v>
      </c>
      <c r="C800">
        <v>21</v>
      </c>
      <c r="D800" t="s">
        <v>1636</v>
      </c>
      <c r="E800" t="s">
        <v>563</v>
      </c>
      <c r="F800" t="s">
        <v>1142</v>
      </c>
      <c r="G800" t="s">
        <v>2156</v>
      </c>
      <c r="H800">
        <v>1</v>
      </c>
      <c r="I800">
        <v>1</v>
      </c>
      <c r="J800">
        <v>0</v>
      </c>
      <c r="K800">
        <v>6</v>
      </c>
      <c r="L800">
        <v>8</v>
      </c>
      <c r="M800">
        <v>0</v>
      </c>
      <c r="N800">
        <v>0</v>
      </c>
      <c r="O800">
        <v>6</v>
      </c>
      <c r="P800">
        <v>6</v>
      </c>
      <c r="Q800">
        <v>75</v>
      </c>
      <c r="R800">
        <v>1</v>
      </c>
      <c r="S800">
        <v>0</v>
      </c>
      <c r="T800">
        <v>0</v>
      </c>
      <c r="U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6</v>
      </c>
      <c r="AI800">
        <v>6</v>
      </c>
      <c r="AJ800">
        <v>0</v>
      </c>
      <c r="AK800">
        <v>0</v>
      </c>
    </row>
    <row r="801" spans="1:37" x14ac:dyDescent="0.2">
      <c r="A801">
        <v>600197</v>
      </c>
      <c r="B801" t="s">
        <v>482</v>
      </c>
      <c r="C801">
        <v>21</v>
      </c>
      <c r="D801" t="s">
        <v>1636</v>
      </c>
      <c r="E801" t="s">
        <v>757</v>
      </c>
      <c r="F801" t="s">
        <v>1150</v>
      </c>
      <c r="G801" t="s">
        <v>2156</v>
      </c>
      <c r="H801">
        <v>6</v>
      </c>
      <c r="I801">
        <v>6</v>
      </c>
      <c r="J801">
        <v>0</v>
      </c>
      <c r="K801">
        <v>67</v>
      </c>
      <c r="L801">
        <v>61</v>
      </c>
      <c r="M801">
        <v>3</v>
      </c>
      <c r="N801">
        <v>5</v>
      </c>
      <c r="O801">
        <v>38</v>
      </c>
      <c r="P801">
        <v>11.166700000000001</v>
      </c>
      <c r="Q801">
        <v>109.8361</v>
      </c>
      <c r="R801">
        <v>6</v>
      </c>
      <c r="S801">
        <v>12</v>
      </c>
      <c r="T801">
        <v>9</v>
      </c>
      <c r="U801">
        <v>0</v>
      </c>
      <c r="W801">
        <v>4.5</v>
      </c>
      <c r="Y801">
        <v>0</v>
      </c>
      <c r="Z801">
        <v>2</v>
      </c>
      <c r="AA801">
        <v>0</v>
      </c>
      <c r="AB801">
        <v>0</v>
      </c>
      <c r="AC801">
        <v>6</v>
      </c>
      <c r="AD801">
        <v>0</v>
      </c>
      <c r="AE801">
        <v>3</v>
      </c>
      <c r="AF801">
        <v>0</v>
      </c>
      <c r="AG801">
        <v>0</v>
      </c>
      <c r="AH801">
        <v>240</v>
      </c>
      <c r="AI801">
        <v>140</v>
      </c>
      <c r="AJ801">
        <v>10</v>
      </c>
      <c r="AK801">
        <v>90</v>
      </c>
    </row>
    <row r="802" spans="1:37" x14ac:dyDescent="0.2">
      <c r="A802">
        <v>1209717</v>
      </c>
      <c r="B802" t="s">
        <v>482</v>
      </c>
      <c r="C802">
        <v>21</v>
      </c>
      <c r="D802" t="s">
        <v>1636</v>
      </c>
      <c r="E802" t="s">
        <v>1653</v>
      </c>
      <c r="F802" t="s">
        <v>1654</v>
      </c>
      <c r="G802" t="s">
        <v>2156</v>
      </c>
      <c r="H802">
        <v>4</v>
      </c>
      <c r="I802">
        <v>4</v>
      </c>
      <c r="J802">
        <v>1</v>
      </c>
      <c r="K802">
        <v>5</v>
      </c>
      <c r="L802">
        <v>5</v>
      </c>
      <c r="M802">
        <v>0</v>
      </c>
      <c r="N802">
        <v>0</v>
      </c>
      <c r="O802">
        <v>3</v>
      </c>
      <c r="P802">
        <v>1.6667000000000001</v>
      </c>
      <c r="Q802">
        <v>100</v>
      </c>
      <c r="R802">
        <v>4</v>
      </c>
      <c r="S802">
        <v>0</v>
      </c>
      <c r="T802">
        <v>0</v>
      </c>
      <c r="U802">
        <v>0</v>
      </c>
      <c r="Y802">
        <v>0</v>
      </c>
      <c r="Z802">
        <v>0</v>
      </c>
      <c r="AA802">
        <v>0</v>
      </c>
      <c r="AB802">
        <v>0</v>
      </c>
      <c r="AC802">
        <v>2</v>
      </c>
      <c r="AD802">
        <v>0</v>
      </c>
      <c r="AE802">
        <v>0</v>
      </c>
      <c r="AF802">
        <v>1</v>
      </c>
      <c r="AG802">
        <v>0</v>
      </c>
      <c r="AH802">
        <v>45</v>
      </c>
      <c r="AI802">
        <v>5</v>
      </c>
      <c r="AJ802">
        <v>0</v>
      </c>
      <c r="AK802">
        <v>40</v>
      </c>
    </row>
    <row r="803" spans="1:37" x14ac:dyDescent="0.2">
      <c r="A803">
        <v>843593</v>
      </c>
      <c r="B803" t="s">
        <v>482</v>
      </c>
      <c r="C803">
        <v>21</v>
      </c>
      <c r="D803" t="s">
        <v>1636</v>
      </c>
      <c r="E803" t="s">
        <v>1651</v>
      </c>
      <c r="F803" t="s">
        <v>1212</v>
      </c>
      <c r="G803" t="s">
        <v>2156</v>
      </c>
      <c r="H803">
        <v>2</v>
      </c>
      <c r="I803">
        <v>2</v>
      </c>
      <c r="J803">
        <v>1</v>
      </c>
      <c r="K803">
        <v>0</v>
      </c>
      <c r="L803">
        <v>6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2</v>
      </c>
      <c r="S803">
        <v>18</v>
      </c>
      <c r="T803">
        <v>15</v>
      </c>
      <c r="U803">
        <v>1</v>
      </c>
      <c r="V803">
        <v>15</v>
      </c>
      <c r="W803">
        <v>5</v>
      </c>
      <c r="X803" s="1">
        <v>43468</v>
      </c>
      <c r="Y803">
        <v>0</v>
      </c>
      <c r="Z803">
        <v>1</v>
      </c>
      <c r="AA803">
        <v>1</v>
      </c>
      <c r="AB803">
        <v>0</v>
      </c>
      <c r="AC803">
        <v>2</v>
      </c>
      <c r="AD803">
        <v>0</v>
      </c>
      <c r="AE803">
        <v>0</v>
      </c>
      <c r="AF803">
        <v>0</v>
      </c>
      <c r="AG803">
        <v>0</v>
      </c>
      <c r="AH803">
        <v>30</v>
      </c>
      <c r="AI803">
        <v>-10</v>
      </c>
      <c r="AJ803">
        <v>20</v>
      </c>
      <c r="AK803">
        <v>20</v>
      </c>
    </row>
    <row r="804" spans="1:37" x14ac:dyDescent="0.2">
      <c r="A804">
        <v>821058</v>
      </c>
      <c r="B804" t="s">
        <v>482</v>
      </c>
      <c r="C804">
        <v>21</v>
      </c>
      <c r="D804" t="s">
        <v>1636</v>
      </c>
      <c r="E804" t="s">
        <v>1646</v>
      </c>
      <c r="F804" t="s">
        <v>1647</v>
      </c>
      <c r="G804" t="s">
        <v>2156</v>
      </c>
      <c r="H804">
        <v>4</v>
      </c>
      <c r="I804">
        <v>4</v>
      </c>
      <c r="J804">
        <v>1</v>
      </c>
      <c r="K804">
        <v>2</v>
      </c>
      <c r="L804">
        <v>6</v>
      </c>
      <c r="M804">
        <v>0</v>
      </c>
      <c r="N804">
        <v>0</v>
      </c>
      <c r="O804">
        <v>1</v>
      </c>
      <c r="P804">
        <v>0.66669999999999996</v>
      </c>
      <c r="Q804">
        <v>33.333300000000001</v>
      </c>
      <c r="R804">
        <v>4</v>
      </c>
      <c r="S804">
        <v>24</v>
      </c>
      <c r="T804">
        <v>14</v>
      </c>
      <c r="U804">
        <v>5</v>
      </c>
      <c r="V804">
        <v>2.8</v>
      </c>
      <c r="W804">
        <v>3.5</v>
      </c>
      <c r="X804" s="1">
        <v>43599</v>
      </c>
      <c r="Y804">
        <v>0</v>
      </c>
      <c r="Z804">
        <v>1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202</v>
      </c>
      <c r="AI804">
        <v>-8</v>
      </c>
      <c r="AJ804">
        <v>200</v>
      </c>
      <c r="AK804">
        <v>10</v>
      </c>
    </row>
    <row r="805" spans="1:37" x14ac:dyDescent="0.2">
      <c r="A805">
        <v>602642</v>
      </c>
      <c r="B805" t="s">
        <v>482</v>
      </c>
      <c r="C805">
        <v>21</v>
      </c>
      <c r="D805" t="s">
        <v>1636</v>
      </c>
      <c r="E805" t="s">
        <v>1626</v>
      </c>
      <c r="F805" t="s">
        <v>1644</v>
      </c>
      <c r="G805" t="s">
        <v>2156</v>
      </c>
      <c r="H805">
        <v>1</v>
      </c>
      <c r="I805">
        <v>1</v>
      </c>
      <c r="J805">
        <v>0</v>
      </c>
      <c r="K805">
        <v>1</v>
      </c>
      <c r="L805">
        <v>2</v>
      </c>
      <c r="M805">
        <v>0</v>
      </c>
      <c r="N805">
        <v>0</v>
      </c>
      <c r="O805">
        <v>1</v>
      </c>
      <c r="P805">
        <v>1</v>
      </c>
      <c r="Q805">
        <v>50</v>
      </c>
      <c r="R805">
        <v>1</v>
      </c>
      <c r="S805">
        <v>24</v>
      </c>
      <c r="T805">
        <v>23</v>
      </c>
      <c r="U805">
        <v>0</v>
      </c>
      <c r="W805">
        <v>5.75</v>
      </c>
      <c r="Y805">
        <v>0</v>
      </c>
      <c r="Z805">
        <v>10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11</v>
      </c>
      <c r="AI805">
        <v>1</v>
      </c>
      <c r="AJ805">
        <v>10</v>
      </c>
      <c r="AK805">
        <v>0</v>
      </c>
    </row>
    <row r="806" spans="1:37" x14ac:dyDescent="0.2">
      <c r="A806">
        <v>821066</v>
      </c>
      <c r="B806" t="s">
        <v>482</v>
      </c>
      <c r="C806">
        <v>21</v>
      </c>
      <c r="D806" t="s">
        <v>1636</v>
      </c>
      <c r="E806" t="s">
        <v>1107</v>
      </c>
      <c r="F806" t="s">
        <v>1649</v>
      </c>
      <c r="G806" t="s">
        <v>2156</v>
      </c>
      <c r="H806">
        <v>1</v>
      </c>
      <c r="I806">
        <v>1</v>
      </c>
      <c r="J806">
        <v>0</v>
      </c>
      <c r="K806">
        <v>2</v>
      </c>
      <c r="L806">
        <v>6</v>
      </c>
      <c r="M806">
        <v>0</v>
      </c>
      <c r="N806">
        <v>0</v>
      </c>
      <c r="O806">
        <v>2</v>
      </c>
      <c r="P806">
        <v>2</v>
      </c>
      <c r="Q806">
        <v>33.333300000000001</v>
      </c>
      <c r="R806">
        <v>1</v>
      </c>
      <c r="S806">
        <v>0</v>
      </c>
      <c r="T806">
        <v>0</v>
      </c>
      <c r="U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2</v>
      </c>
      <c r="AI806">
        <v>2</v>
      </c>
      <c r="AJ806">
        <v>0</v>
      </c>
      <c r="AK806">
        <v>0</v>
      </c>
    </row>
    <row r="807" spans="1:37" x14ac:dyDescent="0.2">
      <c r="A807">
        <v>516663</v>
      </c>
      <c r="B807" t="s">
        <v>482</v>
      </c>
      <c r="C807">
        <v>21</v>
      </c>
      <c r="D807" t="s">
        <v>1636</v>
      </c>
      <c r="E807" t="s">
        <v>1131</v>
      </c>
      <c r="F807" t="s">
        <v>1132</v>
      </c>
      <c r="G807" t="s">
        <v>2156</v>
      </c>
      <c r="H807">
        <v>1</v>
      </c>
      <c r="I807">
        <v>1</v>
      </c>
      <c r="J807">
        <v>0</v>
      </c>
      <c r="K807">
        <v>3</v>
      </c>
      <c r="L807">
        <v>15</v>
      </c>
      <c r="M807">
        <v>0</v>
      </c>
      <c r="N807">
        <v>0</v>
      </c>
      <c r="O807">
        <v>3</v>
      </c>
      <c r="P807">
        <v>3</v>
      </c>
      <c r="Q807">
        <v>20</v>
      </c>
      <c r="R807">
        <v>1</v>
      </c>
      <c r="S807">
        <v>0</v>
      </c>
      <c r="T807">
        <v>0</v>
      </c>
      <c r="U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-7</v>
      </c>
      <c r="AI807">
        <v>-7</v>
      </c>
      <c r="AJ807">
        <v>0</v>
      </c>
      <c r="AK807">
        <v>0</v>
      </c>
    </row>
    <row r="808" spans="1:37" x14ac:dyDescent="0.2">
      <c r="A808">
        <v>601673</v>
      </c>
      <c r="B808" t="s">
        <v>482</v>
      </c>
      <c r="C808">
        <v>21</v>
      </c>
      <c r="D808" t="s">
        <v>1636</v>
      </c>
      <c r="E808" t="s">
        <v>1156</v>
      </c>
      <c r="F808" t="s">
        <v>1157</v>
      </c>
      <c r="G808" t="s">
        <v>2156</v>
      </c>
      <c r="H808">
        <v>5</v>
      </c>
      <c r="I808">
        <v>5</v>
      </c>
      <c r="J808">
        <v>0</v>
      </c>
      <c r="K808">
        <v>56</v>
      </c>
      <c r="L808">
        <v>101</v>
      </c>
      <c r="M808">
        <v>3</v>
      </c>
      <c r="N808">
        <v>0</v>
      </c>
      <c r="O808">
        <v>24</v>
      </c>
      <c r="P808">
        <v>11.2</v>
      </c>
      <c r="Q808">
        <v>55.445500000000003</v>
      </c>
      <c r="R808">
        <v>5</v>
      </c>
      <c r="S808">
        <v>0</v>
      </c>
      <c r="T808">
        <v>0</v>
      </c>
      <c r="U808">
        <v>0</v>
      </c>
      <c r="Y808">
        <v>0</v>
      </c>
      <c r="Z808">
        <v>0</v>
      </c>
      <c r="AA808">
        <v>0</v>
      </c>
      <c r="AB808">
        <v>0</v>
      </c>
      <c r="AC808">
        <v>6</v>
      </c>
      <c r="AD808">
        <v>0</v>
      </c>
      <c r="AE808">
        <v>3</v>
      </c>
      <c r="AF808">
        <v>0</v>
      </c>
      <c r="AG808">
        <v>1</v>
      </c>
      <c r="AH808">
        <v>179</v>
      </c>
      <c r="AI808">
        <v>79</v>
      </c>
      <c r="AJ808">
        <v>0</v>
      </c>
      <c r="AK808">
        <v>100</v>
      </c>
    </row>
    <row r="809" spans="1:37" x14ac:dyDescent="0.2">
      <c r="A809">
        <v>601431</v>
      </c>
      <c r="B809" t="s">
        <v>482</v>
      </c>
      <c r="C809">
        <v>21</v>
      </c>
      <c r="D809" t="s">
        <v>1636</v>
      </c>
      <c r="E809" t="s">
        <v>1154</v>
      </c>
      <c r="F809" t="s">
        <v>1155</v>
      </c>
      <c r="G809" t="s">
        <v>2156</v>
      </c>
      <c r="H809">
        <v>5</v>
      </c>
      <c r="I809">
        <v>5</v>
      </c>
      <c r="J809">
        <v>0</v>
      </c>
      <c r="K809">
        <v>90</v>
      </c>
      <c r="L809">
        <v>106</v>
      </c>
      <c r="M809">
        <v>5</v>
      </c>
      <c r="N809">
        <v>3</v>
      </c>
      <c r="O809">
        <v>61</v>
      </c>
      <c r="P809">
        <v>18</v>
      </c>
      <c r="Q809">
        <v>84.905699999999996</v>
      </c>
      <c r="R809">
        <v>5</v>
      </c>
      <c r="S809">
        <v>23</v>
      </c>
      <c r="T809">
        <v>19</v>
      </c>
      <c r="U809">
        <v>3</v>
      </c>
      <c r="V809">
        <v>6.3333000000000004</v>
      </c>
      <c r="W809">
        <v>4.9565000000000001</v>
      </c>
      <c r="X809" s="1">
        <v>43543</v>
      </c>
      <c r="Y809">
        <v>0</v>
      </c>
      <c r="Z809">
        <v>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1</v>
      </c>
      <c r="AG809">
        <v>0</v>
      </c>
      <c r="AH809">
        <v>353</v>
      </c>
      <c r="AI809">
        <v>243</v>
      </c>
      <c r="AJ809">
        <v>90</v>
      </c>
      <c r="AK809">
        <v>20</v>
      </c>
    </row>
    <row r="810" spans="1:37" x14ac:dyDescent="0.2">
      <c r="A810">
        <v>600357</v>
      </c>
      <c r="B810" t="s">
        <v>482</v>
      </c>
      <c r="C810">
        <v>21</v>
      </c>
      <c r="D810" t="s">
        <v>1636</v>
      </c>
      <c r="E810" t="s">
        <v>906</v>
      </c>
      <c r="F810" t="s">
        <v>1151</v>
      </c>
      <c r="G810" t="s">
        <v>2156</v>
      </c>
      <c r="H810">
        <v>6</v>
      </c>
      <c r="I810">
        <v>6</v>
      </c>
      <c r="J810">
        <v>0</v>
      </c>
      <c r="K810">
        <v>27</v>
      </c>
      <c r="L810">
        <v>65</v>
      </c>
      <c r="M810">
        <v>2</v>
      </c>
      <c r="N810">
        <v>0</v>
      </c>
      <c r="O810">
        <v>12</v>
      </c>
      <c r="P810">
        <v>4.5</v>
      </c>
      <c r="Q810">
        <v>41.538499999999999</v>
      </c>
      <c r="R810">
        <v>6</v>
      </c>
      <c r="S810">
        <v>142</v>
      </c>
      <c r="T810">
        <v>94</v>
      </c>
      <c r="U810">
        <v>7</v>
      </c>
      <c r="V810">
        <v>13.428599999999999</v>
      </c>
      <c r="W810">
        <v>3.9718</v>
      </c>
      <c r="X810" s="1">
        <v>43588</v>
      </c>
      <c r="Y810">
        <v>5</v>
      </c>
      <c r="Z810">
        <v>4</v>
      </c>
      <c r="AA810">
        <v>1</v>
      </c>
      <c r="AB810">
        <v>0</v>
      </c>
      <c r="AC810">
        <v>4</v>
      </c>
      <c r="AD810">
        <v>0</v>
      </c>
      <c r="AE810">
        <v>2</v>
      </c>
      <c r="AF810">
        <v>0</v>
      </c>
      <c r="AG810">
        <v>1</v>
      </c>
      <c r="AH810">
        <v>589</v>
      </c>
      <c r="AI810">
        <v>9</v>
      </c>
      <c r="AJ810">
        <v>510</v>
      </c>
      <c r="AK810">
        <v>70</v>
      </c>
    </row>
    <row r="811" spans="1:37" x14ac:dyDescent="0.2">
      <c r="A811">
        <v>1209716</v>
      </c>
      <c r="B811" t="s">
        <v>482</v>
      </c>
      <c r="C811">
        <v>21</v>
      </c>
      <c r="D811" t="s">
        <v>1636</v>
      </c>
      <c r="E811" t="s">
        <v>1165</v>
      </c>
      <c r="F811" t="s">
        <v>1166</v>
      </c>
      <c r="G811" t="s">
        <v>2156</v>
      </c>
      <c r="H811">
        <v>2</v>
      </c>
      <c r="I811">
        <v>2</v>
      </c>
      <c r="J811">
        <v>0</v>
      </c>
      <c r="K811">
        <v>8</v>
      </c>
      <c r="L811">
        <v>17</v>
      </c>
      <c r="M811">
        <v>0</v>
      </c>
      <c r="N811">
        <v>0</v>
      </c>
      <c r="O811">
        <v>6</v>
      </c>
      <c r="P811">
        <v>4</v>
      </c>
      <c r="Q811">
        <v>47.058799999999998</v>
      </c>
      <c r="R811">
        <v>2</v>
      </c>
      <c r="S811">
        <v>0</v>
      </c>
      <c r="T811">
        <v>0</v>
      </c>
      <c r="U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8</v>
      </c>
      <c r="AI811">
        <v>8</v>
      </c>
      <c r="AJ811">
        <v>0</v>
      </c>
      <c r="AK811">
        <v>0</v>
      </c>
    </row>
    <row r="812" spans="1:37" x14ac:dyDescent="0.2">
      <c r="A812">
        <v>600250</v>
      </c>
      <c r="B812" t="s">
        <v>482</v>
      </c>
      <c r="C812">
        <v>21</v>
      </c>
      <c r="D812" t="s">
        <v>1636</v>
      </c>
      <c r="E812" t="s">
        <v>1639</v>
      </c>
      <c r="F812" t="s">
        <v>1640</v>
      </c>
      <c r="G812" t="s">
        <v>2156</v>
      </c>
      <c r="H812">
        <v>4</v>
      </c>
      <c r="I812">
        <v>4</v>
      </c>
      <c r="J812">
        <v>1</v>
      </c>
      <c r="K812">
        <v>18</v>
      </c>
      <c r="L812">
        <v>31</v>
      </c>
      <c r="M812">
        <v>0</v>
      </c>
      <c r="N812">
        <v>1</v>
      </c>
      <c r="O812">
        <v>12</v>
      </c>
      <c r="P812">
        <v>6</v>
      </c>
      <c r="Q812">
        <v>58.064500000000002</v>
      </c>
      <c r="R812">
        <v>4</v>
      </c>
      <c r="S812">
        <v>30</v>
      </c>
      <c r="T812">
        <v>27</v>
      </c>
      <c r="U812">
        <v>1</v>
      </c>
      <c r="V812">
        <v>27</v>
      </c>
      <c r="W812">
        <v>5.4</v>
      </c>
      <c r="X812" s="1">
        <v>43483</v>
      </c>
      <c r="Y812">
        <v>0</v>
      </c>
      <c r="Z812">
        <v>2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60</v>
      </c>
      <c r="AI812">
        <v>30</v>
      </c>
      <c r="AJ812">
        <v>30</v>
      </c>
      <c r="AK812">
        <v>0</v>
      </c>
    </row>
    <row r="813" spans="1:37" x14ac:dyDescent="0.2">
      <c r="A813">
        <v>513811</v>
      </c>
      <c r="B813" t="s">
        <v>482</v>
      </c>
      <c r="C813">
        <v>21</v>
      </c>
      <c r="D813" t="s">
        <v>1658</v>
      </c>
      <c r="E813" t="s">
        <v>1667</v>
      </c>
      <c r="F813" t="s">
        <v>899</v>
      </c>
      <c r="G813" t="s">
        <v>2156</v>
      </c>
      <c r="H813">
        <v>7</v>
      </c>
      <c r="I813">
        <v>7</v>
      </c>
      <c r="J813">
        <v>1</v>
      </c>
      <c r="K813">
        <v>75</v>
      </c>
      <c r="L813">
        <v>138</v>
      </c>
      <c r="M813">
        <v>3</v>
      </c>
      <c r="N813">
        <v>0</v>
      </c>
      <c r="O813">
        <v>27</v>
      </c>
      <c r="P813">
        <v>12.5</v>
      </c>
      <c r="Q813">
        <v>54.347799999999999</v>
      </c>
      <c r="R813">
        <v>7</v>
      </c>
      <c r="S813">
        <v>0</v>
      </c>
      <c r="T813">
        <v>0</v>
      </c>
      <c r="U813">
        <v>0</v>
      </c>
      <c r="Y813">
        <v>0</v>
      </c>
      <c r="Z813">
        <v>0</v>
      </c>
      <c r="AA813">
        <v>0</v>
      </c>
      <c r="AB813">
        <v>0</v>
      </c>
      <c r="AC813">
        <v>4</v>
      </c>
      <c r="AD813">
        <v>0</v>
      </c>
      <c r="AE813">
        <v>0</v>
      </c>
      <c r="AF813">
        <v>0</v>
      </c>
      <c r="AG813">
        <v>0</v>
      </c>
      <c r="AH813">
        <v>148</v>
      </c>
      <c r="AI813">
        <v>108</v>
      </c>
      <c r="AJ813">
        <v>0</v>
      </c>
      <c r="AK813">
        <v>40</v>
      </c>
    </row>
    <row r="814" spans="1:37" x14ac:dyDescent="0.2">
      <c r="A814">
        <v>513814</v>
      </c>
      <c r="B814" t="s">
        <v>482</v>
      </c>
      <c r="C814">
        <v>21</v>
      </c>
      <c r="D814" t="s">
        <v>1658</v>
      </c>
      <c r="E814" t="s">
        <v>1670</v>
      </c>
      <c r="F814" t="s">
        <v>1671</v>
      </c>
      <c r="G814" t="s">
        <v>2156</v>
      </c>
      <c r="H814">
        <v>8</v>
      </c>
      <c r="I814">
        <v>8</v>
      </c>
      <c r="J814">
        <v>1</v>
      </c>
      <c r="K814">
        <v>33</v>
      </c>
      <c r="L814">
        <v>55</v>
      </c>
      <c r="M814">
        <v>1</v>
      </c>
      <c r="N814">
        <v>1</v>
      </c>
      <c r="O814">
        <v>15</v>
      </c>
      <c r="P814">
        <v>4.7142999999999997</v>
      </c>
      <c r="Q814">
        <v>60</v>
      </c>
      <c r="R814">
        <v>8</v>
      </c>
      <c r="S814">
        <v>154</v>
      </c>
      <c r="T814">
        <v>174</v>
      </c>
      <c r="U814">
        <v>10</v>
      </c>
      <c r="V814">
        <v>17.399999999999999</v>
      </c>
      <c r="W814">
        <v>6.7792000000000003</v>
      </c>
      <c r="X814" s="1">
        <v>43543</v>
      </c>
      <c r="Y814">
        <v>0</v>
      </c>
      <c r="Z814">
        <v>15</v>
      </c>
      <c r="AA814">
        <v>6</v>
      </c>
      <c r="AB814">
        <v>0</v>
      </c>
      <c r="AC814">
        <v>4</v>
      </c>
      <c r="AD814">
        <v>0</v>
      </c>
      <c r="AE814">
        <v>0</v>
      </c>
      <c r="AF814">
        <v>0</v>
      </c>
      <c r="AG814">
        <v>0</v>
      </c>
      <c r="AH814">
        <v>326</v>
      </c>
      <c r="AI814">
        <v>36</v>
      </c>
      <c r="AJ814">
        <v>250</v>
      </c>
      <c r="AK814">
        <v>40</v>
      </c>
    </row>
    <row r="815" spans="1:37" x14ac:dyDescent="0.2">
      <c r="A815">
        <v>517028</v>
      </c>
      <c r="B815" t="s">
        <v>482</v>
      </c>
      <c r="C815">
        <v>21</v>
      </c>
      <c r="D815" t="s">
        <v>1658</v>
      </c>
      <c r="E815" t="s">
        <v>1677</v>
      </c>
      <c r="F815" t="s">
        <v>1678</v>
      </c>
      <c r="G815" t="s">
        <v>2156</v>
      </c>
      <c r="H815">
        <v>10</v>
      </c>
      <c r="I815">
        <v>10</v>
      </c>
      <c r="J815">
        <v>1</v>
      </c>
      <c r="K815">
        <v>53</v>
      </c>
      <c r="L815">
        <v>86</v>
      </c>
      <c r="M815">
        <v>0</v>
      </c>
      <c r="N815">
        <v>1</v>
      </c>
      <c r="O815">
        <v>14</v>
      </c>
      <c r="P815">
        <v>5.8888999999999996</v>
      </c>
      <c r="Q815">
        <v>61.627899999999997</v>
      </c>
      <c r="R815">
        <v>10</v>
      </c>
      <c r="S815">
        <v>18</v>
      </c>
      <c r="T815">
        <v>19</v>
      </c>
      <c r="U815">
        <v>4</v>
      </c>
      <c r="V815">
        <v>4.75</v>
      </c>
      <c r="W815">
        <v>6.3333000000000004</v>
      </c>
      <c r="X815" s="1">
        <v>43531</v>
      </c>
      <c r="Y815">
        <v>0</v>
      </c>
      <c r="Z815">
        <v>1</v>
      </c>
      <c r="AA815">
        <v>0</v>
      </c>
      <c r="AB815">
        <v>1</v>
      </c>
      <c r="AC815">
        <v>7</v>
      </c>
      <c r="AD815">
        <v>0</v>
      </c>
      <c r="AE815">
        <v>1</v>
      </c>
      <c r="AF815">
        <v>0</v>
      </c>
      <c r="AG815">
        <v>3</v>
      </c>
      <c r="AH815">
        <v>285</v>
      </c>
      <c r="AI815">
        <v>75</v>
      </c>
      <c r="AJ815">
        <v>100</v>
      </c>
      <c r="AK815">
        <v>110</v>
      </c>
    </row>
    <row r="816" spans="1:37" x14ac:dyDescent="0.2">
      <c r="A816">
        <v>513807</v>
      </c>
      <c r="B816" t="s">
        <v>482</v>
      </c>
      <c r="C816">
        <v>21</v>
      </c>
      <c r="D816" t="s">
        <v>1658</v>
      </c>
      <c r="E816" t="s">
        <v>1665</v>
      </c>
      <c r="F816" t="s">
        <v>1666</v>
      </c>
      <c r="G816" t="s">
        <v>2156</v>
      </c>
      <c r="H816">
        <v>9</v>
      </c>
      <c r="I816">
        <v>9</v>
      </c>
      <c r="J816">
        <v>1</v>
      </c>
      <c r="K816">
        <v>95</v>
      </c>
      <c r="L816">
        <v>62</v>
      </c>
      <c r="M816">
        <v>2</v>
      </c>
      <c r="N816">
        <v>11</v>
      </c>
      <c r="O816">
        <v>63</v>
      </c>
      <c r="P816">
        <v>11.875</v>
      </c>
      <c r="Q816">
        <v>153.22579999999999</v>
      </c>
      <c r="R816">
        <v>9</v>
      </c>
      <c r="S816">
        <v>6</v>
      </c>
      <c r="T816">
        <v>4</v>
      </c>
      <c r="U816">
        <v>0</v>
      </c>
      <c r="W816">
        <v>4</v>
      </c>
      <c r="Y816">
        <v>0</v>
      </c>
      <c r="Z816">
        <v>1</v>
      </c>
      <c r="AA816">
        <v>0</v>
      </c>
      <c r="AB816">
        <v>0</v>
      </c>
      <c r="AC816">
        <v>4</v>
      </c>
      <c r="AD816">
        <v>0</v>
      </c>
      <c r="AE816">
        <v>6</v>
      </c>
      <c r="AF816">
        <v>1</v>
      </c>
      <c r="AG816">
        <v>2</v>
      </c>
      <c r="AH816">
        <v>465</v>
      </c>
      <c r="AI816">
        <v>325</v>
      </c>
      <c r="AJ816">
        <v>0</v>
      </c>
      <c r="AK816">
        <v>140</v>
      </c>
    </row>
    <row r="817" spans="1:37" x14ac:dyDescent="0.2">
      <c r="A817">
        <v>513813</v>
      </c>
      <c r="B817" t="s">
        <v>482</v>
      </c>
      <c r="C817">
        <v>21</v>
      </c>
      <c r="D817" t="s">
        <v>1658</v>
      </c>
      <c r="E817" t="s">
        <v>1668</v>
      </c>
      <c r="F817" t="s">
        <v>1669</v>
      </c>
      <c r="G817" t="s">
        <v>2156</v>
      </c>
      <c r="H817">
        <v>11</v>
      </c>
      <c r="I817">
        <v>11</v>
      </c>
      <c r="J817">
        <v>6</v>
      </c>
      <c r="K817">
        <v>8</v>
      </c>
      <c r="L817">
        <v>26</v>
      </c>
      <c r="M817">
        <v>0</v>
      </c>
      <c r="N817">
        <v>0</v>
      </c>
      <c r="O817">
        <v>3</v>
      </c>
      <c r="P817">
        <v>1.6</v>
      </c>
      <c r="Q817">
        <v>30.769200000000001</v>
      </c>
      <c r="R817">
        <v>11</v>
      </c>
      <c r="S817">
        <v>203</v>
      </c>
      <c r="T817">
        <v>155</v>
      </c>
      <c r="U817">
        <v>13</v>
      </c>
      <c r="V817">
        <v>11.9231</v>
      </c>
      <c r="W817">
        <v>4.5812999999999997</v>
      </c>
      <c r="X817" s="1">
        <v>43549</v>
      </c>
      <c r="Y817">
        <v>1</v>
      </c>
      <c r="Z817">
        <v>12</v>
      </c>
      <c r="AA817">
        <v>3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1</v>
      </c>
      <c r="AH817">
        <v>498</v>
      </c>
      <c r="AI817">
        <v>-2</v>
      </c>
      <c r="AJ817">
        <v>480</v>
      </c>
      <c r="AK817">
        <v>20</v>
      </c>
    </row>
    <row r="818" spans="1:37" x14ac:dyDescent="0.2">
      <c r="A818">
        <v>1314680</v>
      </c>
      <c r="B818" t="s">
        <v>482</v>
      </c>
      <c r="C818">
        <v>21</v>
      </c>
      <c r="D818" t="s">
        <v>1658</v>
      </c>
      <c r="E818" t="s">
        <v>617</v>
      </c>
      <c r="F818" t="s">
        <v>1682</v>
      </c>
      <c r="G818" t="s">
        <v>2156</v>
      </c>
      <c r="H818">
        <v>6</v>
      </c>
      <c r="I818">
        <v>6</v>
      </c>
      <c r="J818">
        <v>1</v>
      </c>
      <c r="K818">
        <v>9</v>
      </c>
      <c r="L818">
        <v>30</v>
      </c>
      <c r="M818">
        <v>0</v>
      </c>
      <c r="N818">
        <v>0</v>
      </c>
      <c r="O818">
        <v>5</v>
      </c>
      <c r="P818">
        <v>1.8</v>
      </c>
      <c r="Q818">
        <v>30</v>
      </c>
      <c r="R818">
        <v>6</v>
      </c>
      <c r="S818">
        <v>0</v>
      </c>
      <c r="T818">
        <v>0</v>
      </c>
      <c r="U818">
        <v>0</v>
      </c>
      <c r="Y818">
        <v>0</v>
      </c>
      <c r="Z818">
        <v>0</v>
      </c>
      <c r="AA818">
        <v>0</v>
      </c>
      <c r="AB818">
        <v>0</v>
      </c>
      <c r="AC818">
        <v>3</v>
      </c>
      <c r="AD818">
        <v>0</v>
      </c>
      <c r="AE818">
        <v>1</v>
      </c>
      <c r="AF818">
        <v>0</v>
      </c>
      <c r="AG818">
        <v>1</v>
      </c>
      <c r="AH818">
        <v>29</v>
      </c>
      <c r="AI818">
        <v>-21</v>
      </c>
      <c r="AJ818">
        <v>0</v>
      </c>
      <c r="AK818">
        <v>50</v>
      </c>
    </row>
    <row r="819" spans="1:37" x14ac:dyDescent="0.2">
      <c r="A819">
        <v>849817</v>
      </c>
      <c r="B819" t="s">
        <v>482</v>
      </c>
      <c r="C819">
        <v>21</v>
      </c>
      <c r="D819" t="s">
        <v>1658</v>
      </c>
      <c r="E819" t="s">
        <v>1048</v>
      </c>
      <c r="F819" t="s">
        <v>673</v>
      </c>
      <c r="G819" t="s">
        <v>2156</v>
      </c>
      <c r="H819">
        <v>5</v>
      </c>
      <c r="I819">
        <v>5</v>
      </c>
      <c r="J819">
        <v>1</v>
      </c>
      <c r="K819">
        <v>8</v>
      </c>
      <c r="L819">
        <v>20</v>
      </c>
      <c r="M819">
        <v>0</v>
      </c>
      <c r="N819">
        <v>0</v>
      </c>
      <c r="O819">
        <v>4</v>
      </c>
      <c r="P819">
        <v>2</v>
      </c>
      <c r="Q819">
        <v>40</v>
      </c>
      <c r="R819">
        <v>5</v>
      </c>
      <c r="S819">
        <v>0</v>
      </c>
      <c r="T819">
        <v>0</v>
      </c>
      <c r="U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-12</v>
      </c>
      <c r="AI819">
        <v>-12</v>
      </c>
      <c r="AJ819">
        <v>0</v>
      </c>
      <c r="AK819">
        <v>0</v>
      </c>
    </row>
    <row r="820" spans="1:37" x14ac:dyDescent="0.2">
      <c r="A820">
        <v>1325017</v>
      </c>
      <c r="B820" t="s">
        <v>482</v>
      </c>
      <c r="C820">
        <v>21</v>
      </c>
      <c r="D820" t="s">
        <v>1658</v>
      </c>
      <c r="E820" t="s">
        <v>1685</v>
      </c>
      <c r="F820" t="s">
        <v>1686</v>
      </c>
      <c r="G820" t="s">
        <v>2156</v>
      </c>
      <c r="H820">
        <v>1</v>
      </c>
      <c r="I820">
        <v>1</v>
      </c>
      <c r="J820">
        <v>0</v>
      </c>
      <c r="K820">
        <v>1</v>
      </c>
      <c r="L820">
        <v>6</v>
      </c>
      <c r="M820">
        <v>0</v>
      </c>
      <c r="N820">
        <v>0</v>
      </c>
      <c r="O820">
        <v>1</v>
      </c>
      <c r="P820">
        <v>1</v>
      </c>
      <c r="Q820">
        <v>16.666699999999999</v>
      </c>
      <c r="R820">
        <v>1</v>
      </c>
      <c r="S820">
        <v>0</v>
      </c>
      <c r="T820">
        <v>0</v>
      </c>
      <c r="U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</v>
      </c>
      <c r="AI820">
        <v>1</v>
      </c>
      <c r="AJ820">
        <v>0</v>
      </c>
      <c r="AK820">
        <v>0</v>
      </c>
    </row>
    <row r="821" spans="1:37" x14ac:dyDescent="0.2">
      <c r="A821">
        <v>513816</v>
      </c>
      <c r="B821" t="s">
        <v>482</v>
      </c>
      <c r="C821">
        <v>21</v>
      </c>
      <c r="D821" t="s">
        <v>1658</v>
      </c>
      <c r="E821" t="s">
        <v>1674</v>
      </c>
      <c r="F821" t="s">
        <v>775</v>
      </c>
      <c r="G821" t="s">
        <v>2156</v>
      </c>
      <c r="H821">
        <v>8</v>
      </c>
      <c r="I821">
        <v>8</v>
      </c>
      <c r="J821">
        <v>3</v>
      </c>
      <c r="K821">
        <v>31</v>
      </c>
      <c r="L821">
        <v>51</v>
      </c>
      <c r="M821">
        <v>1</v>
      </c>
      <c r="N821">
        <v>1</v>
      </c>
      <c r="O821">
        <v>11</v>
      </c>
      <c r="P821">
        <v>6.2</v>
      </c>
      <c r="Q821">
        <v>60.784300000000002</v>
      </c>
      <c r="R821">
        <v>8</v>
      </c>
      <c r="S821">
        <v>168</v>
      </c>
      <c r="T821">
        <v>130</v>
      </c>
      <c r="U821">
        <v>14</v>
      </c>
      <c r="V821">
        <v>9.2857000000000003</v>
      </c>
      <c r="W821">
        <v>4.6429</v>
      </c>
      <c r="X821" s="1">
        <v>43565</v>
      </c>
      <c r="Y821">
        <v>1</v>
      </c>
      <c r="Z821">
        <v>14</v>
      </c>
      <c r="AA821">
        <v>3</v>
      </c>
      <c r="AB821">
        <v>0</v>
      </c>
      <c r="AC821">
        <v>3</v>
      </c>
      <c r="AD821">
        <v>0</v>
      </c>
      <c r="AE821">
        <v>0</v>
      </c>
      <c r="AF821">
        <v>0</v>
      </c>
      <c r="AG821">
        <v>1</v>
      </c>
      <c r="AH821">
        <v>584</v>
      </c>
      <c r="AI821">
        <v>74</v>
      </c>
      <c r="AJ821">
        <v>470</v>
      </c>
      <c r="AK821">
        <v>40</v>
      </c>
    </row>
    <row r="822" spans="1:37" x14ac:dyDescent="0.2">
      <c r="A822">
        <v>1278609</v>
      </c>
      <c r="B822" t="s">
        <v>482</v>
      </c>
      <c r="C822">
        <v>21</v>
      </c>
      <c r="D822" t="s">
        <v>1658</v>
      </c>
      <c r="E822" t="s">
        <v>1680</v>
      </c>
      <c r="F822" t="s">
        <v>1681</v>
      </c>
      <c r="G822" t="s">
        <v>2156</v>
      </c>
      <c r="H822">
        <v>5</v>
      </c>
      <c r="I822">
        <v>5</v>
      </c>
      <c r="J822">
        <v>3</v>
      </c>
      <c r="K822">
        <v>5</v>
      </c>
      <c r="L822">
        <v>12</v>
      </c>
      <c r="M822">
        <v>0</v>
      </c>
      <c r="N822">
        <v>0</v>
      </c>
      <c r="O822">
        <v>3</v>
      </c>
      <c r="P822">
        <v>2.5</v>
      </c>
      <c r="Q822">
        <v>41.666699999999999</v>
      </c>
      <c r="R822">
        <v>5</v>
      </c>
      <c r="S822">
        <v>30</v>
      </c>
      <c r="T822">
        <v>33</v>
      </c>
      <c r="U822">
        <v>2</v>
      </c>
      <c r="V822">
        <v>16.5</v>
      </c>
      <c r="W822">
        <v>6.6</v>
      </c>
      <c r="X822" s="1">
        <v>43505</v>
      </c>
      <c r="Y822">
        <v>0</v>
      </c>
      <c r="Z822">
        <v>7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55</v>
      </c>
      <c r="AI822">
        <v>-5</v>
      </c>
      <c r="AJ822">
        <v>50</v>
      </c>
      <c r="AK822">
        <v>10</v>
      </c>
    </row>
    <row r="823" spans="1:37" x14ac:dyDescent="0.2">
      <c r="A823">
        <v>849625</v>
      </c>
      <c r="B823" t="s">
        <v>482</v>
      </c>
      <c r="C823">
        <v>21</v>
      </c>
      <c r="D823" t="s">
        <v>1658</v>
      </c>
      <c r="E823" t="s">
        <v>820</v>
      </c>
      <c r="F823" t="s">
        <v>1258</v>
      </c>
      <c r="G823" t="s">
        <v>2156</v>
      </c>
      <c r="H823">
        <v>3</v>
      </c>
      <c r="I823">
        <v>3</v>
      </c>
      <c r="J823">
        <v>2</v>
      </c>
      <c r="K823">
        <v>6</v>
      </c>
      <c r="L823">
        <v>10</v>
      </c>
      <c r="M823">
        <v>1</v>
      </c>
      <c r="N823">
        <v>0</v>
      </c>
      <c r="O823">
        <v>6</v>
      </c>
      <c r="P823">
        <v>6</v>
      </c>
      <c r="Q823">
        <v>60</v>
      </c>
      <c r="R823">
        <v>3</v>
      </c>
      <c r="S823">
        <v>60</v>
      </c>
      <c r="T823">
        <v>29</v>
      </c>
      <c r="U823">
        <v>4</v>
      </c>
      <c r="V823">
        <v>7.25</v>
      </c>
      <c r="W823">
        <v>2.9</v>
      </c>
      <c r="X823" s="1">
        <v>43536</v>
      </c>
      <c r="Y823">
        <v>1</v>
      </c>
      <c r="Z823">
        <v>7</v>
      </c>
      <c r="AA823">
        <v>1</v>
      </c>
      <c r="AB823">
        <v>0</v>
      </c>
      <c r="AC823">
        <v>2</v>
      </c>
      <c r="AD823">
        <v>0</v>
      </c>
      <c r="AE823">
        <v>0</v>
      </c>
      <c r="AF823">
        <v>0</v>
      </c>
      <c r="AG823">
        <v>1</v>
      </c>
      <c r="AH823">
        <v>237</v>
      </c>
      <c r="AI823">
        <v>7</v>
      </c>
      <c r="AJ823">
        <v>200</v>
      </c>
      <c r="AK823">
        <v>30</v>
      </c>
    </row>
    <row r="824" spans="1:37" x14ac:dyDescent="0.2">
      <c r="A824">
        <v>513805</v>
      </c>
      <c r="B824" t="s">
        <v>482</v>
      </c>
      <c r="C824">
        <v>21</v>
      </c>
      <c r="D824" t="s">
        <v>1658</v>
      </c>
      <c r="E824" t="s">
        <v>1661</v>
      </c>
      <c r="F824" t="s">
        <v>1662</v>
      </c>
      <c r="G824" t="s">
        <v>2156</v>
      </c>
      <c r="H824">
        <v>6</v>
      </c>
      <c r="I824">
        <v>6</v>
      </c>
      <c r="J824">
        <v>3</v>
      </c>
      <c r="K824">
        <v>7</v>
      </c>
      <c r="L824">
        <v>17</v>
      </c>
      <c r="M824">
        <v>0</v>
      </c>
      <c r="N824">
        <v>0</v>
      </c>
      <c r="O824">
        <v>5</v>
      </c>
      <c r="P824">
        <v>2.3332999999999999</v>
      </c>
      <c r="Q824">
        <v>41.176499999999997</v>
      </c>
      <c r="R824">
        <v>6</v>
      </c>
      <c r="S824">
        <v>36</v>
      </c>
      <c r="T824">
        <v>30</v>
      </c>
      <c r="U824">
        <v>2</v>
      </c>
      <c r="V824">
        <v>15</v>
      </c>
      <c r="W824">
        <v>5</v>
      </c>
      <c r="X824" s="1">
        <v>43481</v>
      </c>
      <c r="Y824">
        <v>0</v>
      </c>
      <c r="Z824">
        <v>1</v>
      </c>
      <c r="AA824">
        <v>0</v>
      </c>
      <c r="AB824">
        <v>0</v>
      </c>
      <c r="AC824">
        <v>4</v>
      </c>
      <c r="AD824">
        <v>0</v>
      </c>
      <c r="AE824">
        <v>0</v>
      </c>
      <c r="AF824">
        <v>1</v>
      </c>
      <c r="AG824">
        <v>2</v>
      </c>
      <c r="AH824">
        <v>137</v>
      </c>
      <c r="AI824">
        <v>-3</v>
      </c>
      <c r="AJ824">
        <v>60</v>
      </c>
      <c r="AK824">
        <v>80</v>
      </c>
    </row>
    <row r="825" spans="1:37" x14ac:dyDescent="0.2">
      <c r="A825">
        <v>513804</v>
      </c>
      <c r="B825" t="s">
        <v>482</v>
      </c>
      <c r="C825">
        <v>21</v>
      </c>
      <c r="D825" t="s">
        <v>1658</v>
      </c>
      <c r="E825" t="s">
        <v>1660</v>
      </c>
      <c r="F825" t="s">
        <v>823</v>
      </c>
      <c r="G825" t="s">
        <v>2156</v>
      </c>
      <c r="H825">
        <v>10</v>
      </c>
      <c r="I825">
        <v>10</v>
      </c>
      <c r="J825">
        <v>1</v>
      </c>
      <c r="K825">
        <v>60</v>
      </c>
      <c r="L825">
        <v>89</v>
      </c>
      <c r="M825">
        <v>2</v>
      </c>
      <c r="N825">
        <v>5</v>
      </c>
      <c r="O825">
        <v>29</v>
      </c>
      <c r="P825">
        <v>6.6666999999999996</v>
      </c>
      <c r="Q825">
        <v>67.415700000000001</v>
      </c>
      <c r="R825">
        <v>10</v>
      </c>
      <c r="S825">
        <v>186</v>
      </c>
      <c r="T825">
        <v>124</v>
      </c>
      <c r="U825">
        <v>9</v>
      </c>
      <c r="V825">
        <v>13.777799999999999</v>
      </c>
      <c r="W825">
        <v>4</v>
      </c>
      <c r="X825" s="1">
        <v>43521</v>
      </c>
      <c r="Y825">
        <v>1</v>
      </c>
      <c r="Z825">
        <v>8</v>
      </c>
      <c r="AA825">
        <v>1</v>
      </c>
      <c r="AB825">
        <v>0</v>
      </c>
      <c r="AC825">
        <v>1</v>
      </c>
      <c r="AD825">
        <v>0</v>
      </c>
      <c r="AE825">
        <v>0</v>
      </c>
      <c r="AF825">
        <v>1</v>
      </c>
      <c r="AG825">
        <v>1</v>
      </c>
      <c r="AH825">
        <v>552</v>
      </c>
      <c r="AI825">
        <v>132</v>
      </c>
      <c r="AJ825">
        <v>380</v>
      </c>
      <c r="AK825">
        <v>40</v>
      </c>
    </row>
    <row r="826" spans="1:37" x14ac:dyDescent="0.2">
      <c r="A826">
        <v>1325016</v>
      </c>
      <c r="B826" t="s">
        <v>482</v>
      </c>
      <c r="C826">
        <v>21</v>
      </c>
      <c r="D826" t="s">
        <v>1658</v>
      </c>
      <c r="E826" t="s">
        <v>1683</v>
      </c>
      <c r="F826" t="s">
        <v>1684</v>
      </c>
      <c r="G826" t="s">
        <v>2156</v>
      </c>
      <c r="H826">
        <v>2</v>
      </c>
      <c r="I826">
        <v>2</v>
      </c>
      <c r="J826">
        <v>0</v>
      </c>
      <c r="K826">
        <v>2</v>
      </c>
      <c r="L826">
        <v>8</v>
      </c>
      <c r="M826">
        <v>0</v>
      </c>
      <c r="N826">
        <v>0</v>
      </c>
      <c r="O826">
        <v>2</v>
      </c>
      <c r="P826">
        <v>1</v>
      </c>
      <c r="Q826">
        <v>25</v>
      </c>
      <c r="R826">
        <v>2</v>
      </c>
      <c r="S826">
        <v>0</v>
      </c>
      <c r="T826">
        <v>0</v>
      </c>
      <c r="U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-8</v>
      </c>
      <c r="AI826">
        <v>-8</v>
      </c>
      <c r="AJ826">
        <v>0</v>
      </c>
      <c r="AK826">
        <v>0</v>
      </c>
    </row>
    <row r="827" spans="1:37" x14ac:dyDescent="0.2">
      <c r="A827">
        <v>649769</v>
      </c>
      <c r="B827" t="s">
        <v>482</v>
      </c>
      <c r="C827">
        <v>21</v>
      </c>
      <c r="D827" t="s">
        <v>1658</v>
      </c>
      <c r="E827" t="s">
        <v>563</v>
      </c>
      <c r="F827" t="s">
        <v>1679</v>
      </c>
      <c r="G827" t="s">
        <v>2156</v>
      </c>
      <c r="H827">
        <v>2</v>
      </c>
      <c r="I827">
        <v>2</v>
      </c>
      <c r="J827">
        <v>0</v>
      </c>
      <c r="K827">
        <v>3</v>
      </c>
      <c r="L827">
        <v>12</v>
      </c>
      <c r="M827">
        <v>0</v>
      </c>
      <c r="N827">
        <v>0</v>
      </c>
      <c r="O827">
        <v>3</v>
      </c>
      <c r="P827">
        <v>1.5</v>
      </c>
      <c r="Q827">
        <v>25</v>
      </c>
      <c r="R827">
        <v>2</v>
      </c>
      <c r="S827">
        <v>0</v>
      </c>
      <c r="T827">
        <v>0</v>
      </c>
      <c r="U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-7</v>
      </c>
      <c r="AI827">
        <v>-7</v>
      </c>
      <c r="AJ827">
        <v>0</v>
      </c>
      <c r="AK827">
        <v>0</v>
      </c>
    </row>
    <row r="828" spans="1:37" x14ac:dyDescent="0.2">
      <c r="A828">
        <v>512999</v>
      </c>
      <c r="B828" t="s">
        <v>482</v>
      </c>
      <c r="C828">
        <v>21</v>
      </c>
      <c r="D828" t="s">
        <v>1658</v>
      </c>
      <c r="E828" t="s">
        <v>1659</v>
      </c>
      <c r="F828" t="s">
        <v>768</v>
      </c>
      <c r="G828" t="s">
        <v>2156</v>
      </c>
      <c r="H828">
        <v>9</v>
      </c>
      <c r="I828">
        <v>9</v>
      </c>
      <c r="J828">
        <v>0</v>
      </c>
      <c r="K828">
        <v>108</v>
      </c>
      <c r="L828">
        <v>146</v>
      </c>
      <c r="M828">
        <v>5</v>
      </c>
      <c r="N828">
        <v>4</v>
      </c>
      <c r="O828">
        <v>37</v>
      </c>
      <c r="P828">
        <v>12</v>
      </c>
      <c r="Q828">
        <v>73.9726</v>
      </c>
      <c r="R828">
        <v>9</v>
      </c>
      <c r="S828">
        <v>0</v>
      </c>
      <c r="T828">
        <v>0</v>
      </c>
      <c r="U828">
        <v>0</v>
      </c>
      <c r="Y828">
        <v>0</v>
      </c>
      <c r="Z828">
        <v>0</v>
      </c>
      <c r="AA828">
        <v>0</v>
      </c>
      <c r="AB828">
        <v>0</v>
      </c>
      <c r="AC828">
        <v>6</v>
      </c>
      <c r="AD828">
        <v>0</v>
      </c>
      <c r="AE828">
        <v>0</v>
      </c>
      <c r="AF828">
        <v>0</v>
      </c>
      <c r="AG828">
        <v>0</v>
      </c>
      <c r="AH828">
        <v>231</v>
      </c>
      <c r="AI828">
        <v>171</v>
      </c>
      <c r="AJ828">
        <v>0</v>
      </c>
      <c r="AK828">
        <v>60</v>
      </c>
    </row>
    <row r="829" spans="1:37" x14ac:dyDescent="0.2">
      <c r="A829">
        <v>514487</v>
      </c>
      <c r="B829" t="s">
        <v>482</v>
      </c>
      <c r="C829">
        <v>21</v>
      </c>
      <c r="D829" t="s">
        <v>1658</v>
      </c>
      <c r="E829" t="s">
        <v>1675</v>
      </c>
      <c r="F829" t="s">
        <v>1676</v>
      </c>
      <c r="G829" t="s">
        <v>2156</v>
      </c>
      <c r="H829">
        <v>11</v>
      </c>
      <c r="I829">
        <v>11</v>
      </c>
      <c r="J829">
        <v>0</v>
      </c>
      <c r="K829">
        <v>161</v>
      </c>
      <c r="L829">
        <v>244</v>
      </c>
      <c r="M829">
        <v>3</v>
      </c>
      <c r="N829">
        <v>7</v>
      </c>
      <c r="O829">
        <v>37</v>
      </c>
      <c r="P829">
        <v>14.6364</v>
      </c>
      <c r="Q829">
        <v>65.983599999999996</v>
      </c>
      <c r="R829">
        <v>11</v>
      </c>
      <c r="S829">
        <v>246</v>
      </c>
      <c r="T829">
        <v>157</v>
      </c>
      <c r="U829">
        <v>10</v>
      </c>
      <c r="V829">
        <v>15.7</v>
      </c>
      <c r="W829">
        <v>3.8292999999999999</v>
      </c>
      <c r="X829" s="1">
        <v>43512</v>
      </c>
      <c r="Y829">
        <v>2</v>
      </c>
      <c r="Z829">
        <v>22</v>
      </c>
      <c r="AA829">
        <v>2</v>
      </c>
      <c r="AB829">
        <v>0</v>
      </c>
      <c r="AC829">
        <v>4</v>
      </c>
      <c r="AD829">
        <v>0</v>
      </c>
      <c r="AE829">
        <v>0</v>
      </c>
      <c r="AF829">
        <v>0</v>
      </c>
      <c r="AG829">
        <v>2</v>
      </c>
      <c r="AH829">
        <v>818</v>
      </c>
      <c r="AI829">
        <v>278</v>
      </c>
      <c r="AJ829">
        <v>480</v>
      </c>
      <c r="AK829">
        <v>60</v>
      </c>
    </row>
    <row r="830" spans="1:37" x14ac:dyDescent="0.2">
      <c r="A830">
        <v>513806</v>
      </c>
      <c r="B830" t="s">
        <v>482</v>
      </c>
      <c r="C830">
        <v>21</v>
      </c>
      <c r="D830" t="s">
        <v>1658</v>
      </c>
      <c r="E830" t="s">
        <v>1663</v>
      </c>
      <c r="F830" t="s">
        <v>1664</v>
      </c>
      <c r="G830" t="s">
        <v>2156</v>
      </c>
      <c r="H830">
        <v>6</v>
      </c>
      <c r="I830">
        <v>6</v>
      </c>
      <c r="J830">
        <v>2</v>
      </c>
      <c r="K830">
        <v>84</v>
      </c>
      <c r="L830">
        <v>72</v>
      </c>
      <c r="M830">
        <v>11</v>
      </c>
      <c r="N830">
        <v>3</v>
      </c>
      <c r="O830">
        <v>34</v>
      </c>
      <c r="P830">
        <v>21</v>
      </c>
      <c r="Q830">
        <v>116.66670000000001</v>
      </c>
      <c r="R830">
        <v>6</v>
      </c>
      <c r="S830">
        <v>18</v>
      </c>
      <c r="T830">
        <v>24</v>
      </c>
      <c r="U830">
        <v>0</v>
      </c>
      <c r="W830">
        <v>8</v>
      </c>
      <c r="Y830">
        <v>0</v>
      </c>
      <c r="Z830">
        <v>2</v>
      </c>
      <c r="AA830">
        <v>0</v>
      </c>
      <c r="AB830">
        <v>0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221</v>
      </c>
      <c r="AI830">
        <v>201</v>
      </c>
      <c r="AJ830">
        <v>10</v>
      </c>
      <c r="AK830">
        <v>10</v>
      </c>
    </row>
    <row r="831" spans="1:37" x14ac:dyDescent="0.2">
      <c r="A831">
        <v>513815</v>
      </c>
      <c r="B831" t="s">
        <v>482</v>
      </c>
      <c r="C831">
        <v>21</v>
      </c>
      <c r="D831" t="s">
        <v>1658</v>
      </c>
      <c r="E831" t="s">
        <v>1672</v>
      </c>
      <c r="F831" t="s">
        <v>1673</v>
      </c>
      <c r="G831" t="s">
        <v>2156</v>
      </c>
      <c r="H831">
        <v>3</v>
      </c>
      <c r="I831">
        <v>3</v>
      </c>
      <c r="J831">
        <v>1</v>
      </c>
      <c r="K831">
        <v>37</v>
      </c>
      <c r="L831">
        <v>30</v>
      </c>
      <c r="M831">
        <v>4</v>
      </c>
      <c r="N831">
        <v>2</v>
      </c>
      <c r="O831">
        <v>28</v>
      </c>
      <c r="P831">
        <v>18.5</v>
      </c>
      <c r="Q831">
        <v>123.33329999999999</v>
      </c>
      <c r="R831">
        <v>3</v>
      </c>
      <c r="S831">
        <v>0</v>
      </c>
      <c r="T831">
        <v>0</v>
      </c>
      <c r="U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85</v>
      </c>
      <c r="AI831">
        <v>85</v>
      </c>
      <c r="AJ831">
        <v>0</v>
      </c>
      <c r="AK831">
        <v>0</v>
      </c>
    </row>
    <row r="832" spans="1:37" x14ac:dyDescent="0.2">
      <c r="A832">
        <v>513361</v>
      </c>
      <c r="B832" t="s">
        <v>482</v>
      </c>
      <c r="C832">
        <v>21</v>
      </c>
      <c r="D832" t="s">
        <v>1687</v>
      </c>
      <c r="E832" t="s">
        <v>1689</v>
      </c>
      <c r="F832" t="s">
        <v>1690</v>
      </c>
      <c r="G832" t="s">
        <v>2156</v>
      </c>
      <c r="H832">
        <v>10</v>
      </c>
      <c r="I832">
        <v>10</v>
      </c>
      <c r="J832">
        <v>0</v>
      </c>
      <c r="K832">
        <v>123</v>
      </c>
      <c r="L832">
        <v>193</v>
      </c>
      <c r="M832">
        <v>7</v>
      </c>
      <c r="N832">
        <v>0</v>
      </c>
      <c r="O832">
        <v>34</v>
      </c>
      <c r="P832">
        <v>12.3</v>
      </c>
      <c r="Q832">
        <v>63.730600000000003</v>
      </c>
      <c r="R832">
        <v>10</v>
      </c>
      <c r="S832">
        <v>6</v>
      </c>
      <c r="T832">
        <v>10</v>
      </c>
      <c r="U832">
        <v>0</v>
      </c>
      <c r="W832">
        <v>10</v>
      </c>
      <c r="Y832">
        <v>0</v>
      </c>
      <c r="Z832">
        <v>4</v>
      </c>
      <c r="AA832">
        <v>0</v>
      </c>
      <c r="AB832">
        <v>0</v>
      </c>
      <c r="AC832">
        <v>4</v>
      </c>
      <c r="AD832">
        <v>0</v>
      </c>
      <c r="AE832">
        <v>0</v>
      </c>
      <c r="AF832">
        <v>1</v>
      </c>
      <c r="AG832">
        <v>0</v>
      </c>
      <c r="AH832">
        <v>260</v>
      </c>
      <c r="AI832">
        <v>200</v>
      </c>
      <c r="AJ832">
        <v>0</v>
      </c>
      <c r="AK832">
        <v>60</v>
      </c>
    </row>
    <row r="833" spans="1:37" x14ac:dyDescent="0.2">
      <c r="A833">
        <v>513362</v>
      </c>
      <c r="B833" t="s">
        <v>482</v>
      </c>
      <c r="C833">
        <v>21</v>
      </c>
      <c r="D833" t="s">
        <v>1687</v>
      </c>
      <c r="E833" t="s">
        <v>1276</v>
      </c>
      <c r="F833" t="s">
        <v>1691</v>
      </c>
      <c r="G833" t="s">
        <v>2156</v>
      </c>
      <c r="H833">
        <v>10</v>
      </c>
      <c r="I833">
        <v>10</v>
      </c>
      <c r="J833">
        <v>1</v>
      </c>
      <c r="K833">
        <v>73</v>
      </c>
      <c r="L833">
        <v>77</v>
      </c>
      <c r="M833">
        <v>2</v>
      </c>
      <c r="N833">
        <v>4</v>
      </c>
      <c r="O833">
        <v>41</v>
      </c>
      <c r="P833">
        <v>8.1111000000000004</v>
      </c>
      <c r="Q833">
        <v>94.805199999999999</v>
      </c>
      <c r="R833">
        <v>10</v>
      </c>
      <c r="S833">
        <v>197</v>
      </c>
      <c r="T833">
        <v>161</v>
      </c>
      <c r="U833">
        <v>13</v>
      </c>
      <c r="V833">
        <v>12.384600000000001</v>
      </c>
      <c r="W833">
        <v>4.9036</v>
      </c>
      <c r="X833" s="1">
        <v>43570</v>
      </c>
      <c r="Y833">
        <v>1</v>
      </c>
      <c r="Z833">
        <v>10</v>
      </c>
      <c r="AA833">
        <v>7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</v>
      </c>
      <c r="AH833">
        <v>623</v>
      </c>
      <c r="AI833">
        <v>133</v>
      </c>
      <c r="AJ833">
        <v>480</v>
      </c>
      <c r="AK833">
        <v>10</v>
      </c>
    </row>
    <row r="834" spans="1:37" x14ac:dyDescent="0.2">
      <c r="A834">
        <v>513000</v>
      </c>
      <c r="B834" t="s">
        <v>482</v>
      </c>
      <c r="C834">
        <v>21</v>
      </c>
      <c r="D834" t="s">
        <v>1687</v>
      </c>
      <c r="E834" t="s">
        <v>583</v>
      </c>
      <c r="F834" t="s">
        <v>1688</v>
      </c>
      <c r="G834" t="s">
        <v>2156</v>
      </c>
      <c r="H834">
        <v>9</v>
      </c>
      <c r="I834">
        <v>9</v>
      </c>
      <c r="J834">
        <v>1</v>
      </c>
      <c r="K834">
        <v>97</v>
      </c>
      <c r="L834">
        <v>117</v>
      </c>
      <c r="M834">
        <v>5</v>
      </c>
      <c r="N834">
        <v>4</v>
      </c>
      <c r="O834">
        <v>60</v>
      </c>
      <c r="P834">
        <v>12.125</v>
      </c>
      <c r="Q834">
        <v>82.906000000000006</v>
      </c>
      <c r="R834">
        <v>9</v>
      </c>
      <c r="S834">
        <v>12</v>
      </c>
      <c r="T834">
        <v>20</v>
      </c>
      <c r="U834">
        <v>1</v>
      </c>
      <c r="V834">
        <v>20</v>
      </c>
      <c r="W834">
        <v>10</v>
      </c>
      <c r="X834" s="1">
        <v>43485</v>
      </c>
      <c r="Y834">
        <v>0</v>
      </c>
      <c r="Z834">
        <v>4</v>
      </c>
      <c r="AA834">
        <v>3</v>
      </c>
      <c r="AB834">
        <v>0</v>
      </c>
      <c r="AC834">
        <v>6</v>
      </c>
      <c r="AD834">
        <v>2</v>
      </c>
      <c r="AE834">
        <v>10</v>
      </c>
      <c r="AF834">
        <v>0</v>
      </c>
      <c r="AG834">
        <v>5</v>
      </c>
      <c r="AH834">
        <v>460</v>
      </c>
      <c r="AI834">
        <v>230</v>
      </c>
      <c r="AJ834">
        <v>0</v>
      </c>
      <c r="AK834">
        <v>230</v>
      </c>
    </row>
    <row r="835" spans="1:37" x14ac:dyDescent="0.2">
      <c r="A835">
        <v>513556</v>
      </c>
      <c r="B835" t="s">
        <v>482</v>
      </c>
      <c r="C835">
        <v>21</v>
      </c>
      <c r="D835" t="s">
        <v>1687</v>
      </c>
      <c r="E835" t="s">
        <v>1110</v>
      </c>
      <c r="F835" t="s">
        <v>1220</v>
      </c>
      <c r="G835" t="s">
        <v>2156</v>
      </c>
      <c r="H835">
        <v>2</v>
      </c>
      <c r="I835">
        <v>2</v>
      </c>
      <c r="J835">
        <v>1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2</v>
      </c>
      <c r="S835">
        <v>0</v>
      </c>
      <c r="T835">
        <v>0</v>
      </c>
      <c r="U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</row>
    <row r="836" spans="1:37" x14ac:dyDescent="0.2">
      <c r="A836">
        <v>351244</v>
      </c>
      <c r="B836" t="s">
        <v>482</v>
      </c>
      <c r="C836">
        <v>21</v>
      </c>
      <c r="D836" t="s">
        <v>1687</v>
      </c>
      <c r="E836" t="s">
        <v>1492</v>
      </c>
      <c r="F836" t="s">
        <v>595</v>
      </c>
      <c r="G836" t="s">
        <v>2156</v>
      </c>
      <c r="H836">
        <v>2</v>
      </c>
      <c r="I836">
        <v>2</v>
      </c>
      <c r="J836">
        <v>0</v>
      </c>
      <c r="K836">
        <v>27</v>
      </c>
      <c r="L836">
        <v>26</v>
      </c>
      <c r="M836">
        <v>0</v>
      </c>
      <c r="N836">
        <v>2</v>
      </c>
      <c r="O836">
        <v>15</v>
      </c>
      <c r="P836">
        <v>13.5</v>
      </c>
      <c r="Q836">
        <v>103.8462</v>
      </c>
      <c r="R836">
        <v>2</v>
      </c>
      <c r="S836">
        <v>48</v>
      </c>
      <c r="T836">
        <v>30</v>
      </c>
      <c r="U836">
        <v>3</v>
      </c>
      <c r="V836">
        <v>10</v>
      </c>
      <c r="W836">
        <v>3.75</v>
      </c>
      <c r="X836" s="1">
        <v>43536</v>
      </c>
      <c r="Y836">
        <v>1</v>
      </c>
      <c r="Z836">
        <v>2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231</v>
      </c>
      <c r="AI836">
        <v>81</v>
      </c>
      <c r="AJ836">
        <v>150</v>
      </c>
      <c r="AK836">
        <v>0</v>
      </c>
    </row>
    <row r="837" spans="1:37" x14ac:dyDescent="0.2">
      <c r="A837">
        <v>513548</v>
      </c>
      <c r="B837" t="s">
        <v>482</v>
      </c>
      <c r="C837">
        <v>21</v>
      </c>
      <c r="D837" t="s">
        <v>1687</v>
      </c>
      <c r="E837" t="s">
        <v>1700</v>
      </c>
      <c r="F837" t="s">
        <v>1701</v>
      </c>
      <c r="G837" t="s">
        <v>2156</v>
      </c>
      <c r="H837">
        <v>9</v>
      </c>
      <c r="I837">
        <v>9</v>
      </c>
      <c r="J837">
        <v>1</v>
      </c>
      <c r="K837">
        <v>23</v>
      </c>
      <c r="L837">
        <v>61</v>
      </c>
      <c r="M837">
        <v>0</v>
      </c>
      <c r="N837">
        <v>0</v>
      </c>
      <c r="O837">
        <v>11</v>
      </c>
      <c r="P837">
        <v>2.875</v>
      </c>
      <c r="Q837">
        <v>37.704900000000002</v>
      </c>
      <c r="R837">
        <v>9</v>
      </c>
      <c r="S837">
        <v>180</v>
      </c>
      <c r="T837">
        <v>137</v>
      </c>
      <c r="U837">
        <v>10</v>
      </c>
      <c r="V837">
        <v>13.7</v>
      </c>
      <c r="W837">
        <v>4.5667</v>
      </c>
      <c r="X837" s="1">
        <v>43536</v>
      </c>
      <c r="Y837">
        <v>2</v>
      </c>
      <c r="Z837">
        <v>10</v>
      </c>
      <c r="AA837">
        <v>1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1</v>
      </c>
      <c r="AH837">
        <v>453</v>
      </c>
      <c r="AI837">
        <v>3</v>
      </c>
      <c r="AJ837">
        <v>430</v>
      </c>
      <c r="AK837">
        <v>20</v>
      </c>
    </row>
    <row r="838" spans="1:37" x14ac:dyDescent="0.2">
      <c r="A838">
        <v>513435</v>
      </c>
      <c r="B838" t="s">
        <v>482</v>
      </c>
      <c r="C838">
        <v>21</v>
      </c>
      <c r="D838" t="s">
        <v>1687</v>
      </c>
      <c r="E838" t="s">
        <v>1698</v>
      </c>
      <c r="F838" t="s">
        <v>1699</v>
      </c>
      <c r="G838" t="s">
        <v>2156</v>
      </c>
      <c r="H838">
        <v>9</v>
      </c>
      <c r="I838">
        <v>9</v>
      </c>
      <c r="J838">
        <v>0</v>
      </c>
      <c r="K838">
        <v>102</v>
      </c>
      <c r="L838">
        <v>171</v>
      </c>
      <c r="M838">
        <v>2</v>
      </c>
      <c r="N838">
        <v>3</v>
      </c>
      <c r="O838">
        <v>34</v>
      </c>
      <c r="P838">
        <v>11.333299999999999</v>
      </c>
      <c r="Q838">
        <v>59.649099999999997</v>
      </c>
      <c r="R838">
        <v>9</v>
      </c>
      <c r="S838">
        <v>8</v>
      </c>
      <c r="T838">
        <v>21</v>
      </c>
      <c r="U838">
        <v>1</v>
      </c>
      <c r="V838">
        <v>21</v>
      </c>
      <c r="W838">
        <v>15.75</v>
      </c>
      <c r="X838" s="1">
        <v>43474</v>
      </c>
      <c r="Y838">
        <v>0</v>
      </c>
      <c r="Z838">
        <v>5</v>
      </c>
      <c r="AA838">
        <v>0</v>
      </c>
      <c r="AB838">
        <v>0</v>
      </c>
      <c r="AC838">
        <v>8</v>
      </c>
      <c r="AD838">
        <v>0</v>
      </c>
      <c r="AE838">
        <v>0</v>
      </c>
      <c r="AF838">
        <v>1</v>
      </c>
      <c r="AG838">
        <v>1</v>
      </c>
      <c r="AH838">
        <v>290</v>
      </c>
      <c r="AI838">
        <v>160</v>
      </c>
      <c r="AJ838">
        <v>20</v>
      </c>
      <c r="AK838">
        <v>110</v>
      </c>
    </row>
    <row r="839" spans="1:37" x14ac:dyDescent="0.2">
      <c r="A839">
        <v>560935</v>
      </c>
      <c r="B839" t="s">
        <v>482</v>
      </c>
      <c r="C839">
        <v>21</v>
      </c>
      <c r="D839" t="s">
        <v>1687</v>
      </c>
      <c r="E839" t="s">
        <v>502</v>
      </c>
      <c r="F839" t="s">
        <v>1703</v>
      </c>
      <c r="G839" t="s">
        <v>2156</v>
      </c>
      <c r="H839">
        <v>8</v>
      </c>
      <c r="I839">
        <v>8</v>
      </c>
      <c r="J839">
        <v>0</v>
      </c>
      <c r="K839">
        <v>140</v>
      </c>
      <c r="L839">
        <v>129</v>
      </c>
      <c r="M839">
        <v>12</v>
      </c>
      <c r="N839">
        <v>5</v>
      </c>
      <c r="O839">
        <v>45</v>
      </c>
      <c r="P839">
        <v>17.5</v>
      </c>
      <c r="Q839">
        <v>108.5271</v>
      </c>
      <c r="R839">
        <v>8</v>
      </c>
      <c r="S839">
        <v>0</v>
      </c>
      <c r="T839">
        <v>0</v>
      </c>
      <c r="U839">
        <v>0</v>
      </c>
      <c r="Y839">
        <v>0</v>
      </c>
      <c r="Z839">
        <v>0</v>
      </c>
      <c r="AA839">
        <v>0</v>
      </c>
      <c r="AB839">
        <v>0</v>
      </c>
      <c r="AC839">
        <v>4</v>
      </c>
      <c r="AD839">
        <v>0</v>
      </c>
      <c r="AE839">
        <v>0</v>
      </c>
      <c r="AF839">
        <v>0</v>
      </c>
      <c r="AG839">
        <v>1</v>
      </c>
      <c r="AH839">
        <v>382</v>
      </c>
      <c r="AI839">
        <v>332</v>
      </c>
      <c r="AJ839">
        <v>0</v>
      </c>
      <c r="AK839">
        <v>50</v>
      </c>
    </row>
    <row r="840" spans="1:37" x14ac:dyDescent="0.2">
      <c r="A840">
        <v>534524</v>
      </c>
      <c r="B840" t="s">
        <v>482</v>
      </c>
      <c r="C840">
        <v>21</v>
      </c>
      <c r="D840" t="s">
        <v>1687</v>
      </c>
      <c r="E840" t="s">
        <v>1070</v>
      </c>
      <c r="F840" t="s">
        <v>528</v>
      </c>
      <c r="G840" t="s">
        <v>2156</v>
      </c>
      <c r="H840">
        <v>10</v>
      </c>
      <c r="I840">
        <v>10</v>
      </c>
      <c r="J840">
        <v>4</v>
      </c>
      <c r="K840">
        <v>31</v>
      </c>
      <c r="L840">
        <v>90</v>
      </c>
      <c r="M840">
        <v>2</v>
      </c>
      <c r="N840">
        <v>0</v>
      </c>
      <c r="O840">
        <v>11</v>
      </c>
      <c r="P840">
        <v>5.1666999999999996</v>
      </c>
      <c r="Q840">
        <v>34.444400000000002</v>
      </c>
      <c r="R840">
        <v>10</v>
      </c>
      <c r="S840">
        <v>240</v>
      </c>
      <c r="T840">
        <v>186</v>
      </c>
      <c r="U840">
        <v>17</v>
      </c>
      <c r="V840">
        <v>10.9412</v>
      </c>
      <c r="W840">
        <v>4.6500000000000004</v>
      </c>
      <c r="X840" s="1">
        <v>43552</v>
      </c>
      <c r="Y840">
        <v>0</v>
      </c>
      <c r="Z840">
        <v>13</v>
      </c>
      <c r="AA840">
        <v>5</v>
      </c>
      <c r="AB840">
        <v>0</v>
      </c>
      <c r="AC840">
        <v>4</v>
      </c>
      <c r="AD840">
        <v>0</v>
      </c>
      <c r="AE840">
        <v>0</v>
      </c>
      <c r="AF840">
        <v>1</v>
      </c>
      <c r="AG840">
        <v>2</v>
      </c>
      <c r="AH840">
        <v>643</v>
      </c>
      <c r="AI840">
        <v>23</v>
      </c>
      <c r="AJ840">
        <v>540</v>
      </c>
      <c r="AK840">
        <v>80</v>
      </c>
    </row>
    <row r="841" spans="1:37" x14ac:dyDescent="0.2">
      <c r="A841">
        <v>513364</v>
      </c>
      <c r="B841" t="s">
        <v>482</v>
      </c>
      <c r="C841">
        <v>21</v>
      </c>
      <c r="D841" t="s">
        <v>1687</v>
      </c>
      <c r="E841" t="s">
        <v>1692</v>
      </c>
      <c r="F841" t="s">
        <v>1693</v>
      </c>
      <c r="G841" t="s">
        <v>2156</v>
      </c>
      <c r="H841">
        <v>9</v>
      </c>
      <c r="I841">
        <v>9</v>
      </c>
      <c r="J841">
        <v>3</v>
      </c>
      <c r="K841">
        <v>16</v>
      </c>
      <c r="L841">
        <v>34</v>
      </c>
      <c r="M841">
        <v>0</v>
      </c>
      <c r="N841">
        <v>1</v>
      </c>
      <c r="O841">
        <v>10</v>
      </c>
      <c r="P841">
        <v>2.6667000000000001</v>
      </c>
      <c r="Q841">
        <v>47.058799999999998</v>
      </c>
      <c r="R841">
        <v>9</v>
      </c>
      <c r="S841">
        <v>186</v>
      </c>
      <c r="T841">
        <v>112</v>
      </c>
      <c r="U841">
        <v>4</v>
      </c>
      <c r="V841">
        <v>28</v>
      </c>
      <c r="W841">
        <v>3.6128999999999998</v>
      </c>
      <c r="X841" s="1">
        <v>43506</v>
      </c>
      <c r="Y841">
        <v>0</v>
      </c>
      <c r="Z841">
        <v>8</v>
      </c>
      <c r="AA841">
        <v>2</v>
      </c>
      <c r="AB841">
        <v>0</v>
      </c>
      <c r="AC841">
        <v>3</v>
      </c>
      <c r="AD841">
        <v>0</v>
      </c>
      <c r="AE841">
        <v>0</v>
      </c>
      <c r="AF841">
        <v>1</v>
      </c>
      <c r="AG841">
        <v>4</v>
      </c>
      <c r="AH841">
        <v>338</v>
      </c>
      <c r="AI841">
        <v>18</v>
      </c>
      <c r="AJ841">
        <v>230</v>
      </c>
      <c r="AK841">
        <v>90</v>
      </c>
    </row>
    <row r="842" spans="1:37" x14ac:dyDescent="0.2">
      <c r="A842">
        <v>842900</v>
      </c>
      <c r="B842" t="s">
        <v>482</v>
      </c>
      <c r="C842">
        <v>21</v>
      </c>
      <c r="D842" t="s">
        <v>1687</v>
      </c>
      <c r="E842" t="s">
        <v>981</v>
      </c>
      <c r="F842" t="s">
        <v>488</v>
      </c>
      <c r="G842" t="s">
        <v>2156</v>
      </c>
      <c r="H842">
        <v>9</v>
      </c>
      <c r="I842">
        <v>9</v>
      </c>
      <c r="J842">
        <v>0</v>
      </c>
      <c r="K842">
        <v>83</v>
      </c>
      <c r="L842">
        <v>150</v>
      </c>
      <c r="M842">
        <v>1</v>
      </c>
      <c r="N842">
        <v>1</v>
      </c>
      <c r="O842">
        <v>24</v>
      </c>
      <c r="P842">
        <v>9.2222000000000008</v>
      </c>
      <c r="Q842">
        <v>55.333300000000001</v>
      </c>
      <c r="R842">
        <v>9</v>
      </c>
      <c r="S842">
        <v>30</v>
      </c>
      <c r="T842">
        <v>34</v>
      </c>
      <c r="U842">
        <v>1</v>
      </c>
      <c r="V842">
        <v>34</v>
      </c>
      <c r="W842">
        <v>6.8</v>
      </c>
      <c r="X842" s="1">
        <v>43487</v>
      </c>
      <c r="Y842">
        <v>0</v>
      </c>
      <c r="Z842">
        <v>4</v>
      </c>
      <c r="AA842">
        <v>2</v>
      </c>
      <c r="AB842">
        <v>0</v>
      </c>
      <c r="AC842">
        <v>6</v>
      </c>
      <c r="AD842">
        <v>1</v>
      </c>
      <c r="AE842">
        <v>0</v>
      </c>
      <c r="AF842">
        <v>0</v>
      </c>
      <c r="AG842">
        <v>0</v>
      </c>
      <c r="AH842">
        <v>196</v>
      </c>
      <c r="AI842">
        <v>96</v>
      </c>
      <c r="AJ842">
        <v>30</v>
      </c>
      <c r="AK842">
        <v>70</v>
      </c>
    </row>
    <row r="843" spans="1:37" x14ac:dyDescent="0.2">
      <c r="A843">
        <v>536043</v>
      </c>
      <c r="B843" t="s">
        <v>482</v>
      </c>
      <c r="C843">
        <v>21</v>
      </c>
      <c r="D843" t="s">
        <v>1687</v>
      </c>
      <c r="E843" t="s">
        <v>1702</v>
      </c>
      <c r="F843" t="s">
        <v>502</v>
      </c>
      <c r="G843" t="s">
        <v>2156</v>
      </c>
      <c r="H843">
        <v>7</v>
      </c>
      <c r="I843">
        <v>7</v>
      </c>
      <c r="J843">
        <v>2</v>
      </c>
      <c r="K843">
        <v>12</v>
      </c>
      <c r="L843">
        <v>46</v>
      </c>
      <c r="M843">
        <v>0</v>
      </c>
      <c r="N843">
        <v>0</v>
      </c>
      <c r="O843">
        <v>5</v>
      </c>
      <c r="P843">
        <v>2.4</v>
      </c>
      <c r="Q843">
        <v>26.087</v>
      </c>
      <c r="R843">
        <v>7</v>
      </c>
      <c r="S843">
        <v>153</v>
      </c>
      <c r="T843">
        <v>107</v>
      </c>
      <c r="U843">
        <v>12</v>
      </c>
      <c r="V843">
        <v>8.9167000000000005</v>
      </c>
      <c r="W843">
        <v>4.1961000000000004</v>
      </c>
      <c r="X843" s="1">
        <v>43540</v>
      </c>
      <c r="Y843">
        <v>0</v>
      </c>
      <c r="Z843">
        <v>7</v>
      </c>
      <c r="AA843">
        <v>2</v>
      </c>
      <c r="AB843">
        <v>0</v>
      </c>
      <c r="AC843">
        <v>1</v>
      </c>
      <c r="AD843">
        <v>0</v>
      </c>
      <c r="AE843">
        <v>0</v>
      </c>
      <c r="AF843">
        <v>0</v>
      </c>
      <c r="AG843">
        <v>3</v>
      </c>
      <c r="AH843">
        <v>402</v>
      </c>
      <c r="AI843">
        <v>-18</v>
      </c>
      <c r="AJ843">
        <v>380</v>
      </c>
      <c r="AK843">
        <v>40</v>
      </c>
    </row>
    <row r="844" spans="1:37" x14ac:dyDescent="0.2">
      <c r="A844">
        <v>842903</v>
      </c>
      <c r="B844" t="s">
        <v>482</v>
      </c>
      <c r="C844">
        <v>21</v>
      </c>
      <c r="D844" t="s">
        <v>1687</v>
      </c>
      <c r="E844" t="s">
        <v>1705</v>
      </c>
      <c r="F844" t="s">
        <v>609</v>
      </c>
      <c r="G844" t="s">
        <v>2156</v>
      </c>
      <c r="H844">
        <v>8</v>
      </c>
      <c r="I844">
        <v>8</v>
      </c>
      <c r="J844">
        <v>0</v>
      </c>
      <c r="K844">
        <v>40</v>
      </c>
      <c r="L844">
        <v>86</v>
      </c>
      <c r="M844">
        <v>1</v>
      </c>
      <c r="N844">
        <v>0</v>
      </c>
      <c r="O844">
        <v>11</v>
      </c>
      <c r="P844">
        <v>5</v>
      </c>
      <c r="Q844">
        <v>46.511600000000001</v>
      </c>
      <c r="R844">
        <v>8</v>
      </c>
      <c r="S844">
        <v>0</v>
      </c>
      <c r="T844">
        <v>0</v>
      </c>
      <c r="U844">
        <v>0</v>
      </c>
      <c r="Y844">
        <v>0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5</v>
      </c>
      <c r="AF844">
        <v>0</v>
      </c>
      <c r="AG844">
        <v>2</v>
      </c>
      <c r="AH844">
        <v>101</v>
      </c>
      <c r="AI844">
        <v>21</v>
      </c>
      <c r="AJ844">
        <v>0</v>
      </c>
      <c r="AK844">
        <v>80</v>
      </c>
    </row>
    <row r="845" spans="1:37" x14ac:dyDescent="0.2">
      <c r="A845">
        <v>513365</v>
      </c>
      <c r="B845" t="s">
        <v>482</v>
      </c>
      <c r="C845">
        <v>21</v>
      </c>
      <c r="D845" t="s">
        <v>1687</v>
      </c>
      <c r="E845" t="s">
        <v>1694</v>
      </c>
      <c r="F845" t="s">
        <v>1695</v>
      </c>
      <c r="G845" t="s">
        <v>2156</v>
      </c>
      <c r="H845">
        <v>6</v>
      </c>
      <c r="I845">
        <v>6</v>
      </c>
      <c r="J845">
        <v>1</v>
      </c>
      <c r="K845">
        <v>26</v>
      </c>
      <c r="L845">
        <v>29</v>
      </c>
      <c r="M845">
        <v>0</v>
      </c>
      <c r="N845">
        <v>1</v>
      </c>
      <c r="O845">
        <v>16</v>
      </c>
      <c r="P845">
        <v>5.2</v>
      </c>
      <c r="Q845">
        <v>89.655199999999994</v>
      </c>
      <c r="R845">
        <v>6</v>
      </c>
      <c r="S845">
        <v>126</v>
      </c>
      <c r="T845">
        <v>105</v>
      </c>
      <c r="U845">
        <v>4</v>
      </c>
      <c r="V845">
        <v>26.25</v>
      </c>
      <c r="W845">
        <v>5</v>
      </c>
      <c r="X845" s="1">
        <v>43518</v>
      </c>
      <c r="Y845">
        <v>0</v>
      </c>
      <c r="Z845">
        <v>7</v>
      </c>
      <c r="AA845">
        <v>2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198</v>
      </c>
      <c r="AI845">
        <v>38</v>
      </c>
      <c r="AJ845">
        <v>150</v>
      </c>
      <c r="AK845">
        <v>10</v>
      </c>
    </row>
    <row r="846" spans="1:37" x14ac:dyDescent="0.2">
      <c r="A846">
        <v>513366</v>
      </c>
      <c r="B846" t="s">
        <v>482</v>
      </c>
      <c r="C846">
        <v>21</v>
      </c>
      <c r="D846" t="s">
        <v>1687</v>
      </c>
      <c r="E846" t="s">
        <v>1696</v>
      </c>
      <c r="F846" t="s">
        <v>726</v>
      </c>
      <c r="G846" t="s">
        <v>2156</v>
      </c>
      <c r="H846">
        <v>4</v>
      </c>
      <c r="I846">
        <v>4</v>
      </c>
      <c r="J846">
        <v>2</v>
      </c>
      <c r="K846">
        <v>5</v>
      </c>
      <c r="L846">
        <v>14</v>
      </c>
      <c r="M846">
        <v>0</v>
      </c>
      <c r="N846">
        <v>0</v>
      </c>
      <c r="O846">
        <v>4</v>
      </c>
      <c r="P846">
        <v>2.5</v>
      </c>
      <c r="Q846">
        <v>35.714300000000001</v>
      </c>
      <c r="R846">
        <v>4</v>
      </c>
      <c r="S846">
        <v>0</v>
      </c>
      <c r="T846">
        <v>0</v>
      </c>
      <c r="U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-5</v>
      </c>
      <c r="AI846">
        <v>-5</v>
      </c>
      <c r="AJ846">
        <v>0</v>
      </c>
      <c r="AK846">
        <v>0</v>
      </c>
    </row>
    <row r="847" spans="1:37" x14ac:dyDescent="0.2">
      <c r="A847">
        <v>513367</v>
      </c>
      <c r="B847" t="s">
        <v>482</v>
      </c>
      <c r="C847">
        <v>21</v>
      </c>
      <c r="D847" t="s">
        <v>1687</v>
      </c>
      <c r="E847" t="s">
        <v>1697</v>
      </c>
      <c r="F847" t="s">
        <v>767</v>
      </c>
      <c r="G847" t="s">
        <v>2156</v>
      </c>
      <c r="H847">
        <v>4</v>
      </c>
      <c r="I847">
        <v>4</v>
      </c>
      <c r="J847">
        <v>2</v>
      </c>
      <c r="K847">
        <v>5</v>
      </c>
      <c r="L847">
        <v>11</v>
      </c>
      <c r="M847">
        <v>0</v>
      </c>
      <c r="N847">
        <v>0</v>
      </c>
      <c r="O847">
        <v>3</v>
      </c>
      <c r="P847">
        <v>2.5</v>
      </c>
      <c r="Q847">
        <v>45.454500000000003</v>
      </c>
      <c r="R847">
        <v>4</v>
      </c>
      <c r="S847">
        <v>54</v>
      </c>
      <c r="T847">
        <v>57</v>
      </c>
      <c r="U847">
        <v>2</v>
      </c>
      <c r="V847">
        <v>28.5</v>
      </c>
      <c r="W847">
        <v>6.3333000000000004</v>
      </c>
      <c r="X847" s="1">
        <v>43492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55</v>
      </c>
      <c r="AI847">
        <v>5</v>
      </c>
      <c r="AJ847">
        <v>50</v>
      </c>
      <c r="AK847">
        <v>0</v>
      </c>
    </row>
    <row r="848" spans="1:37" x14ac:dyDescent="0.2">
      <c r="A848">
        <v>842899</v>
      </c>
      <c r="B848" t="s">
        <v>482</v>
      </c>
      <c r="C848">
        <v>21</v>
      </c>
      <c r="D848" t="s">
        <v>1687</v>
      </c>
      <c r="E848" t="s">
        <v>1604</v>
      </c>
      <c r="F848" t="s">
        <v>1704</v>
      </c>
      <c r="G848" t="s">
        <v>2156</v>
      </c>
      <c r="H848">
        <v>4</v>
      </c>
      <c r="I848">
        <v>4</v>
      </c>
      <c r="J848">
        <v>1</v>
      </c>
      <c r="K848">
        <v>13</v>
      </c>
      <c r="L848">
        <v>24</v>
      </c>
      <c r="M848">
        <v>0</v>
      </c>
      <c r="N848">
        <v>0</v>
      </c>
      <c r="O848">
        <v>9</v>
      </c>
      <c r="P848">
        <v>4.3333000000000004</v>
      </c>
      <c r="Q848">
        <v>54.166699999999999</v>
      </c>
      <c r="R848">
        <v>4</v>
      </c>
      <c r="S848">
        <v>0</v>
      </c>
      <c r="T848">
        <v>0</v>
      </c>
      <c r="U848">
        <v>0</v>
      </c>
      <c r="Y848">
        <v>0</v>
      </c>
      <c r="Z848">
        <v>0</v>
      </c>
      <c r="AA848">
        <v>0</v>
      </c>
      <c r="AB848">
        <v>0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13</v>
      </c>
      <c r="AI848">
        <v>3</v>
      </c>
      <c r="AJ848">
        <v>0</v>
      </c>
      <c r="AK848">
        <v>10</v>
      </c>
    </row>
    <row r="849" spans="1:37" x14ac:dyDescent="0.2">
      <c r="A849">
        <v>1210062</v>
      </c>
      <c r="B849" t="s">
        <v>482</v>
      </c>
      <c r="C849">
        <v>21</v>
      </c>
      <c r="D849" t="s">
        <v>342</v>
      </c>
      <c r="E849" t="s">
        <v>1096</v>
      </c>
      <c r="F849" t="s">
        <v>1720</v>
      </c>
      <c r="G849" t="s">
        <v>2156</v>
      </c>
      <c r="H849">
        <v>5</v>
      </c>
      <c r="I849">
        <v>5</v>
      </c>
      <c r="J849">
        <v>1</v>
      </c>
      <c r="K849">
        <v>12</v>
      </c>
      <c r="L849">
        <v>30</v>
      </c>
      <c r="M849">
        <v>1</v>
      </c>
      <c r="N849">
        <v>0</v>
      </c>
      <c r="O849">
        <v>7</v>
      </c>
      <c r="P849">
        <v>3</v>
      </c>
      <c r="Q849">
        <v>40</v>
      </c>
      <c r="R849">
        <v>5</v>
      </c>
      <c r="S849">
        <v>0</v>
      </c>
      <c r="T849">
        <v>0</v>
      </c>
      <c r="U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1</v>
      </c>
      <c r="AG849">
        <v>2</v>
      </c>
      <c r="AH849">
        <v>33</v>
      </c>
      <c r="AI849">
        <v>-7</v>
      </c>
      <c r="AJ849">
        <v>0</v>
      </c>
      <c r="AK849">
        <v>40</v>
      </c>
    </row>
    <row r="850" spans="1:37" x14ac:dyDescent="0.2">
      <c r="A850">
        <v>502856</v>
      </c>
      <c r="B850" t="s">
        <v>482</v>
      </c>
      <c r="C850">
        <v>21</v>
      </c>
      <c r="D850" t="s">
        <v>342</v>
      </c>
      <c r="E850" t="s">
        <v>1280</v>
      </c>
      <c r="F850" t="s">
        <v>1289</v>
      </c>
      <c r="G850" t="s">
        <v>2156</v>
      </c>
      <c r="H850">
        <v>10</v>
      </c>
      <c r="I850">
        <v>10</v>
      </c>
      <c r="J850">
        <v>0</v>
      </c>
      <c r="K850">
        <v>62</v>
      </c>
      <c r="L850">
        <v>98</v>
      </c>
      <c r="M850">
        <v>2</v>
      </c>
      <c r="N850">
        <v>4</v>
      </c>
      <c r="O850">
        <v>41</v>
      </c>
      <c r="P850">
        <v>6.2</v>
      </c>
      <c r="Q850">
        <v>63.265300000000003</v>
      </c>
      <c r="R850">
        <v>10</v>
      </c>
      <c r="S850">
        <v>186</v>
      </c>
      <c r="T850">
        <v>154</v>
      </c>
      <c r="U850">
        <v>14</v>
      </c>
      <c r="V850">
        <v>11</v>
      </c>
      <c r="W850">
        <v>4.9676999999999998</v>
      </c>
      <c r="X850" s="1">
        <v>43542</v>
      </c>
      <c r="Y850">
        <v>1</v>
      </c>
      <c r="Z850">
        <v>14</v>
      </c>
      <c r="AA850">
        <v>7</v>
      </c>
      <c r="AB850">
        <v>0</v>
      </c>
      <c r="AC850">
        <v>4</v>
      </c>
      <c r="AD850">
        <v>0</v>
      </c>
      <c r="AE850">
        <v>0</v>
      </c>
      <c r="AF850">
        <v>0</v>
      </c>
      <c r="AG850">
        <v>0</v>
      </c>
      <c r="AH850">
        <v>602</v>
      </c>
      <c r="AI850">
        <v>92</v>
      </c>
      <c r="AJ850">
        <v>470</v>
      </c>
      <c r="AK850">
        <v>40</v>
      </c>
    </row>
    <row r="851" spans="1:37" x14ac:dyDescent="0.2">
      <c r="A851">
        <v>1210063</v>
      </c>
      <c r="B851" t="s">
        <v>482</v>
      </c>
      <c r="C851">
        <v>21</v>
      </c>
      <c r="D851" t="s">
        <v>342</v>
      </c>
      <c r="E851" t="s">
        <v>1721</v>
      </c>
      <c r="F851" t="s">
        <v>1722</v>
      </c>
      <c r="G851" t="s">
        <v>2156</v>
      </c>
      <c r="H851">
        <v>10</v>
      </c>
      <c r="I851">
        <v>10</v>
      </c>
      <c r="J851">
        <v>1</v>
      </c>
      <c r="K851">
        <v>35</v>
      </c>
      <c r="L851">
        <v>90</v>
      </c>
      <c r="M851">
        <v>0</v>
      </c>
      <c r="N851">
        <v>1</v>
      </c>
      <c r="O851">
        <v>14</v>
      </c>
      <c r="P851">
        <v>3.8889</v>
      </c>
      <c r="Q851">
        <v>38.8889</v>
      </c>
      <c r="R851">
        <v>10</v>
      </c>
      <c r="S851">
        <v>72</v>
      </c>
      <c r="T851">
        <v>43</v>
      </c>
      <c r="U851">
        <v>4</v>
      </c>
      <c r="V851">
        <v>10.75</v>
      </c>
      <c r="W851">
        <v>3.5832999999999999</v>
      </c>
      <c r="X851" s="1">
        <v>43538</v>
      </c>
      <c r="Y851">
        <v>0</v>
      </c>
      <c r="Z851">
        <v>2</v>
      </c>
      <c r="AA851">
        <v>1</v>
      </c>
      <c r="AB851">
        <v>0</v>
      </c>
      <c r="AC851">
        <v>2</v>
      </c>
      <c r="AD851">
        <v>0</v>
      </c>
      <c r="AE851">
        <v>0</v>
      </c>
      <c r="AF851">
        <v>1</v>
      </c>
      <c r="AG851">
        <v>3</v>
      </c>
      <c r="AH851">
        <v>247</v>
      </c>
      <c r="AI851">
        <v>17</v>
      </c>
      <c r="AJ851">
        <v>160</v>
      </c>
      <c r="AK851">
        <v>70</v>
      </c>
    </row>
    <row r="852" spans="1:37" x14ac:dyDescent="0.2">
      <c r="A852">
        <v>512995</v>
      </c>
      <c r="B852" t="s">
        <v>482</v>
      </c>
      <c r="C852">
        <v>21</v>
      </c>
      <c r="D852" t="s">
        <v>342</v>
      </c>
      <c r="E852" t="s">
        <v>1390</v>
      </c>
      <c r="F852" t="s">
        <v>595</v>
      </c>
      <c r="G852" t="s">
        <v>2156</v>
      </c>
      <c r="H852">
        <v>10</v>
      </c>
      <c r="I852">
        <v>10</v>
      </c>
      <c r="J852">
        <v>0</v>
      </c>
      <c r="K852">
        <v>119</v>
      </c>
      <c r="L852">
        <v>170</v>
      </c>
      <c r="M852">
        <v>5</v>
      </c>
      <c r="N852">
        <v>6</v>
      </c>
      <c r="O852">
        <v>41</v>
      </c>
      <c r="P852">
        <v>11.9</v>
      </c>
      <c r="Q852">
        <v>70</v>
      </c>
      <c r="R852">
        <v>10</v>
      </c>
      <c r="S852">
        <v>199</v>
      </c>
      <c r="T852">
        <v>159</v>
      </c>
      <c r="U852">
        <v>8</v>
      </c>
      <c r="V852">
        <v>19.875</v>
      </c>
      <c r="W852">
        <v>4.7939999999999996</v>
      </c>
      <c r="X852" s="1">
        <v>43512</v>
      </c>
      <c r="Y852">
        <v>1</v>
      </c>
      <c r="Z852">
        <v>35</v>
      </c>
      <c r="AA852">
        <v>4</v>
      </c>
      <c r="AB852">
        <v>0</v>
      </c>
      <c r="AC852">
        <v>2</v>
      </c>
      <c r="AD852">
        <v>0</v>
      </c>
      <c r="AE852">
        <v>0</v>
      </c>
      <c r="AF852">
        <v>0</v>
      </c>
      <c r="AG852">
        <v>0</v>
      </c>
      <c r="AH852">
        <v>566</v>
      </c>
      <c r="AI852">
        <v>226</v>
      </c>
      <c r="AJ852">
        <v>320</v>
      </c>
      <c r="AK852">
        <v>20</v>
      </c>
    </row>
    <row r="853" spans="1:37" x14ac:dyDescent="0.2">
      <c r="A853">
        <v>820453</v>
      </c>
      <c r="B853" t="s">
        <v>482</v>
      </c>
      <c r="C853">
        <v>21</v>
      </c>
      <c r="D853" t="s">
        <v>342</v>
      </c>
      <c r="E853" t="s">
        <v>1716</v>
      </c>
      <c r="F853" t="s">
        <v>1717</v>
      </c>
      <c r="G853" t="s">
        <v>2156</v>
      </c>
      <c r="H853">
        <v>7</v>
      </c>
      <c r="I853">
        <v>7</v>
      </c>
      <c r="J853">
        <v>0</v>
      </c>
      <c r="K853">
        <v>128</v>
      </c>
      <c r="L853">
        <v>142</v>
      </c>
      <c r="M853">
        <v>6</v>
      </c>
      <c r="N853">
        <v>5</v>
      </c>
      <c r="O853">
        <v>70</v>
      </c>
      <c r="P853">
        <v>18.285699999999999</v>
      </c>
      <c r="Q853">
        <v>90.140799999999999</v>
      </c>
      <c r="R853">
        <v>7</v>
      </c>
      <c r="S853">
        <v>0</v>
      </c>
      <c r="T853">
        <v>0</v>
      </c>
      <c r="U853">
        <v>0</v>
      </c>
      <c r="Y853">
        <v>0</v>
      </c>
      <c r="Z853">
        <v>0</v>
      </c>
      <c r="AA853">
        <v>0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324</v>
      </c>
      <c r="AI853">
        <v>314</v>
      </c>
      <c r="AJ853">
        <v>0</v>
      </c>
      <c r="AK853">
        <v>10</v>
      </c>
    </row>
    <row r="854" spans="1:37" x14ac:dyDescent="0.2">
      <c r="A854">
        <v>512674</v>
      </c>
      <c r="B854" t="s">
        <v>482</v>
      </c>
      <c r="C854">
        <v>21</v>
      </c>
      <c r="D854" t="s">
        <v>342</v>
      </c>
      <c r="E854" t="s">
        <v>896</v>
      </c>
      <c r="F854" t="s">
        <v>1708</v>
      </c>
      <c r="G854" t="s">
        <v>2156</v>
      </c>
      <c r="H854">
        <v>10</v>
      </c>
      <c r="I854">
        <v>10</v>
      </c>
      <c r="J854">
        <v>0</v>
      </c>
      <c r="K854">
        <v>52</v>
      </c>
      <c r="L854">
        <v>73</v>
      </c>
      <c r="M854">
        <v>3</v>
      </c>
      <c r="N854">
        <v>2</v>
      </c>
      <c r="O854">
        <v>12</v>
      </c>
      <c r="P854">
        <v>5.2</v>
      </c>
      <c r="Q854">
        <v>71.232900000000001</v>
      </c>
      <c r="R854">
        <v>10</v>
      </c>
      <c r="S854">
        <v>76</v>
      </c>
      <c r="T854">
        <v>76</v>
      </c>
      <c r="U854">
        <v>5</v>
      </c>
      <c r="V854">
        <v>15.2</v>
      </c>
      <c r="W854">
        <v>6</v>
      </c>
      <c r="X854" s="1">
        <v>43501</v>
      </c>
      <c r="Y854">
        <v>0</v>
      </c>
      <c r="Z854">
        <v>12</v>
      </c>
      <c r="AA854">
        <v>2</v>
      </c>
      <c r="AB854">
        <v>0</v>
      </c>
      <c r="AC854">
        <v>2</v>
      </c>
      <c r="AD854">
        <v>0</v>
      </c>
      <c r="AE854">
        <v>0</v>
      </c>
      <c r="AF854">
        <v>0</v>
      </c>
      <c r="AG854">
        <v>0</v>
      </c>
      <c r="AH854">
        <v>199</v>
      </c>
      <c r="AI854">
        <v>49</v>
      </c>
      <c r="AJ854">
        <v>130</v>
      </c>
      <c r="AK854">
        <v>20</v>
      </c>
    </row>
    <row r="855" spans="1:37" x14ac:dyDescent="0.2">
      <c r="A855">
        <v>512987</v>
      </c>
      <c r="B855" t="s">
        <v>482</v>
      </c>
      <c r="C855">
        <v>21</v>
      </c>
      <c r="D855" t="s">
        <v>342</v>
      </c>
      <c r="E855" t="s">
        <v>1711</v>
      </c>
      <c r="F855" t="s">
        <v>1712</v>
      </c>
      <c r="G855" t="s">
        <v>2156</v>
      </c>
      <c r="H855">
        <v>7</v>
      </c>
      <c r="I855">
        <v>7</v>
      </c>
      <c r="J855">
        <v>0</v>
      </c>
      <c r="K855">
        <v>58</v>
      </c>
      <c r="L855">
        <v>77</v>
      </c>
      <c r="M855">
        <v>6</v>
      </c>
      <c r="N855">
        <v>0</v>
      </c>
      <c r="O855">
        <v>16</v>
      </c>
      <c r="P855">
        <v>8.2857000000000003</v>
      </c>
      <c r="Q855">
        <v>75.324700000000007</v>
      </c>
      <c r="R855">
        <v>7</v>
      </c>
      <c r="S855">
        <v>108</v>
      </c>
      <c r="T855">
        <v>85</v>
      </c>
      <c r="U855">
        <v>3</v>
      </c>
      <c r="V855">
        <v>28.333300000000001</v>
      </c>
      <c r="W855">
        <v>4.7222</v>
      </c>
      <c r="X855" s="1">
        <v>43485</v>
      </c>
      <c r="Y855">
        <v>0</v>
      </c>
      <c r="Z855">
        <v>5</v>
      </c>
      <c r="AA855">
        <v>2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204</v>
      </c>
      <c r="AI855">
        <v>94</v>
      </c>
      <c r="AJ855">
        <v>100</v>
      </c>
      <c r="AK855">
        <v>10</v>
      </c>
    </row>
    <row r="856" spans="1:37" x14ac:dyDescent="0.2">
      <c r="A856">
        <v>512985</v>
      </c>
      <c r="B856" t="s">
        <v>482</v>
      </c>
      <c r="C856">
        <v>21</v>
      </c>
      <c r="D856" t="s">
        <v>342</v>
      </c>
      <c r="E856" t="s">
        <v>1710</v>
      </c>
      <c r="F856" t="s">
        <v>752</v>
      </c>
      <c r="G856" t="s">
        <v>2156</v>
      </c>
      <c r="H856">
        <v>6</v>
      </c>
      <c r="I856">
        <v>6</v>
      </c>
      <c r="J856">
        <v>0</v>
      </c>
      <c r="K856">
        <v>24</v>
      </c>
      <c r="L856">
        <v>57</v>
      </c>
      <c r="M856">
        <v>1</v>
      </c>
      <c r="N856">
        <v>0</v>
      </c>
      <c r="O856">
        <v>7</v>
      </c>
      <c r="P856">
        <v>4</v>
      </c>
      <c r="Q856">
        <v>42.1053</v>
      </c>
      <c r="R856">
        <v>6</v>
      </c>
      <c r="S856">
        <v>0</v>
      </c>
      <c r="T856">
        <v>0</v>
      </c>
      <c r="U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3</v>
      </c>
      <c r="AF856">
        <v>0</v>
      </c>
      <c r="AG856">
        <v>0</v>
      </c>
      <c r="AH856">
        <v>25</v>
      </c>
      <c r="AI856">
        <v>-5</v>
      </c>
      <c r="AJ856">
        <v>0</v>
      </c>
      <c r="AK856">
        <v>30</v>
      </c>
    </row>
    <row r="857" spans="1:37" x14ac:dyDescent="0.2">
      <c r="A857">
        <v>825585</v>
      </c>
      <c r="B857" t="s">
        <v>482</v>
      </c>
      <c r="C857">
        <v>21</v>
      </c>
      <c r="D857" t="s">
        <v>342</v>
      </c>
      <c r="E857" t="s">
        <v>1718</v>
      </c>
      <c r="F857" t="s">
        <v>1719</v>
      </c>
      <c r="G857" t="s">
        <v>2156</v>
      </c>
      <c r="H857">
        <v>4</v>
      </c>
      <c r="I857">
        <v>4</v>
      </c>
      <c r="J857">
        <v>0</v>
      </c>
      <c r="K857">
        <v>78</v>
      </c>
      <c r="L857">
        <v>100</v>
      </c>
      <c r="M857">
        <v>2</v>
      </c>
      <c r="N857">
        <v>3</v>
      </c>
      <c r="O857">
        <v>37</v>
      </c>
      <c r="P857">
        <v>19.5</v>
      </c>
      <c r="Q857">
        <v>78</v>
      </c>
      <c r="R857">
        <v>4</v>
      </c>
      <c r="S857">
        <v>0</v>
      </c>
      <c r="T857">
        <v>0</v>
      </c>
      <c r="U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136</v>
      </c>
      <c r="AI857">
        <v>136</v>
      </c>
      <c r="AJ857">
        <v>0</v>
      </c>
      <c r="AK857">
        <v>0</v>
      </c>
    </row>
    <row r="858" spans="1:37" x14ac:dyDescent="0.2">
      <c r="A858">
        <v>512983</v>
      </c>
      <c r="B858" t="s">
        <v>482</v>
      </c>
      <c r="C858">
        <v>21</v>
      </c>
      <c r="D858" t="s">
        <v>342</v>
      </c>
      <c r="E858" t="s">
        <v>1138</v>
      </c>
      <c r="F858" t="s">
        <v>1709</v>
      </c>
      <c r="G858" t="s">
        <v>2156</v>
      </c>
      <c r="H858">
        <v>9</v>
      </c>
      <c r="I858">
        <v>9</v>
      </c>
      <c r="J858">
        <v>5</v>
      </c>
      <c r="K858">
        <v>4</v>
      </c>
      <c r="L858">
        <v>13</v>
      </c>
      <c r="M858">
        <v>0</v>
      </c>
      <c r="N858">
        <v>0</v>
      </c>
      <c r="O858">
        <v>2</v>
      </c>
      <c r="P858">
        <v>1</v>
      </c>
      <c r="Q858">
        <v>30.769200000000001</v>
      </c>
      <c r="R858">
        <v>9</v>
      </c>
      <c r="S858">
        <v>96</v>
      </c>
      <c r="T858">
        <v>76</v>
      </c>
      <c r="U858">
        <v>4</v>
      </c>
      <c r="V858">
        <v>19</v>
      </c>
      <c r="W858">
        <v>4.75</v>
      </c>
      <c r="X858" s="1">
        <v>43483</v>
      </c>
      <c r="Y858">
        <v>0</v>
      </c>
      <c r="Z858">
        <v>7</v>
      </c>
      <c r="AA858">
        <v>2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144</v>
      </c>
      <c r="AI858">
        <v>-6</v>
      </c>
      <c r="AJ858">
        <v>140</v>
      </c>
      <c r="AK858">
        <v>10</v>
      </c>
    </row>
    <row r="859" spans="1:37" x14ac:dyDescent="0.2">
      <c r="A859">
        <v>294332</v>
      </c>
      <c r="B859" t="s">
        <v>482</v>
      </c>
      <c r="C859">
        <v>21</v>
      </c>
      <c r="D859" t="s">
        <v>342</v>
      </c>
      <c r="E859" t="s">
        <v>1706</v>
      </c>
      <c r="F859" t="s">
        <v>1707</v>
      </c>
      <c r="G859" t="s">
        <v>2156</v>
      </c>
      <c r="H859">
        <v>4</v>
      </c>
      <c r="I859">
        <v>4</v>
      </c>
      <c r="J859">
        <v>0</v>
      </c>
      <c r="K859">
        <v>16</v>
      </c>
      <c r="L859">
        <v>28</v>
      </c>
      <c r="M859">
        <v>1</v>
      </c>
      <c r="N859">
        <v>0</v>
      </c>
      <c r="O859">
        <v>8</v>
      </c>
      <c r="P859">
        <v>4</v>
      </c>
      <c r="Q859">
        <v>57.142899999999997</v>
      </c>
      <c r="R859">
        <v>4</v>
      </c>
      <c r="S859">
        <v>79</v>
      </c>
      <c r="T859">
        <v>59</v>
      </c>
      <c r="U859">
        <v>9</v>
      </c>
      <c r="V859">
        <v>6.5556000000000001</v>
      </c>
      <c r="W859">
        <v>4.4809999999999999</v>
      </c>
      <c r="X859" s="1">
        <v>43542</v>
      </c>
      <c r="Y859">
        <v>1</v>
      </c>
      <c r="Z859">
        <v>8</v>
      </c>
      <c r="AA859">
        <v>3</v>
      </c>
      <c r="AB859">
        <v>0</v>
      </c>
      <c r="AC859">
        <v>2</v>
      </c>
      <c r="AD859">
        <v>0</v>
      </c>
      <c r="AE859">
        <v>0</v>
      </c>
      <c r="AF859">
        <v>0</v>
      </c>
      <c r="AG859">
        <v>1</v>
      </c>
      <c r="AH859">
        <v>327</v>
      </c>
      <c r="AI859">
        <v>-3</v>
      </c>
      <c r="AJ859">
        <v>300</v>
      </c>
      <c r="AK859">
        <v>30</v>
      </c>
    </row>
    <row r="860" spans="1:37" x14ac:dyDescent="0.2">
      <c r="A860">
        <v>1212253</v>
      </c>
      <c r="B860" t="s">
        <v>482</v>
      </c>
      <c r="C860">
        <v>21</v>
      </c>
      <c r="D860" t="s">
        <v>342</v>
      </c>
      <c r="E860" t="s">
        <v>1723</v>
      </c>
      <c r="F860" t="s">
        <v>1724</v>
      </c>
      <c r="G860" t="s">
        <v>2156</v>
      </c>
      <c r="H860">
        <v>8</v>
      </c>
      <c r="I860">
        <v>8</v>
      </c>
      <c r="J860">
        <v>2</v>
      </c>
      <c r="K860">
        <v>23</v>
      </c>
      <c r="L860">
        <v>31</v>
      </c>
      <c r="M860">
        <v>2</v>
      </c>
      <c r="N860">
        <v>0</v>
      </c>
      <c r="O860">
        <v>10</v>
      </c>
      <c r="P860">
        <v>3.8332999999999999</v>
      </c>
      <c r="Q860">
        <v>74.1935</v>
      </c>
      <c r="R860">
        <v>8</v>
      </c>
      <c r="S860">
        <v>67</v>
      </c>
      <c r="T860">
        <v>59</v>
      </c>
      <c r="U860">
        <v>3</v>
      </c>
      <c r="V860">
        <v>19.666699999999999</v>
      </c>
      <c r="W860">
        <v>5.2835999999999999</v>
      </c>
      <c r="X860" s="1">
        <v>43512</v>
      </c>
      <c r="Y860">
        <v>0</v>
      </c>
      <c r="Z860">
        <v>11</v>
      </c>
      <c r="AA860">
        <v>3</v>
      </c>
      <c r="AB860">
        <v>0</v>
      </c>
      <c r="AC860">
        <v>5</v>
      </c>
      <c r="AD860">
        <v>0</v>
      </c>
      <c r="AE860">
        <v>0</v>
      </c>
      <c r="AF860">
        <v>0</v>
      </c>
      <c r="AG860">
        <v>0</v>
      </c>
      <c r="AH860">
        <v>175</v>
      </c>
      <c r="AI860">
        <v>25</v>
      </c>
      <c r="AJ860">
        <v>100</v>
      </c>
      <c r="AK860">
        <v>50</v>
      </c>
    </row>
    <row r="861" spans="1:37" x14ac:dyDescent="0.2">
      <c r="A861">
        <v>512988</v>
      </c>
      <c r="B861" t="s">
        <v>482</v>
      </c>
      <c r="C861">
        <v>21</v>
      </c>
      <c r="D861" t="s">
        <v>342</v>
      </c>
      <c r="E861" t="s">
        <v>1697</v>
      </c>
      <c r="F861" t="s">
        <v>1713</v>
      </c>
      <c r="G861" t="s">
        <v>2156</v>
      </c>
      <c r="H861">
        <v>8</v>
      </c>
      <c r="I861">
        <v>8</v>
      </c>
      <c r="J861">
        <v>1</v>
      </c>
      <c r="K861">
        <v>48</v>
      </c>
      <c r="L861">
        <v>118</v>
      </c>
      <c r="M861">
        <v>0</v>
      </c>
      <c r="N861">
        <v>0</v>
      </c>
      <c r="O861">
        <v>16</v>
      </c>
      <c r="P861">
        <v>6.8571</v>
      </c>
      <c r="Q861">
        <v>40.677999999999997</v>
      </c>
      <c r="R861">
        <v>8</v>
      </c>
      <c r="S861">
        <v>0</v>
      </c>
      <c r="T861">
        <v>0</v>
      </c>
      <c r="U861">
        <v>0</v>
      </c>
      <c r="Y861">
        <v>0</v>
      </c>
      <c r="Z861">
        <v>0</v>
      </c>
      <c r="AA861">
        <v>0</v>
      </c>
      <c r="AB861">
        <v>0</v>
      </c>
      <c r="AC861">
        <v>5</v>
      </c>
      <c r="AD861">
        <v>2</v>
      </c>
      <c r="AE861">
        <v>8</v>
      </c>
      <c r="AF861">
        <v>0</v>
      </c>
      <c r="AG861">
        <v>2</v>
      </c>
      <c r="AH861">
        <v>188</v>
      </c>
      <c r="AI861">
        <v>18</v>
      </c>
      <c r="AJ861">
        <v>0</v>
      </c>
      <c r="AK861">
        <v>170</v>
      </c>
    </row>
    <row r="862" spans="1:37" x14ac:dyDescent="0.2">
      <c r="A862">
        <v>788857</v>
      </c>
      <c r="B862" t="s">
        <v>482</v>
      </c>
      <c r="C862">
        <v>21</v>
      </c>
      <c r="D862" t="s">
        <v>342</v>
      </c>
      <c r="E862" t="s">
        <v>623</v>
      </c>
      <c r="F862" t="s">
        <v>1715</v>
      </c>
      <c r="G862" t="s">
        <v>2156</v>
      </c>
      <c r="H862">
        <v>6</v>
      </c>
      <c r="I862">
        <v>6</v>
      </c>
      <c r="J862">
        <v>1</v>
      </c>
      <c r="K862">
        <v>10</v>
      </c>
      <c r="L862">
        <v>18</v>
      </c>
      <c r="M862">
        <v>0</v>
      </c>
      <c r="N862">
        <v>0</v>
      </c>
      <c r="O862">
        <v>5</v>
      </c>
      <c r="P862">
        <v>2</v>
      </c>
      <c r="Q862">
        <v>55.555599999999998</v>
      </c>
      <c r="R862">
        <v>6</v>
      </c>
      <c r="S862">
        <v>48</v>
      </c>
      <c r="T862">
        <v>60</v>
      </c>
      <c r="U862">
        <v>3</v>
      </c>
      <c r="V862">
        <v>20</v>
      </c>
      <c r="W862">
        <v>7.5</v>
      </c>
      <c r="X862" s="1">
        <v>43494</v>
      </c>
      <c r="Y862">
        <v>0</v>
      </c>
      <c r="Z862">
        <v>13</v>
      </c>
      <c r="AA862">
        <v>6</v>
      </c>
      <c r="AB862">
        <v>0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80</v>
      </c>
      <c r="AI862">
        <v>0</v>
      </c>
      <c r="AJ862">
        <v>70</v>
      </c>
      <c r="AK862">
        <v>10</v>
      </c>
    </row>
    <row r="863" spans="1:37" x14ac:dyDescent="0.2">
      <c r="A863">
        <v>512993</v>
      </c>
      <c r="B863" t="s">
        <v>482</v>
      </c>
      <c r="C863">
        <v>21</v>
      </c>
      <c r="D863" t="s">
        <v>342</v>
      </c>
      <c r="E863" t="s">
        <v>639</v>
      </c>
      <c r="F863" t="s">
        <v>1714</v>
      </c>
      <c r="G863" t="s">
        <v>2156</v>
      </c>
      <c r="H863">
        <v>6</v>
      </c>
      <c r="I863">
        <v>6</v>
      </c>
      <c r="J863">
        <v>0</v>
      </c>
      <c r="K863">
        <v>42</v>
      </c>
      <c r="L863">
        <v>99</v>
      </c>
      <c r="M863">
        <v>1</v>
      </c>
      <c r="N863">
        <v>0</v>
      </c>
      <c r="O863">
        <v>15</v>
      </c>
      <c r="P863">
        <v>7</v>
      </c>
      <c r="Q863">
        <v>42.424199999999999</v>
      </c>
      <c r="R863">
        <v>6</v>
      </c>
      <c r="S863">
        <v>0</v>
      </c>
      <c r="T863">
        <v>0</v>
      </c>
      <c r="U863">
        <v>0</v>
      </c>
      <c r="Y863">
        <v>0</v>
      </c>
      <c r="Z863">
        <v>0</v>
      </c>
      <c r="AA863">
        <v>0</v>
      </c>
      <c r="AB863">
        <v>0</v>
      </c>
      <c r="AC863">
        <v>2</v>
      </c>
      <c r="AD863">
        <v>0</v>
      </c>
      <c r="AE863">
        <v>0</v>
      </c>
      <c r="AF863">
        <v>0</v>
      </c>
      <c r="AG863">
        <v>0</v>
      </c>
      <c r="AH863">
        <v>43</v>
      </c>
      <c r="AI863">
        <v>23</v>
      </c>
      <c r="AJ863">
        <v>0</v>
      </c>
      <c r="AK863">
        <v>20</v>
      </c>
    </row>
    <row r="864" spans="1:37" x14ac:dyDescent="0.2">
      <c r="A864">
        <v>1210972</v>
      </c>
      <c r="B864" t="s">
        <v>482</v>
      </c>
      <c r="C864">
        <v>21</v>
      </c>
      <c r="D864" t="s">
        <v>347</v>
      </c>
      <c r="E864" t="s">
        <v>1001</v>
      </c>
      <c r="F864" t="s">
        <v>1741</v>
      </c>
      <c r="G864" t="s">
        <v>2156</v>
      </c>
      <c r="H864">
        <v>6</v>
      </c>
      <c r="I864">
        <v>6</v>
      </c>
      <c r="J864">
        <v>4</v>
      </c>
      <c r="K864">
        <v>7</v>
      </c>
      <c r="L864">
        <v>21</v>
      </c>
      <c r="M864">
        <v>0</v>
      </c>
      <c r="N864">
        <v>0</v>
      </c>
      <c r="O864">
        <v>4</v>
      </c>
      <c r="P864">
        <v>3.5</v>
      </c>
      <c r="Q864">
        <v>33.333300000000001</v>
      </c>
      <c r="R864">
        <v>6</v>
      </c>
      <c r="S864">
        <v>18</v>
      </c>
      <c r="T864">
        <v>25</v>
      </c>
      <c r="U864">
        <v>1</v>
      </c>
      <c r="V864">
        <v>25</v>
      </c>
      <c r="W864">
        <v>8.3332999999999995</v>
      </c>
      <c r="X864" s="1">
        <v>43479</v>
      </c>
      <c r="Y864">
        <v>0</v>
      </c>
      <c r="Z864">
        <v>5</v>
      </c>
      <c r="AA864">
        <v>2</v>
      </c>
      <c r="AB864">
        <v>0</v>
      </c>
      <c r="AC864">
        <v>3</v>
      </c>
      <c r="AD864">
        <v>0</v>
      </c>
      <c r="AE864">
        <v>0</v>
      </c>
      <c r="AF864">
        <v>0</v>
      </c>
      <c r="AG864">
        <v>0</v>
      </c>
      <c r="AH864">
        <v>47</v>
      </c>
      <c r="AI864">
        <v>-3</v>
      </c>
      <c r="AJ864">
        <v>20</v>
      </c>
      <c r="AK864">
        <v>30</v>
      </c>
    </row>
    <row r="865" spans="1:37" x14ac:dyDescent="0.2">
      <c r="A865">
        <v>1210977</v>
      </c>
      <c r="B865" t="s">
        <v>482</v>
      </c>
      <c r="C865">
        <v>21</v>
      </c>
      <c r="D865" t="s">
        <v>347</v>
      </c>
      <c r="E865" t="s">
        <v>687</v>
      </c>
      <c r="F865" t="s">
        <v>1742</v>
      </c>
      <c r="G865" t="s">
        <v>2156</v>
      </c>
      <c r="H865">
        <v>2</v>
      </c>
      <c r="I865">
        <v>2</v>
      </c>
      <c r="J865">
        <v>1</v>
      </c>
      <c r="K865">
        <v>9</v>
      </c>
      <c r="L865">
        <v>14</v>
      </c>
      <c r="M865">
        <v>0</v>
      </c>
      <c r="N865">
        <v>0</v>
      </c>
      <c r="O865">
        <v>9</v>
      </c>
      <c r="P865">
        <v>9</v>
      </c>
      <c r="Q865">
        <v>64.285700000000006</v>
      </c>
      <c r="R865">
        <v>2</v>
      </c>
      <c r="S865">
        <v>6</v>
      </c>
      <c r="T865">
        <v>9</v>
      </c>
      <c r="U865">
        <v>0</v>
      </c>
      <c r="W865">
        <v>9</v>
      </c>
      <c r="Y865">
        <v>0</v>
      </c>
      <c r="Z865">
        <v>2</v>
      </c>
      <c r="AA865">
        <v>2</v>
      </c>
      <c r="AB865">
        <v>0</v>
      </c>
      <c r="AC865">
        <v>2</v>
      </c>
      <c r="AD865">
        <v>0</v>
      </c>
      <c r="AE865">
        <v>0</v>
      </c>
      <c r="AF865">
        <v>0</v>
      </c>
      <c r="AG865">
        <v>0</v>
      </c>
      <c r="AH865">
        <v>29</v>
      </c>
      <c r="AI865">
        <v>9</v>
      </c>
      <c r="AJ865">
        <v>0</v>
      </c>
      <c r="AK865">
        <v>20</v>
      </c>
    </row>
    <row r="866" spans="1:37" x14ac:dyDescent="0.2">
      <c r="A866">
        <v>514917</v>
      </c>
      <c r="B866" t="s">
        <v>482</v>
      </c>
      <c r="C866">
        <v>21</v>
      </c>
      <c r="D866" t="s">
        <v>347</v>
      </c>
      <c r="E866" t="s">
        <v>543</v>
      </c>
      <c r="F866" t="s">
        <v>1729</v>
      </c>
      <c r="G866" t="s">
        <v>2156</v>
      </c>
      <c r="H866">
        <v>5</v>
      </c>
      <c r="I866">
        <v>5</v>
      </c>
      <c r="J866">
        <v>0</v>
      </c>
      <c r="K866">
        <v>52</v>
      </c>
      <c r="L866">
        <v>52</v>
      </c>
      <c r="M866">
        <v>4</v>
      </c>
      <c r="N866">
        <v>1</v>
      </c>
      <c r="O866">
        <v>26</v>
      </c>
      <c r="P866">
        <v>10.4</v>
      </c>
      <c r="Q866">
        <v>100</v>
      </c>
      <c r="R866">
        <v>5</v>
      </c>
      <c r="S866">
        <v>66</v>
      </c>
      <c r="T866">
        <v>72</v>
      </c>
      <c r="U866">
        <v>3</v>
      </c>
      <c r="V866">
        <v>24</v>
      </c>
      <c r="W866">
        <v>6.5454999999999997</v>
      </c>
      <c r="X866" s="1">
        <v>43490</v>
      </c>
      <c r="Y866">
        <v>0</v>
      </c>
      <c r="Z866">
        <v>1</v>
      </c>
      <c r="AA866">
        <v>3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178</v>
      </c>
      <c r="AI866">
        <v>108</v>
      </c>
      <c r="AJ866">
        <v>60</v>
      </c>
      <c r="AK866">
        <v>10</v>
      </c>
    </row>
    <row r="867" spans="1:37" x14ac:dyDescent="0.2">
      <c r="A867">
        <v>517073</v>
      </c>
      <c r="B867" t="s">
        <v>482</v>
      </c>
      <c r="C867">
        <v>21</v>
      </c>
      <c r="D867" t="s">
        <v>347</v>
      </c>
      <c r="E867" t="s">
        <v>1402</v>
      </c>
      <c r="F867" t="s">
        <v>1732</v>
      </c>
      <c r="G867" t="s">
        <v>2156</v>
      </c>
      <c r="H867">
        <v>1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R867">
        <v>1</v>
      </c>
      <c r="S867">
        <v>0</v>
      </c>
      <c r="T867">
        <v>0</v>
      </c>
      <c r="U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</row>
    <row r="868" spans="1:37" x14ac:dyDescent="0.2">
      <c r="A868">
        <v>820354</v>
      </c>
      <c r="B868" t="s">
        <v>482</v>
      </c>
      <c r="C868">
        <v>21</v>
      </c>
      <c r="D868" t="s">
        <v>347</v>
      </c>
      <c r="E868" t="s">
        <v>1629</v>
      </c>
      <c r="F868" t="s">
        <v>1338</v>
      </c>
      <c r="G868" t="s">
        <v>2156</v>
      </c>
      <c r="H868">
        <v>4</v>
      </c>
      <c r="I868">
        <v>4</v>
      </c>
      <c r="J868">
        <v>2</v>
      </c>
      <c r="K868">
        <v>2</v>
      </c>
      <c r="L868">
        <v>13</v>
      </c>
      <c r="M868">
        <v>0</v>
      </c>
      <c r="N868">
        <v>0</v>
      </c>
      <c r="O868">
        <v>1</v>
      </c>
      <c r="P868">
        <v>1</v>
      </c>
      <c r="Q868">
        <v>15.384600000000001</v>
      </c>
      <c r="R868">
        <v>4</v>
      </c>
      <c r="S868">
        <v>0</v>
      </c>
      <c r="T868">
        <v>0</v>
      </c>
      <c r="U868">
        <v>0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1</v>
      </c>
      <c r="AH868">
        <v>22</v>
      </c>
      <c r="AI868">
        <v>2</v>
      </c>
      <c r="AJ868">
        <v>0</v>
      </c>
      <c r="AK868">
        <v>20</v>
      </c>
    </row>
    <row r="869" spans="1:37" x14ac:dyDescent="0.2">
      <c r="A869">
        <v>563689</v>
      </c>
      <c r="B869" t="s">
        <v>482</v>
      </c>
      <c r="C869">
        <v>21</v>
      </c>
      <c r="D869" t="s">
        <v>347</v>
      </c>
      <c r="E869" t="s">
        <v>963</v>
      </c>
      <c r="F869" t="s">
        <v>1735</v>
      </c>
      <c r="G869" t="s">
        <v>2156</v>
      </c>
      <c r="H869">
        <v>4</v>
      </c>
      <c r="I869">
        <v>4</v>
      </c>
      <c r="J869">
        <v>1</v>
      </c>
      <c r="K869">
        <v>9</v>
      </c>
      <c r="L869">
        <v>21</v>
      </c>
      <c r="M869">
        <v>0</v>
      </c>
      <c r="N869">
        <v>0</v>
      </c>
      <c r="O869">
        <v>5</v>
      </c>
      <c r="P869">
        <v>3</v>
      </c>
      <c r="Q869">
        <v>42.857100000000003</v>
      </c>
      <c r="R869">
        <v>4</v>
      </c>
      <c r="S869">
        <v>0</v>
      </c>
      <c r="T869">
        <v>0</v>
      </c>
      <c r="U869">
        <v>0</v>
      </c>
      <c r="Y869">
        <v>0</v>
      </c>
      <c r="Z869">
        <v>0</v>
      </c>
      <c r="AA869">
        <v>0</v>
      </c>
      <c r="AB869">
        <v>0</v>
      </c>
      <c r="AC869">
        <v>2</v>
      </c>
      <c r="AD869">
        <v>0</v>
      </c>
      <c r="AE869">
        <v>0</v>
      </c>
      <c r="AF869">
        <v>0</v>
      </c>
      <c r="AG869">
        <v>0</v>
      </c>
      <c r="AH869">
        <v>19</v>
      </c>
      <c r="AI869">
        <v>-1</v>
      </c>
      <c r="AJ869">
        <v>0</v>
      </c>
      <c r="AK869">
        <v>20</v>
      </c>
    </row>
    <row r="870" spans="1:37" x14ac:dyDescent="0.2">
      <c r="A870">
        <v>515430</v>
      </c>
      <c r="B870" t="s">
        <v>482</v>
      </c>
      <c r="C870">
        <v>21</v>
      </c>
      <c r="D870" t="s">
        <v>347</v>
      </c>
      <c r="E870" t="s">
        <v>936</v>
      </c>
      <c r="F870" t="s">
        <v>1730</v>
      </c>
      <c r="G870" t="s">
        <v>2156</v>
      </c>
      <c r="H870">
        <v>7</v>
      </c>
      <c r="I870">
        <v>7</v>
      </c>
      <c r="J870">
        <v>0</v>
      </c>
      <c r="K870">
        <v>53</v>
      </c>
      <c r="L870">
        <v>63</v>
      </c>
      <c r="M870">
        <v>4</v>
      </c>
      <c r="N870">
        <v>0</v>
      </c>
      <c r="O870">
        <v>25</v>
      </c>
      <c r="P870">
        <v>7.5713999999999997</v>
      </c>
      <c r="Q870">
        <v>84.126999999999995</v>
      </c>
      <c r="R870">
        <v>7</v>
      </c>
      <c r="S870">
        <v>111</v>
      </c>
      <c r="T870">
        <v>83</v>
      </c>
      <c r="U870">
        <v>2</v>
      </c>
      <c r="V870">
        <v>41.5</v>
      </c>
      <c r="W870">
        <v>4.4865000000000004</v>
      </c>
      <c r="X870" s="1">
        <v>43483</v>
      </c>
      <c r="Y870">
        <v>0</v>
      </c>
      <c r="Z870">
        <v>4</v>
      </c>
      <c r="AA870">
        <v>4</v>
      </c>
      <c r="AB870">
        <v>0</v>
      </c>
      <c r="AC870">
        <v>4</v>
      </c>
      <c r="AD870">
        <v>0</v>
      </c>
      <c r="AE870">
        <v>2</v>
      </c>
      <c r="AF870">
        <v>1</v>
      </c>
      <c r="AG870">
        <v>3</v>
      </c>
      <c r="AH870">
        <v>307</v>
      </c>
      <c r="AI870">
        <v>107</v>
      </c>
      <c r="AJ870">
        <v>90</v>
      </c>
      <c r="AK870">
        <v>110</v>
      </c>
    </row>
    <row r="871" spans="1:37" x14ac:dyDescent="0.2">
      <c r="A871">
        <v>805743</v>
      </c>
      <c r="B871" t="s">
        <v>482</v>
      </c>
      <c r="C871">
        <v>21</v>
      </c>
      <c r="D871" t="s">
        <v>347</v>
      </c>
      <c r="E871" t="s">
        <v>1737</v>
      </c>
      <c r="F871" t="s">
        <v>1349</v>
      </c>
      <c r="G871" t="s">
        <v>2156</v>
      </c>
      <c r="H871">
        <v>3</v>
      </c>
      <c r="I871">
        <v>3</v>
      </c>
      <c r="J871">
        <v>2</v>
      </c>
      <c r="K871">
        <v>4</v>
      </c>
      <c r="L871">
        <v>10</v>
      </c>
      <c r="M871">
        <v>0</v>
      </c>
      <c r="N871">
        <v>0</v>
      </c>
      <c r="O871">
        <v>4</v>
      </c>
      <c r="P871">
        <v>4</v>
      </c>
      <c r="Q871">
        <v>40</v>
      </c>
      <c r="R871">
        <v>3</v>
      </c>
      <c r="S871">
        <v>6</v>
      </c>
      <c r="T871">
        <v>8</v>
      </c>
      <c r="U871">
        <v>0</v>
      </c>
      <c r="W871">
        <v>8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-6</v>
      </c>
      <c r="AI871">
        <v>-6</v>
      </c>
      <c r="AJ871">
        <v>0</v>
      </c>
      <c r="AK871">
        <v>0</v>
      </c>
    </row>
    <row r="872" spans="1:37" x14ac:dyDescent="0.2">
      <c r="A872">
        <v>858970</v>
      </c>
      <c r="B872" t="s">
        <v>482</v>
      </c>
      <c r="C872">
        <v>21</v>
      </c>
      <c r="D872" t="s">
        <v>347</v>
      </c>
      <c r="E872" t="s">
        <v>672</v>
      </c>
      <c r="F872" t="s">
        <v>1738</v>
      </c>
      <c r="G872" t="s">
        <v>2156</v>
      </c>
      <c r="H872">
        <v>10</v>
      </c>
      <c r="I872">
        <v>10</v>
      </c>
      <c r="J872">
        <v>0</v>
      </c>
      <c r="K872">
        <v>172</v>
      </c>
      <c r="L872">
        <v>160</v>
      </c>
      <c r="M872">
        <v>16</v>
      </c>
      <c r="N872">
        <v>7</v>
      </c>
      <c r="O872">
        <v>40</v>
      </c>
      <c r="P872">
        <v>17.2</v>
      </c>
      <c r="Q872">
        <v>107.5</v>
      </c>
      <c r="R872">
        <v>10</v>
      </c>
      <c r="S872">
        <v>40</v>
      </c>
      <c r="T872">
        <v>37</v>
      </c>
      <c r="U872">
        <v>2</v>
      </c>
      <c r="V872">
        <v>18.5</v>
      </c>
      <c r="W872">
        <v>5.55</v>
      </c>
      <c r="X872" s="1">
        <v>43477</v>
      </c>
      <c r="Y872">
        <v>0</v>
      </c>
      <c r="Z872">
        <v>6</v>
      </c>
      <c r="AA872">
        <v>4</v>
      </c>
      <c r="AB872">
        <v>0</v>
      </c>
      <c r="AC872">
        <v>4</v>
      </c>
      <c r="AD872">
        <v>0</v>
      </c>
      <c r="AE872">
        <v>0</v>
      </c>
      <c r="AF872">
        <v>1</v>
      </c>
      <c r="AG872">
        <v>0</v>
      </c>
      <c r="AH872">
        <v>502</v>
      </c>
      <c r="AI872">
        <v>392</v>
      </c>
      <c r="AJ872">
        <v>50</v>
      </c>
      <c r="AK872">
        <v>60</v>
      </c>
    </row>
    <row r="873" spans="1:37" x14ac:dyDescent="0.2">
      <c r="A873">
        <v>930303</v>
      </c>
      <c r="B873" t="s">
        <v>482</v>
      </c>
      <c r="C873">
        <v>21</v>
      </c>
      <c r="D873" t="s">
        <v>347</v>
      </c>
      <c r="E873" t="s">
        <v>1739</v>
      </c>
      <c r="F873" t="s">
        <v>1740</v>
      </c>
      <c r="G873" t="s">
        <v>2156</v>
      </c>
      <c r="H873">
        <v>8</v>
      </c>
      <c r="I873">
        <v>8</v>
      </c>
      <c r="J873">
        <v>0</v>
      </c>
      <c r="K873">
        <v>134</v>
      </c>
      <c r="L873">
        <v>155</v>
      </c>
      <c r="M873">
        <v>10</v>
      </c>
      <c r="N873">
        <v>5</v>
      </c>
      <c r="O873">
        <v>52</v>
      </c>
      <c r="P873">
        <v>16.75</v>
      </c>
      <c r="Q873">
        <v>86.451599999999999</v>
      </c>
      <c r="R873">
        <v>8</v>
      </c>
      <c r="S873">
        <v>12</v>
      </c>
      <c r="T873">
        <v>12</v>
      </c>
      <c r="U873">
        <v>3</v>
      </c>
      <c r="V873">
        <v>4</v>
      </c>
      <c r="W873">
        <v>6</v>
      </c>
      <c r="X873" s="1">
        <v>43536</v>
      </c>
      <c r="Y873">
        <v>0</v>
      </c>
      <c r="Z873">
        <v>3</v>
      </c>
      <c r="AA873">
        <v>0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418</v>
      </c>
      <c r="AI873">
        <v>328</v>
      </c>
      <c r="AJ873">
        <v>80</v>
      </c>
      <c r="AK873">
        <v>10</v>
      </c>
    </row>
    <row r="874" spans="1:37" x14ac:dyDescent="0.2">
      <c r="A874">
        <v>1322322</v>
      </c>
      <c r="B874" t="s">
        <v>482</v>
      </c>
      <c r="C874">
        <v>21</v>
      </c>
      <c r="D874" t="s">
        <v>347</v>
      </c>
      <c r="E874" t="s">
        <v>1745</v>
      </c>
      <c r="F874" t="s">
        <v>1746</v>
      </c>
      <c r="G874" t="s">
        <v>2156</v>
      </c>
      <c r="H874">
        <v>2</v>
      </c>
      <c r="I874">
        <v>2</v>
      </c>
      <c r="J874">
        <v>1</v>
      </c>
      <c r="K874">
        <v>0</v>
      </c>
      <c r="L874">
        <v>4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2</v>
      </c>
      <c r="S874">
        <v>0</v>
      </c>
      <c r="T874">
        <v>0</v>
      </c>
      <c r="U874">
        <v>0</v>
      </c>
      <c r="Y874">
        <v>0</v>
      </c>
      <c r="Z874">
        <v>0</v>
      </c>
      <c r="AA874">
        <v>0</v>
      </c>
      <c r="AB874">
        <v>0</v>
      </c>
      <c r="AC874">
        <v>2</v>
      </c>
      <c r="AD874">
        <v>0</v>
      </c>
      <c r="AE874">
        <v>0</v>
      </c>
      <c r="AF874">
        <v>0</v>
      </c>
      <c r="AG874">
        <v>0</v>
      </c>
      <c r="AH874">
        <v>10</v>
      </c>
      <c r="AI874">
        <v>-10</v>
      </c>
      <c r="AJ874">
        <v>0</v>
      </c>
      <c r="AK874">
        <v>20</v>
      </c>
    </row>
    <row r="875" spans="1:37" x14ac:dyDescent="0.2">
      <c r="A875">
        <v>341351</v>
      </c>
      <c r="B875" t="s">
        <v>482</v>
      </c>
      <c r="C875">
        <v>21</v>
      </c>
      <c r="D875" t="s">
        <v>347</v>
      </c>
      <c r="E875" t="s">
        <v>523</v>
      </c>
      <c r="F875" t="s">
        <v>1725</v>
      </c>
      <c r="G875" t="s">
        <v>2156</v>
      </c>
      <c r="H875">
        <v>1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R875">
        <v>1</v>
      </c>
      <c r="S875">
        <v>6</v>
      </c>
      <c r="T875">
        <v>1</v>
      </c>
      <c r="U875">
        <v>0</v>
      </c>
      <c r="W875">
        <v>1</v>
      </c>
      <c r="Y875">
        <v>0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1</v>
      </c>
      <c r="AF875">
        <v>0</v>
      </c>
      <c r="AG875">
        <v>0</v>
      </c>
      <c r="AH875">
        <v>10</v>
      </c>
      <c r="AI875">
        <v>0</v>
      </c>
      <c r="AJ875">
        <v>0</v>
      </c>
      <c r="AK875">
        <v>10</v>
      </c>
    </row>
    <row r="876" spans="1:37" x14ac:dyDescent="0.2">
      <c r="A876">
        <v>1273146</v>
      </c>
      <c r="B876" t="s">
        <v>482</v>
      </c>
      <c r="C876">
        <v>21</v>
      </c>
      <c r="D876" t="s">
        <v>347</v>
      </c>
      <c r="E876" t="s">
        <v>757</v>
      </c>
      <c r="F876" t="s">
        <v>1744</v>
      </c>
      <c r="G876" t="s">
        <v>2156</v>
      </c>
      <c r="H876">
        <v>7</v>
      </c>
      <c r="I876">
        <v>7</v>
      </c>
      <c r="J876">
        <v>1</v>
      </c>
      <c r="K876">
        <v>28</v>
      </c>
      <c r="L876">
        <v>48</v>
      </c>
      <c r="M876">
        <v>1</v>
      </c>
      <c r="N876">
        <v>0</v>
      </c>
      <c r="O876">
        <v>11</v>
      </c>
      <c r="P876">
        <v>4.6666999999999996</v>
      </c>
      <c r="Q876">
        <v>58.333300000000001</v>
      </c>
      <c r="R876">
        <v>7</v>
      </c>
      <c r="S876">
        <v>83</v>
      </c>
      <c r="T876">
        <v>102</v>
      </c>
      <c r="U876">
        <v>3</v>
      </c>
      <c r="V876">
        <v>34</v>
      </c>
      <c r="W876">
        <v>7.3734999999999999</v>
      </c>
      <c r="X876" s="1">
        <v>43517</v>
      </c>
      <c r="Y876">
        <v>0</v>
      </c>
      <c r="Z876">
        <v>14</v>
      </c>
      <c r="AA876">
        <v>5</v>
      </c>
      <c r="AB876">
        <v>0</v>
      </c>
      <c r="AC876">
        <v>1</v>
      </c>
      <c r="AD876">
        <v>0</v>
      </c>
      <c r="AE876">
        <v>0</v>
      </c>
      <c r="AF876">
        <v>0</v>
      </c>
      <c r="AG876">
        <v>1</v>
      </c>
      <c r="AH876">
        <v>119</v>
      </c>
      <c r="AI876">
        <v>19</v>
      </c>
      <c r="AJ876">
        <v>80</v>
      </c>
      <c r="AK876">
        <v>20</v>
      </c>
    </row>
    <row r="877" spans="1:37" x14ac:dyDescent="0.2">
      <c r="A877">
        <v>1225800</v>
      </c>
      <c r="B877" t="s">
        <v>482</v>
      </c>
      <c r="C877">
        <v>21</v>
      </c>
      <c r="D877" t="s">
        <v>347</v>
      </c>
      <c r="E877" t="s">
        <v>1743</v>
      </c>
      <c r="F877" t="s">
        <v>1734</v>
      </c>
      <c r="G877" t="s">
        <v>2156</v>
      </c>
      <c r="H877">
        <v>11</v>
      </c>
      <c r="I877">
        <v>11</v>
      </c>
      <c r="J877">
        <v>3</v>
      </c>
      <c r="K877">
        <v>22</v>
      </c>
      <c r="L877">
        <v>33</v>
      </c>
      <c r="M877">
        <v>0</v>
      </c>
      <c r="N877">
        <v>0</v>
      </c>
      <c r="O877">
        <v>8</v>
      </c>
      <c r="P877">
        <v>2.75</v>
      </c>
      <c r="Q877">
        <v>66.666700000000006</v>
      </c>
      <c r="R877">
        <v>11</v>
      </c>
      <c r="S877">
        <v>66</v>
      </c>
      <c r="T877">
        <v>75</v>
      </c>
      <c r="U877">
        <v>10</v>
      </c>
      <c r="V877">
        <v>7.5</v>
      </c>
      <c r="W877">
        <v>6.8182</v>
      </c>
      <c r="X877" s="1">
        <v>43540</v>
      </c>
      <c r="Y877">
        <v>0</v>
      </c>
      <c r="Z877">
        <v>11</v>
      </c>
      <c r="AA877">
        <v>10</v>
      </c>
      <c r="AB877">
        <v>0</v>
      </c>
      <c r="AC877">
        <v>3</v>
      </c>
      <c r="AD877">
        <v>0</v>
      </c>
      <c r="AE877">
        <v>0</v>
      </c>
      <c r="AF877">
        <v>0</v>
      </c>
      <c r="AG877">
        <v>1</v>
      </c>
      <c r="AH877">
        <v>322</v>
      </c>
      <c r="AI877">
        <v>12</v>
      </c>
      <c r="AJ877">
        <v>270</v>
      </c>
      <c r="AK877">
        <v>40</v>
      </c>
    </row>
    <row r="878" spans="1:37" x14ac:dyDescent="0.2">
      <c r="A878">
        <v>1326688</v>
      </c>
      <c r="B878" t="s">
        <v>482</v>
      </c>
      <c r="C878">
        <v>21</v>
      </c>
      <c r="D878" t="s">
        <v>347</v>
      </c>
      <c r="E878" t="s">
        <v>1747</v>
      </c>
      <c r="F878" t="s">
        <v>1748</v>
      </c>
      <c r="G878" t="s">
        <v>2156</v>
      </c>
      <c r="H878">
        <v>1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R878">
        <v>1</v>
      </c>
      <c r="S878">
        <v>0</v>
      </c>
      <c r="T878">
        <v>0</v>
      </c>
      <c r="U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</row>
    <row r="879" spans="1:37" x14ac:dyDescent="0.2">
      <c r="A879">
        <v>517075</v>
      </c>
      <c r="B879" t="s">
        <v>482</v>
      </c>
      <c r="C879">
        <v>21</v>
      </c>
      <c r="D879" t="s">
        <v>347</v>
      </c>
      <c r="E879" t="s">
        <v>1733</v>
      </c>
      <c r="F879" t="s">
        <v>1734</v>
      </c>
      <c r="G879" t="s">
        <v>2156</v>
      </c>
      <c r="H879">
        <v>4</v>
      </c>
      <c r="I879">
        <v>4</v>
      </c>
      <c r="J879">
        <v>0</v>
      </c>
      <c r="K879">
        <v>49</v>
      </c>
      <c r="L879">
        <v>42</v>
      </c>
      <c r="M879">
        <v>5</v>
      </c>
      <c r="N879">
        <v>2</v>
      </c>
      <c r="O879">
        <v>35</v>
      </c>
      <c r="P879">
        <v>12.25</v>
      </c>
      <c r="Q879">
        <v>116.66670000000001</v>
      </c>
      <c r="R879">
        <v>4</v>
      </c>
      <c r="S879">
        <v>90</v>
      </c>
      <c r="T879">
        <v>50</v>
      </c>
      <c r="U879">
        <v>6</v>
      </c>
      <c r="V879">
        <v>8.3332999999999995</v>
      </c>
      <c r="W879">
        <v>3.3332999999999999</v>
      </c>
      <c r="X879" s="1">
        <v>43562</v>
      </c>
      <c r="Y879">
        <v>2</v>
      </c>
      <c r="Z879">
        <v>3</v>
      </c>
      <c r="AA879">
        <v>4</v>
      </c>
      <c r="AB879">
        <v>0</v>
      </c>
      <c r="AC879">
        <v>1</v>
      </c>
      <c r="AD879">
        <v>0</v>
      </c>
      <c r="AE879">
        <v>1</v>
      </c>
      <c r="AF879">
        <v>1</v>
      </c>
      <c r="AG879">
        <v>0</v>
      </c>
      <c r="AH879">
        <v>508</v>
      </c>
      <c r="AI879">
        <v>158</v>
      </c>
      <c r="AJ879">
        <v>310</v>
      </c>
      <c r="AK879">
        <v>40</v>
      </c>
    </row>
    <row r="880" spans="1:37" x14ac:dyDescent="0.2">
      <c r="A880">
        <v>513437</v>
      </c>
      <c r="B880" t="s">
        <v>482</v>
      </c>
      <c r="C880">
        <v>21</v>
      </c>
      <c r="D880" t="s">
        <v>347</v>
      </c>
      <c r="E880" t="s">
        <v>572</v>
      </c>
      <c r="F880" t="s">
        <v>1038</v>
      </c>
      <c r="G880" t="s">
        <v>2156</v>
      </c>
      <c r="H880">
        <v>10</v>
      </c>
      <c r="I880">
        <v>10</v>
      </c>
      <c r="J880">
        <v>0</v>
      </c>
      <c r="K880">
        <v>105</v>
      </c>
      <c r="L880">
        <v>130</v>
      </c>
      <c r="M880">
        <v>3</v>
      </c>
      <c r="N880">
        <v>7</v>
      </c>
      <c r="O880">
        <v>19</v>
      </c>
      <c r="P880">
        <v>10.5</v>
      </c>
      <c r="Q880">
        <v>80.769199999999998</v>
      </c>
      <c r="R880">
        <v>10</v>
      </c>
      <c r="S880">
        <v>165</v>
      </c>
      <c r="T880">
        <v>85</v>
      </c>
      <c r="U880">
        <v>15</v>
      </c>
      <c r="V880">
        <v>5.6666999999999996</v>
      </c>
      <c r="W880">
        <v>3.0909</v>
      </c>
      <c r="X880" s="1">
        <v>43602</v>
      </c>
      <c r="Y880">
        <v>4</v>
      </c>
      <c r="Z880">
        <v>3</v>
      </c>
      <c r="AA880">
        <v>4</v>
      </c>
      <c r="AB880">
        <v>0</v>
      </c>
      <c r="AC880">
        <v>3</v>
      </c>
      <c r="AD880">
        <v>0</v>
      </c>
      <c r="AE880">
        <v>5</v>
      </c>
      <c r="AF880">
        <v>3</v>
      </c>
      <c r="AG880">
        <v>5</v>
      </c>
      <c r="AH880">
        <v>1102</v>
      </c>
      <c r="AI880">
        <v>202</v>
      </c>
      <c r="AJ880">
        <v>710</v>
      </c>
      <c r="AK880">
        <v>190</v>
      </c>
    </row>
    <row r="881" spans="1:37" x14ac:dyDescent="0.2">
      <c r="A881">
        <v>611892</v>
      </c>
      <c r="B881" t="s">
        <v>482</v>
      </c>
      <c r="C881">
        <v>21</v>
      </c>
      <c r="D881" t="s">
        <v>347</v>
      </c>
      <c r="E881" t="s">
        <v>1736</v>
      </c>
      <c r="G881" t="s">
        <v>2156</v>
      </c>
      <c r="H881">
        <v>8</v>
      </c>
      <c r="I881">
        <v>8</v>
      </c>
      <c r="J881">
        <v>1</v>
      </c>
      <c r="K881">
        <v>155</v>
      </c>
      <c r="L881">
        <v>177</v>
      </c>
      <c r="M881">
        <v>6</v>
      </c>
      <c r="N881">
        <v>10</v>
      </c>
      <c r="O881">
        <v>49</v>
      </c>
      <c r="P881">
        <v>22.142900000000001</v>
      </c>
      <c r="Q881">
        <v>87.570599999999999</v>
      </c>
      <c r="R881">
        <v>8</v>
      </c>
      <c r="S881">
        <v>132</v>
      </c>
      <c r="T881">
        <v>70</v>
      </c>
      <c r="U881">
        <v>12</v>
      </c>
      <c r="V881">
        <v>5.8333000000000004</v>
      </c>
      <c r="W881">
        <v>3.1818</v>
      </c>
      <c r="X881" s="1">
        <v>43536</v>
      </c>
      <c r="Y881">
        <v>1</v>
      </c>
      <c r="Z881">
        <v>17</v>
      </c>
      <c r="AA881">
        <v>0</v>
      </c>
      <c r="AB881">
        <v>0</v>
      </c>
      <c r="AC881">
        <v>4</v>
      </c>
      <c r="AD881">
        <v>0</v>
      </c>
      <c r="AE881">
        <v>4</v>
      </c>
      <c r="AF881">
        <v>0</v>
      </c>
      <c r="AG881">
        <v>2</v>
      </c>
      <c r="AH881">
        <v>861</v>
      </c>
      <c r="AI881">
        <v>321</v>
      </c>
      <c r="AJ881">
        <v>440</v>
      </c>
      <c r="AK881">
        <v>100</v>
      </c>
    </row>
    <row r="882" spans="1:37" x14ac:dyDescent="0.2">
      <c r="A882">
        <v>513276</v>
      </c>
      <c r="B882" t="s">
        <v>482</v>
      </c>
      <c r="C882">
        <v>21</v>
      </c>
      <c r="D882" t="s">
        <v>347</v>
      </c>
      <c r="E882" t="s">
        <v>630</v>
      </c>
      <c r="F882" t="s">
        <v>1727</v>
      </c>
      <c r="G882" t="s">
        <v>2156</v>
      </c>
      <c r="H882">
        <v>8</v>
      </c>
      <c r="I882">
        <v>8</v>
      </c>
      <c r="J882">
        <v>7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8</v>
      </c>
      <c r="S882">
        <v>18</v>
      </c>
      <c r="T882">
        <v>17</v>
      </c>
      <c r="U882">
        <v>0</v>
      </c>
      <c r="W882">
        <v>5.6666999999999996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2</v>
      </c>
      <c r="AH882">
        <v>20</v>
      </c>
      <c r="AI882">
        <v>-10</v>
      </c>
      <c r="AJ882">
        <v>10</v>
      </c>
      <c r="AK882">
        <v>20</v>
      </c>
    </row>
    <row r="883" spans="1:37" x14ac:dyDescent="0.2">
      <c r="A883">
        <v>514168</v>
      </c>
      <c r="B883" t="s">
        <v>482</v>
      </c>
      <c r="C883">
        <v>21</v>
      </c>
      <c r="D883" t="s">
        <v>347</v>
      </c>
      <c r="E883" t="s">
        <v>956</v>
      </c>
      <c r="F883" t="s">
        <v>1728</v>
      </c>
      <c r="G883" t="s">
        <v>2156</v>
      </c>
      <c r="H883">
        <v>6</v>
      </c>
      <c r="I883">
        <v>6</v>
      </c>
      <c r="J883">
        <v>3</v>
      </c>
      <c r="K883">
        <v>5</v>
      </c>
      <c r="L883">
        <v>9</v>
      </c>
      <c r="M883">
        <v>0</v>
      </c>
      <c r="N883">
        <v>0</v>
      </c>
      <c r="O883">
        <v>4</v>
      </c>
      <c r="P883">
        <v>1.6667000000000001</v>
      </c>
      <c r="Q883">
        <v>55.555599999999998</v>
      </c>
      <c r="R883">
        <v>6</v>
      </c>
      <c r="S883">
        <v>0</v>
      </c>
      <c r="T883">
        <v>0</v>
      </c>
      <c r="U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0</v>
      </c>
      <c r="AE883">
        <v>0</v>
      </c>
      <c r="AF883">
        <v>0</v>
      </c>
      <c r="AG883">
        <v>1</v>
      </c>
      <c r="AH883">
        <v>15</v>
      </c>
      <c r="AI883">
        <v>-5</v>
      </c>
      <c r="AJ883">
        <v>0</v>
      </c>
      <c r="AK883">
        <v>20</v>
      </c>
    </row>
    <row r="884" spans="1:37" x14ac:dyDescent="0.2">
      <c r="A884">
        <v>515699</v>
      </c>
      <c r="B884" t="s">
        <v>482</v>
      </c>
      <c r="C884">
        <v>21</v>
      </c>
      <c r="D884" t="s">
        <v>347</v>
      </c>
      <c r="E884" t="s">
        <v>511</v>
      </c>
      <c r="F884" t="s">
        <v>1731</v>
      </c>
      <c r="G884" t="s">
        <v>2156</v>
      </c>
      <c r="H884">
        <v>11</v>
      </c>
      <c r="I884">
        <v>11</v>
      </c>
      <c r="J884">
        <v>0</v>
      </c>
      <c r="K884">
        <v>232</v>
      </c>
      <c r="L884">
        <v>260</v>
      </c>
      <c r="M884">
        <v>6</v>
      </c>
      <c r="N884">
        <v>17</v>
      </c>
      <c r="O884">
        <v>50</v>
      </c>
      <c r="P884">
        <v>21.090900000000001</v>
      </c>
      <c r="Q884">
        <v>89.230800000000002</v>
      </c>
      <c r="R884">
        <v>11</v>
      </c>
      <c r="S884">
        <v>216</v>
      </c>
      <c r="T884">
        <v>148</v>
      </c>
      <c r="U884">
        <v>10</v>
      </c>
      <c r="V884">
        <v>14.8</v>
      </c>
      <c r="W884">
        <v>4.1111000000000004</v>
      </c>
      <c r="X884" s="1">
        <v>43509</v>
      </c>
      <c r="Y884">
        <v>2</v>
      </c>
      <c r="Z884">
        <v>14</v>
      </c>
      <c r="AA884">
        <v>0</v>
      </c>
      <c r="AB884">
        <v>0</v>
      </c>
      <c r="AC884">
        <v>5</v>
      </c>
      <c r="AD884">
        <v>0</v>
      </c>
      <c r="AE884">
        <v>0</v>
      </c>
      <c r="AF884">
        <v>0</v>
      </c>
      <c r="AG884">
        <v>4</v>
      </c>
      <c r="AH884">
        <v>1072</v>
      </c>
      <c r="AI884">
        <v>532</v>
      </c>
      <c r="AJ884">
        <v>450</v>
      </c>
      <c r="AK884">
        <v>90</v>
      </c>
    </row>
    <row r="885" spans="1:37" x14ac:dyDescent="0.2">
      <c r="A885">
        <v>487008</v>
      </c>
      <c r="B885" t="s">
        <v>482</v>
      </c>
      <c r="C885">
        <v>21</v>
      </c>
      <c r="D885" t="s">
        <v>347</v>
      </c>
      <c r="E885" t="s">
        <v>631</v>
      </c>
      <c r="F885" t="s">
        <v>1726</v>
      </c>
      <c r="G885" t="s">
        <v>2156</v>
      </c>
      <c r="H885">
        <v>1</v>
      </c>
      <c r="I885">
        <v>1</v>
      </c>
      <c r="J885">
        <v>0</v>
      </c>
      <c r="K885">
        <v>2</v>
      </c>
      <c r="L885">
        <v>2</v>
      </c>
      <c r="M885">
        <v>0</v>
      </c>
      <c r="N885">
        <v>0</v>
      </c>
      <c r="O885">
        <v>2</v>
      </c>
      <c r="P885">
        <v>2</v>
      </c>
      <c r="Q885">
        <v>100</v>
      </c>
      <c r="R885">
        <v>1</v>
      </c>
      <c r="S885">
        <v>0</v>
      </c>
      <c r="T885">
        <v>0</v>
      </c>
      <c r="U885">
        <v>0</v>
      </c>
      <c r="Y885">
        <v>0</v>
      </c>
      <c r="Z885">
        <v>0</v>
      </c>
      <c r="AA885">
        <v>0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12</v>
      </c>
      <c r="AI885">
        <v>2</v>
      </c>
      <c r="AJ885">
        <v>0</v>
      </c>
      <c r="AK885">
        <v>10</v>
      </c>
    </row>
    <row r="886" spans="1:37" x14ac:dyDescent="0.2">
      <c r="A886">
        <v>533352</v>
      </c>
      <c r="B886" t="s">
        <v>482</v>
      </c>
      <c r="C886">
        <v>21</v>
      </c>
      <c r="D886" t="s">
        <v>347</v>
      </c>
      <c r="E886" t="s">
        <v>531</v>
      </c>
      <c r="F886" t="s">
        <v>1506</v>
      </c>
      <c r="G886" t="s">
        <v>2156</v>
      </c>
      <c r="H886">
        <v>8</v>
      </c>
      <c r="I886">
        <v>8</v>
      </c>
      <c r="J886">
        <v>5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8</v>
      </c>
      <c r="S886">
        <v>84</v>
      </c>
      <c r="T886">
        <v>68</v>
      </c>
      <c r="U886">
        <v>4</v>
      </c>
      <c r="V886">
        <v>17</v>
      </c>
      <c r="W886">
        <v>4.8571</v>
      </c>
      <c r="X886" s="1">
        <v>43504</v>
      </c>
      <c r="Y886">
        <v>0</v>
      </c>
      <c r="Z886">
        <v>5</v>
      </c>
      <c r="AA886">
        <v>3</v>
      </c>
      <c r="AB886">
        <v>0</v>
      </c>
      <c r="AC886">
        <v>2</v>
      </c>
      <c r="AD886">
        <v>0</v>
      </c>
      <c r="AE886">
        <v>0</v>
      </c>
      <c r="AF886">
        <v>0</v>
      </c>
      <c r="AG886">
        <v>0</v>
      </c>
      <c r="AH886">
        <v>150</v>
      </c>
      <c r="AI886">
        <v>-10</v>
      </c>
      <c r="AJ886">
        <v>140</v>
      </c>
      <c r="AK886">
        <v>20</v>
      </c>
    </row>
    <row r="887" spans="1:37" x14ac:dyDescent="0.2">
      <c r="A887">
        <v>837387</v>
      </c>
      <c r="B887" t="s">
        <v>482</v>
      </c>
      <c r="C887">
        <v>21</v>
      </c>
      <c r="D887" t="s">
        <v>360</v>
      </c>
      <c r="E887" t="s">
        <v>1039</v>
      </c>
      <c r="F887" t="s">
        <v>1765</v>
      </c>
      <c r="G887" t="s">
        <v>2156</v>
      </c>
      <c r="H887">
        <v>7</v>
      </c>
      <c r="I887">
        <v>7</v>
      </c>
      <c r="J887">
        <v>2</v>
      </c>
      <c r="K887">
        <v>16</v>
      </c>
      <c r="L887">
        <v>24</v>
      </c>
      <c r="M887">
        <v>1</v>
      </c>
      <c r="N887">
        <v>1</v>
      </c>
      <c r="O887">
        <v>13</v>
      </c>
      <c r="P887">
        <v>3.2</v>
      </c>
      <c r="Q887">
        <v>66.666700000000006</v>
      </c>
      <c r="R887">
        <v>7</v>
      </c>
      <c r="S887">
        <v>162</v>
      </c>
      <c r="T887">
        <v>145</v>
      </c>
      <c r="U887">
        <v>13</v>
      </c>
      <c r="V887">
        <v>11.1538</v>
      </c>
      <c r="W887">
        <v>5.3704000000000001</v>
      </c>
      <c r="X887" s="1">
        <v>43598</v>
      </c>
      <c r="Y887">
        <v>1</v>
      </c>
      <c r="Z887">
        <v>5</v>
      </c>
      <c r="AA887">
        <v>4</v>
      </c>
      <c r="AB887">
        <v>0</v>
      </c>
      <c r="AC887">
        <v>3</v>
      </c>
      <c r="AD887">
        <v>0</v>
      </c>
      <c r="AE887">
        <v>0</v>
      </c>
      <c r="AF887">
        <v>1</v>
      </c>
      <c r="AG887">
        <v>2</v>
      </c>
      <c r="AH887">
        <v>549</v>
      </c>
      <c r="AI887">
        <v>19</v>
      </c>
      <c r="AJ887">
        <v>460</v>
      </c>
      <c r="AK887">
        <v>70</v>
      </c>
    </row>
    <row r="888" spans="1:37" x14ac:dyDescent="0.2">
      <c r="A888">
        <v>515487</v>
      </c>
      <c r="B888" t="s">
        <v>482</v>
      </c>
      <c r="C888">
        <v>21</v>
      </c>
      <c r="D888" t="s">
        <v>360</v>
      </c>
      <c r="E888" t="s">
        <v>1757</v>
      </c>
      <c r="F888" t="s">
        <v>1758</v>
      </c>
      <c r="G888" t="s">
        <v>2156</v>
      </c>
      <c r="H888">
        <v>5</v>
      </c>
      <c r="I888">
        <v>5</v>
      </c>
      <c r="J888">
        <v>0</v>
      </c>
      <c r="K888">
        <v>40</v>
      </c>
      <c r="L888">
        <v>62</v>
      </c>
      <c r="M888">
        <v>5</v>
      </c>
      <c r="N888">
        <v>0</v>
      </c>
      <c r="O888">
        <v>24</v>
      </c>
      <c r="P888">
        <v>8</v>
      </c>
      <c r="Q888">
        <v>64.516099999999994</v>
      </c>
      <c r="R888">
        <v>5</v>
      </c>
      <c r="S888">
        <v>109</v>
      </c>
      <c r="T888">
        <v>106</v>
      </c>
      <c r="U888">
        <v>8</v>
      </c>
      <c r="V888">
        <v>13.25</v>
      </c>
      <c r="W888">
        <v>5.8349000000000002</v>
      </c>
      <c r="X888" s="1">
        <v>12479</v>
      </c>
      <c r="Y888">
        <v>1</v>
      </c>
      <c r="Z888">
        <v>7</v>
      </c>
      <c r="AA888">
        <v>5</v>
      </c>
      <c r="AB888">
        <v>0</v>
      </c>
      <c r="AC888">
        <v>3</v>
      </c>
      <c r="AD888">
        <v>0</v>
      </c>
      <c r="AE888">
        <v>1</v>
      </c>
      <c r="AF888">
        <v>1</v>
      </c>
      <c r="AG888">
        <v>0</v>
      </c>
      <c r="AH888">
        <v>365</v>
      </c>
      <c r="AI888">
        <v>45</v>
      </c>
      <c r="AJ888">
        <v>260</v>
      </c>
      <c r="AK888">
        <v>60</v>
      </c>
    </row>
    <row r="889" spans="1:37" x14ac:dyDescent="0.2">
      <c r="A889">
        <v>1211012</v>
      </c>
      <c r="B889" t="s">
        <v>482</v>
      </c>
      <c r="C889">
        <v>21</v>
      </c>
      <c r="D889" t="s">
        <v>360</v>
      </c>
      <c r="E889" t="s">
        <v>1091</v>
      </c>
      <c r="F889" t="s">
        <v>1766</v>
      </c>
      <c r="G889" t="s">
        <v>2156</v>
      </c>
      <c r="H889">
        <v>8</v>
      </c>
      <c r="I889">
        <v>8</v>
      </c>
      <c r="J889">
        <v>1</v>
      </c>
      <c r="K889">
        <v>22</v>
      </c>
      <c r="L889">
        <v>49</v>
      </c>
      <c r="M889">
        <v>0</v>
      </c>
      <c r="N889">
        <v>1</v>
      </c>
      <c r="O889">
        <v>7</v>
      </c>
      <c r="P889">
        <v>3.1429</v>
      </c>
      <c r="Q889">
        <v>44.898000000000003</v>
      </c>
      <c r="R889">
        <v>8</v>
      </c>
      <c r="S889">
        <v>162</v>
      </c>
      <c r="T889">
        <v>127</v>
      </c>
      <c r="U889">
        <v>9</v>
      </c>
      <c r="V889">
        <v>14.1111</v>
      </c>
      <c r="W889">
        <v>4.7037000000000004</v>
      </c>
      <c r="X889" s="1">
        <v>43512</v>
      </c>
      <c r="Y889">
        <v>0</v>
      </c>
      <c r="Z889">
        <v>18</v>
      </c>
      <c r="AA889">
        <v>4</v>
      </c>
      <c r="AB889">
        <v>0</v>
      </c>
      <c r="AC889">
        <v>3</v>
      </c>
      <c r="AD889">
        <v>0</v>
      </c>
      <c r="AE889">
        <v>0</v>
      </c>
      <c r="AF889">
        <v>0</v>
      </c>
      <c r="AG889">
        <v>1</v>
      </c>
      <c r="AH889">
        <v>334</v>
      </c>
      <c r="AI889">
        <v>4</v>
      </c>
      <c r="AJ889">
        <v>290</v>
      </c>
      <c r="AK889">
        <v>40</v>
      </c>
    </row>
    <row r="890" spans="1:37" x14ac:dyDescent="0.2">
      <c r="A890">
        <v>515379</v>
      </c>
      <c r="B890" t="s">
        <v>482</v>
      </c>
      <c r="C890">
        <v>21</v>
      </c>
      <c r="D890" t="s">
        <v>360</v>
      </c>
      <c r="E890" t="s">
        <v>933</v>
      </c>
      <c r="F890" t="s">
        <v>1753</v>
      </c>
      <c r="G890" t="s">
        <v>2156</v>
      </c>
      <c r="H890">
        <v>10</v>
      </c>
      <c r="I890">
        <v>10</v>
      </c>
      <c r="J890">
        <v>1</v>
      </c>
      <c r="K890">
        <v>151</v>
      </c>
      <c r="L890">
        <v>232</v>
      </c>
      <c r="M890">
        <v>4</v>
      </c>
      <c r="N890">
        <v>5</v>
      </c>
      <c r="O890">
        <v>42</v>
      </c>
      <c r="P890">
        <v>16.777799999999999</v>
      </c>
      <c r="Q890">
        <v>65.086200000000005</v>
      </c>
      <c r="R890">
        <v>10</v>
      </c>
      <c r="S890">
        <v>114</v>
      </c>
      <c r="T890">
        <v>104</v>
      </c>
      <c r="U890">
        <v>6</v>
      </c>
      <c r="V890">
        <v>17.333300000000001</v>
      </c>
      <c r="W890">
        <v>5.4737</v>
      </c>
      <c r="X890" s="1">
        <v>43510</v>
      </c>
      <c r="Y890">
        <v>1</v>
      </c>
      <c r="Z890">
        <v>17</v>
      </c>
      <c r="AA890">
        <v>2</v>
      </c>
      <c r="AB890">
        <v>0</v>
      </c>
      <c r="AC890">
        <v>3</v>
      </c>
      <c r="AD890">
        <v>0</v>
      </c>
      <c r="AE890">
        <v>0</v>
      </c>
      <c r="AF890">
        <v>0</v>
      </c>
      <c r="AG890">
        <v>0</v>
      </c>
      <c r="AH890">
        <v>545</v>
      </c>
      <c r="AI890">
        <v>285</v>
      </c>
      <c r="AJ890">
        <v>230</v>
      </c>
      <c r="AK890">
        <v>30</v>
      </c>
    </row>
    <row r="891" spans="1:37" x14ac:dyDescent="0.2">
      <c r="A891">
        <v>1283651</v>
      </c>
      <c r="B891" t="s">
        <v>482</v>
      </c>
      <c r="C891">
        <v>21</v>
      </c>
      <c r="D891" t="s">
        <v>360</v>
      </c>
      <c r="E891" t="s">
        <v>800</v>
      </c>
      <c r="F891" t="s">
        <v>1769</v>
      </c>
      <c r="G891" t="s">
        <v>2156</v>
      </c>
      <c r="H891">
        <v>5</v>
      </c>
      <c r="I891">
        <v>5</v>
      </c>
      <c r="J891">
        <v>3</v>
      </c>
      <c r="K891">
        <v>4</v>
      </c>
      <c r="L891">
        <v>11</v>
      </c>
      <c r="M891">
        <v>0</v>
      </c>
      <c r="N891">
        <v>0</v>
      </c>
      <c r="O891">
        <v>4</v>
      </c>
      <c r="P891">
        <v>2</v>
      </c>
      <c r="Q891">
        <v>36.363599999999998</v>
      </c>
      <c r="R891">
        <v>5</v>
      </c>
      <c r="S891">
        <v>24</v>
      </c>
      <c r="T891">
        <v>16</v>
      </c>
      <c r="U891">
        <v>0</v>
      </c>
      <c r="W891">
        <v>4</v>
      </c>
      <c r="Y891">
        <v>0</v>
      </c>
      <c r="Z891">
        <v>3</v>
      </c>
      <c r="AA891">
        <v>0</v>
      </c>
      <c r="AB891">
        <v>0</v>
      </c>
      <c r="AC891">
        <v>2</v>
      </c>
      <c r="AD891">
        <v>0</v>
      </c>
      <c r="AE891">
        <v>0</v>
      </c>
      <c r="AF891">
        <v>0</v>
      </c>
      <c r="AG891">
        <v>1</v>
      </c>
      <c r="AH891">
        <v>34</v>
      </c>
      <c r="AI891">
        <v>-6</v>
      </c>
      <c r="AJ891">
        <v>10</v>
      </c>
      <c r="AK891">
        <v>30</v>
      </c>
    </row>
    <row r="892" spans="1:37" x14ac:dyDescent="0.2">
      <c r="A892">
        <v>363747</v>
      </c>
      <c r="B892" t="s">
        <v>482</v>
      </c>
      <c r="C892">
        <v>21</v>
      </c>
      <c r="D892" t="s">
        <v>360</v>
      </c>
      <c r="E892" t="s">
        <v>800</v>
      </c>
      <c r="F892" t="s">
        <v>1749</v>
      </c>
      <c r="G892" t="s">
        <v>2156</v>
      </c>
      <c r="H892">
        <v>9</v>
      </c>
      <c r="I892">
        <v>9</v>
      </c>
      <c r="J892">
        <v>0</v>
      </c>
      <c r="K892">
        <v>68</v>
      </c>
      <c r="L892">
        <v>87</v>
      </c>
      <c r="M892">
        <v>1</v>
      </c>
      <c r="N892">
        <v>6</v>
      </c>
      <c r="O892">
        <v>26</v>
      </c>
      <c r="P892">
        <v>7.5556000000000001</v>
      </c>
      <c r="Q892">
        <v>78.160899999999998</v>
      </c>
      <c r="R892">
        <v>9</v>
      </c>
      <c r="S892">
        <v>0</v>
      </c>
      <c r="T892">
        <v>0</v>
      </c>
      <c r="U892">
        <v>0</v>
      </c>
      <c r="Y892">
        <v>0</v>
      </c>
      <c r="Z892">
        <v>0</v>
      </c>
      <c r="AA892">
        <v>0</v>
      </c>
      <c r="AB892">
        <v>0</v>
      </c>
      <c r="AC892">
        <v>2</v>
      </c>
      <c r="AD892">
        <v>1</v>
      </c>
      <c r="AE892">
        <v>5</v>
      </c>
      <c r="AF892">
        <v>1</v>
      </c>
      <c r="AG892">
        <v>0</v>
      </c>
      <c r="AH892">
        <v>261</v>
      </c>
      <c r="AI892">
        <v>161</v>
      </c>
      <c r="AJ892">
        <v>0</v>
      </c>
      <c r="AK892">
        <v>100</v>
      </c>
    </row>
    <row r="893" spans="1:37" x14ac:dyDescent="0.2">
      <c r="A893">
        <v>1211073</v>
      </c>
      <c r="B893" t="s">
        <v>482</v>
      </c>
      <c r="C893">
        <v>21</v>
      </c>
      <c r="D893" t="s">
        <v>360</v>
      </c>
      <c r="E893" t="s">
        <v>936</v>
      </c>
      <c r="F893" t="s">
        <v>1767</v>
      </c>
      <c r="G893" t="s">
        <v>2156</v>
      </c>
      <c r="H893">
        <v>2</v>
      </c>
      <c r="I893">
        <v>2</v>
      </c>
      <c r="J893">
        <v>0</v>
      </c>
      <c r="K893">
        <v>34</v>
      </c>
      <c r="L893">
        <v>39</v>
      </c>
      <c r="M893">
        <v>3</v>
      </c>
      <c r="N893">
        <v>1</v>
      </c>
      <c r="O893">
        <v>34</v>
      </c>
      <c r="P893">
        <v>17</v>
      </c>
      <c r="Q893">
        <v>87.179500000000004</v>
      </c>
      <c r="R893">
        <v>2</v>
      </c>
      <c r="S893">
        <v>0</v>
      </c>
      <c r="T893">
        <v>0</v>
      </c>
      <c r="U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59</v>
      </c>
      <c r="AI893">
        <v>59</v>
      </c>
      <c r="AJ893">
        <v>0</v>
      </c>
      <c r="AK893">
        <v>0</v>
      </c>
    </row>
    <row r="894" spans="1:37" x14ac:dyDescent="0.2">
      <c r="A894">
        <v>515380</v>
      </c>
      <c r="B894" t="s">
        <v>482</v>
      </c>
      <c r="C894">
        <v>21</v>
      </c>
      <c r="D894" t="s">
        <v>360</v>
      </c>
      <c r="E894" t="s">
        <v>1754</v>
      </c>
      <c r="F894" t="s">
        <v>1755</v>
      </c>
      <c r="G894" t="s">
        <v>2156</v>
      </c>
      <c r="H894">
        <v>7</v>
      </c>
      <c r="I894">
        <v>7</v>
      </c>
      <c r="J894">
        <v>0</v>
      </c>
      <c r="K894">
        <v>68</v>
      </c>
      <c r="L894">
        <v>93</v>
      </c>
      <c r="M894">
        <v>3</v>
      </c>
      <c r="N894">
        <v>3</v>
      </c>
      <c r="O894">
        <v>22</v>
      </c>
      <c r="P894">
        <v>9.7142999999999997</v>
      </c>
      <c r="Q894">
        <v>73.118300000000005</v>
      </c>
      <c r="R894">
        <v>7</v>
      </c>
      <c r="S894">
        <v>168</v>
      </c>
      <c r="T894">
        <v>85</v>
      </c>
      <c r="U894">
        <v>10</v>
      </c>
      <c r="V894">
        <v>8.5</v>
      </c>
      <c r="W894">
        <v>3.0356999999999998</v>
      </c>
      <c r="X894" s="1">
        <v>43541</v>
      </c>
      <c r="Y894">
        <v>1</v>
      </c>
      <c r="Z894">
        <v>22</v>
      </c>
      <c r="AA894">
        <v>2</v>
      </c>
      <c r="AB894">
        <v>0</v>
      </c>
      <c r="AC894">
        <v>3</v>
      </c>
      <c r="AD894">
        <v>0</v>
      </c>
      <c r="AE894">
        <v>0</v>
      </c>
      <c r="AF894">
        <v>1</v>
      </c>
      <c r="AG894">
        <v>1</v>
      </c>
      <c r="AH894">
        <v>587</v>
      </c>
      <c r="AI894">
        <v>117</v>
      </c>
      <c r="AJ894">
        <v>410</v>
      </c>
      <c r="AK894">
        <v>60</v>
      </c>
    </row>
    <row r="895" spans="1:37" x14ac:dyDescent="0.2">
      <c r="A895">
        <v>851788</v>
      </c>
      <c r="B895" t="s">
        <v>482</v>
      </c>
      <c r="C895">
        <v>21</v>
      </c>
      <c r="D895" t="s">
        <v>360</v>
      </c>
      <c r="E895" t="s">
        <v>1138</v>
      </c>
      <c r="F895" t="s">
        <v>1004</v>
      </c>
      <c r="G895" t="s">
        <v>2156</v>
      </c>
      <c r="H895">
        <v>2</v>
      </c>
      <c r="I895">
        <v>2</v>
      </c>
      <c r="J895">
        <v>0</v>
      </c>
      <c r="K895">
        <v>5</v>
      </c>
      <c r="L895">
        <v>10</v>
      </c>
      <c r="M895">
        <v>1</v>
      </c>
      <c r="N895">
        <v>0</v>
      </c>
      <c r="O895">
        <v>5</v>
      </c>
      <c r="P895">
        <v>2.5</v>
      </c>
      <c r="Q895">
        <v>50</v>
      </c>
      <c r="R895">
        <v>2</v>
      </c>
      <c r="S895">
        <v>48</v>
      </c>
      <c r="T895">
        <v>46</v>
      </c>
      <c r="U895">
        <v>1</v>
      </c>
      <c r="V895">
        <v>46</v>
      </c>
      <c r="W895">
        <v>5.75</v>
      </c>
      <c r="X895" s="1">
        <v>43489</v>
      </c>
      <c r="Y895">
        <v>0</v>
      </c>
      <c r="Z895">
        <v>4</v>
      </c>
      <c r="AA895">
        <v>8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26</v>
      </c>
      <c r="AI895">
        <v>-4</v>
      </c>
      <c r="AJ895">
        <v>30</v>
      </c>
      <c r="AK895">
        <v>0</v>
      </c>
    </row>
    <row r="896" spans="1:37" x14ac:dyDescent="0.2">
      <c r="A896">
        <v>517622</v>
      </c>
      <c r="B896" t="s">
        <v>482</v>
      </c>
      <c r="C896">
        <v>21</v>
      </c>
      <c r="D896" t="s">
        <v>360</v>
      </c>
      <c r="E896" t="s">
        <v>615</v>
      </c>
      <c r="F896" t="s">
        <v>1759</v>
      </c>
      <c r="G896" t="s">
        <v>2156</v>
      </c>
      <c r="H896">
        <v>6</v>
      </c>
      <c r="I896">
        <v>6</v>
      </c>
      <c r="J896">
        <v>1</v>
      </c>
      <c r="K896">
        <v>32</v>
      </c>
      <c r="L896">
        <v>35</v>
      </c>
      <c r="M896">
        <v>2</v>
      </c>
      <c r="N896">
        <v>3</v>
      </c>
      <c r="O896">
        <v>17</v>
      </c>
      <c r="P896">
        <v>6.4</v>
      </c>
      <c r="Q896">
        <v>91.428600000000003</v>
      </c>
      <c r="R896">
        <v>6</v>
      </c>
      <c r="S896">
        <v>124</v>
      </c>
      <c r="T896">
        <v>113</v>
      </c>
      <c r="U896">
        <v>4</v>
      </c>
      <c r="V896">
        <v>28.25</v>
      </c>
      <c r="W896">
        <v>5.4676999999999998</v>
      </c>
      <c r="X896" s="1">
        <v>43584</v>
      </c>
      <c r="Y896">
        <v>0</v>
      </c>
      <c r="Z896">
        <v>16</v>
      </c>
      <c r="AA896">
        <v>2</v>
      </c>
      <c r="AB896">
        <v>0</v>
      </c>
      <c r="AC896">
        <v>4</v>
      </c>
      <c r="AD896">
        <v>0</v>
      </c>
      <c r="AE896">
        <v>0</v>
      </c>
      <c r="AF896">
        <v>0</v>
      </c>
      <c r="AG896">
        <v>2</v>
      </c>
      <c r="AH896">
        <v>320</v>
      </c>
      <c r="AI896">
        <v>90</v>
      </c>
      <c r="AJ896">
        <v>170</v>
      </c>
      <c r="AK896">
        <v>60</v>
      </c>
    </row>
    <row r="897" spans="1:37" x14ac:dyDescent="0.2">
      <c r="A897">
        <v>1274339</v>
      </c>
      <c r="B897" t="s">
        <v>482</v>
      </c>
      <c r="C897">
        <v>21</v>
      </c>
      <c r="D897" t="s">
        <v>360</v>
      </c>
      <c r="E897" t="s">
        <v>563</v>
      </c>
      <c r="F897" t="s">
        <v>1768</v>
      </c>
      <c r="G897" t="s">
        <v>2156</v>
      </c>
      <c r="H897">
        <v>5</v>
      </c>
      <c r="I897">
        <v>5</v>
      </c>
      <c r="J897">
        <v>0</v>
      </c>
      <c r="K897">
        <v>49</v>
      </c>
      <c r="L897">
        <v>59</v>
      </c>
      <c r="M897">
        <v>3</v>
      </c>
      <c r="N897">
        <v>2</v>
      </c>
      <c r="O897">
        <v>22</v>
      </c>
      <c r="P897">
        <v>9.8000000000000007</v>
      </c>
      <c r="Q897">
        <v>83.050799999999995</v>
      </c>
      <c r="R897">
        <v>5</v>
      </c>
      <c r="S897">
        <v>12</v>
      </c>
      <c r="T897">
        <v>13</v>
      </c>
      <c r="U897">
        <v>0</v>
      </c>
      <c r="W897">
        <v>6.5</v>
      </c>
      <c r="Y897">
        <v>0</v>
      </c>
      <c r="Z897">
        <v>7</v>
      </c>
      <c r="AA897">
        <v>0</v>
      </c>
      <c r="AB897">
        <v>0</v>
      </c>
      <c r="AC897">
        <v>2</v>
      </c>
      <c r="AD897">
        <v>0</v>
      </c>
      <c r="AE897">
        <v>0</v>
      </c>
      <c r="AF897">
        <v>0</v>
      </c>
      <c r="AG897">
        <v>0</v>
      </c>
      <c r="AH897">
        <v>126</v>
      </c>
      <c r="AI897">
        <v>106</v>
      </c>
      <c r="AJ897">
        <v>0</v>
      </c>
      <c r="AK897">
        <v>20</v>
      </c>
    </row>
    <row r="898" spans="1:37" x14ac:dyDescent="0.2">
      <c r="A898">
        <v>1287692</v>
      </c>
      <c r="B898" t="s">
        <v>482</v>
      </c>
      <c r="C898">
        <v>21</v>
      </c>
      <c r="D898" t="s">
        <v>360</v>
      </c>
      <c r="E898" t="s">
        <v>897</v>
      </c>
      <c r="F898" t="s">
        <v>1771</v>
      </c>
      <c r="G898" t="s">
        <v>2156</v>
      </c>
      <c r="H898">
        <v>1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R898">
        <v>1</v>
      </c>
      <c r="S898">
        <v>18</v>
      </c>
      <c r="T898">
        <v>14</v>
      </c>
      <c r="U898">
        <v>0</v>
      </c>
      <c r="W898">
        <v>4.6666999999999996</v>
      </c>
      <c r="Y898">
        <v>0</v>
      </c>
      <c r="Z898">
        <v>3</v>
      </c>
      <c r="AA898">
        <v>0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20</v>
      </c>
      <c r="AI898">
        <v>0</v>
      </c>
      <c r="AJ898">
        <v>10</v>
      </c>
      <c r="AK898">
        <v>10</v>
      </c>
    </row>
    <row r="899" spans="1:37" x14ac:dyDescent="0.2">
      <c r="A899">
        <v>834589</v>
      </c>
      <c r="B899" t="s">
        <v>482</v>
      </c>
      <c r="C899">
        <v>21</v>
      </c>
      <c r="D899" t="s">
        <v>360</v>
      </c>
      <c r="E899" t="s">
        <v>1414</v>
      </c>
      <c r="F899" t="s">
        <v>1764</v>
      </c>
      <c r="G899" t="s">
        <v>2156</v>
      </c>
      <c r="H899">
        <v>10</v>
      </c>
      <c r="I899">
        <v>10</v>
      </c>
      <c r="J899">
        <v>1</v>
      </c>
      <c r="K899">
        <v>114</v>
      </c>
      <c r="L899">
        <v>172</v>
      </c>
      <c r="M899">
        <v>2</v>
      </c>
      <c r="N899">
        <v>5</v>
      </c>
      <c r="O899">
        <v>47</v>
      </c>
      <c r="P899">
        <v>12.666700000000001</v>
      </c>
      <c r="Q899">
        <v>66.2791</v>
      </c>
      <c r="R899">
        <v>10</v>
      </c>
      <c r="S899">
        <v>138</v>
      </c>
      <c r="T899">
        <v>92</v>
      </c>
      <c r="U899">
        <v>12</v>
      </c>
      <c r="V899">
        <v>7.6666999999999996</v>
      </c>
      <c r="W899">
        <v>4</v>
      </c>
      <c r="X899" s="1">
        <v>43561</v>
      </c>
      <c r="Y899">
        <v>0</v>
      </c>
      <c r="Z899">
        <v>6</v>
      </c>
      <c r="AA899">
        <v>3</v>
      </c>
      <c r="AB899">
        <v>0</v>
      </c>
      <c r="AC899">
        <v>3</v>
      </c>
      <c r="AD899">
        <v>0</v>
      </c>
      <c r="AE899">
        <v>0</v>
      </c>
      <c r="AF899">
        <v>2</v>
      </c>
      <c r="AG899">
        <v>0</v>
      </c>
      <c r="AH899">
        <v>646</v>
      </c>
      <c r="AI899">
        <v>166</v>
      </c>
      <c r="AJ899">
        <v>410</v>
      </c>
      <c r="AK899">
        <v>70</v>
      </c>
    </row>
    <row r="900" spans="1:37" x14ac:dyDescent="0.2">
      <c r="A900">
        <v>1283653</v>
      </c>
      <c r="B900" t="s">
        <v>482</v>
      </c>
      <c r="C900">
        <v>21</v>
      </c>
      <c r="D900" t="s">
        <v>360</v>
      </c>
      <c r="E900" t="s">
        <v>1770</v>
      </c>
      <c r="F900" t="s">
        <v>1770</v>
      </c>
      <c r="G900" t="s">
        <v>2156</v>
      </c>
      <c r="H900">
        <v>5</v>
      </c>
      <c r="I900">
        <v>5</v>
      </c>
      <c r="J900">
        <v>0</v>
      </c>
      <c r="K900">
        <v>8</v>
      </c>
      <c r="L900">
        <v>31</v>
      </c>
      <c r="M900">
        <v>1</v>
      </c>
      <c r="N900">
        <v>0</v>
      </c>
      <c r="O900">
        <v>6</v>
      </c>
      <c r="P900">
        <v>1.6</v>
      </c>
      <c r="Q900">
        <v>25.8065</v>
      </c>
      <c r="R900">
        <v>5</v>
      </c>
      <c r="S900">
        <v>0</v>
      </c>
      <c r="T900">
        <v>0</v>
      </c>
      <c r="U900">
        <v>0</v>
      </c>
      <c r="Y900">
        <v>0</v>
      </c>
      <c r="Z900">
        <v>0</v>
      </c>
      <c r="AA900">
        <v>0</v>
      </c>
      <c r="AB900">
        <v>0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-21</v>
      </c>
      <c r="AI900">
        <v>-31</v>
      </c>
      <c r="AJ900">
        <v>0</v>
      </c>
      <c r="AK900">
        <v>10</v>
      </c>
    </row>
    <row r="901" spans="1:37" x14ac:dyDescent="0.2">
      <c r="A901">
        <v>1283652</v>
      </c>
      <c r="B901" t="s">
        <v>482</v>
      </c>
      <c r="C901">
        <v>21</v>
      </c>
      <c r="D901" t="s">
        <v>360</v>
      </c>
      <c r="E901" t="s">
        <v>623</v>
      </c>
      <c r="F901" t="s">
        <v>623</v>
      </c>
      <c r="G901" t="s">
        <v>2156</v>
      </c>
      <c r="H901">
        <v>2</v>
      </c>
      <c r="I901">
        <v>2</v>
      </c>
      <c r="J901">
        <v>1</v>
      </c>
      <c r="K901">
        <v>9</v>
      </c>
      <c r="L901">
        <v>18</v>
      </c>
      <c r="M901">
        <v>0</v>
      </c>
      <c r="N901">
        <v>0</v>
      </c>
      <c r="O901">
        <v>9</v>
      </c>
      <c r="P901">
        <v>9</v>
      </c>
      <c r="Q901">
        <v>50</v>
      </c>
      <c r="R901">
        <v>2</v>
      </c>
      <c r="S901">
        <v>12</v>
      </c>
      <c r="T901">
        <v>12</v>
      </c>
      <c r="U901">
        <v>0</v>
      </c>
      <c r="W901">
        <v>6</v>
      </c>
      <c r="Y901">
        <v>0</v>
      </c>
      <c r="Z901">
        <v>1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19</v>
      </c>
      <c r="AI901">
        <v>9</v>
      </c>
      <c r="AJ901">
        <v>0</v>
      </c>
      <c r="AK901">
        <v>10</v>
      </c>
    </row>
    <row r="902" spans="1:37" x14ac:dyDescent="0.2">
      <c r="A902">
        <v>515354</v>
      </c>
      <c r="B902" t="s">
        <v>482</v>
      </c>
      <c r="C902">
        <v>21</v>
      </c>
      <c r="D902" t="s">
        <v>360</v>
      </c>
      <c r="E902" t="s">
        <v>1750</v>
      </c>
      <c r="F902" t="s">
        <v>1751</v>
      </c>
      <c r="G902" t="s">
        <v>2156</v>
      </c>
      <c r="H902">
        <v>7</v>
      </c>
      <c r="I902">
        <v>7</v>
      </c>
      <c r="J902">
        <v>3</v>
      </c>
      <c r="K902">
        <v>4</v>
      </c>
      <c r="L902">
        <v>23</v>
      </c>
      <c r="M902">
        <v>0</v>
      </c>
      <c r="N902">
        <v>0</v>
      </c>
      <c r="O902">
        <v>2</v>
      </c>
      <c r="P902">
        <v>1</v>
      </c>
      <c r="Q902">
        <v>17.391300000000001</v>
      </c>
      <c r="R902">
        <v>7</v>
      </c>
      <c r="S902">
        <v>96</v>
      </c>
      <c r="T902">
        <v>144</v>
      </c>
      <c r="U902">
        <v>6</v>
      </c>
      <c r="V902">
        <v>24</v>
      </c>
      <c r="W902">
        <v>9</v>
      </c>
      <c r="X902" s="1">
        <v>43517</v>
      </c>
      <c r="Y902">
        <v>0</v>
      </c>
      <c r="Z902">
        <v>12</v>
      </c>
      <c r="AA902">
        <v>4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  <c r="AH902">
        <v>84</v>
      </c>
      <c r="AI902">
        <v>-26</v>
      </c>
      <c r="AJ902">
        <v>90</v>
      </c>
      <c r="AK902">
        <v>20</v>
      </c>
    </row>
    <row r="903" spans="1:37" x14ac:dyDescent="0.2">
      <c r="A903">
        <v>515486</v>
      </c>
      <c r="B903" t="s">
        <v>482</v>
      </c>
      <c r="C903">
        <v>21</v>
      </c>
      <c r="D903" t="s">
        <v>360</v>
      </c>
      <c r="E903" t="s">
        <v>639</v>
      </c>
      <c r="F903" t="s">
        <v>1756</v>
      </c>
      <c r="G903" t="s">
        <v>2156</v>
      </c>
      <c r="H903">
        <v>8</v>
      </c>
      <c r="I903">
        <v>8</v>
      </c>
      <c r="J903">
        <v>2</v>
      </c>
      <c r="K903">
        <v>22</v>
      </c>
      <c r="L903">
        <v>52</v>
      </c>
      <c r="M903">
        <v>0</v>
      </c>
      <c r="N903">
        <v>0</v>
      </c>
      <c r="O903">
        <v>6</v>
      </c>
      <c r="P903">
        <v>3.6667000000000001</v>
      </c>
      <c r="Q903">
        <v>42.307699999999997</v>
      </c>
      <c r="R903">
        <v>8</v>
      </c>
      <c r="S903">
        <v>0</v>
      </c>
      <c r="T903">
        <v>0</v>
      </c>
      <c r="U903">
        <v>0</v>
      </c>
      <c r="Y903">
        <v>0</v>
      </c>
      <c r="Z903">
        <v>0</v>
      </c>
      <c r="AA903">
        <v>0</v>
      </c>
      <c r="AB903">
        <v>0</v>
      </c>
      <c r="AC903">
        <v>2</v>
      </c>
      <c r="AD903">
        <v>0</v>
      </c>
      <c r="AE903">
        <v>0</v>
      </c>
      <c r="AF903">
        <v>0</v>
      </c>
      <c r="AG903">
        <v>1</v>
      </c>
      <c r="AH903">
        <v>32</v>
      </c>
      <c r="AI903">
        <v>2</v>
      </c>
      <c r="AJ903">
        <v>0</v>
      </c>
      <c r="AK903">
        <v>30</v>
      </c>
    </row>
    <row r="904" spans="1:37" x14ac:dyDescent="0.2">
      <c r="A904">
        <v>515355</v>
      </c>
      <c r="B904" t="s">
        <v>482</v>
      </c>
      <c r="C904">
        <v>21</v>
      </c>
      <c r="D904" t="s">
        <v>360</v>
      </c>
      <c r="E904" t="s">
        <v>935</v>
      </c>
      <c r="F904" t="s">
        <v>1752</v>
      </c>
      <c r="G904" t="s">
        <v>2156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R904">
        <v>1</v>
      </c>
      <c r="S904">
        <v>0</v>
      </c>
      <c r="T904">
        <v>0</v>
      </c>
      <c r="U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</row>
    <row r="905" spans="1:37" x14ac:dyDescent="0.2">
      <c r="A905">
        <v>512881</v>
      </c>
      <c r="B905" t="s">
        <v>482</v>
      </c>
      <c r="C905">
        <v>21</v>
      </c>
      <c r="D905" t="s">
        <v>360</v>
      </c>
      <c r="E905" t="s">
        <v>511</v>
      </c>
      <c r="F905" t="s">
        <v>1057</v>
      </c>
      <c r="G905" t="s">
        <v>2156</v>
      </c>
      <c r="H905">
        <v>10</v>
      </c>
      <c r="I905">
        <v>10</v>
      </c>
      <c r="J905">
        <v>3</v>
      </c>
      <c r="K905">
        <v>49</v>
      </c>
      <c r="L905">
        <v>101</v>
      </c>
      <c r="M905">
        <v>1</v>
      </c>
      <c r="N905">
        <v>0</v>
      </c>
      <c r="O905">
        <v>16</v>
      </c>
      <c r="P905">
        <v>7</v>
      </c>
      <c r="Q905">
        <v>48.514899999999997</v>
      </c>
      <c r="R905">
        <v>10</v>
      </c>
      <c r="S905">
        <v>0</v>
      </c>
      <c r="T905">
        <v>0</v>
      </c>
      <c r="U905">
        <v>0</v>
      </c>
      <c r="Y905">
        <v>0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0</v>
      </c>
      <c r="AF905">
        <v>0</v>
      </c>
      <c r="AG905">
        <v>0</v>
      </c>
      <c r="AH905">
        <v>50</v>
      </c>
      <c r="AI905">
        <v>40</v>
      </c>
      <c r="AJ905">
        <v>0</v>
      </c>
      <c r="AK905">
        <v>10</v>
      </c>
    </row>
    <row r="906" spans="1:37" x14ac:dyDescent="0.2">
      <c r="A906">
        <v>803224</v>
      </c>
      <c r="B906" t="s">
        <v>482</v>
      </c>
      <c r="C906">
        <v>21</v>
      </c>
      <c r="D906" t="s">
        <v>360</v>
      </c>
      <c r="E906" t="s">
        <v>1762</v>
      </c>
      <c r="F906" t="s">
        <v>1763</v>
      </c>
      <c r="G906" t="s">
        <v>2156</v>
      </c>
      <c r="H906">
        <v>2</v>
      </c>
      <c r="I906">
        <v>2</v>
      </c>
      <c r="J906">
        <v>0</v>
      </c>
      <c r="K906">
        <v>0</v>
      </c>
      <c r="L906">
        <v>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2</v>
      </c>
      <c r="S906">
        <v>24</v>
      </c>
      <c r="T906">
        <v>25</v>
      </c>
      <c r="U906">
        <v>1</v>
      </c>
      <c r="V906">
        <v>25</v>
      </c>
      <c r="W906">
        <v>6.25</v>
      </c>
      <c r="X906" s="1">
        <v>43490</v>
      </c>
      <c r="Y906">
        <v>0</v>
      </c>
      <c r="Z906">
        <v>0</v>
      </c>
      <c r="AA906">
        <v>2</v>
      </c>
      <c r="AB906">
        <v>0</v>
      </c>
      <c r="AC906">
        <v>2</v>
      </c>
      <c r="AD906">
        <v>0</v>
      </c>
      <c r="AE906">
        <v>0</v>
      </c>
      <c r="AF906">
        <v>0</v>
      </c>
      <c r="AG906">
        <v>0</v>
      </c>
      <c r="AH906">
        <v>20</v>
      </c>
      <c r="AI906">
        <v>-20</v>
      </c>
      <c r="AJ906">
        <v>20</v>
      </c>
      <c r="AK906">
        <v>20</v>
      </c>
    </row>
    <row r="907" spans="1:37" x14ac:dyDescent="0.2">
      <c r="A907">
        <v>569791</v>
      </c>
      <c r="B907" t="s">
        <v>482</v>
      </c>
      <c r="C907">
        <v>21</v>
      </c>
      <c r="D907" t="s">
        <v>360</v>
      </c>
      <c r="E907" t="s">
        <v>1760</v>
      </c>
      <c r="F907" t="s">
        <v>1761</v>
      </c>
      <c r="G907" t="s">
        <v>2156</v>
      </c>
      <c r="H907">
        <v>10</v>
      </c>
      <c r="I907">
        <v>10</v>
      </c>
      <c r="J907">
        <v>0</v>
      </c>
      <c r="K907">
        <v>67</v>
      </c>
      <c r="L907">
        <v>149</v>
      </c>
      <c r="M907">
        <v>3</v>
      </c>
      <c r="N907">
        <v>0</v>
      </c>
      <c r="O907">
        <v>19</v>
      </c>
      <c r="P907">
        <v>6.7</v>
      </c>
      <c r="Q907">
        <v>44.9664</v>
      </c>
      <c r="R907">
        <v>10</v>
      </c>
      <c r="S907">
        <v>0</v>
      </c>
      <c r="T907">
        <v>0</v>
      </c>
      <c r="U907">
        <v>0</v>
      </c>
      <c r="Y907">
        <v>0</v>
      </c>
      <c r="Z907">
        <v>0</v>
      </c>
      <c r="AA907">
        <v>0</v>
      </c>
      <c r="AB907">
        <v>0</v>
      </c>
      <c r="AC907">
        <v>7</v>
      </c>
      <c r="AD907">
        <v>0</v>
      </c>
      <c r="AE907">
        <v>0</v>
      </c>
      <c r="AF907">
        <v>0</v>
      </c>
      <c r="AG907">
        <v>0</v>
      </c>
      <c r="AH907">
        <v>130</v>
      </c>
      <c r="AI907">
        <v>60</v>
      </c>
      <c r="AJ907">
        <v>0</v>
      </c>
      <c r="AK907">
        <v>70</v>
      </c>
    </row>
    <row r="908" spans="1:37" x14ac:dyDescent="0.2">
      <c r="A908">
        <v>1273198</v>
      </c>
      <c r="B908" t="s">
        <v>482</v>
      </c>
      <c r="C908">
        <v>21</v>
      </c>
      <c r="D908" t="s">
        <v>363</v>
      </c>
      <c r="E908" t="s">
        <v>1793</v>
      </c>
      <c r="F908" t="s">
        <v>1794</v>
      </c>
      <c r="G908" t="s">
        <v>2156</v>
      </c>
      <c r="H908">
        <v>3</v>
      </c>
      <c r="I908">
        <v>3</v>
      </c>
      <c r="J908">
        <v>0</v>
      </c>
      <c r="K908">
        <v>6</v>
      </c>
      <c r="L908">
        <v>11</v>
      </c>
      <c r="M908">
        <v>0</v>
      </c>
      <c r="N908">
        <v>0</v>
      </c>
      <c r="O908">
        <v>4</v>
      </c>
      <c r="P908">
        <v>2</v>
      </c>
      <c r="Q908">
        <v>54.545499999999997</v>
      </c>
      <c r="R908">
        <v>3</v>
      </c>
      <c r="S908">
        <v>0</v>
      </c>
      <c r="T908">
        <v>0</v>
      </c>
      <c r="U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6</v>
      </c>
      <c r="AI908">
        <v>6</v>
      </c>
      <c r="AJ908">
        <v>0</v>
      </c>
      <c r="AK908">
        <v>0</v>
      </c>
    </row>
    <row r="909" spans="1:37" x14ac:dyDescent="0.2">
      <c r="A909">
        <v>215774</v>
      </c>
      <c r="B909" t="s">
        <v>482</v>
      </c>
      <c r="C909">
        <v>21</v>
      </c>
      <c r="D909" t="s">
        <v>363</v>
      </c>
      <c r="E909" t="s">
        <v>1772</v>
      </c>
      <c r="F909" t="s">
        <v>1773</v>
      </c>
      <c r="G909" t="s">
        <v>2156</v>
      </c>
      <c r="H909">
        <v>11</v>
      </c>
      <c r="I909">
        <v>11</v>
      </c>
      <c r="J909">
        <v>1</v>
      </c>
      <c r="K909">
        <v>29</v>
      </c>
      <c r="L909">
        <v>82</v>
      </c>
      <c r="M909">
        <v>1</v>
      </c>
      <c r="N909">
        <v>0</v>
      </c>
      <c r="O909">
        <v>6</v>
      </c>
      <c r="P909">
        <v>2.9</v>
      </c>
      <c r="Q909">
        <v>35.365900000000003</v>
      </c>
      <c r="R909">
        <v>11</v>
      </c>
      <c r="S909">
        <v>176</v>
      </c>
      <c r="T909">
        <v>208</v>
      </c>
      <c r="U909">
        <v>15</v>
      </c>
      <c r="V909">
        <v>13.8667</v>
      </c>
      <c r="W909">
        <v>7.0909000000000004</v>
      </c>
      <c r="X909" s="1">
        <v>43549</v>
      </c>
      <c r="Y909">
        <v>0</v>
      </c>
      <c r="Z909">
        <v>11</v>
      </c>
      <c r="AA909">
        <v>2</v>
      </c>
      <c r="AB909">
        <v>0</v>
      </c>
      <c r="AC909">
        <v>2</v>
      </c>
      <c r="AD909">
        <v>0</v>
      </c>
      <c r="AE909">
        <v>1</v>
      </c>
      <c r="AF909">
        <v>0</v>
      </c>
      <c r="AG909">
        <v>1</v>
      </c>
      <c r="AH909">
        <v>350</v>
      </c>
      <c r="AI909">
        <v>-10</v>
      </c>
      <c r="AJ909">
        <v>320</v>
      </c>
      <c r="AK909">
        <v>40</v>
      </c>
    </row>
    <row r="910" spans="1:37" x14ac:dyDescent="0.2">
      <c r="A910">
        <v>1209727</v>
      </c>
      <c r="B910" t="s">
        <v>482</v>
      </c>
      <c r="C910">
        <v>21</v>
      </c>
      <c r="D910" t="s">
        <v>363</v>
      </c>
      <c r="E910" t="s">
        <v>1772</v>
      </c>
      <c r="F910" t="s">
        <v>511</v>
      </c>
      <c r="G910" t="s">
        <v>2156</v>
      </c>
      <c r="H910">
        <v>8</v>
      </c>
      <c r="I910">
        <v>8</v>
      </c>
      <c r="J910">
        <v>3</v>
      </c>
      <c r="K910">
        <v>3</v>
      </c>
      <c r="L910">
        <v>16</v>
      </c>
      <c r="M910">
        <v>0</v>
      </c>
      <c r="N910">
        <v>0</v>
      </c>
      <c r="O910">
        <v>2</v>
      </c>
      <c r="P910">
        <v>0.6</v>
      </c>
      <c r="Q910">
        <v>18.75</v>
      </c>
      <c r="R910">
        <v>8</v>
      </c>
      <c r="S910">
        <v>0</v>
      </c>
      <c r="T910">
        <v>0</v>
      </c>
      <c r="U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-17</v>
      </c>
      <c r="AI910">
        <v>-17</v>
      </c>
      <c r="AJ910">
        <v>0</v>
      </c>
      <c r="AK910">
        <v>0</v>
      </c>
    </row>
    <row r="911" spans="1:37" x14ac:dyDescent="0.2">
      <c r="A911">
        <v>1209837</v>
      </c>
      <c r="B911" t="s">
        <v>482</v>
      </c>
      <c r="C911">
        <v>21</v>
      </c>
      <c r="D911" t="s">
        <v>363</v>
      </c>
      <c r="E911" t="s">
        <v>1783</v>
      </c>
      <c r="F911" t="s">
        <v>1784</v>
      </c>
      <c r="G911" t="s">
        <v>2156</v>
      </c>
      <c r="H911">
        <v>2</v>
      </c>
      <c r="I911">
        <v>2</v>
      </c>
      <c r="J911">
        <v>0</v>
      </c>
      <c r="K911">
        <v>3</v>
      </c>
      <c r="L911">
        <v>15</v>
      </c>
      <c r="M911">
        <v>0</v>
      </c>
      <c r="N911">
        <v>0</v>
      </c>
      <c r="O911">
        <v>3</v>
      </c>
      <c r="P911">
        <v>1.5</v>
      </c>
      <c r="Q911">
        <v>20</v>
      </c>
      <c r="R911">
        <v>2</v>
      </c>
      <c r="S911">
        <v>0</v>
      </c>
      <c r="T911">
        <v>0</v>
      </c>
      <c r="U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-17</v>
      </c>
      <c r="AI911">
        <v>-17</v>
      </c>
      <c r="AJ911">
        <v>0</v>
      </c>
      <c r="AK911">
        <v>0</v>
      </c>
    </row>
    <row r="912" spans="1:37" x14ac:dyDescent="0.2">
      <c r="A912">
        <v>1328830</v>
      </c>
      <c r="B912" t="s">
        <v>482</v>
      </c>
      <c r="C912">
        <v>21</v>
      </c>
      <c r="D912" t="s">
        <v>363</v>
      </c>
      <c r="E912" t="s">
        <v>1796</v>
      </c>
      <c r="F912" t="s">
        <v>1797</v>
      </c>
      <c r="G912" t="s">
        <v>2156</v>
      </c>
      <c r="H912">
        <v>3</v>
      </c>
      <c r="I912">
        <v>3</v>
      </c>
      <c r="J912">
        <v>1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3</v>
      </c>
      <c r="S912">
        <v>0</v>
      </c>
      <c r="T912">
        <v>0</v>
      </c>
      <c r="U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-20</v>
      </c>
      <c r="AI912">
        <v>-20</v>
      </c>
      <c r="AJ912">
        <v>0</v>
      </c>
      <c r="AK912">
        <v>0</v>
      </c>
    </row>
    <row r="913" spans="1:37" x14ac:dyDescent="0.2">
      <c r="A913">
        <v>513314</v>
      </c>
      <c r="B913" t="s">
        <v>482</v>
      </c>
      <c r="C913">
        <v>21</v>
      </c>
      <c r="D913" t="s">
        <v>363</v>
      </c>
      <c r="E913" t="s">
        <v>800</v>
      </c>
      <c r="F913" t="s">
        <v>1776</v>
      </c>
      <c r="G913" t="s">
        <v>2156</v>
      </c>
      <c r="H913">
        <v>11</v>
      </c>
      <c r="I913">
        <v>11</v>
      </c>
      <c r="J913">
        <v>1</v>
      </c>
      <c r="K913">
        <v>80</v>
      </c>
      <c r="L913">
        <v>121</v>
      </c>
      <c r="M913">
        <v>6</v>
      </c>
      <c r="N913">
        <v>1</v>
      </c>
      <c r="O913">
        <v>29</v>
      </c>
      <c r="P913">
        <v>8</v>
      </c>
      <c r="Q913">
        <v>66.115700000000004</v>
      </c>
      <c r="R913">
        <v>11</v>
      </c>
      <c r="S913">
        <v>78</v>
      </c>
      <c r="T913">
        <v>83</v>
      </c>
      <c r="U913">
        <v>2</v>
      </c>
      <c r="V913">
        <v>41.5</v>
      </c>
      <c r="W913">
        <v>6.3845999999999998</v>
      </c>
      <c r="X913" s="1">
        <v>43518</v>
      </c>
      <c r="Y913">
        <v>0</v>
      </c>
      <c r="Z913">
        <v>5</v>
      </c>
      <c r="AA913">
        <v>2</v>
      </c>
      <c r="AB913">
        <v>0</v>
      </c>
      <c r="AC913">
        <v>6</v>
      </c>
      <c r="AD913">
        <v>0</v>
      </c>
      <c r="AE913">
        <v>0</v>
      </c>
      <c r="AF913">
        <v>0</v>
      </c>
      <c r="AG913">
        <v>2</v>
      </c>
      <c r="AH913">
        <v>248</v>
      </c>
      <c r="AI913">
        <v>108</v>
      </c>
      <c r="AJ913">
        <v>60</v>
      </c>
      <c r="AK913">
        <v>80</v>
      </c>
    </row>
    <row r="914" spans="1:37" x14ac:dyDescent="0.2">
      <c r="A914">
        <v>1258921</v>
      </c>
      <c r="B914" t="s">
        <v>482</v>
      </c>
      <c r="C914">
        <v>21</v>
      </c>
      <c r="D914" t="s">
        <v>363</v>
      </c>
      <c r="E914" t="s">
        <v>1786</v>
      </c>
      <c r="F914" t="s">
        <v>488</v>
      </c>
      <c r="G914" t="s">
        <v>2156</v>
      </c>
      <c r="H914">
        <v>1</v>
      </c>
      <c r="I914">
        <v>1</v>
      </c>
      <c r="J914">
        <v>0</v>
      </c>
      <c r="K914">
        <v>1</v>
      </c>
      <c r="L914">
        <v>2</v>
      </c>
      <c r="M914">
        <v>0</v>
      </c>
      <c r="N914">
        <v>0</v>
      </c>
      <c r="O914">
        <v>1</v>
      </c>
      <c r="P914">
        <v>1</v>
      </c>
      <c r="Q914">
        <v>50</v>
      </c>
      <c r="R914">
        <v>1</v>
      </c>
      <c r="S914">
        <v>0</v>
      </c>
      <c r="T914">
        <v>0</v>
      </c>
      <c r="U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1</v>
      </c>
      <c r="AJ914">
        <v>0</v>
      </c>
      <c r="AK914">
        <v>0</v>
      </c>
    </row>
    <row r="915" spans="1:37" x14ac:dyDescent="0.2">
      <c r="A915">
        <v>1260008</v>
      </c>
      <c r="B915" t="s">
        <v>482</v>
      </c>
      <c r="C915">
        <v>21</v>
      </c>
      <c r="D915" t="s">
        <v>363</v>
      </c>
      <c r="E915" t="s">
        <v>1787</v>
      </c>
      <c r="F915" t="s">
        <v>1788</v>
      </c>
      <c r="G915" t="s">
        <v>2156</v>
      </c>
      <c r="H915">
        <v>9</v>
      </c>
      <c r="I915">
        <v>9</v>
      </c>
      <c r="J915">
        <v>0</v>
      </c>
      <c r="K915">
        <v>97</v>
      </c>
      <c r="L915">
        <v>154</v>
      </c>
      <c r="M915">
        <v>5</v>
      </c>
      <c r="N915">
        <v>4</v>
      </c>
      <c r="O915">
        <v>28</v>
      </c>
      <c r="P915">
        <v>10.777799999999999</v>
      </c>
      <c r="Q915">
        <v>62.987000000000002</v>
      </c>
      <c r="R915">
        <v>9</v>
      </c>
      <c r="S915">
        <v>2</v>
      </c>
      <c r="T915">
        <v>2</v>
      </c>
      <c r="U915">
        <v>1</v>
      </c>
      <c r="V915">
        <v>2</v>
      </c>
      <c r="W915">
        <v>6</v>
      </c>
      <c r="X915" s="1">
        <v>43467</v>
      </c>
      <c r="Y915">
        <v>0</v>
      </c>
      <c r="Z915">
        <v>2</v>
      </c>
      <c r="AA915">
        <v>0</v>
      </c>
      <c r="AB915">
        <v>0</v>
      </c>
      <c r="AC915">
        <v>4</v>
      </c>
      <c r="AD915">
        <v>0</v>
      </c>
      <c r="AE915">
        <v>0</v>
      </c>
      <c r="AF915">
        <v>0</v>
      </c>
      <c r="AG915">
        <v>0</v>
      </c>
      <c r="AH915">
        <v>230</v>
      </c>
      <c r="AI915">
        <v>170</v>
      </c>
      <c r="AJ915">
        <v>20</v>
      </c>
      <c r="AK915">
        <v>40</v>
      </c>
    </row>
    <row r="916" spans="1:37" x14ac:dyDescent="0.2">
      <c r="A916">
        <v>1209733</v>
      </c>
      <c r="B916" t="s">
        <v>482</v>
      </c>
      <c r="C916">
        <v>21</v>
      </c>
      <c r="D916" t="s">
        <v>363</v>
      </c>
      <c r="E916" t="s">
        <v>1781</v>
      </c>
      <c r="F916" t="s">
        <v>1782</v>
      </c>
      <c r="G916" t="s">
        <v>2156</v>
      </c>
      <c r="H916">
        <v>10</v>
      </c>
      <c r="I916">
        <v>10</v>
      </c>
      <c r="J916">
        <v>1</v>
      </c>
      <c r="K916">
        <v>56</v>
      </c>
      <c r="L916">
        <v>90</v>
      </c>
      <c r="M916">
        <v>3</v>
      </c>
      <c r="N916">
        <v>1</v>
      </c>
      <c r="O916">
        <v>17</v>
      </c>
      <c r="P916">
        <v>6.2222</v>
      </c>
      <c r="Q916">
        <v>62.222200000000001</v>
      </c>
      <c r="R916">
        <v>10</v>
      </c>
      <c r="S916">
        <v>138</v>
      </c>
      <c r="T916">
        <v>154</v>
      </c>
      <c r="U916">
        <v>6</v>
      </c>
      <c r="V916">
        <v>25.666699999999999</v>
      </c>
      <c r="W916">
        <v>6.6957000000000004</v>
      </c>
      <c r="X916" s="1">
        <v>43516</v>
      </c>
      <c r="Y916">
        <v>0</v>
      </c>
      <c r="Z916">
        <v>14</v>
      </c>
      <c r="AA916">
        <v>12</v>
      </c>
      <c r="AB916">
        <v>0</v>
      </c>
      <c r="AC916">
        <v>3</v>
      </c>
      <c r="AD916">
        <v>0</v>
      </c>
      <c r="AE916">
        <v>0</v>
      </c>
      <c r="AF916">
        <v>0</v>
      </c>
      <c r="AG916">
        <v>2</v>
      </c>
      <c r="AH916">
        <v>241</v>
      </c>
      <c r="AI916">
        <v>51</v>
      </c>
      <c r="AJ916">
        <v>140</v>
      </c>
      <c r="AK916">
        <v>50</v>
      </c>
    </row>
    <row r="917" spans="1:37" x14ac:dyDescent="0.2">
      <c r="A917">
        <v>1264578</v>
      </c>
      <c r="B917" t="s">
        <v>482</v>
      </c>
      <c r="C917">
        <v>21</v>
      </c>
      <c r="D917" t="s">
        <v>363</v>
      </c>
      <c r="E917" t="s">
        <v>1789</v>
      </c>
      <c r="F917" t="s">
        <v>1790</v>
      </c>
      <c r="G917" t="s">
        <v>2156</v>
      </c>
      <c r="H917">
        <v>11</v>
      </c>
      <c r="I917">
        <v>11</v>
      </c>
      <c r="J917">
        <v>2</v>
      </c>
      <c r="K917">
        <v>22</v>
      </c>
      <c r="L917">
        <v>63</v>
      </c>
      <c r="M917">
        <v>0</v>
      </c>
      <c r="N917">
        <v>0</v>
      </c>
      <c r="O917">
        <v>15</v>
      </c>
      <c r="P917">
        <v>2.4443999999999999</v>
      </c>
      <c r="Q917">
        <v>34.9206</v>
      </c>
      <c r="R917">
        <v>11</v>
      </c>
      <c r="S917">
        <v>0</v>
      </c>
      <c r="T917">
        <v>0</v>
      </c>
      <c r="U917">
        <v>0</v>
      </c>
      <c r="Y917">
        <v>0</v>
      </c>
      <c r="Z917">
        <v>0</v>
      </c>
      <c r="AA917">
        <v>0</v>
      </c>
      <c r="AB917">
        <v>0</v>
      </c>
      <c r="AC917">
        <v>3</v>
      </c>
      <c r="AD917">
        <v>0</v>
      </c>
      <c r="AE917">
        <v>8</v>
      </c>
      <c r="AF917">
        <v>0</v>
      </c>
      <c r="AG917">
        <v>0</v>
      </c>
      <c r="AH917">
        <v>112</v>
      </c>
      <c r="AI917">
        <v>2</v>
      </c>
      <c r="AJ917">
        <v>0</v>
      </c>
      <c r="AK917">
        <v>110</v>
      </c>
    </row>
    <row r="918" spans="1:37" x14ac:dyDescent="0.2">
      <c r="A918">
        <v>1214394</v>
      </c>
      <c r="B918" t="s">
        <v>482</v>
      </c>
      <c r="C918">
        <v>21</v>
      </c>
      <c r="D918" t="s">
        <v>363</v>
      </c>
      <c r="E918" t="s">
        <v>1770</v>
      </c>
      <c r="F918" t="s">
        <v>1785</v>
      </c>
      <c r="G918" t="s">
        <v>2156</v>
      </c>
      <c r="H918">
        <v>9</v>
      </c>
      <c r="I918">
        <v>9</v>
      </c>
      <c r="J918">
        <v>1</v>
      </c>
      <c r="K918">
        <v>25</v>
      </c>
      <c r="L918">
        <v>64</v>
      </c>
      <c r="M918">
        <v>1</v>
      </c>
      <c r="N918">
        <v>0</v>
      </c>
      <c r="O918">
        <v>17</v>
      </c>
      <c r="P918">
        <v>3.125</v>
      </c>
      <c r="Q918">
        <v>39.0625</v>
      </c>
      <c r="R918">
        <v>9</v>
      </c>
      <c r="S918">
        <v>96</v>
      </c>
      <c r="T918">
        <v>146</v>
      </c>
      <c r="U918">
        <v>6</v>
      </c>
      <c r="V918">
        <v>24.333300000000001</v>
      </c>
      <c r="W918">
        <v>9.125</v>
      </c>
      <c r="X918" s="1">
        <v>15373</v>
      </c>
      <c r="Y918">
        <v>0</v>
      </c>
      <c r="Z918">
        <v>19</v>
      </c>
      <c r="AA918">
        <v>6</v>
      </c>
      <c r="AB918">
        <v>0</v>
      </c>
      <c r="AC918">
        <v>4</v>
      </c>
      <c r="AD918">
        <v>0</v>
      </c>
      <c r="AE918">
        <v>0</v>
      </c>
      <c r="AF918">
        <v>0</v>
      </c>
      <c r="AG918">
        <v>1</v>
      </c>
      <c r="AH918">
        <v>106</v>
      </c>
      <c r="AI918">
        <v>-4</v>
      </c>
      <c r="AJ918">
        <v>60</v>
      </c>
      <c r="AK918">
        <v>50</v>
      </c>
    </row>
    <row r="919" spans="1:37" x14ac:dyDescent="0.2">
      <c r="A919">
        <v>1209726</v>
      </c>
      <c r="B919" t="s">
        <v>482</v>
      </c>
      <c r="C919">
        <v>21</v>
      </c>
      <c r="D919" t="s">
        <v>363</v>
      </c>
      <c r="E919" t="s">
        <v>1779</v>
      </c>
      <c r="F919" t="s">
        <v>1780</v>
      </c>
      <c r="G919" t="s">
        <v>2156</v>
      </c>
      <c r="H919">
        <v>10</v>
      </c>
      <c r="I919">
        <v>10</v>
      </c>
      <c r="J919">
        <v>1</v>
      </c>
      <c r="K919">
        <v>23</v>
      </c>
      <c r="L919">
        <v>65</v>
      </c>
      <c r="M919">
        <v>1</v>
      </c>
      <c r="N919">
        <v>0</v>
      </c>
      <c r="O919">
        <v>8</v>
      </c>
      <c r="P919">
        <v>2.5556000000000001</v>
      </c>
      <c r="Q919">
        <v>35.384599999999999</v>
      </c>
      <c r="R919">
        <v>10</v>
      </c>
      <c r="S919">
        <v>0</v>
      </c>
      <c r="T919">
        <v>0</v>
      </c>
      <c r="U919">
        <v>0</v>
      </c>
      <c r="Y919">
        <v>0</v>
      </c>
      <c r="Z919">
        <v>0</v>
      </c>
      <c r="AA919">
        <v>0</v>
      </c>
      <c r="AB919">
        <v>0</v>
      </c>
      <c r="AC919">
        <v>1</v>
      </c>
      <c r="AD919">
        <v>0</v>
      </c>
      <c r="AE919">
        <v>0</v>
      </c>
      <c r="AF919">
        <v>0</v>
      </c>
      <c r="AG919">
        <v>0</v>
      </c>
      <c r="AH919">
        <v>4</v>
      </c>
      <c r="AI919">
        <v>-6</v>
      </c>
      <c r="AJ919">
        <v>0</v>
      </c>
      <c r="AK919">
        <v>10</v>
      </c>
    </row>
    <row r="920" spans="1:37" x14ac:dyDescent="0.2">
      <c r="A920">
        <v>1321170</v>
      </c>
      <c r="B920" t="s">
        <v>482</v>
      </c>
      <c r="C920">
        <v>21</v>
      </c>
      <c r="D920" t="s">
        <v>363</v>
      </c>
      <c r="E920" t="s">
        <v>1795</v>
      </c>
      <c r="F920" t="s">
        <v>1775</v>
      </c>
      <c r="G920" t="s">
        <v>2156</v>
      </c>
      <c r="H920">
        <v>1</v>
      </c>
      <c r="I920">
        <v>1</v>
      </c>
      <c r="J920">
        <v>0</v>
      </c>
      <c r="K920">
        <v>30</v>
      </c>
      <c r="L920">
        <v>57</v>
      </c>
      <c r="M920">
        <v>1</v>
      </c>
      <c r="N920">
        <v>1</v>
      </c>
      <c r="O920">
        <v>30</v>
      </c>
      <c r="P920">
        <v>30</v>
      </c>
      <c r="Q920">
        <v>52.631599999999999</v>
      </c>
      <c r="R920">
        <v>1</v>
      </c>
      <c r="S920">
        <v>24</v>
      </c>
      <c r="T920">
        <v>17</v>
      </c>
      <c r="U920">
        <v>1</v>
      </c>
      <c r="V920">
        <v>17</v>
      </c>
      <c r="W920">
        <v>4.25</v>
      </c>
      <c r="X920" s="1">
        <v>43482</v>
      </c>
      <c r="Y920">
        <v>0</v>
      </c>
      <c r="Z920">
        <v>0</v>
      </c>
      <c r="AA920">
        <v>0</v>
      </c>
      <c r="AB920">
        <v>0</v>
      </c>
      <c r="AC920">
        <v>1</v>
      </c>
      <c r="AD920">
        <v>0</v>
      </c>
      <c r="AE920">
        <v>0</v>
      </c>
      <c r="AF920">
        <v>0</v>
      </c>
      <c r="AG920">
        <v>0</v>
      </c>
      <c r="AH920">
        <v>103</v>
      </c>
      <c r="AI920">
        <v>63</v>
      </c>
      <c r="AJ920">
        <v>30</v>
      </c>
      <c r="AK920">
        <v>10</v>
      </c>
    </row>
    <row r="921" spans="1:37" x14ac:dyDescent="0.2">
      <c r="A921">
        <v>1264579</v>
      </c>
      <c r="B921" t="s">
        <v>482</v>
      </c>
      <c r="C921">
        <v>21</v>
      </c>
      <c r="D921" t="s">
        <v>363</v>
      </c>
      <c r="E921" t="s">
        <v>1791</v>
      </c>
      <c r="F921" t="s">
        <v>1792</v>
      </c>
      <c r="G921" t="s">
        <v>2156</v>
      </c>
      <c r="H921">
        <v>11</v>
      </c>
      <c r="I921">
        <v>11</v>
      </c>
      <c r="J921">
        <v>0</v>
      </c>
      <c r="K921">
        <v>146</v>
      </c>
      <c r="L921">
        <v>234</v>
      </c>
      <c r="M921">
        <v>9</v>
      </c>
      <c r="N921">
        <v>1</v>
      </c>
      <c r="O921">
        <v>36</v>
      </c>
      <c r="P921">
        <v>13.2727</v>
      </c>
      <c r="Q921">
        <v>62.3932</v>
      </c>
      <c r="R921">
        <v>11</v>
      </c>
      <c r="S921">
        <v>216</v>
      </c>
      <c r="T921">
        <v>161</v>
      </c>
      <c r="U921">
        <v>9</v>
      </c>
      <c r="V921">
        <v>17.8889</v>
      </c>
      <c r="W921">
        <v>4.4722</v>
      </c>
      <c r="X921" s="1">
        <v>12086</v>
      </c>
      <c r="Y921">
        <v>2</v>
      </c>
      <c r="Z921">
        <v>6</v>
      </c>
      <c r="AA921">
        <v>3</v>
      </c>
      <c r="AB921">
        <v>0</v>
      </c>
      <c r="AC921">
        <v>8</v>
      </c>
      <c r="AD921">
        <v>0</v>
      </c>
      <c r="AE921">
        <v>0</v>
      </c>
      <c r="AF921">
        <v>0</v>
      </c>
      <c r="AG921">
        <v>2</v>
      </c>
      <c r="AH921">
        <v>717</v>
      </c>
      <c r="AI921">
        <v>237</v>
      </c>
      <c r="AJ921">
        <v>380</v>
      </c>
      <c r="AK921">
        <v>100</v>
      </c>
    </row>
    <row r="922" spans="1:37" x14ac:dyDescent="0.2">
      <c r="A922">
        <v>573720</v>
      </c>
      <c r="B922" t="s">
        <v>482</v>
      </c>
      <c r="C922">
        <v>21</v>
      </c>
      <c r="D922" t="s">
        <v>363</v>
      </c>
      <c r="E922" t="s">
        <v>1777</v>
      </c>
      <c r="F922" t="s">
        <v>1778</v>
      </c>
      <c r="G922" t="s">
        <v>2156</v>
      </c>
      <c r="H922">
        <v>10</v>
      </c>
      <c r="I922">
        <v>10</v>
      </c>
      <c r="J922">
        <v>0</v>
      </c>
      <c r="K922">
        <v>59</v>
      </c>
      <c r="L922">
        <v>94</v>
      </c>
      <c r="M922">
        <v>2</v>
      </c>
      <c r="N922">
        <v>3</v>
      </c>
      <c r="O922">
        <v>22</v>
      </c>
      <c r="P922">
        <v>5.9</v>
      </c>
      <c r="Q922">
        <v>62.765999999999998</v>
      </c>
      <c r="R922">
        <v>10</v>
      </c>
      <c r="S922">
        <v>36</v>
      </c>
      <c r="T922">
        <v>37</v>
      </c>
      <c r="U922">
        <v>1</v>
      </c>
      <c r="V922">
        <v>37</v>
      </c>
      <c r="W922">
        <v>6.1666999999999996</v>
      </c>
      <c r="X922" s="1">
        <v>43472</v>
      </c>
      <c r="Y922">
        <v>0</v>
      </c>
      <c r="Z922">
        <v>3</v>
      </c>
      <c r="AA922">
        <v>1</v>
      </c>
      <c r="AB922">
        <v>0</v>
      </c>
      <c r="AC922">
        <v>0</v>
      </c>
      <c r="AD922">
        <v>0</v>
      </c>
      <c r="AE922">
        <v>0</v>
      </c>
      <c r="AF922">
        <v>2</v>
      </c>
      <c r="AG922">
        <v>0</v>
      </c>
      <c r="AH922">
        <v>167</v>
      </c>
      <c r="AI922">
        <v>97</v>
      </c>
      <c r="AJ922">
        <v>30</v>
      </c>
      <c r="AK922">
        <v>40</v>
      </c>
    </row>
    <row r="923" spans="1:37" x14ac:dyDescent="0.2">
      <c r="A923">
        <v>218931</v>
      </c>
      <c r="B923" t="s">
        <v>482</v>
      </c>
      <c r="C923">
        <v>21</v>
      </c>
      <c r="D923" t="s">
        <v>363</v>
      </c>
      <c r="E923" t="s">
        <v>1774</v>
      </c>
      <c r="F923" t="s">
        <v>1775</v>
      </c>
      <c r="G923" t="s">
        <v>2156</v>
      </c>
      <c r="H923">
        <v>11</v>
      </c>
      <c r="I923">
        <v>11</v>
      </c>
      <c r="J923">
        <v>2</v>
      </c>
      <c r="K923">
        <v>50</v>
      </c>
      <c r="L923">
        <v>100</v>
      </c>
      <c r="M923">
        <v>2</v>
      </c>
      <c r="N923">
        <v>2</v>
      </c>
      <c r="O923">
        <v>14</v>
      </c>
      <c r="P923">
        <v>5.5556000000000001</v>
      </c>
      <c r="Q923">
        <v>50</v>
      </c>
      <c r="R923">
        <v>11</v>
      </c>
      <c r="S923">
        <v>212</v>
      </c>
      <c r="T923">
        <v>176</v>
      </c>
      <c r="U923">
        <v>11</v>
      </c>
      <c r="V923">
        <v>16</v>
      </c>
      <c r="W923">
        <v>4.9810999999999996</v>
      </c>
      <c r="X923" s="1">
        <v>43566</v>
      </c>
      <c r="Y923">
        <v>1</v>
      </c>
      <c r="Z923">
        <v>13</v>
      </c>
      <c r="AA923">
        <v>2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446</v>
      </c>
      <c r="AI923">
        <v>26</v>
      </c>
      <c r="AJ923">
        <v>420</v>
      </c>
      <c r="AK923">
        <v>0</v>
      </c>
    </row>
    <row r="924" spans="1:37" x14ac:dyDescent="0.2">
      <c r="A924">
        <v>1210069</v>
      </c>
      <c r="B924" t="s">
        <v>482</v>
      </c>
      <c r="C924">
        <v>21</v>
      </c>
      <c r="D924" t="s">
        <v>1798</v>
      </c>
      <c r="E924" t="s">
        <v>1813</v>
      </c>
      <c r="F924" t="s">
        <v>1814</v>
      </c>
      <c r="G924" t="s">
        <v>2156</v>
      </c>
      <c r="H924">
        <v>7</v>
      </c>
      <c r="I924">
        <v>7</v>
      </c>
      <c r="J924">
        <v>0</v>
      </c>
      <c r="K924">
        <v>53</v>
      </c>
      <c r="L924">
        <v>88</v>
      </c>
      <c r="M924">
        <v>1</v>
      </c>
      <c r="N924">
        <v>0</v>
      </c>
      <c r="O924">
        <v>18</v>
      </c>
      <c r="P924">
        <v>7.5713999999999997</v>
      </c>
      <c r="Q924">
        <v>60.2273</v>
      </c>
      <c r="R924">
        <v>7</v>
      </c>
      <c r="S924">
        <v>0</v>
      </c>
      <c r="T924">
        <v>0</v>
      </c>
      <c r="U924">
        <v>0</v>
      </c>
      <c r="Y924">
        <v>0</v>
      </c>
      <c r="Z924">
        <v>0</v>
      </c>
      <c r="AA924">
        <v>0</v>
      </c>
      <c r="AB924">
        <v>0</v>
      </c>
      <c r="AC924">
        <v>3</v>
      </c>
      <c r="AD924">
        <v>0</v>
      </c>
      <c r="AE924">
        <v>0</v>
      </c>
      <c r="AF924">
        <v>0</v>
      </c>
      <c r="AG924">
        <v>2</v>
      </c>
      <c r="AH924">
        <v>104</v>
      </c>
      <c r="AI924">
        <v>54</v>
      </c>
      <c r="AJ924">
        <v>0</v>
      </c>
      <c r="AK924">
        <v>50</v>
      </c>
    </row>
    <row r="925" spans="1:37" x14ac:dyDescent="0.2">
      <c r="A925">
        <v>1210070</v>
      </c>
      <c r="B925" t="s">
        <v>482</v>
      </c>
      <c r="C925">
        <v>21</v>
      </c>
      <c r="D925" t="s">
        <v>1798</v>
      </c>
      <c r="E925" t="s">
        <v>1314</v>
      </c>
      <c r="F925" t="s">
        <v>1294</v>
      </c>
      <c r="G925" t="s">
        <v>2156</v>
      </c>
      <c r="H925">
        <v>6</v>
      </c>
      <c r="I925">
        <v>6</v>
      </c>
      <c r="J925">
        <v>1</v>
      </c>
      <c r="K925">
        <v>58</v>
      </c>
      <c r="L925">
        <v>104</v>
      </c>
      <c r="M925">
        <v>3</v>
      </c>
      <c r="N925">
        <v>0</v>
      </c>
      <c r="O925">
        <v>20</v>
      </c>
      <c r="P925">
        <v>11.6</v>
      </c>
      <c r="Q925">
        <v>55.769199999999998</v>
      </c>
      <c r="R925">
        <v>6</v>
      </c>
      <c r="S925">
        <v>36</v>
      </c>
      <c r="T925">
        <v>19</v>
      </c>
      <c r="U925">
        <v>0</v>
      </c>
      <c r="W925">
        <v>3.1667000000000001</v>
      </c>
      <c r="Y925">
        <v>0</v>
      </c>
      <c r="Z925">
        <v>1</v>
      </c>
      <c r="AA925">
        <v>0</v>
      </c>
      <c r="AB925">
        <v>0</v>
      </c>
      <c r="AC925">
        <v>2</v>
      </c>
      <c r="AD925">
        <v>0</v>
      </c>
      <c r="AE925">
        <v>0</v>
      </c>
      <c r="AF925">
        <v>0</v>
      </c>
      <c r="AG925">
        <v>0</v>
      </c>
      <c r="AH925">
        <v>151</v>
      </c>
      <c r="AI925">
        <v>81</v>
      </c>
      <c r="AJ925">
        <v>50</v>
      </c>
      <c r="AK925">
        <v>20</v>
      </c>
    </row>
    <row r="926" spans="1:37" x14ac:dyDescent="0.2">
      <c r="A926">
        <v>821604</v>
      </c>
      <c r="B926" t="s">
        <v>482</v>
      </c>
      <c r="C926">
        <v>21</v>
      </c>
      <c r="D926" t="s">
        <v>1798</v>
      </c>
      <c r="E926" t="s">
        <v>1803</v>
      </c>
      <c r="F926" t="s">
        <v>1804</v>
      </c>
      <c r="G926" t="s">
        <v>2156</v>
      </c>
      <c r="H926">
        <v>1</v>
      </c>
      <c r="I926">
        <v>1</v>
      </c>
      <c r="J926">
        <v>0</v>
      </c>
      <c r="K926">
        <v>0</v>
      </c>
      <c r="L926">
        <v>3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24</v>
      </c>
      <c r="T926">
        <v>21</v>
      </c>
      <c r="U926">
        <v>0</v>
      </c>
      <c r="W926">
        <v>5.25</v>
      </c>
      <c r="Y926">
        <v>0</v>
      </c>
      <c r="Z926">
        <v>2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-10</v>
      </c>
      <c r="AJ926">
        <v>10</v>
      </c>
      <c r="AK926">
        <v>0</v>
      </c>
    </row>
    <row r="927" spans="1:37" x14ac:dyDescent="0.2">
      <c r="A927">
        <v>788536</v>
      </c>
      <c r="B927" t="s">
        <v>482</v>
      </c>
      <c r="C927">
        <v>21</v>
      </c>
      <c r="D927" t="s">
        <v>1798</v>
      </c>
      <c r="E927" t="s">
        <v>1801</v>
      </c>
      <c r="F927" t="s">
        <v>1802</v>
      </c>
      <c r="G927" t="s">
        <v>2156</v>
      </c>
      <c r="H927">
        <v>10</v>
      </c>
      <c r="I927">
        <v>10</v>
      </c>
      <c r="J927">
        <v>0</v>
      </c>
      <c r="K927">
        <v>174</v>
      </c>
      <c r="L927">
        <v>157</v>
      </c>
      <c r="M927">
        <v>9</v>
      </c>
      <c r="N927">
        <v>10</v>
      </c>
      <c r="O927">
        <v>51</v>
      </c>
      <c r="P927">
        <v>17.399999999999999</v>
      </c>
      <c r="Q927">
        <v>110.828</v>
      </c>
      <c r="R927">
        <v>10</v>
      </c>
      <c r="S927">
        <v>0</v>
      </c>
      <c r="T927">
        <v>0</v>
      </c>
      <c r="U927">
        <v>0</v>
      </c>
      <c r="Y927">
        <v>0</v>
      </c>
      <c r="Z927">
        <v>0</v>
      </c>
      <c r="AA927">
        <v>0</v>
      </c>
      <c r="AB927">
        <v>0</v>
      </c>
      <c r="AC927">
        <v>4</v>
      </c>
      <c r="AD927">
        <v>0</v>
      </c>
      <c r="AE927">
        <v>0</v>
      </c>
      <c r="AF927">
        <v>0</v>
      </c>
      <c r="AG927">
        <v>0</v>
      </c>
      <c r="AH927">
        <v>555</v>
      </c>
      <c r="AI927">
        <v>515</v>
      </c>
      <c r="AJ927">
        <v>0</v>
      </c>
      <c r="AK927">
        <v>40</v>
      </c>
    </row>
    <row r="928" spans="1:37" x14ac:dyDescent="0.2">
      <c r="A928">
        <v>821602</v>
      </c>
      <c r="B928" t="s">
        <v>482</v>
      </c>
      <c r="C928">
        <v>21</v>
      </c>
      <c r="D928" t="s">
        <v>1798</v>
      </c>
      <c r="E928" t="s">
        <v>924</v>
      </c>
      <c r="F928" t="s">
        <v>1277</v>
      </c>
      <c r="G928" t="s">
        <v>2156</v>
      </c>
      <c r="H928">
        <v>11</v>
      </c>
      <c r="I928">
        <v>11</v>
      </c>
      <c r="J928">
        <v>2</v>
      </c>
      <c r="K928">
        <v>60</v>
      </c>
      <c r="L928">
        <v>48</v>
      </c>
      <c r="M928">
        <v>3</v>
      </c>
      <c r="N928">
        <v>4</v>
      </c>
      <c r="O928">
        <v>19</v>
      </c>
      <c r="P928">
        <v>6.6666999999999996</v>
      </c>
      <c r="Q928">
        <v>125</v>
      </c>
      <c r="R928">
        <v>11</v>
      </c>
      <c r="S928">
        <v>24</v>
      </c>
      <c r="T928">
        <v>31</v>
      </c>
      <c r="U928">
        <v>3</v>
      </c>
      <c r="V928">
        <v>10.333299999999999</v>
      </c>
      <c r="W928">
        <v>7.75</v>
      </c>
      <c r="X928" s="1">
        <v>43513</v>
      </c>
      <c r="Y928">
        <v>0</v>
      </c>
      <c r="Z928">
        <v>1</v>
      </c>
      <c r="AA928">
        <v>2</v>
      </c>
      <c r="AB928">
        <v>0</v>
      </c>
      <c r="AC928">
        <v>0</v>
      </c>
      <c r="AD928">
        <v>2</v>
      </c>
      <c r="AE928">
        <v>8</v>
      </c>
      <c r="AF928">
        <v>0</v>
      </c>
      <c r="AG928">
        <v>2</v>
      </c>
      <c r="AH928">
        <v>331</v>
      </c>
      <c r="AI928">
        <v>131</v>
      </c>
      <c r="AJ928">
        <v>80</v>
      </c>
      <c r="AK928">
        <v>120</v>
      </c>
    </row>
    <row r="929" spans="1:37" x14ac:dyDescent="0.2">
      <c r="A929">
        <v>934861</v>
      </c>
      <c r="B929" t="s">
        <v>482</v>
      </c>
      <c r="C929">
        <v>21</v>
      </c>
      <c r="D929" t="s">
        <v>1798</v>
      </c>
      <c r="E929" t="s">
        <v>1810</v>
      </c>
      <c r="F929" t="s">
        <v>1811</v>
      </c>
      <c r="G929" t="s">
        <v>2156</v>
      </c>
      <c r="H929">
        <v>10</v>
      </c>
      <c r="I929">
        <v>10</v>
      </c>
      <c r="J929">
        <v>1</v>
      </c>
      <c r="K929">
        <v>66</v>
      </c>
      <c r="L929">
        <v>75</v>
      </c>
      <c r="M929">
        <v>2</v>
      </c>
      <c r="N929">
        <v>4</v>
      </c>
      <c r="O929">
        <v>20</v>
      </c>
      <c r="P929">
        <v>7.3333000000000004</v>
      </c>
      <c r="Q929">
        <v>88</v>
      </c>
      <c r="R929">
        <v>10</v>
      </c>
      <c r="S929">
        <v>2</v>
      </c>
      <c r="T929">
        <v>2</v>
      </c>
      <c r="U929">
        <v>1</v>
      </c>
      <c r="V929">
        <v>2</v>
      </c>
      <c r="W929">
        <v>6</v>
      </c>
      <c r="X929" s="1">
        <v>43467</v>
      </c>
      <c r="Y929">
        <v>0</v>
      </c>
      <c r="Z929">
        <v>1</v>
      </c>
      <c r="AA929">
        <v>0</v>
      </c>
      <c r="AB929">
        <v>0</v>
      </c>
      <c r="AC929">
        <v>8</v>
      </c>
      <c r="AD929">
        <v>0</v>
      </c>
      <c r="AE929">
        <v>0</v>
      </c>
      <c r="AF929">
        <v>0</v>
      </c>
      <c r="AG929">
        <v>2</v>
      </c>
      <c r="AH929">
        <v>266</v>
      </c>
      <c r="AI929">
        <v>146</v>
      </c>
      <c r="AJ929">
        <v>20</v>
      </c>
      <c r="AK929">
        <v>100</v>
      </c>
    </row>
    <row r="930" spans="1:37" x14ac:dyDescent="0.2">
      <c r="A930">
        <v>821607</v>
      </c>
      <c r="B930" t="s">
        <v>482</v>
      </c>
      <c r="C930">
        <v>21</v>
      </c>
      <c r="D930" t="s">
        <v>1798</v>
      </c>
      <c r="E930" t="s">
        <v>1806</v>
      </c>
      <c r="F930" t="s">
        <v>1807</v>
      </c>
      <c r="G930" t="s">
        <v>2156</v>
      </c>
      <c r="H930">
        <v>11</v>
      </c>
      <c r="I930">
        <v>11</v>
      </c>
      <c r="J930">
        <v>1</v>
      </c>
      <c r="K930">
        <v>63</v>
      </c>
      <c r="L930">
        <v>111</v>
      </c>
      <c r="M930">
        <v>1</v>
      </c>
      <c r="N930">
        <v>3</v>
      </c>
      <c r="O930">
        <v>28</v>
      </c>
      <c r="P930">
        <v>6.3</v>
      </c>
      <c r="Q930">
        <v>56.756799999999998</v>
      </c>
      <c r="R930">
        <v>11</v>
      </c>
      <c r="S930">
        <v>227</v>
      </c>
      <c r="T930">
        <v>168</v>
      </c>
      <c r="U930">
        <v>9</v>
      </c>
      <c r="V930">
        <v>18.666699999999999</v>
      </c>
      <c r="W930">
        <v>4.4405000000000001</v>
      </c>
      <c r="X930" s="1">
        <v>43531</v>
      </c>
      <c r="Y930">
        <v>1</v>
      </c>
      <c r="Z930">
        <v>9</v>
      </c>
      <c r="AA930">
        <v>11</v>
      </c>
      <c r="AB930">
        <v>0</v>
      </c>
      <c r="AC930">
        <v>8</v>
      </c>
      <c r="AD930">
        <v>0</v>
      </c>
      <c r="AE930">
        <v>0</v>
      </c>
      <c r="AF930">
        <v>2</v>
      </c>
      <c r="AG930">
        <v>3</v>
      </c>
      <c r="AH930">
        <v>610</v>
      </c>
      <c r="AI930">
        <v>50</v>
      </c>
      <c r="AJ930">
        <v>410</v>
      </c>
      <c r="AK930">
        <v>150</v>
      </c>
    </row>
    <row r="931" spans="1:37" x14ac:dyDescent="0.2">
      <c r="A931">
        <v>512843</v>
      </c>
      <c r="B931" t="s">
        <v>482</v>
      </c>
      <c r="C931">
        <v>21</v>
      </c>
      <c r="D931" t="s">
        <v>1798</v>
      </c>
      <c r="E931" t="s">
        <v>1612</v>
      </c>
      <c r="F931" t="s">
        <v>1613</v>
      </c>
      <c r="G931" t="s">
        <v>2156</v>
      </c>
      <c r="H931">
        <v>4</v>
      </c>
      <c r="I931">
        <v>4</v>
      </c>
      <c r="J931">
        <v>1</v>
      </c>
      <c r="K931">
        <v>39</v>
      </c>
      <c r="L931">
        <v>50</v>
      </c>
      <c r="M931">
        <v>0</v>
      </c>
      <c r="N931">
        <v>4</v>
      </c>
      <c r="O931">
        <v>20</v>
      </c>
      <c r="P931">
        <v>13</v>
      </c>
      <c r="Q931">
        <v>78</v>
      </c>
      <c r="R931">
        <v>4</v>
      </c>
      <c r="S931">
        <v>0</v>
      </c>
      <c r="T931">
        <v>0</v>
      </c>
      <c r="U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2</v>
      </c>
      <c r="AE931">
        <v>4</v>
      </c>
      <c r="AF931">
        <v>0</v>
      </c>
      <c r="AG931">
        <v>2</v>
      </c>
      <c r="AH931">
        <v>157</v>
      </c>
      <c r="AI931">
        <v>77</v>
      </c>
      <c r="AJ931">
        <v>0</v>
      </c>
      <c r="AK931">
        <v>80</v>
      </c>
    </row>
    <row r="932" spans="1:37" x14ac:dyDescent="0.2">
      <c r="A932">
        <v>1324340</v>
      </c>
      <c r="B932" t="s">
        <v>482</v>
      </c>
      <c r="C932">
        <v>21</v>
      </c>
      <c r="D932" t="s">
        <v>1798</v>
      </c>
      <c r="E932" t="s">
        <v>1818</v>
      </c>
      <c r="F932" t="s">
        <v>1819</v>
      </c>
      <c r="G932" t="s">
        <v>2156</v>
      </c>
      <c r="H932">
        <v>5</v>
      </c>
      <c r="I932">
        <v>5</v>
      </c>
      <c r="J932">
        <v>2</v>
      </c>
      <c r="K932">
        <v>15</v>
      </c>
      <c r="L932">
        <v>34</v>
      </c>
      <c r="M932">
        <v>2</v>
      </c>
      <c r="N932">
        <v>0</v>
      </c>
      <c r="O932">
        <v>12</v>
      </c>
      <c r="P932">
        <v>5</v>
      </c>
      <c r="Q932">
        <v>44.117600000000003</v>
      </c>
      <c r="R932">
        <v>5</v>
      </c>
      <c r="S932">
        <v>114</v>
      </c>
      <c r="T932">
        <v>71</v>
      </c>
      <c r="U932">
        <v>7</v>
      </c>
      <c r="V932">
        <v>10.142899999999999</v>
      </c>
      <c r="W932">
        <v>3.7368000000000001</v>
      </c>
      <c r="X932" s="1">
        <v>43517</v>
      </c>
      <c r="Y932">
        <v>1</v>
      </c>
      <c r="Z932">
        <v>9</v>
      </c>
      <c r="AA932">
        <v>2</v>
      </c>
      <c r="AB932">
        <v>0</v>
      </c>
      <c r="AC932">
        <v>3</v>
      </c>
      <c r="AD932">
        <v>0</v>
      </c>
      <c r="AE932">
        <v>0</v>
      </c>
      <c r="AF932">
        <v>0</v>
      </c>
      <c r="AG932">
        <v>1</v>
      </c>
      <c r="AH932">
        <v>347</v>
      </c>
      <c r="AI932">
        <v>17</v>
      </c>
      <c r="AJ932">
        <v>290</v>
      </c>
      <c r="AK932">
        <v>40</v>
      </c>
    </row>
    <row r="933" spans="1:37" x14ac:dyDescent="0.2">
      <c r="A933">
        <v>821605</v>
      </c>
      <c r="B933" t="s">
        <v>482</v>
      </c>
      <c r="C933">
        <v>21</v>
      </c>
      <c r="D933" t="s">
        <v>1798</v>
      </c>
      <c r="E933" t="s">
        <v>920</v>
      </c>
      <c r="F933" t="s">
        <v>1805</v>
      </c>
      <c r="G933" t="s">
        <v>2156</v>
      </c>
      <c r="H933">
        <v>5</v>
      </c>
      <c r="I933">
        <v>5</v>
      </c>
      <c r="J933">
        <v>1</v>
      </c>
      <c r="K933">
        <v>10</v>
      </c>
      <c r="L933">
        <v>21</v>
      </c>
      <c r="M933">
        <v>1</v>
      </c>
      <c r="N933">
        <v>0</v>
      </c>
      <c r="O933">
        <v>4</v>
      </c>
      <c r="P933">
        <v>2.5</v>
      </c>
      <c r="Q933">
        <v>47.619</v>
      </c>
      <c r="R933">
        <v>5</v>
      </c>
      <c r="S933">
        <v>66</v>
      </c>
      <c r="T933">
        <v>69</v>
      </c>
      <c r="U933">
        <v>4</v>
      </c>
      <c r="V933">
        <v>17.25</v>
      </c>
      <c r="W933">
        <v>6.2727000000000004</v>
      </c>
      <c r="X933" s="1">
        <v>43518</v>
      </c>
      <c r="Y933">
        <v>0</v>
      </c>
      <c r="Z933">
        <v>6</v>
      </c>
      <c r="AA933">
        <v>1</v>
      </c>
      <c r="AB933">
        <v>0</v>
      </c>
      <c r="AC933">
        <v>1</v>
      </c>
      <c r="AD933">
        <v>0</v>
      </c>
      <c r="AE933">
        <v>0</v>
      </c>
      <c r="AF933">
        <v>0</v>
      </c>
      <c r="AG933">
        <v>0</v>
      </c>
      <c r="AH933">
        <v>121</v>
      </c>
      <c r="AI933">
        <v>11</v>
      </c>
      <c r="AJ933">
        <v>100</v>
      </c>
      <c r="AK933">
        <v>10</v>
      </c>
    </row>
    <row r="934" spans="1:37" x14ac:dyDescent="0.2">
      <c r="A934">
        <v>1209071</v>
      </c>
      <c r="B934" t="s">
        <v>482</v>
      </c>
      <c r="C934">
        <v>21</v>
      </c>
      <c r="D934" t="s">
        <v>1798</v>
      </c>
      <c r="E934" t="s">
        <v>523</v>
      </c>
      <c r="F934" t="s">
        <v>1812</v>
      </c>
      <c r="G934" t="s">
        <v>2156</v>
      </c>
      <c r="H934">
        <v>9</v>
      </c>
      <c r="I934">
        <v>9</v>
      </c>
      <c r="J934">
        <v>1</v>
      </c>
      <c r="K934">
        <v>88</v>
      </c>
      <c r="L934">
        <v>117</v>
      </c>
      <c r="M934">
        <v>2</v>
      </c>
      <c r="N934">
        <v>2</v>
      </c>
      <c r="O934">
        <v>37</v>
      </c>
      <c r="P934">
        <v>11</v>
      </c>
      <c r="Q934">
        <v>75.213700000000003</v>
      </c>
      <c r="R934">
        <v>9</v>
      </c>
      <c r="S934">
        <v>48</v>
      </c>
      <c r="T934">
        <v>38</v>
      </c>
      <c r="U934">
        <v>3</v>
      </c>
      <c r="V934">
        <v>12.666700000000001</v>
      </c>
      <c r="W934">
        <v>4.75</v>
      </c>
      <c r="X934" s="1">
        <v>43511</v>
      </c>
      <c r="Y934">
        <v>0</v>
      </c>
      <c r="Z934">
        <v>2</v>
      </c>
      <c r="AA934">
        <v>0</v>
      </c>
      <c r="AB934">
        <v>0</v>
      </c>
      <c r="AC934">
        <v>2</v>
      </c>
      <c r="AD934">
        <v>0</v>
      </c>
      <c r="AE934">
        <v>0</v>
      </c>
      <c r="AF934">
        <v>0</v>
      </c>
      <c r="AG934">
        <v>0</v>
      </c>
      <c r="AH934">
        <v>274</v>
      </c>
      <c r="AI934">
        <v>154</v>
      </c>
      <c r="AJ934">
        <v>100</v>
      </c>
      <c r="AK934">
        <v>20</v>
      </c>
    </row>
    <row r="935" spans="1:37" x14ac:dyDescent="0.2">
      <c r="A935">
        <v>1246917</v>
      </c>
      <c r="B935" t="s">
        <v>482</v>
      </c>
      <c r="C935">
        <v>21</v>
      </c>
      <c r="D935" t="s">
        <v>1798</v>
      </c>
      <c r="E935" t="s">
        <v>523</v>
      </c>
      <c r="F935" t="s">
        <v>600</v>
      </c>
      <c r="G935" t="s">
        <v>2156</v>
      </c>
      <c r="H935">
        <v>1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0</v>
      </c>
      <c r="R935">
        <v>1</v>
      </c>
      <c r="S935">
        <v>24</v>
      </c>
      <c r="T935">
        <v>17</v>
      </c>
      <c r="U935">
        <v>0</v>
      </c>
      <c r="W935">
        <v>4.25</v>
      </c>
      <c r="Y935">
        <v>0</v>
      </c>
      <c r="Z935">
        <v>1</v>
      </c>
      <c r="AA935">
        <v>1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10</v>
      </c>
      <c r="AI935">
        <v>0</v>
      </c>
      <c r="AJ935">
        <v>10</v>
      </c>
      <c r="AK935">
        <v>0</v>
      </c>
    </row>
    <row r="936" spans="1:37" x14ac:dyDescent="0.2">
      <c r="A936">
        <v>1270305</v>
      </c>
      <c r="B936" t="s">
        <v>482</v>
      </c>
      <c r="C936">
        <v>21</v>
      </c>
      <c r="D936" t="s">
        <v>1798</v>
      </c>
      <c r="E936" t="s">
        <v>1281</v>
      </c>
      <c r="F936" t="s">
        <v>1817</v>
      </c>
      <c r="G936" t="s">
        <v>2156</v>
      </c>
      <c r="H936">
        <v>6</v>
      </c>
      <c r="I936">
        <v>6</v>
      </c>
      <c r="J936">
        <v>0</v>
      </c>
      <c r="K936">
        <v>21</v>
      </c>
      <c r="L936">
        <v>41</v>
      </c>
      <c r="M936">
        <v>0</v>
      </c>
      <c r="N936">
        <v>0</v>
      </c>
      <c r="O936">
        <v>15</v>
      </c>
      <c r="P936">
        <v>3.5</v>
      </c>
      <c r="Q936">
        <v>51.219499999999996</v>
      </c>
      <c r="R936">
        <v>6</v>
      </c>
      <c r="S936">
        <v>66</v>
      </c>
      <c r="T936">
        <v>45</v>
      </c>
      <c r="U936">
        <v>5</v>
      </c>
      <c r="V936">
        <v>9</v>
      </c>
      <c r="W936">
        <v>4.0909000000000004</v>
      </c>
      <c r="X936" s="1">
        <v>43513</v>
      </c>
      <c r="Y936">
        <v>0</v>
      </c>
      <c r="Z936">
        <v>3</v>
      </c>
      <c r="AA936">
        <v>2</v>
      </c>
      <c r="AB936">
        <v>0</v>
      </c>
      <c r="AC936">
        <v>2</v>
      </c>
      <c r="AD936">
        <v>0</v>
      </c>
      <c r="AE936">
        <v>0</v>
      </c>
      <c r="AF936">
        <v>0</v>
      </c>
      <c r="AG936">
        <v>0</v>
      </c>
      <c r="AH936">
        <v>191</v>
      </c>
      <c r="AI936">
        <v>21</v>
      </c>
      <c r="AJ936">
        <v>150</v>
      </c>
      <c r="AK936">
        <v>20</v>
      </c>
    </row>
    <row r="937" spans="1:37" x14ac:dyDescent="0.2">
      <c r="A937">
        <v>1211747</v>
      </c>
      <c r="B937" t="s">
        <v>482</v>
      </c>
      <c r="C937">
        <v>21</v>
      </c>
      <c r="D937" t="s">
        <v>1798</v>
      </c>
      <c r="E937" t="s">
        <v>902</v>
      </c>
      <c r="F937" t="s">
        <v>1381</v>
      </c>
      <c r="G937" t="s">
        <v>2156</v>
      </c>
      <c r="H937">
        <v>3</v>
      </c>
      <c r="I937">
        <v>3</v>
      </c>
      <c r="J937">
        <v>1</v>
      </c>
      <c r="K937">
        <v>2</v>
      </c>
      <c r="L937">
        <v>7</v>
      </c>
      <c r="M937">
        <v>0</v>
      </c>
      <c r="N937">
        <v>0</v>
      </c>
      <c r="O937">
        <v>2</v>
      </c>
      <c r="P937">
        <v>1</v>
      </c>
      <c r="Q937">
        <v>28.571400000000001</v>
      </c>
      <c r="R937">
        <v>3</v>
      </c>
      <c r="S937">
        <v>12</v>
      </c>
      <c r="T937">
        <v>7</v>
      </c>
      <c r="U937">
        <v>1</v>
      </c>
      <c r="V937">
        <v>7</v>
      </c>
      <c r="W937">
        <v>3.5</v>
      </c>
      <c r="X937" s="1">
        <v>43472</v>
      </c>
      <c r="Y937">
        <v>0</v>
      </c>
      <c r="Z937">
        <v>0</v>
      </c>
      <c r="AA937">
        <v>1</v>
      </c>
      <c r="AB937">
        <v>0</v>
      </c>
      <c r="AC937">
        <v>1</v>
      </c>
      <c r="AD937">
        <v>0</v>
      </c>
      <c r="AE937">
        <v>0</v>
      </c>
      <c r="AF937">
        <v>0</v>
      </c>
      <c r="AG937">
        <v>0</v>
      </c>
      <c r="AH937">
        <v>42</v>
      </c>
      <c r="AI937">
        <v>-8</v>
      </c>
      <c r="AJ937">
        <v>40</v>
      </c>
      <c r="AK937">
        <v>10</v>
      </c>
    </row>
    <row r="938" spans="1:37" x14ac:dyDescent="0.2">
      <c r="A938">
        <v>514477</v>
      </c>
      <c r="B938" t="s">
        <v>482</v>
      </c>
      <c r="C938">
        <v>21</v>
      </c>
      <c r="D938" t="s">
        <v>1798</v>
      </c>
      <c r="E938" t="s">
        <v>1799</v>
      </c>
      <c r="F938" t="s">
        <v>1800</v>
      </c>
      <c r="G938" t="s">
        <v>2156</v>
      </c>
      <c r="H938">
        <v>2</v>
      </c>
      <c r="I938">
        <v>2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R938">
        <v>2</v>
      </c>
      <c r="S938">
        <v>24</v>
      </c>
      <c r="T938">
        <v>21</v>
      </c>
      <c r="U938">
        <v>2</v>
      </c>
      <c r="V938">
        <v>10.5</v>
      </c>
      <c r="W938">
        <v>5.25</v>
      </c>
      <c r="X938" s="1">
        <v>43509</v>
      </c>
      <c r="Y938">
        <v>0</v>
      </c>
      <c r="Z938">
        <v>0</v>
      </c>
      <c r="AA938">
        <v>2</v>
      </c>
      <c r="AB938">
        <v>0</v>
      </c>
      <c r="AC938">
        <v>1</v>
      </c>
      <c r="AD938">
        <v>0</v>
      </c>
      <c r="AE938">
        <v>0</v>
      </c>
      <c r="AF938">
        <v>0</v>
      </c>
      <c r="AG938">
        <v>0</v>
      </c>
      <c r="AH938">
        <v>60</v>
      </c>
      <c r="AI938">
        <v>-10</v>
      </c>
      <c r="AJ938">
        <v>60</v>
      </c>
      <c r="AK938">
        <v>10</v>
      </c>
    </row>
    <row r="939" spans="1:37" x14ac:dyDescent="0.2">
      <c r="A939">
        <v>1210071</v>
      </c>
      <c r="B939" t="s">
        <v>482</v>
      </c>
      <c r="C939">
        <v>21</v>
      </c>
      <c r="D939" t="s">
        <v>1798</v>
      </c>
      <c r="E939" t="s">
        <v>1815</v>
      </c>
      <c r="F939" t="s">
        <v>1683</v>
      </c>
      <c r="G939" t="s">
        <v>2156</v>
      </c>
      <c r="H939">
        <v>1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R939">
        <v>1</v>
      </c>
      <c r="S939">
        <v>6</v>
      </c>
      <c r="T939">
        <v>4</v>
      </c>
      <c r="U939">
        <v>0</v>
      </c>
      <c r="W939">
        <v>4</v>
      </c>
      <c r="Y939">
        <v>0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</row>
    <row r="940" spans="1:37" x14ac:dyDescent="0.2">
      <c r="A940">
        <v>865539</v>
      </c>
      <c r="B940" t="s">
        <v>482</v>
      </c>
      <c r="C940">
        <v>21</v>
      </c>
      <c r="D940" t="s">
        <v>1798</v>
      </c>
      <c r="E940" t="s">
        <v>1808</v>
      </c>
      <c r="F940" t="s">
        <v>1809</v>
      </c>
      <c r="G940" t="s">
        <v>2156</v>
      </c>
      <c r="H940">
        <v>9</v>
      </c>
      <c r="I940">
        <v>9</v>
      </c>
      <c r="J940">
        <v>2</v>
      </c>
      <c r="K940">
        <v>18</v>
      </c>
      <c r="L940">
        <v>43</v>
      </c>
      <c r="M940">
        <v>0</v>
      </c>
      <c r="N940">
        <v>0</v>
      </c>
      <c r="O940">
        <v>7</v>
      </c>
      <c r="P940">
        <v>2.5714000000000001</v>
      </c>
      <c r="Q940">
        <v>41.860500000000002</v>
      </c>
      <c r="R940">
        <v>9</v>
      </c>
      <c r="S940">
        <v>150</v>
      </c>
      <c r="T940">
        <v>124</v>
      </c>
      <c r="U940">
        <v>14</v>
      </c>
      <c r="V940">
        <v>8.8571000000000009</v>
      </c>
      <c r="W940">
        <v>4.96</v>
      </c>
      <c r="X940" s="1">
        <v>43563</v>
      </c>
      <c r="Y940">
        <v>1</v>
      </c>
      <c r="Z940">
        <v>16</v>
      </c>
      <c r="AA940">
        <v>5</v>
      </c>
      <c r="AB940">
        <v>0</v>
      </c>
      <c r="AC940">
        <v>4</v>
      </c>
      <c r="AD940">
        <v>0</v>
      </c>
      <c r="AE940">
        <v>0</v>
      </c>
      <c r="AF940">
        <v>0</v>
      </c>
      <c r="AG940">
        <v>0</v>
      </c>
      <c r="AH940">
        <v>478</v>
      </c>
      <c r="AI940">
        <v>-12</v>
      </c>
      <c r="AJ940">
        <v>450</v>
      </c>
      <c r="AK940">
        <v>40</v>
      </c>
    </row>
    <row r="941" spans="1:37" x14ac:dyDescent="0.2">
      <c r="A941">
        <v>1211748</v>
      </c>
      <c r="B941" t="s">
        <v>482</v>
      </c>
      <c r="C941">
        <v>21</v>
      </c>
      <c r="D941" t="s">
        <v>1798</v>
      </c>
      <c r="E941" t="s">
        <v>1816</v>
      </c>
      <c r="F941" t="s">
        <v>1805</v>
      </c>
      <c r="G941" t="s">
        <v>2156</v>
      </c>
      <c r="H941">
        <v>10</v>
      </c>
      <c r="I941">
        <v>10</v>
      </c>
      <c r="J941">
        <v>2</v>
      </c>
      <c r="K941">
        <v>100</v>
      </c>
      <c r="L941">
        <v>161</v>
      </c>
      <c r="M941">
        <v>4</v>
      </c>
      <c r="N941">
        <v>0</v>
      </c>
      <c r="O941">
        <v>39</v>
      </c>
      <c r="P941">
        <v>12.5</v>
      </c>
      <c r="Q941">
        <v>62.111800000000002</v>
      </c>
      <c r="R941">
        <v>10</v>
      </c>
      <c r="S941">
        <v>179</v>
      </c>
      <c r="T941">
        <v>114</v>
      </c>
      <c r="U941">
        <v>10</v>
      </c>
      <c r="V941">
        <v>11.4</v>
      </c>
      <c r="W941">
        <v>3.8212000000000002</v>
      </c>
      <c r="X941" s="1">
        <v>43562</v>
      </c>
      <c r="Y941">
        <v>1</v>
      </c>
      <c r="Z941">
        <v>10</v>
      </c>
      <c r="AA941">
        <v>1</v>
      </c>
      <c r="AB941">
        <v>0</v>
      </c>
      <c r="AC941">
        <v>1</v>
      </c>
      <c r="AD941">
        <v>0</v>
      </c>
      <c r="AE941">
        <v>0</v>
      </c>
      <c r="AF941">
        <v>1</v>
      </c>
      <c r="AG941">
        <v>1</v>
      </c>
      <c r="AH941">
        <v>614</v>
      </c>
      <c r="AI941">
        <v>144</v>
      </c>
      <c r="AJ941">
        <v>430</v>
      </c>
      <c r="AK941">
        <v>40</v>
      </c>
    </row>
    <row r="942" spans="1:37" x14ac:dyDescent="0.2">
      <c r="A942">
        <v>1210072</v>
      </c>
      <c r="B942" t="s">
        <v>482</v>
      </c>
      <c r="C942">
        <v>21</v>
      </c>
      <c r="D942" t="s">
        <v>1798</v>
      </c>
      <c r="E942" t="s">
        <v>708</v>
      </c>
      <c r="F942" t="s">
        <v>1768</v>
      </c>
      <c r="G942" t="s">
        <v>2156</v>
      </c>
      <c r="H942">
        <v>10</v>
      </c>
      <c r="I942">
        <v>10</v>
      </c>
      <c r="J942">
        <v>2</v>
      </c>
      <c r="K942">
        <v>41</v>
      </c>
      <c r="L942">
        <v>70</v>
      </c>
      <c r="M942">
        <v>4</v>
      </c>
      <c r="N942">
        <v>0</v>
      </c>
      <c r="O942">
        <v>11</v>
      </c>
      <c r="P942">
        <v>5.125</v>
      </c>
      <c r="Q942">
        <v>58.571399999999997</v>
      </c>
      <c r="R942">
        <v>10</v>
      </c>
      <c r="S942">
        <v>156</v>
      </c>
      <c r="T942">
        <v>142</v>
      </c>
      <c r="U942">
        <v>10</v>
      </c>
      <c r="V942">
        <v>14.2</v>
      </c>
      <c r="W942">
        <v>5.4615</v>
      </c>
      <c r="X942" s="1">
        <v>43550</v>
      </c>
      <c r="Y942">
        <v>0</v>
      </c>
      <c r="Z942">
        <v>20</v>
      </c>
      <c r="AA942">
        <v>2</v>
      </c>
      <c r="AB942">
        <v>0</v>
      </c>
      <c r="AC942">
        <v>6</v>
      </c>
      <c r="AD942">
        <v>0</v>
      </c>
      <c r="AE942">
        <v>0</v>
      </c>
      <c r="AF942">
        <v>0</v>
      </c>
      <c r="AG942">
        <v>1</v>
      </c>
      <c r="AH942">
        <v>405</v>
      </c>
      <c r="AI942">
        <v>45</v>
      </c>
      <c r="AJ942">
        <v>290</v>
      </c>
      <c r="AK942">
        <v>70</v>
      </c>
    </row>
    <row r="943" spans="1:37" x14ac:dyDescent="0.2">
      <c r="A943">
        <v>569566</v>
      </c>
      <c r="B943" t="s">
        <v>482</v>
      </c>
      <c r="C943">
        <v>21</v>
      </c>
      <c r="D943" t="s">
        <v>371</v>
      </c>
      <c r="E943" t="s">
        <v>1492</v>
      </c>
      <c r="F943" t="s">
        <v>508</v>
      </c>
      <c r="G943" t="s">
        <v>2156</v>
      </c>
      <c r="H943">
        <v>11</v>
      </c>
      <c r="I943">
        <v>11</v>
      </c>
      <c r="J943">
        <v>3</v>
      </c>
      <c r="K943">
        <v>68</v>
      </c>
      <c r="L943">
        <v>132</v>
      </c>
      <c r="M943">
        <v>2</v>
      </c>
      <c r="N943">
        <v>2</v>
      </c>
      <c r="O943">
        <v>15</v>
      </c>
      <c r="P943">
        <v>8.5</v>
      </c>
      <c r="Q943">
        <v>51.5152</v>
      </c>
      <c r="R943">
        <v>11</v>
      </c>
      <c r="S943">
        <v>0</v>
      </c>
      <c r="T943">
        <v>0</v>
      </c>
      <c r="U943">
        <v>0</v>
      </c>
      <c r="Y943">
        <v>0</v>
      </c>
      <c r="Z943">
        <v>0</v>
      </c>
      <c r="AA943">
        <v>0</v>
      </c>
      <c r="AB943">
        <v>0</v>
      </c>
      <c r="AC943">
        <v>3</v>
      </c>
      <c r="AD943">
        <v>0</v>
      </c>
      <c r="AE943">
        <v>3</v>
      </c>
      <c r="AF943">
        <v>0</v>
      </c>
      <c r="AG943">
        <v>1</v>
      </c>
      <c r="AH943">
        <v>144</v>
      </c>
      <c r="AI943">
        <v>74</v>
      </c>
      <c r="AJ943">
        <v>0</v>
      </c>
      <c r="AK943">
        <v>70</v>
      </c>
    </row>
    <row r="944" spans="1:37" x14ac:dyDescent="0.2">
      <c r="A944">
        <v>215729</v>
      </c>
      <c r="B944" t="s">
        <v>482</v>
      </c>
      <c r="C944">
        <v>21</v>
      </c>
      <c r="D944" t="s">
        <v>371</v>
      </c>
      <c r="E944" t="s">
        <v>1820</v>
      </c>
      <c r="F944" t="s">
        <v>1821</v>
      </c>
      <c r="G944" t="s">
        <v>2156</v>
      </c>
      <c r="H944">
        <v>11</v>
      </c>
      <c r="I944">
        <v>11</v>
      </c>
      <c r="J944">
        <v>1</v>
      </c>
      <c r="K944">
        <v>158</v>
      </c>
      <c r="L944">
        <v>125</v>
      </c>
      <c r="M944">
        <v>5</v>
      </c>
      <c r="N944">
        <v>19</v>
      </c>
      <c r="O944">
        <v>42</v>
      </c>
      <c r="P944">
        <v>15.8</v>
      </c>
      <c r="Q944">
        <v>126.4</v>
      </c>
      <c r="R944">
        <v>11</v>
      </c>
      <c r="S944">
        <v>199</v>
      </c>
      <c r="T944">
        <v>153</v>
      </c>
      <c r="U944">
        <v>21</v>
      </c>
      <c r="V944">
        <v>7.2857000000000003</v>
      </c>
      <c r="W944">
        <v>4.6131000000000002</v>
      </c>
      <c r="X944" s="1">
        <v>43567</v>
      </c>
      <c r="Y944">
        <v>0</v>
      </c>
      <c r="Z944">
        <v>10</v>
      </c>
      <c r="AA944">
        <v>1</v>
      </c>
      <c r="AB944">
        <v>0</v>
      </c>
      <c r="AC944">
        <v>8</v>
      </c>
      <c r="AD944">
        <v>0</v>
      </c>
      <c r="AE944">
        <v>1</v>
      </c>
      <c r="AF944">
        <v>2</v>
      </c>
      <c r="AG944">
        <v>4</v>
      </c>
      <c r="AH944">
        <v>1271</v>
      </c>
      <c r="AI944">
        <v>451</v>
      </c>
      <c r="AJ944">
        <v>650</v>
      </c>
      <c r="AK944">
        <v>170</v>
      </c>
    </row>
    <row r="945" spans="1:37" x14ac:dyDescent="0.2">
      <c r="A945">
        <v>515053</v>
      </c>
      <c r="B945" t="s">
        <v>482</v>
      </c>
      <c r="C945">
        <v>21</v>
      </c>
      <c r="D945" t="s">
        <v>371</v>
      </c>
      <c r="E945" t="s">
        <v>722</v>
      </c>
      <c r="F945" t="s">
        <v>1827</v>
      </c>
      <c r="G945" t="s">
        <v>2156</v>
      </c>
      <c r="H945">
        <v>11</v>
      </c>
      <c r="I945">
        <v>11</v>
      </c>
      <c r="J945">
        <v>3</v>
      </c>
      <c r="K945">
        <v>41</v>
      </c>
      <c r="L945">
        <v>58</v>
      </c>
      <c r="M945">
        <v>1</v>
      </c>
      <c r="N945">
        <v>3</v>
      </c>
      <c r="O945">
        <v>16</v>
      </c>
      <c r="P945">
        <v>5.125</v>
      </c>
      <c r="Q945">
        <v>70.689700000000002</v>
      </c>
      <c r="R945">
        <v>11</v>
      </c>
      <c r="S945">
        <v>229</v>
      </c>
      <c r="T945">
        <v>128</v>
      </c>
      <c r="U945">
        <v>13</v>
      </c>
      <c r="V945">
        <v>9.8461999999999996</v>
      </c>
      <c r="W945">
        <v>3.3536999999999999</v>
      </c>
      <c r="X945" s="1">
        <v>43547</v>
      </c>
      <c r="Y945">
        <v>2</v>
      </c>
      <c r="Z945">
        <v>15</v>
      </c>
      <c r="AA945">
        <v>4</v>
      </c>
      <c r="AB945">
        <v>0</v>
      </c>
      <c r="AC945">
        <v>0</v>
      </c>
      <c r="AD945">
        <v>0</v>
      </c>
      <c r="AE945">
        <v>1</v>
      </c>
      <c r="AF945">
        <v>0</v>
      </c>
      <c r="AG945">
        <v>1</v>
      </c>
      <c r="AH945">
        <v>638</v>
      </c>
      <c r="AI945">
        <v>38</v>
      </c>
      <c r="AJ945">
        <v>580</v>
      </c>
      <c r="AK945">
        <v>20</v>
      </c>
    </row>
    <row r="946" spans="1:37" x14ac:dyDescent="0.2">
      <c r="A946">
        <v>534952</v>
      </c>
      <c r="B946" t="s">
        <v>482</v>
      </c>
      <c r="C946">
        <v>21</v>
      </c>
      <c r="D946" t="s">
        <v>371</v>
      </c>
      <c r="E946" t="s">
        <v>1828</v>
      </c>
      <c r="F946" t="s">
        <v>508</v>
      </c>
      <c r="G946" t="s">
        <v>2156</v>
      </c>
      <c r="H946">
        <v>7</v>
      </c>
      <c r="I946">
        <v>7</v>
      </c>
      <c r="J946">
        <v>5</v>
      </c>
      <c r="K946">
        <v>2</v>
      </c>
      <c r="L946">
        <v>4</v>
      </c>
      <c r="M946">
        <v>0</v>
      </c>
      <c r="N946">
        <v>0</v>
      </c>
      <c r="O946">
        <v>2</v>
      </c>
      <c r="P946">
        <v>1</v>
      </c>
      <c r="Q946">
        <v>50</v>
      </c>
      <c r="R946">
        <v>7</v>
      </c>
      <c r="S946">
        <v>0</v>
      </c>
      <c r="T946">
        <v>0</v>
      </c>
      <c r="U946">
        <v>0</v>
      </c>
      <c r="Y946">
        <v>0</v>
      </c>
      <c r="Z946">
        <v>0</v>
      </c>
      <c r="AA946">
        <v>0</v>
      </c>
      <c r="AB946">
        <v>0</v>
      </c>
      <c r="AC946">
        <v>3</v>
      </c>
      <c r="AD946">
        <v>0</v>
      </c>
      <c r="AE946">
        <v>0</v>
      </c>
      <c r="AF946">
        <v>0</v>
      </c>
      <c r="AG946">
        <v>0</v>
      </c>
      <c r="AH946">
        <v>22</v>
      </c>
      <c r="AI946">
        <v>-8</v>
      </c>
      <c r="AJ946">
        <v>0</v>
      </c>
      <c r="AK946">
        <v>30</v>
      </c>
    </row>
    <row r="947" spans="1:37" x14ac:dyDescent="0.2">
      <c r="A947">
        <v>513256</v>
      </c>
      <c r="B947" t="s">
        <v>482</v>
      </c>
      <c r="C947">
        <v>21</v>
      </c>
      <c r="D947" t="s">
        <v>371</v>
      </c>
      <c r="E947" t="s">
        <v>652</v>
      </c>
      <c r="F947" t="s">
        <v>680</v>
      </c>
      <c r="G947" t="s">
        <v>2156</v>
      </c>
      <c r="H947">
        <v>11</v>
      </c>
      <c r="I947">
        <v>11</v>
      </c>
      <c r="J947">
        <v>1</v>
      </c>
      <c r="K947">
        <v>110</v>
      </c>
      <c r="L947">
        <v>74</v>
      </c>
      <c r="M947">
        <v>4</v>
      </c>
      <c r="N947">
        <v>10</v>
      </c>
      <c r="O947">
        <v>40</v>
      </c>
      <c r="P947">
        <v>11</v>
      </c>
      <c r="Q947">
        <v>148.64859999999999</v>
      </c>
      <c r="R947">
        <v>11</v>
      </c>
      <c r="S947">
        <v>24</v>
      </c>
      <c r="T947">
        <v>38</v>
      </c>
      <c r="U947">
        <v>1</v>
      </c>
      <c r="V947">
        <v>38</v>
      </c>
      <c r="W947">
        <v>9.5</v>
      </c>
      <c r="X947" s="1">
        <v>43472</v>
      </c>
      <c r="Y947">
        <v>0</v>
      </c>
      <c r="Z947">
        <v>2</v>
      </c>
      <c r="AA947">
        <v>1</v>
      </c>
      <c r="AB947">
        <v>0</v>
      </c>
      <c r="AC947">
        <v>4</v>
      </c>
      <c r="AD947">
        <v>0</v>
      </c>
      <c r="AE947">
        <v>0</v>
      </c>
      <c r="AF947">
        <v>1</v>
      </c>
      <c r="AG947">
        <v>1</v>
      </c>
      <c r="AH947">
        <v>414</v>
      </c>
      <c r="AI947">
        <v>354</v>
      </c>
      <c r="AJ947">
        <v>-10</v>
      </c>
      <c r="AK947">
        <v>70</v>
      </c>
    </row>
    <row r="948" spans="1:37" x14ac:dyDescent="0.2">
      <c r="A948">
        <v>820915</v>
      </c>
      <c r="B948" t="s">
        <v>482</v>
      </c>
      <c r="C948">
        <v>21</v>
      </c>
      <c r="D948" t="s">
        <v>371</v>
      </c>
      <c r="E948" t="s">
        <v>1831</v>
      </c>
      <c r="F948" t="s">
        <v>1832</v>
      </c>
      <c r="G948" t="s">
        <v>2156</v>
      </c>
      <c r="H948">
        <v>1</v>
      </c>
      <c r="I948">
        <v>1</v>
      </c>
      <c r="J948">
        <v>0</v>
      </c>
      <c r="K948">
        <v>0</v>
      </c>
      <c r="L948">
        <v>4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24</v>
      </c>
      <c r="T948">
        <v>19</v>
      </c>
      <c r="U948">
        <v>3</v>
      </c>
      <c r="V948">
        <v>6.3333000000000004</v>
      </c>
      <c r="W948">
        <v>4.75</v>
      </c>
      <c r="X948" s="1">
        <v>43543</v>
      </c>
      <c r="Y948">
        <v>0</v>
      </c>
      <c r="Z948">
        <v>2</v>
      </c>
      <c r="AA948">
        <v>2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80</v>
      </c>
      <c r="AI948">
        <v>-10</v>
      </c>
      <c r="AJ948">
        <v>90</v>
      </c>
      <c r="AK948">
        <v>0</v>
      </c>
    </row>
    <row r="949" spans="1:37" x14ac:dyDescent="0.2">
      <c r="A949">
        <v>1324213</v>
      </c>
      <c r="B949" t="s">
        <v>482</v>
      </c>
      <c r="C949">
        <v>21</v>
      </c>
      <c r="D949" t="s">
        <v>371</v>
      </c>
      <c r="E949" t="s">
        <v>1836</v>
      </c>
      <c r="F949" t="s">
        <v>816</v>
      </c>
      <c r="G949" t="s">
        <v>2156</v>
      </c>
      <c r="H949">
        <v>3</v>
      </c>
      <c r="I949">
        <v>3</v>
      </c>
      <c r="J949">
        <v>1</v>
      </c>
      <c r="K949">
        <v>2</v>
      </c>
      <c r="L949">
        <v>2</v>
      </c>
      <c r="M949">
        <v>0</v>
      </c>
      <c r="N949">
        <v>0</v>
      </c>
      <c r="O949">
        <v>1</v>
      </c>
      <c r="P949">
        <v>1</v>
      </c>
      <c r="Q949">
        <v>100</v>
      </c>
      <c r="R949">
        <v>3</v>
      </c>
      <c r="S949">
        <v>0</v>
      </c>
      <c r="T949">
        <v>0</v>
      </c>
      <c r="U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12</v>
      </c>
      <c r="AI949">
        <v>2</v>
      </c>
      <c r="AJ949">
        <v>0</v>
      </c>
      <c r="AK949">
        <v>10</v>
      </c>
    </row>
    <row r="950" spans="1:37" x14ac:dyDescent="0.2">
      <c r="A950">
        <v>217872</v>
      </c>
      <c r="B950" t="s">
        <v>482</v>
      </c>
      <c r="C950">
        <v>21</v>
      </c>
      <c r="D950" t="s">
        <v>371</v>
      </c>
      <c r="E950" t="s">
        <v>509</v>
      </c>
      <c r="F950" t="s">
        <v>993</v>
      </c>
      <c r="G950" t="s">
        <v>2156</v>
      </c>
      <c r="H950">
        <v>2</v>
      </c>
      <c r="I950">
        <v>2</v>
      </c>
      <c r="J950">
        <v>0</v>
      </c>
      <c r="K950">
        <v>21</v>
      </c>
      <c r="L950">
        <v>43</v>
      </c>
      <c r="M950">
        <v>1</v>
      </c>
      <c r="N950">
        <v>0</v>
      </c>
      <c r="O950">
        <v>20</v>
      </c>
      <c r="P950">
        <v>10.5</v>
      </c>
      <c r="Q950">
        <v>48.837200000000003</v>
      </c>
      <c r="R950">
        <v>2</v>
      </c>
      <c r="S950">
        <v>0</v>
      </c>
      <c r="T950">
        <v>0</v>
      </c>
      <c r="U950">
        <v>0</v>
      </c>
      <c r="Y950">
        <v>0</v>
      </c>
      <c r="Z950">
        <v>0</v>
      </c>
      <c r="AA950">
        <v>0</v>
      </c>
      <c r="AB950">
        <v>0</v>
      </c>
      <c r="AC950">
        <v>1</v>
      </c>
      <c r="AD950">
        <v>0</v>
      </c>
      <c r="AE950">
        <v>1</v>
      </c>
      <c r="AF950">
        <v>0</v>
      </c>
      <c r="AG950">
        <v>1</v>
      </c>
      <c r="AH950">
        <v>72</v>
      </c>
      <c r="AI950">
        <v>42</v>
      </c>
      <c r="AJ950">
        <v>0</v>
      </c>
      <c r="AK950">
        <v>30</v>
      </c>
    </row>
    <row r="951" spans="1:37" x14ac:dyDescent="0.2">
      <c r="A951">
        <v>1325253</v>
      </c>
      <c r="B951" t="s">
        <v>482</v>
      </c>
      <c r="C951">
        <v>21</v>
      </c>
      <c r="D951" t="s">
        <v>371</v>
      </c>
      <c r="E951" t="s">
        <v>1837</v>
      </c>
      <c r="F951" t="s">
        <v>1838</v>
      </c>
      <c r="G951" t="s">
        <v>2156</v>
      </c>
      <c r="H951">
        <v>6</v>
      </c>
      <c r="I951">
        <v>6</v>
      </c>
      <c r="J951">
        <v>1</v>
      </c>
      <c r="K951">
        <v>45</v>
      </c>
      <c r="L951">
        <v>91</v>
      </c>
      <c r="M951">
        <v>2</v>
      </c>
      <c r="N951">
        <v>1</v>
      </c>
      <c r="O951">
        <v>16</v>
      </c>
      <c r="P951">
        <v>9</v>
      </c>
      <c r="Q951">
        <v>49.450499999999998</v>
      </c>
      <c r="R951">
        <v>6</v>
      </c>
      <c r="S951">
        <v>0</v>
      </c>
      <c r="T951">
        <v>0</v>
      </c>
      <c r="U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69</v>
      </c>
      <c r="AI951">
        <v>69</v>
      </c>
      <c r="AJ951">
        <v>0</v>
      </c>
      <c r="AK951">
        <v>0</v>
      </c>
    </row>
    <row r="952" spans="1:37" x14ac:dyDescent="0.2">
      <c r="A952">
        <v>1281337</v>
      </c>
      <c r="B952" t="s">
        <v>482</v>
      </c>
      <c r="C952">
        <v>21</v>
      </c>
      <c r="D952" t="s">
        <v>371</v>
      </c>
      <c r="E952" t="s">
        <v>1835</v>
      </c>
      <c r="F952" t="s">
        <v>694</v>
      </c>
      <c r="G952" t="s">
        <v>2156</v>
      </c>
      <c r="H952">
        <v>2</v>
      </c>
      <c r="I952">
        <v>2</v>
      </c>
      <c r="J952">
        <v>0</v>
      </c>
      <c r="K952">
        <v>8</v>
      </c>
      <c r="L952">
        <v>11</v>
      </c>
      <c r="M952">
        <v>0</v>
      </c>
      <c r="N952">
        <v>0</v>
      </c>
      <c r="O952">
        <v>8</v>
      </c>
      <c r="P952">
        <v>4</v>
      </c>
      <c r="Q952">
        <v>72.7273</v>
      </c>
      <c r="R952">
        <v>2</v>
      </c>
      <c r="S952">
        <v>18</v>
      </c>
      <c r="T952">
        <v>25</v>
      </c>
      <c r="U952">
        <v>1</v>
      </c>
      <c r="V952">
        <v>25</v>
      </c>
      <c r="W952">
        <v>8.3332999999999995</v>
      </c>
      <c r="X952" s="1">
        <v>43479</v>
      </c>
      <c r="Y952">
        <v>0</v>
      </c>
      <c r="Z952">
        <v>5</v>
      </c>
      <c r="AA952">
        <v>0</v>
      </c>
      <c r="AB952">
        <v>0</v>
      </c>
      <c r="AC952">
        <v>1</v>
      </c>
      <c r="AD952">
        <v>0</v>
      </c>
      <c r="AE952">
        <v>0</v>
      </c>
      <c r="AF952">
        <v>0</v>
      </c>
      <c r="AG952">
        <v>0</v>
      </c>
      <c r="AH952">
        <v>38</v>
      </c>
      <c r="AI952">
        <v>8</v>
      </c>
      <c r="AJ952">
        <v>20</v>
      </c>
      <c r="AK952">
        <v>10</v>
      </c>
    </row>
    <row r="953" spans="1:37" x14ac:dyDescent="0.2">
      <c r="A953">
        <v>1358360</v>
      </c>
      <c r="B953" t="s">
        <v>482</v>
      </c>
      <c r="C953">
        <v>21</v>
      </c>
      <c r="D953" t="s">
        <v>371</v>
      </c>
      <c r="E953" t="s">
        <v>1480</v>
      </c>
      <c r="F953" t="s">
        <v>928</v>
      </c>
      <c r="G953" t="s">
        <v>2156</v>
      </c>
      <c r="H953">
        <v>1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R953">
        <v>1</v>
      </c>
      <c r="S953">
        <v>0</v>
      </c>
      <c r="T953">
        <v>0</v>
      </c>
      <c r="U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</v>
      </c>
      <c r="AG953">
        <v>0</v>
      </c>
      <c r="AH953">
        <v>20</v>
      </c>
      <c r="AI953">
        <v>0</v>
      </c>
      <c r="AJ953">
        <v>0</v>
      </c>
      <c r="AK953">
        <v>20</v>
      </c>
    </row>
    <row r="954" spans="1:37" x14ac:dyDescent="0.2">
      <c r="A954">
        <v>366131</v>
      </c>
      <c r="B954" t="s">
        <v>482</v>
      </c>
      <c r="C954">
        <v>21</v>
      </c>
      <c r="D954" t="s">
        <v>371</v>
      </c>
      <c r="E954" t="s">
        <v>1823</v>
      </c>
      <c r="F954" t="s">
        <v>1824</v>
      </c>
      <c r="G954" t="s">
        <v>2156</v>
      </c>
      <c r="H954">
        <v>10</v>
      </c>
      <c r="I954">
        <v>10</v>
      </c>
      <c r="J954">
        <v>6</v>
      </c>
      <c r="K954">
        <v>23</v>
      </c>
      <c r="L954">
        <v>44</v>
      </c>
      <c r="M954">
        <v>3</v>
      </c>
      <c r="N954">
        <v>0</v>
      </c>
      <c r="O954">
        <v>20</v>
      </c>
      <c r="P954">
        <v>5.75</v>
      </c>
      <c r="Q954">
        <v>52.2727</v>
      </c>
      <c r="R954">
        <v>10</v>
      </c>
      <c r="S954">
        <v>198</v>
      </c>
      <c r="T954">
        <v>166</v>
      </c>
      <c r="U954">
        <v>13</v>
      </c>
      <c r="V954">
        <v>12.7692</v>
      </c>
      <c r="W954">
        <v>5.0303000000000004</v>
      </c>
      <c r="X954" s="1">
        <v>43532</v>
      </c>
      <c r="Y954">
        <v>1</v>
      </c>
      <c r="Z954">
        <v>8</v>
      </c>
      <c r="AA954">
        <v>3</v>
      </c>
      <c r="AB954">
        <v>0</v>
      </c>
      <c r="AC954">
        <v>2</v>
      </c>
      <c r="AD954">
        <v>0</v>
      </c>
      <c r="AE954">
        <v>0</v>
      </c>
      <c r="AF954">
        <v>0</v>
      </c>
      <c r="AG954">
        <v>1</v>
      </c>
      <c r="AH954">
        <v>526</v>
      </c>
      <c r="AI954">
        <v>26</v>
      </c>
      <c r="AJ954">
        <v>470</v>
      </c>
      <c r="AK954">
        <v>30</v>
      </c>
    </row>
    <row r="955" spans="1:37" x14ac:dyDescent="0.2">
      <c r="A955">
        <v>1261676</v>
      </c>
      <c r="B955" t="s">
        <v>482</v>
      </c>
      <c r="C955">
        <v>21</v>
      </c>
      <c r="D955" t="s">
        <v>371</v>
      </c>
      <c r="E955" t="s">
        <v>1833</v>
      </c>
      <c r="F955" t="s">
        <v>1834</v>
      </c>
      <c r="G955" t="s">
        <v>2156</v>
      </c>
      <c r="H955">
        <v>3</v>
      </c>
      <c r="I955">
        <v>3</v>
      </c>
      <c r="J955">
        <v>2</v>
      </c>
      <c r="K955">
        <v>8</v>
      </c>
      <c r="L955">
        <v>18</v>
      </c>
      <c r="M955">
        <v>0</v>
      </c>
      <c r="N955">
        <v>0</v>
      </c>
      <c r="O955">
        <v>8</v>
      </c>
      <c r="P955">
        <v>8</v>
      </c>
      <c r="Q955">
        <v>44.444400000000002</v>
      </c>
      <c r="R955">
        <v>3</v>
      </c>
      <c r="S955">
        <v>6</v>
      </c>
      <c r="T955">
        <v>7</v>
      </c>
      <c r="U955">
        <v>0</v>
      </c>
      <c r="W955">
        <v>7</v>
      </c>
      <c r="Y955">
        <v>0</v>
      </c>
      <c r="Z955">
        <v>0</v>
      </c>
      <c r="AA955">
        <v>0</v>
      </c>
      <c r="AB955">
        <v>0</v>
      </c>
      <c r="AC955">
        <v>1</v>
      </c>
      <c r="AD955">
        <v>0</v>
      </c>
      <c r="AE955">
        <v>0</v>
      </c>
      <c r="AF955">
        <v>0</v>
      </c>
      <c r="AG955">
        <v>0</v>
      </c>
      <c r="AH955">
        <v>8</v>
      </c>
      <c r="AI955">
        <v>-2</v>
      </c>
      <c r="AJ955">
        <v>0</v>
      </c>
      <c r="AK955">
        <v>10</v>
      </c>
    </row>
    <row r="956" spans="1:37" x14ac:dyDescent="0.2">
      <c r="A956">
        <v>218684</v>
      </c>
      <c r="B956" t="s">
        <v>482</v>
      </c>
      <c r="C956">
        <v>21</v>
      </c>
      <c r="D956" t="s">
        <v>371</v>
      </c>
      <c r="E956" t="s">
        <v>503</v>
      </c>
      <c r="F956" t="s">
        <v>1822</v>
      </c>
      <c r="G956" t="s">
        <v>2156</v>
      </c>
      <c r="H956">
        <v>11</v>
      </c>
      <c r="I956">
        <v>11</v>
      </c>
      <c r="J956">
        <v>1</v>
      </c>
      <c r="K956">
        <v>145</v>
      </c>
      <c r="L956">
        <v>183</v>
      </c>
      <c r="M956">
        <v>4</v>
      </c>
      <c r="N956">
        <v>9</v>
      </c>
      <c r="O956">
        <v>37</v>
      </c>
      <c r="P956">
        <v>14.5</v>
      </c>
      <c r="Q956">
        <v>79.234999999999999</v>
      </c>
      <c r="R956">
        <v>11</v>
      </c>
      <c r="S956">
        <v>234</v>
      </c>
      <c r="T956">
        <v>143</v>
      </c>
      <c r="U956">
        <v>18</v>
      </c>
      <c r="V956">
        <v>7.9443999999999999</v>
      </c>
      <c r="W956">
        <v>3.6667000000000001</v>
      </c>
      <c r="X956" s="1">
        <v>43538</v>
      </c>
      <c r="Y956">
        <v>4</v>
      </c>
      <c r="Z956">
        <v>5</v>
      </c>
      <c r="AA956">
        <v>1</v>
      </c>
      <c r="AB956">
        <v>0</v>
      </c>
      <c r="AC956">
        <v>9</v>
      </c>
      <c r="AD956">
        <v>0</v>
      </c>
      <c r="AE956">
        <v>0</v>
      </c>
      <c r="AF956">
        <v>0</v>
      </c>
      <c r="AG956">
        <v>1</v>
      </c>
      <c r="AH956">
        <v>1167</v>
      </c>
      <c r="AI956">
        <v>287</v>
      </c>
      <c r="AJ956">
        <v>780</v>
      </c>
      <c r="AK956">
        <v>100</v>
      </c>
    </row>
    <row r="957" spans="1:37" x14ac:dyDescent="0.2">
      <c r="A957">
        <v>768767</v>
      </c>
      <c r="B957" t="s">
        <v>482</v>
      </c>
      <c r="C957">
        <v>21</v>
      </c>
      <c r="D957" t="s">
        <v>371</v>
      </c>
      <c r="E957" t="s">
        <v>1829</v>
      </c>
      <c r="F957" t="s">
        <v>1830</v>
      </c>
      <c r="G957" t="s">
        <v>2156</v>
      </c>
      <c r="H957">
        <v>8</v>
      </c>
      <c r="I957">
        <v>8</v>
      </c>
      <c r="J957">
        <v>3</v>
      </c>
      <c r="K957">
        <v>34</v>
      </c>
      <c r="L957">
        <v>52</v>
      </c>
      <c r="M957">
        <v>3</v>
      </c>
      <c r="N957">
        <v>1</v>
      </c>
      <c r="O957">
        <v>23</v>
      </c>
      <c r="P957">
        <v>6.8</v>
      </c>
      <c r="Q957">
        <v>65.384600000000006</v>
      </c>
      <c r="R957">
        <v>8</v>
      </c>
      <c r="S957">
        <v>162</v>
      </c>
      <c r="T957">
        <v>90</v>
      </c>
      <c r="U957">
        <v>9</v>
      </c>
      <c r="V957">
        <v>10</v>
      </c>
      <c r="W957">
        <v>3.3332999999999999</v>
      </c>
      <c r="X957" s="1">
        <v>43541</v>
      </c>
      <c r="Y957">
        <v>2</v>
      </c>
      <c r="Z957">
        <v>10</v>
      </c>
      <c r="AA957">
        <v>2</v>
      </c>
      <c r="AB957">
        <v>0</v>
      </c>
      <c r="AC957">
        <v>6</v>
      </c>
      <c r="AD957">
        <v>0</v>
      </c>
      <c r="AE957">
        <v>0</v>
      </c>
      <c r="AF957">
        <v>0</v>
      </c>
      <c r="AG957">
        <v>0</v>
      </c>
      <c r="AH957">
        <v>549</v>
      </c>
      <c r="AI957">
        <v>29</v>
      </c>
      <c r="AJ957">
        <v>460</v>
      </c>
      <c r="AK957">
        <v>60</v>
      </c>
    </row>
    <row r="958" spans="1:37" x14ac:dyDescent="0.2">
      <c r="A958">
        <v>513145</v>
      </c>
      <c r="B958" t="s">
        <v>482</v>
      </c>
      <c r="C958">
        <v>21</v>
      </c>
      <c r="D958" t="s">
        <v>371</v>
      </c>
      <c r="E958" t="s">
        <v>1825</v>
      </c>
      <c r="F958" t="s">
        <v>1826</v>
      </c>
      <c r="G958" t="s">
        <v>2156</v>
      </c>
      <c r="H958">
        <v>10</v>
      </c>
      <c r="I958">
        <v>10</v>
      </c>
      <c r="J958">
        <v>4</v>
      </c>
      <c r="K958">
        <v>23</v>
      </c>
      <c r="L958">
        <v>70</v>
      </c>
      <c r="M958">
        <v>0</v>
      </c>
      <c r="N958">
        <v>0</v>
      </c>
      <c r="O958">
        <v>11</v>
      </c>
      <c r="P958">
        <v>3.8332999999999999</v>
      </c>
      <c r="Q958">
        <v>32.857100000000003</v>
      </c>
      <c r="R958">
        <v>10</v>
      </c>
      <c r="S958">
        <v>90</v>
      </c>
      <c r="T958">
        <v>88</v>
      </c>
      <c r="U958">
        <v>7</v>
      </c>
      <c r="V958">
        <v>12.571400000000001</v>
      </c>
      <c r="W958">
        <v>5.8666999999999998</v>
      </c>
      <c r="X958" s="1">
        <v>43566</v>
      </c>
      <c r="Y958">
        <v>1</v>
      </c>
      <c r="Z958">
        <v>2</v>
      </c>
      <c r="AA958">
        <v>3</v>
      </c>
      <c r="AB958">
        <v>0</v>
      </c>
      <c r="AC958">
        <v>3</v>
      </c>
      <c r="AD958">
        <v>0</v>
      </c>
      <c r="AE958">
        <v>0</v>
      </c>
      <c r="AF958">
        <v>0</v>
      </c>
      <c r="AG958">
        <v>1</v>
      </c>
      <c r="AH958">
        <v>283</v>
      </c>
      <c r="AI958">
        <v>-7</v>
      </c>
      <c r="AJ958">
        <v>250</v>
      </c>
      <c r="AK958">
        <v>40</v>
      </c>
    </row>
    <row r="959" spans="1:37" x14ac:dyDescent="0.2">
      <c r="A959">
        <v>218975</v>
      </c>
      <c r="B959" t="s">
        <v>482</v>
      </c>
      <c r="C959">
        <v>21</v>
      </c>
      <c r="D959" t="s">
        <v>371</v>
      </c>
      <c r="E959" t="s">
        <v>806</v>
      </c>
      <c r="F959" t="s">
        <v>1208</v>
      </c>
      <c r="G959" t="s">
        <v>2156</v>
      </c>
      <c r="H959">
        <v>9</v>
      </c>
      <c r="I959">
        <v>9</v>
      </c>
      <c r="J959">
        <v>0</v>
      </c>
      <c r="K959">
        <v>80</v>
      </c>
      <c r="L959">
        <v>150</v>
      </c>
      <c r="M959">
        <v>4</v>
      </c>
      <c r="N959">
        <v>0</v>
      </c>
      <c r="O959">
        <v>31</v>
      </c>
      <c r="P959">
        <v>8.8888999999999996</v>
      </c>
      <c r="Q959">
        <v>53.333300000000001</v>
      </c>
      <c r="R959">
        <v>9</v>
      </c>
      <c r="S959">
        <v>0</v>
      </c>
      <c r="T959">
        <v>0</v>
      </c>
      <c r="U959">
        <v>0</v>
      </c>
      <c r="Y959">
        <v>0</v>
      </c>
      <c r="Z959">
        <v>0</v>
      </c>
      <c r="AA959">
        <v>0</v>
      </c>
      <c r="AB959">
        <v>0</v>
      </c>
      <c r="AC959">
        <v>6</v>
      </c>
      <c r="AD959">
        <v>3</v>
      </c>
      <c r="AE959">
        <v>5</v>
      </c>
      <c r="AF959">
        <v>0</v>
      </c>
      <c r="AG959">
        <v>4</v>
      </c>
      <c r="AH959">
        <v>314</v>
      </c>
      <c r="AI959">
        <v>134</v>
      </c>
      <c r="AJ959">
        <v>0</v>
      </c>
      <c r="AK959">
        <v>180</v>
      </c>
    </row>
    <row r="960" spans="1:37" x14ac:dyDescent="0.2">
      <c r="A960">
        <v>899314</v>
      </c>
      <c r="B960" t="s">
        <v>482</v>
      </c>
      <c r="C960">
        <v>21</v>
      </c>
      <c r="D960" t="s">
        <v>371</v>
      </c>
      <c r="E960" t="s">
        <v>1177</v>
      </c>
      <c r="F960" t="s">
        <v>528</v>
      </c>
      <c r="G960" t="s">
        <v>2156</v>
      </c>
      <c r="H960">
        <v>5</v>
      </c>
      <c r="I960">
        <v>5</v>
      </c>
      <c r="J960">
        <v>2</v>
      </c>
      <c r="K960">
        <v>51</v>
      </c>
      <c r="L960">
        <v>56</v>
      </c>
      <c r="M960">
        <v>1</v>
      </c>
      <c r="N960">
        <v>2</v>
      </c>
      <c r="O960">
        <v>29</v>
      </c>
      <c r="P960">
        <v>17</v>
      </c>
      <c r="Q960">
        <v>91.071399999999997</v>
      </c>
      <c r="R960">
        <v>5</v>
      </c>
      <c r="S960">
        <v>0</v>
      </c>
      <c r="T960">
        <v>0</v>
      </c>
      <c r="U960">
        <v>0</v>
      </c>
      <c r="Y960">
        <v>0</v>
      </c>
      <c r="Z960">
        <v>0</v>
      </c>
      <c r="AA960">
        <v>0</v>
      </c>
      <c r="AB960">
        <v>0</v>
      </c>
      <c r="AC960">
        <v>3</v>
      </c>
      <c r="AD960">
        <v>0</v>
      </c>
      <c r="AE960">
        <v>0</v>
      </c>
      <c r="AF960">
        <v>0</v>
      </c>
      <c r="AG960">
        <v>0</v>
      </c>
      <c r="AH960">
        <v>116</v>
      </c>
      <c r="AI960">
        <v>86</v>
      </c>
      <c r="AJ960">
        <v>0</v>
      </c>
      <c r="AK960">
        <v>30</v>
      </c>
    </row>
    <row r="961" spans="1:37" x14ac:dyDescent="0.2">
      <c r="A961">
        <v>1121352</v>
      </c>
      <c r="B961" t="s">
        <v>482</v>
      </c>
      <c r="C961">
        <v>21</v>
      </c>
      <c r="D961" t="s">
        <v>1839</v>
      </c>
      <c r="E961" t="s">
        <v>1864</v>
      </c>
      <c r="F961" t="s">
        <v>1865</v>
      </c>
      <c r="G961" t="s">
        <v>2156</v>
      </c>
      <c r="H961">
        <v>2</v>
      </c>
      <c r="I961">
        <v>2</v>
      </c>
      <c r="J961">
        <v>0</v>
      </c>
      <c r="K961">
        <v>3</v>
      </c>
      <c r="L961">
        <v>5</v>
      </c>
      <c r="M961">
        <v>0</v>
      </c>
      <c r="N961">
        <v>0</v>
      </c>
      <c r="O961">
        <v>3</v>
      </c>
      <c r="P961">
        <v>1.5</v>
      </c>
      <c r="Q961">
        <v>60</v>
      </c>
      <c r="R961">
        <v>2</v>
      </c>
      <c r="S961">
        <v>48</v>
      </c>
      <c r="T961">
        <v>32</v>
      </c>
      <c r="U961">
        <v>4</v>
      </c>
      <c r="V961">
        <v>8</v>
      </c>
      <c r="W961">
        <v>4</v>
      </c>
      <c r="X961" s="1">
        <v>43534</v>
      </c>
      <c r="Y961">
        <v>1</v>
      </c>
      <c r="Z961">
        <v>2</v>
      </c>
      <c r="AA961">
        <v>3</v>
      </c>
      <c r="AB961">
        <v>0</v>
      </c>
      <c r="AC961">
        <v>2</v>
      </c>
      <c r="AD961">
        <v>0</v>
      </c>
      <c r="AE961">
        <v>0</v>
      </c>
      <c r="AF961">
        <v>0</v>
      </c>
      <c r="AG961">
        <v>0</v>
      </c>
      <c r="AH961">
        <v>183</v>
      </c>
      <c r="AI961">
        <v>-7</v>
      </c>
      <c r="AJ961">
        <v>170</v>
      </c>
      <c r="AK961">
        <v>20</v>
      </c>
    </row>
    <row r="962" spans="1:37" x14ac:dyDescent="0.2">
      <c r="A962">
        <v>260104</v>
      </c>
      <c r="B962" t="s">
        <v>482</v>
      </c>
      <c r="C962">
        <v>21</v>
      </c>
      <c r="D962" t="s">
        <v>1839</v>
      </c>
      <c r="E962" t="s">
        <v>1840</v>
      </c>
      <c r="F962" t="s">
        <v>676</v>
      </c>
      <c r="G962" t="s">
        <v>2156</v>
      </c>
      <c r="H962">
        <v>9</v>
      </c>
      <c r="I962">
        <v>9</v>
      </c>
      <c r="J962">
        <v>0</v>
      </c>
      <c r="K962">
        <v>134</v>
      </c>
      <c r="L962">
        <v>170</v>
      </c>
      <c r="M962">
        <v>4</v>
      </c>
      <c r="N962">
        <v>4</v>
      </c>
      <c r="O962">
        <v>44</v>
      </c>
      <c r="P962">
        <v>14.8889</v>
      </c>
      <c r="Q962">
        <v>78.823499999999996</v>
      </c>
      <c r="R962">
        <v>9</v>
      </c>
      <c r="S962">
        <v>210</v>
      </c>
      <c r="T962">
        <v>126</v>
      </c>
      <c r="U962">
        <v>16</v>
      </c>
      <c r="V962">
        <v>7.875</v>
      </c>
      <c r="W962">
        <v>3.6</v>
      </c>
      <c r="X962" s="1">
        <v>43542</v>
      </c>
      <c r="Y962">
        <v>0</v>
      </c>
      <c r="Z962">
        <v>9</v>
      </c>
      <c r="AA962">
        <v>9</v>
      </c>
      <c r="AB962">
        <v>0</v>
      </c>
      <c r="AC962">
        <v>5</v>
      </c>
      <c r="AD962">
        <v>0</v>
      </c>
      <c r="AE962">
        <v>0</v>
      </c>
      <c r="AF962">
        <v>0</v>
      </c>
      <c r="AG962">
        <v>2</v>
      </c>
      <c r="AH962">
        <v>906</v>
      </c>
      <c r="AI962">
        <v>276</v>
      </c>
      <c r="AJ962">
        <v>560</v>
      </c>
      <c r="AK962">
        <v>70</v>
      </c>
    </row>
    <row r="963" spans="1:37" x14ac:dyDescent="0.2">
      <c r="A963">
        <v>1286907</v>
      </c>
      <c r="B963" t="s">
        <v>482</v>
      </c>
      <c r="C963">
        <v>21</v>
      </c>
      <c r="D963" t="s">
        <v>1839</v>
      </c>
      <c r="E963" t="s">
        <v>1866</v>
      </c>
      <c r="F963" t="s">
        <v>1867</v>
      </c>
      <c r="G963" t="s">
        <v>2156</v>
      </c>
      <c r="H963">
        <v>4</v>
      </c>
      <c r="I963">
        <v>4</v>
      </c>
      <c r="J963">
        <v>3</v>
      </c>
      <c r="K963">
        <v>1</v>
      </c>
      <c r="L963">
        <v>2</v>
      </c>
      <c r="M963">
        <v>0</v>
      </c>
      <c r="N963">
        <v>0</v>
      </c>
      <c r="O963">
        <v>1</v>
      </c>
      <c r="P963">
        <v>1</v>
      </c>
      <c r="Q963">
        <v>50</v>
      </c>
      <c r="R963">
        <v>4</v>
      </c>
      <c r="S963">
        <v>78</v>
      </c>
      <c r="T963">
        <v>56</v>
      </c>
      <c r="U963">
        <v>5</v>
      </c>
      <c r="V963">
        <v>11.2</v>
      </c>
      <c r="W963">
        <v>4.3076999999999996</v>
      </c>
      <c r="X963" s="1">
        <v>43540</v>
      </c>
      <c r="Y963">
        <v>0</v>
      </c>
      <c r="Z963">
        <v>7</v>
      </c>
      <c r="AA963">
        <v>1</v>
      </c>
      <c r="AB963">
        <v>0</v>
      </c>
      <c r="AC963">
        <v>2</v>
      </c>
      <c r="AD963">
        <v>0</v>
      </c>
      <c r="AE963">
        <v>0</v>
      </c>
      <c r="AF963">
        <v>0</v>
      </c>
      <c r="AG963">
        <v>1</v>
      </c>
      <c r="AH963">
        <v>191</v>
      </c>
      <c r="AI963">
        <v>1</v>
      </c>
      <c r="AJ963">
        <v>160</v>
      </c>
      <c r="AK963">
        <v>30</v>
      </c>
    </row>
    <row r="964" spans="1:37" x14ac:dyDescent="0.2">
      <c r="A964">
        <v>821181</v>
      </c>
      <c r="B964" t="s">
        <v>482</v>
      </c>
      <c r="C964">
        <v>21</v>
      </c>
      <c r="D964" t="s">
        <v>1839</v>
      </c>
      <c r="E964" t="s">
        <v>1856</v>
      </c>
      <c r="F964" t="s">
        <v>1857</v>
      </c>
      <c r="G964" t="s">
        <v>2156</v>
      </c>
      <c r="H964">
        <v>1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R964">
        <v>1</v>
      </c>
      <c r="S964">
        <v>24</v>
      </c>
      <c r="T964">
        <v>18</v>
      </c>
      <c r="U964">
        <v>2</v>
      </c>
      <c r="V964">
        <v>9</v>
      </c>
      <c r="W964">
        <v>4.5</v>
      </c>
      <c r="X964" s="1">
        <v>43514</v>
      </c>
      <c r="Y964">
        <v>0</v>
      </c>
      <c r="Z964">
        <v>2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60</v>
      </c>
      <c r="AI964">
        <v>0</v>
      </c>
      <c r="AJ964">
        <v>60</v>
      </c>
      <c r="AK964">
        <v>0</v>
      </c>
    </row>
    <row r="965" spans="1:37" x14ac:dyDescent="0.2">
      <c r="A965">
        <v>1320705</v>
      </c>
      <c r="B965" t="s">
        <v>482</v>
      </c>
      <c r="C965">
        <v>21</v>
      </c>
      <c r="D965" t="s">
        <v>1839</v>
      </c>
      <c r="E965" t="s">
        <v>1868</v>
      </c>
      <c r="F965" t="s">
        <v>1869</v>
      </c>
      <c r="G965" t="s">
        <v>2156</v>
      </c>
      <c r="H965">
        <v>2</v>
      </c>
      <c r="I965">
        <v>2</v>
      </c>
      <c r="J965">
        <v>2</v>
      </c>
      <c r="K965">
        <v>0</v>
      </c>
      <c r="L965">
        <v>0</v>
      </c>
      <c r="M965">
        <v>0</v>
      </c>
      <c r="N965">
        <v>0</v>
      </c>
      <c r="O965">
        <v>0</v>
      </c>
      <c r="R965">
        <v>2</v>
      </c>
      <c r="S965">
        <v>0</v>
      </c>
      <c r="T965">
        <v>0</v>
      </c>
      <c r="U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</row>
    <row r="966" spans="1:37" x14ac:dyDescent="0.2">
      <c r="A966">
        <v>513223</v>
      </c>
      <c r="B966" t="s">
        <v>482</v>
      </c>
      <c r="C966">
        <v>21</v>
      </c>
      <c r="D966" t="s">
        <v>1839</v>
      </c>
      <c r="E966" t="s">
        <v>1844</v>
      </c>
      <c r="F966" t="s">
        <v>1046</v>
      </c>
      <c r="G966" t="s">
        <v>2156</v>
      </c>
      <c r="H966">
        <v>3</v>
      </c>
      <c r="I966">
        <v>3</v>
      </c>
      <c r="J966">
        <v>2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3</v>
      </c>
      <c r="S966">
        <v>42</v>
      </c>
      <c r="T966">
        <v>28</v>
      </c>
      <c r="U966">
        <v>4</v>
      </c>
      <c r="V966">
        <v>7</v>
      </c>
      <c r="W966">
        <v>4</v>
      </c>
      <c r="X966" s="1">
        <v>43509</v>
      </c>
      <c r="Y966">
        <v>0</v>
      </c>
      <c r="Z966">
        <v>2</v>
      </c>
      <c r="AA966">
        <v>5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110</v>
      </c>
      <c r="AI966">
        <v>-10</v>
      </c>
      <c r="AJ966">
        <v>120</v>
      </c>
      <c r="AK966">
        <v>0</v>
      </c>
    </row>
    <row r="967" spans="1:37" x14ac:dyDescent="0.2">
      <c r="A967">
        <v>513286</v>
      </c>
      <c r="B967" t="s">
        <v>482</v>
      </c>
      <c r="C967">
        <v>21</v>
      </c>
      <c r="D967" t="s">
        <v>1839</v>
      </c>
      <c r="E967" t="s">
        <v>1852</v>
      </c>
      <c r="F967" t="s">
        <v>963</v>
      </c>
      <c r="G967" t="s">
        <v>2156</v>
      </c>
      <c r="H967">
        <v>1</v>
      </c>
      <c r="I967">
        <v>1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</row>
    <row r="968" spans="1:37" x14ac:dyDescent="0.2">
      <c r="A968">
        <v>513278</v>
      </c>
      <c r="B968" t="s">
        <v>482</v>
      </c>
      <c r="C968">
        <v>21</v>
      </c>
      <c r="D968" t="s">
        <v>1839</v>
      </c>
      <c r="E968" t="s">
        <v>800</v>
      </c>
      <c r="F968" t="s">
        <v>1795</v>
      </c>
      <c r="G968" t="s">
        <v>2156</v>
      </c>
      <c r="H968">
        <v>10</v>
      </c>
      <c r="I968">
        <v>10</v>
      </c>
      <c r="J968">
        <v>0</v>
      </c>
      <c r="K968">
        <v>41</v>
      </c>
      <c r="L968">
        <v>111</v>
      </c>
      <c r="M968">
        <v>1</v>
      </c>
      <c r="N968">
        <v>0</v>
      </c>
      <c r="O968">
        <v>14</v>
      </c>
      <c r="P968">
        <v>4.0999999999999996</v>
      </c>
      <c r="Q968">
        <v>36.936900000000001</v>
      </c>
      <c r="R968">
        <v>10</v>
      </c>
      <c r="S968">
        <v>0</v>
      </c>
      <c r="T968">
        <v>0</v>
      </c>
      <c r="U968">
        <v>0</v>
      </c>
      <c r="Y968">
        <v>0</v>
      </c>
      <c r="Z968">
        <v>0</v>
      </c>
      <c r="AA968">
        <v>0</v>
      </c>
      <c r="AB968">
        <v>0</v>
      </c>
      <c r="AC968">
        <v>5</v>
      </c>
      <c r="AD968">
        <v>0</v>
      </c>
      <c r="AE968">
        <v>0</v>
      </c>
      <c r="AF968">
        <v>1</v>
      </c>
      <c r="AG968">
        <v>1</v>
      </c>
      <c r="AH968">
        <v>102</v>
      </c>
      <c r="AI968">
        <v>22</v>
      </c>
      <c r="AJ968">
        <v>0</v>
      </c>
      <c r="AK968">
        <v>80</v>
      </c>
    </row>
    <row r="969" spans="1:37" x14ac:dyDescent="0.2">
      <c r="A969">
        <v>513277</v>
      </c>
      <c r="B969" t="s">
        <v>482</v>
      </c>
      <c r="C969">
        <v>21</v>
      </c>
      <c r="D969" t="s">
        <v>1839</v>
      </c>
      <c r="E969" t="s">
        <v>1845</v>
      </c>
      <c r="F969" t="s">
        <v>1846</v>
      </c>
      <c r="G969" t="s">
        <v>2156</v>
      </c>
      <c r="H969">
        <v>10</v>
      </c>
      <c r="I969">
        <v>10</v>
      </c>
      <c r="J969">
        <v>0</v>
      </c>
      <c r="K969">
        <v>188</v>
      </c>
      <c r="L969">
        <v>224</v>
      </c>
      <c r="M969">
        <v>6</v>
      </c>
      <c r="N969">
        <v>6</v>
      </c>
      <c r="O969">
        <v>42</v>
      </c>
      <c r="P969">
        <v>18.8</v>
      </c>
      <c r="Q969">
        <v>83.928600000000003</v>
      </c>
      <c r="R969">
        <v>10</v>
      </c>
      <c r="S969">
        <v>0</v>
      </c>
      <c r="T969">
        <v>0</v>
      </c>
      <c r="U969">
        <v>0</v>
      </c>
      <c r="Y969">
        <v>0</v>
      </c>
      <c r="Z969">
        <v>0</v>
      </c>
      <c r="AA969">
        <v>0</v>
      </c>
      <c r="AB969">
        <v>0</v>
      </c>
      <c r="AC969">
        <v>6</v>
      </c>
      <c r="AD969">
        <v>0</v>
      </c>
      <c r="AE969">
        <v>0</v>
      </c>
      <c r="AF969">
        <v>0</v>
      </c>
      <c r="AG969">
        <v>0</v>
      </c>
      <c r="AH969">
        <v>436</v>
      </c>
      <c r="AI969">
        <v>376</v>
      </c>
      <c r="AJ969">
        <v>0</v>
      </c>
      <c r="AK969">
        <v>60</v>
      </c>
    </row>
    <row r="970" spans="1:37" x14ac:dyDescent="0.2">
      <c r="A970">
        <v>513279</v>
      </c>
      <c r="B970" t="s">
        <v>482</v>
      </c>
      <c r="C970">
        <v>21</v>
      </c>
      <c r="D970" t="s">
        <v>1839</v>
      </c>
      <c r="E970" t="s">
        <v>1847</v>
      </c>
      <c r="F970" t="s">
        <v>1258</v>
      </c>
      <c r="G970" t="s">
        <v>2156</v>
      </c>
      <c r="H970">
        <v>9</v>
      </c>
      <c r="I970">
        <v>9</v>
      </c>
      <c r="J970">
        <v>0</v>
      </c>
      <c r="K970">
        <v>98</v>
      </c>
      <c r="L970">
        <v>166</v>
      </c>
      <c r="M970">
        <v>7</v>
      </c>
      <c r="N970">
        <v>2</v>
      </c>
      <c r="O970">
        <v>32</v>
      </c>
      <c r="P970">
        <v>10.8889</v>
      </c>
      <c r="Q970">
        <v>59.036099999999998</v>
      </c>
      <c r="R970">
        <v>9</v>
      </c>
      <c r="S970">
        <v>0</v>
      </c>
      <c r="T970">
        <v>0</v>
      </c>
      <c r="U970">
        <v>0</v>
      </c>
      <c r="Y970">
        <v>0</v>
      </c>
      <c r="Z970">
        <v>0</v>
      </c>
      <c r="AA970">
        <v>0</v>
      </c>
      <c r="AB970">
        <v>0</v>
      </c>
      <c r="AC970">
        <v>6</v>
      </c>
      <c r="AD970">
        <v>0</v>
      </c>
      <c r="AE970">
        <v>1</v>
      </c>
      <c r="AF970">
        <v>0</v>
      </c>
      <c r="AG970">
        <v>0</v>
      </c>
      <c r="AH970">
        <v>209</v>
      </c>
      <c r="AI970">
        <v>139</v>
      </c>
      <c r="AJ970">
        <v>0</v>
      </c>
      <c r="AK970">
        <v>70</v>
      </c>
    </row>
    <row r="971" spans="1:37" x14ac:dyDescent="0.2">
      <c r="A971">
        <v>872855</v>
      </c>
      <c r="B971" t="s">
        <v>482</v>
      </c>
      <c r="C971">
        <v>21</v>
      </c>
      <c r="D971" t="s">
        <v>1839</v>
      </c>
      <c r="E971" t="s">
        <v>1862</v>
      </c>
      <c r="F971" t="s">
        <v>1775</v>
      </c>
      <c r="G971" t="s">
        <v>2156</v>
      </c>
      <c r="H971">
        <v>6</v>
      </c>
      <c r="I971">
        <v>6</v>
      </c>
      <c r="J971">
        <v>1</v>
      </c>
      <c r="K971">
        <v>37</v>
      </c>
      <c r="L971">
        <v>53</v>
      </c>
      <c r="M971">
        <v>1</v>
      </c>
      <c r="N971">
        <v>1</v>
      </c>
      <c r="O971">
        <v>17</v>
      </c>
      <c r="P971">
        <v>7.4</v>
      </c>
      <c r="Q971">
        <v>69.811300000000003</v>
      </c>
      <c r="R971">
        <v>6</v>
      </c>
      <c r="S971">
        <v>126</v>
      </c>
      <c r="T971">
        <v>79</v>
      </c>
      <c r="U971">
        <v>13</v>
      </c>
      <c r="V971">
        <v>6.0769000000000002</v>
      </c>
      <c r="W971">
        <v>3.7618999999999998</v>
      </c>
      <c r="X971" s="1">
        <v>43543</v>
      </c>
      <c r="Y971">
        <v>1</v>
      </c>
      <c r="Z971">
        <v>10</v>
      </c>
      <c r="AA971">
        <v>1</v>
      </c>
      <c r="AB971">
        <v>0</v>
      </c>
      <c r="AC971">
        <v>2</v>
      </c>
      <c r="AD971">
        <v>0</v>
      </c>
      <c r="AE971">
        <v>0</v>
      </c>
      <c r="AF971">
        <v>1</v>
      </c>
      <c r="AG971">
        <v>0</v>
      </c>
      <c r="AH971">
        <v>570</v>
      </c>
      <c r="AI971">
        <v>60</v>
      </c>
      <c r="AJ971">
        <v>470</v>
      </c>
      <c r="AK971">
        <v>40</v>
      </c>
    </row>
    <row r="972" spans="1:37" x14ac:dyDescent="0.2">
      <c r="A972">
        <v>863717</v>
      </c>
      <c r="B972" t="s">
        <v>482</v>
      </c>
      <c r="C972">
        <v>21</v>
      </c>
      <c r="D972" t="s">
        <v>1839</v>
      </c>
      <c r="E972" t="s">
        <v>563</v>
      </c>
      <c r="F972" t="s">
        <v>1861</v>
      </c>
      <c r="G972" t="s">
        <v>2156</v>
      </c>
      <c r="H972">
        <v>9</v>
      </c>
      <c r="I972">
        <v>9</v>
      </c>
      <c r="J972">
        <v>4</v>
      </c>
      <c r="K972">
        <v>10</v>
      </c>
      <c r="L972">
        <v>16</v>
      </c>
      <c r="M972">
        <v>0</v>
      </c>
      <c r="N972">
        <v>0</v>
      </c>
      <c r="O972">
        <v>4</v>
      </c>
      <c r="P972">
        <v>2</v>
      </c>
      <c r="Q972">
        <v>62.5</v>
      </c>
      <c r="R972">
        <v>9</v>
      </c>
      <c r="S972">
        <v>164</v>
      </c>
      <c r="T972">
        <v>119</v>
      </c>
      <c r="U972">
        <v>6</v>
      </c>
      <c r="V972">
        <v>19.833300000000001</v>
      </c>
      <c r="W972">
        <v>4.3536999999999999</v>
      </c>
      <c r="X972" s="1">
        <v>43513</v>
      </c>
      <c r="Y972">
        <v>1</v>
      </c>
      <c r="Z972">
        <v>26</v>
      </c>
      <c r="AA972">
        <v>2</v>
      </c>
      <c r="AB972">
        <v>0</v>
      </c>
      <c r="AC972">
        <v>5</v>
      </c>
      <c r="AD972">
        <v>0</v>
      </c>
      <c r="AE972">
        <v>0</v>
      </c>
      <c r="AF972">
        <v>1</v>
      </c>
      <c r="AG972">
        <v>1</v>
      </c>
      <c r="AH972">
        <v>370</v>
      </c>
      <c r="AI972">
        <v>0</v>
      </c>
      <c r="AJ972">
        <v>290</v>
      </c>
      <c r="AK972">
        <v>80</v>
      </c>
    </row>
    <row r="973" spans="1:37" x14ac:dyDescent="0.2">
      <c r="A973">
        <v>360953</v>
      </c>
      <c r="B973" t="s">
        <v>482</v>
      </c>
      <c r="C973">
        <v>21</v>
      </c>
      <c r="D973" t="s">
        <v>1839</v>
      </c>
      <c r="E973" t="s">
        <v>1841</v>
      </c>
      <c r="F973" t="s">
        <v>1842</v>
      </c>
      <c r="G973" t="s">
        <v>2156</v>
      </c>
      <c r="H973">
        <v>9</v>
      </c>
      <c r="I973">
        <v>9</v>
      </c>
      <c r="J973">
        <v>2</v>
      </c>
      <c r="K973">
        <v>89</v>
      </c>
      <c r="L973">
        <v>70</v>
      </c>
      <c r="M973">
        <v>6</v>
      </c>
      <c r="N973">
        <v>6</v>
      </c>
      <c r="O973">
        <v>34</v>
      </c>
      <c r="P973">
        <v>12.7143</v>
      </c>
      <c r="Q973">
        <v>127.1429</v>
      </c>
      <c r="R973">
        <v>9</v>
      </c>
      <c r="S973">
        <v>0</v>
      </c>
      <c r="T973">
        <v>0</v>
      </c>
      <c r="U973">
        <v>0</v>
      </c>
      <c r="Y973">
        <v>0</v>
      </c>
      <c r="Z973">
        <v>0</v>
      </c>
      <c r="AA973">
        <v>0</v>
      </c>
      <c r="AB973">
        <v>0</v>
      </c>
      <c r="AC973">
        <v>7</v>
      </c>
      <c r="AD973">
        <v>0</v>
      </c>
      <c r="AE973">
        <v>0</v>
      </c>
      <c r="AF973">
        <v>2</v>
      </c>
      <c r="AG973">
        <v>1</v>
      </c>
      <c r="AH973">
        <v>347</v>
      </c>
      <c r="AI973">
        <v>227</v>
      </c>
      <c r="AJ973">
        <v>0</v>
      </c>
      <c r="AK973">
        <v>120</v>
      </c>
    </row>
    <row r="974" spans="1:37" x14ac:dyDescent="0.2">
      <c r="A974">
        <v>566968</v>
      </c>
      <c r="B974" t="s">
        <v>482</v>
      </c>
      <c r="C974">
        <v>21</v>
      </c>
      <c r="D974" t="s">
        <v>1839</v>
      </c>
      <c r="E974" t="s">
        <v>606</v>
      </c>
      <c r="F974" t="s">
        <v>1855</v>
      </c>
      <c r="G974" t="s">
        <v>2156</v>
      </c>
      <c r="H974">
        <v>2</v>
      </c>
      <c r="I974">
        <v>2</v>
      </c>
      <c r="J974">
        <v>0</v>
      </c>
      <c r="K974">
        <v>16</v>
      </c>
      <c r="L974">
        <v>26</v>
      </c>
      <c r="M974">
        <v>2</v>
      </c>
      <c r="N974">
        <v>1</v>
      </c>
      <c r="O974">
        <v>11</v>
      </c>
      <c r="P974">
        <v>8</v>
      </c>
      <c r="Q974">
        <v>61.538499999999999</v>
      </c>
      <c r="R974">
        <v>2</v>
      </c>
      <c r="S974">
        <v>48</v>
      </c>
      <c r="T974">
        <v>23</v>
      </c>
      <c r="U974">
        <v>2</v>
      </c>
      <c r="V974">
        <v>11.5</v>
      </c>
      <c r="W974">
        <v>2.875</v>
      </c>
      <c r="X974" s="1">
        <v>43480</v>
      </c>
      <c r="Y974">
        <v>0</v>
      </c>
      <c r="Z974">
        <v>1</v>
      </c>
      <c r="AA974">
        <v>1</v>
      </c>
      <c r="AB974">
        <v>0</v>
      </c>
      <c r="AC974">
        <v>1</v>
      </c>
      <c r="AD974">
        <v>0</v>
      </c>
      <c r="AE974">
        <v>0</v>
      </c>
      <c r="AF974">
        <v>0</v>
      </c>
      <c r="AG974">
        <v>0</v>
      </c>
      <c r="AH974">
        <v>110</v>
      </c>
      <c r="AI974">
        <v>20</v>
      </c>
      <c r="AJ974">
        <v>80</v>
      </c>
      <c r="AK974">
        <v>10</v>
      </c>
    </row>
    <row r="975" spans="1:37" x14ac:dyDescent="0.2">
      <c r="A975">
        <v>513281</v>
      </c>
      <c r="B975" t="s">
        <v>482</v>
      </c>
      <c r="C975">
        <v>21</v>
      </c>
      <c r="D975" t="s">
        <v>1839</v>
      </c>
      <c r="E975" t="s">
        <v>1848</v>
      </c>
      <c r="F975" t="s">
        <v>1849</v>
      </c>
      <c r="G975" t="s">
        <v>2156</v>
      </c>
      <c r="H975">
        <v>6</v>
      </c>
      <c r="I975">
        <v>6</v>
      </c>
      <c r="J975">
        <v>2</v>
      </c>
      <c r="K975">
        <v>20</v>
      </c>
      <c r="L975">
        <v>31</v>
      </c>
      <c r="M975">
        <v>2</v>
      </c>
      <c r="N975">
        <v>1</v>
      </c>
      <c r="O975">
        <v>9</v>
      </c>
      <c r="P975">
        <v>5</v>
      </c>
      <c r="Q975">
        <v>64.516099999999994</v>
      </c>
      <c r="R975">
        <v>6</v>
      </c>
      <c r="S975">
        <v>88</v>
      </c>
      <c r="T975">
        <v>51</v>
      </c>
      <c r="U975">
        <v>4</v>
      </c>
      <c r="V975">
        <v>12.75</v>
      </c>
      <c r="W975">
        <v>3.4773000000000001</v>
      </c>
      <c r="X975" s="1">
        <v>43481</v>
      </c>
      <c r="Y975">
        <v>1</v>
      </c>
      <c r="Z975">
        <v>4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1</v>
      </c>
      <c r="AG975">
        <v>1</v>
      </c>
      <c r="AH975">
        <v>244</v>
      </c>
      <c r="AI975">
        <v>14</v>
      </c>
      <c r="AJ975">
        <v>200</v>
      </c>
      <c r="AK975">
        <v>30</v>
      </c>
    </row>
    <row r="976" spans="1:37" x14ac:dyDescent="0.2">
      <c r="A976">
        <v>513285</v>
      </c>
      <c r="B976" t="s">
        <v>482</v>
      </c>
      <c r="C976">
        <v>21</v>
      </c>
      <c r="D976" t="s">
        <v>1839</v>
      </c>
      <c r="E976" t="s">
        <v>1850</v>
      </c>
      <c r="F976" t="s">
        <v>1851</v>
      </c>
      <c r="G976" t="s">
        <v>2156</v>
      </c>
      <c r="H976">
        <v>1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R976">
        <v>1</v>
      </c>
      <c r="S976">
        <v>0</v>
      </c>
      <c r="T976">
        <v>0</v>
      </c>
      <c r="U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</row>
    <row r="977" spans="1:37" x14ac:dyDescent="0.2">
      <c r="A977">
        <v>859268</v>
      </c>
      <c r="B977" t="s">
        <v>482</v>
      </c>
      <c r="C977">
        <v>21</v>
      </c>
      <c r="D977" t="s">
        <v>1839</v>
      </c>
      <c r="E977" t="s">
        <v>1143</v>
      </c>
      <c r="F977" t="s">
        <v>1860</v>
      </c>
      <c r="G977" t="s">
        <v>2156</v>
      </c>
      <c r="H977">
        <v>10</v>
      </c>
      <c r="I977">
        <v>10</v>
      </c>
      <c r="J977">
        <v>3</v>
      </c>
      <c r="K977">
        <v>49</v>
      </c>
      <c r="L977">
        <v>53</v>
      </c>
      <c r="M977">
        <v>1</v>
      </c>
      <c r="N977">
        <v>3</v>
      </c>
      <c r="O977">
        <v>17</v>
      </c>
      <c r="P977">
        <v>7</v>
      </c>
      <c r="Q977">
        <v>92.452799999999996</v>
      </c>
      <c r="R977">
        <v>10</v>
      </c>
      <c r="S977">
        <v>42</v>
      </c>
      <c r="T977">
        <v>25</v>
      </c>
      <c r="U977">
        <v>6</v>
      </c>
      <c r="V977">
        <v>4.1666999999999996</v>
      </c>
      <c r="W977">
        <v>3.5714000000000001</v>
      </c>
      <c r="X977" s="1">
        <v>43506</v>
      </c>
      <c r="Y977">
        <v>0</v>
      </c>
      <c r="Z977">
        <v>2</v>
      </c>
      <c r="AA977">
        <v>1</v>
      </c>
      <c r="AB977">
        <v>0</v>
      </c>
      <c r="AC977">
        <v>1</v>
      </c>
      <c r="AD977">
        <v>0</v>
      </c>
      <c r="AE977">
        <v>4</v>
      </c>
      <c r="AF977">
        <v>0</v>
      </c>
      <c r="AG977">
        <v>2</v>
      </c>
      <c r="AH977">
        <v>356</v>
      </c>
      <c r="AI977">
        <v>86</v>
      </c>
      <c r="AJ977">
        <v>200</v>
      </c>
      <c r="AK977">
        <v>70</v>
      </c>
    </row>
    <row r="978" spans="1:37" x14ac:dyDescent="0.2">
      <c r="A978">
        <v>515433</v>
      </c>
      <c r="B978" t="s">
        <v>482</v>
      </c>
      <c r="C978">
        <v>21</v>
      </c>
      <c r="D978" t="s">
        <v>1839</v>
      </c>
      <c r="E978" t="s">
        <v>1853</v>
      </c>
      <c r="F978" t="s">
        <v>1854</v>
      </c>
      <c r="G978" t="s">
        <v>2156</v>
      </c>
      <c r="H978">
        <v>7</v>
      </c>
      <c r="I978">
        <v>7</v>
      </c>
      <c r="J978">
        <v>0</v>
      </c>
      <c r="K978">
        <v>97</v>
      </c>
      <c r="L978">
        <v>167</v>
      </c>
      <c r="M978">
        <v>4</v>
      </c>
      <c r="N978">
        <v>0</v>
      </c>
      <c r="O978">
        <v>26</v>
      </c>
      <c r="P978">
        <v>13.857100000000001</v>
      </c>
      <c r="Q978">
        <v>58.083799999999997</v>
      </c>
      <c r="R978">
        <v>7</v>
      </c>
      <c r="S978">
        <v>0</v>
      </c>
      <c r="T978">
        <v>0</v>
      </c>
      <c r="U978">
        <v>0</v>
      </c>
      <c r="Y978">
        <v>0</v>
      </c>
      <c r="Z978">
        <v>0</v>
      </c>
      <c r="AA978">
        <v>0</v>
      </c>
      <c r="AB978">
        <v>0</v>
      </c>
      <c r="AC978">
        <v>3</v>
      </c>
      <c r="AD978">
        <v>1</v>
      </c>
      <c r="AE978">
        <v>14</v>
      </c>
      <c r="AF978">
        <v>0</v>
      </c>
      <c r="AG978">
        <v>1</v>
      </c>
      <c r="AH978">
        <v>351</v>
      </c>
      <c r="AI978">
        <v>161</v>
      </c>
      <c r="AJ978">
        <v>0</v>
      </c>
      <c r="AK978">
        <v>190</v>
      </c>
    </row>
    <row r="979" spans="1:37" x14ac:dyDescent="0.2">
      <c r="A979">
        <v>1050936</v>
      </c>
      <c r="B979" t="s">
        <v>482</v>
      </c>
      <c r="C979">
        <v>21</v>
      </c>
      <c r="D979" t="s">
        <v>1839</v>
      </c>
      <c r="E979" t="s">
        <v>1863</v>
      </c>
      <c r="F979" t="s">
        <v>496</v>
      </c>
      <c r="G979" t="s">
        <v>2156</v>
      </c>
      <c r="H979">
        <v>7</v>
      </c>
      <c r="I979">
        <v>7</v>
      </c>
      <c r="J979">
        <v>1</v>
      </c>
      <c r="K979">
        <v>38</v>
      </c>
      <c r="L979">
        <v>38</v>
      </c>
      <c r="M979">
        <v>2</v>
      </c>
      <c r="N979">
        <v>2</v>
      </c>
      <c r="O979">
        <v>21</v>
      </c>
      <c r="P979">
        <v>6.3333000000000004</v>
      </c>
      <c r="Q979">
        <v>100</v>
      </c>
      <c r="R979">
        <v>7</v>
      </c>
      <c r="S979">
        <v>159</v>
      </c>
      <c r="T979">
        <v>103</v>
      </c>
      <c r="U979">
        <v>15</v>
      </c>
      <c r="V979">
        <v>6.8666999999999998</v>
      </c>
      <c r="W979">
        <v>3.8868</v>
      </c>
      <c r="X979" s="1">
        <v>43574</v>
      </c>
      <c r="Y979">
        <v>0</v>
      </c>
      <c r="Z979">
        <v>18</v>
      </c>
      <c r="AA979">
        <v>7</v>
      </c>
      <c r="AB979">
        <v>0</v>
      </c>
      <c r="AC979">
        <v>3</v>
      </c>
      <c r="AD979">
        <v>0</v>
      </c>
      <c r="AE979">
        <v>0</v>
      </c>
      <c r="AF979">
        <v>0</v>
      </c>
      <c r="AG979">
        <v>1</v>
      </c>
      <c r="AH979">
        <v>634</v>
      </c>
      <c r="AI979">
        <v>64</v>
      </c>
      <c r="AJ979">
        <v>530</v>
      </c>
      <c r="AK979">
        <v>40</v>
      </c>
    </row>
    <row r="980" spans="1:37" x14ac:dyDescent="0.2">
      <c r="A980">
        <v>513050</v>
      </c>
      <c r="B980" t="s">
        <v>482</v>
      </c>
      <c r="C980">
        <v>21</v>
      </c>
      <c r="D980" t="s">
        <v>1839</v>
      </c>
      <c r="E980" t="s">
        <v>956</v>
      </c>
      <c r="F980" t="s">
        <v>1843</v>
      </c>
      <c r="G980" t="s">
        <v>2156</v>
      </c>
      <c r="H980">
        <v>9</v>
      </c>
      <c r="I980">
        <v>9</v>
      </c>
      <c r="J980">
        <v>7</v>
      </c>
      <c r="K980">
        <v>3</v>
      </c>
      <c r="L980">
        <v>9</v>
      </c>
      <c r="M980">
        <v>0</v>
      </c>
      <c r="N980">
        <v>0</v>
      </c>
      <c r="O980">
        <v>3</v>
      </c>
      <c r="P980">
        <v>1.5</v>
      </c>
      <c r="Q980">
        <v>33.333300000000001</v>
      </c>
      <c r="R980">
        <v>9</v>
      </c>
      <c r="S980">
        <v>175</v>
      </c>
      <c r="T980">
        <v>119</v>
      </c>
      <c r="U980">
        <v>14</v>
      </c>
      <c r="V980">
        <v>8.5</v>
      </c>
      <c r="W980">
        <v>4.08</v>
      </c>
      <c r="X980" s="1">
        <v>43535</v>
      </c>
      <c r="Y980">
        <v>2</v>
      </c>
      <c r="Z980">
        <v>10</v>
      </c>
      <c r="AA980">
        <v>19</v>
      </c>
      <c r="AB980">
        <v>0</v>
      </c>
      <c r="AC980">
        <v>5</v>
      </c>
      <c r="AD980">
        <v>0</v>
      </c>
      <c r="AE980">
        <v>0</v>
      </c>
      <c r="AF980">
        <v>1</v>
      </c>
      <c r="AG980">
        <v>1</v>
      </c>
      <c r="AH980">
        <v>633</v>
      </c>
      <c r="AI980">
        <v>3</v>
      </c>
      <c r="AJ980">
        <v>550</v>
      </c>
      <c r="AK980">
        <v>80</v>
      </c>
    </row>
    <row r="981" spans="1:37" x14ac:dyDescent="0.2">
      <c r="A981">
        <v>849667</v>
      </c>
      <c r="B981" t="s">
        <v>482</v>
      </c>
      <c r="C981">
        <v>21</v>
      </c>
      <c r="D981" t="s">
        <v>1839</v>
      </c>
      <c r="E981" t="s">
        <v>1858</v>
      </c>
      <c r="F981" t="s">
        <v>1859</v>
      </c>
      <c r="G981" t="s">
        <v>2156</v>
      </c>
      <c r="H981">
        <v>1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  <c r="R981">
        <v>1</v>
      </c>
      <c r="S981">
        <v>6</v>
      </c>
      <c r="T981">
        <v>9</v>
      </c>
      <c r="U981">
        <v>0</v>
      </c>
      <c r="W981">
        <v>9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</row>
    <row r="982" spans="1:37" x14ac:dyDescent="0.2">
      <c r="A982">
        <v>343406</v>
      </c>
      <c r="B982" t="s">
        <v>482</v>
      </c>
      <c r="C982">
        <v>21</v>
      </c>
      <c r="D982" t="s">
        <v>393</v>
      </c>
      <c r="E982" t="s">
        <v>1870</v>
      </c>
      <c r="F982" t="s">
        <v>1871</v>
      </c>
      <c r="G982" t="s">
        <v>2156</v>
      </c>
      <c r="H982">
        <v>9</v>
      </c>
      <c r="I982">
        <v>9</v>
      </c>
      <c r="J982">
        <v>0</v>
      </c>
      <c r="K982">
        <v>128</v>
      </c>
      <c r="L982">
        <v>144</v>
      </c>
      <c r="M982">
        <v>6</v>
      </c>
      <c r="N982">
        <v>6</v>
      </c>
      <c r="O982">
        <v>41</v>
      </c>
      <c r="P982">
        <v>14.222200000000001</v>
      </c>
      <c r="Q982">
        <v>88.888900000000007</v>
      </c>
      <c r="R982">
        <v>9</v>
      </c>
      <c r="S982">
        <v>7</v>
      </c>
      <c r="T982">
        <v>10</v>
      </c>
      <c r="U982">
        <v>0</v>
      </c>
      <c r="W982">
        <v>8.5714000000000006</v>
      </c>
      <c r="Y982">
        <v>0</v>
      </c>
      <c r="Z982">
        <v>1</v>
      </c>
      <c r="AA982">
        <v>0</v>
      </c>
      <c r="AB982">
        <v>0</v>
      </c>
      <c r="AC982">
        <v>4</v>
      </c>
      <c r="AD982">
        <v>0</v>
      </c>
      <c r="AE982">
        <v>0</v>
      </c>
      <c r="AF982">
        <v>0</v>
      </c>
      <c r="AG982">
        <v>1</v>
      </c>
      <c r="AH982">
        <v>316</v>
      </c>
      <c r="AI982">
        <v>266</v>
      </c>
      <c r="AJ982">
        <v>0</v>
      </c>
      <c r="AK982">
        <v>50</v>
      </c>
    </row>
    <row r="983" spans="1:37" x14ac:dyDescent="0.2">
      <c r="A983">
        <v>1212201</v>
      </c>
      <c r="B983" t="s">
        <v>482</v>
      </c>
      <c r="C983">
        <v>21</v>
      </c>
      <c r="D983" t="s">
        <v>393</v>
      </c>
      <c r="E983" t="s">
        <v>1887</v>
      </c>
      <c r="F983" t="s">
        <v>1888</v>
      </c>
      <c r="G983" t="s">
        <v>2156</v>
      </c>
      <c r="H983">
        <v>1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R983">
        <v>1</v>
      </c>
      <c r="S983">
        <v>0</v>
      </c>
      <c r="T983">
        <v>0</v>
      </c>
      <c r="U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</row>
    <row r="984" spans="1:37" x14ac:dyDescent="0.2">
      <c r="A984">
        <v>877464</v>
      </c>
      <c r="B984" t="s">
        <v>482</v>
      </c>
      <c r="C984">
        <v>21</v>
      </c>
      <c r="D984" t="s">
        <v>393</v>
      </c>
      <c r="E984" t="s">
        <v>1280</v>
      </c>
      <c r="F984" t="s">
        <v>1886</v>
      </c>
      <c r="G984" t="s">
        <v>2156</v>
      </c>
      <c r="H984">
        <v>9</v>
      </c>
      <c r="I984">
        <v>9</v>
      </c>
      <c r="J984">
        <v>1</v>
      </c>
      <c r="K984">
        <v>91</v>
      </c>
      <c r="L984">
        <v>82</v>
      </c>
      <c r="M984">
        <v>7</v>
      </c>
      <c r="N984">
        <v>3</v>
      </c>
      <c r="O984">
        <v>21</v>
      </c>
      <c r="P984">
        <v>11.375</v>
      </c>
      <c r="Q984">
        <v>110.9756</v>
      </c>
      <c r="R984">
        <v>9</v>
      </c>
      <c r="S984">
        <v>186</v>
      </c>
      <c r="T984">
        <v>128</v>
      </c>
      <c r="U984">
        <v>6</v>
      </c>
      <c r="V984">
        <v>21.333300000000001</v>
      </c>
      <c r="W984">
        <v>4.1289999999999996</v>
      </c>
      <c r="X984" s="1">
        <v>43516</v>
      </c>
      <c r="Y984">
        <v>2</v>
      </c>
      <c r="Z984">
        <v>11</v>
      </c>
      <c r="AA984">
        <v>1</v>
      </c>
      <c r="AB984">
        <v>0</v>
      </c>
      <c r="AC984">
        <v>5</v>
      </c>
      <c r="AD984">
        <v>0</v>
      </c>
      <c r="AE984">
        <v>0</v>
      </c>
      <c r="AF984">
        <v>1</v>
      </c>
      <c r="AG984">
        <v>1</v>
      </c>
      <c r="AH984">
        <v>694</v>
      </c>
      <c r="AI984">
        <v>274</v>
      </c>
      <c r="AJ984">
        <v>340</v>
      </c>
      <c r="AK984">
        <v>80</v>
      </c>
    </row>
    <row r="985" spans="1:37" x14ac:dyDescent="0.2">
      <c r="A985">
        <v>820410</v>
      </c>
      <c r="B985" t="s">
        <v>482</v>
      </c>
      <c r="C985">
        <v>21</v>
      </c>
      <c r="D985" t="s">
        <v>393</v>
      </c>
      <c r="E985" t="s">
        <v>491</v>
      </c>
      <c r="F985" t="s">
        <v>1877</v>
      </c>
      <c r="G985" t="s">
        <v>2156</v>
      </c>
      <c r="H985">
        <v>11</v>
      </c>
      <c r="I985">
        <v>11</v>
      </c>
      <c r="J985">
        <v>3</v>
      </c>
      <c r="K985">
        <v>74</v>
      </c>
      <c r="L985">
        <v>145</v>
      </c>
      <c r="M985">
        <v>2</v>
      </c>
      <c r="N985">
        <v>0</v>
      </c>
      <c r="O985">
        <v>21</v>
      </c>
      <c r="P985">
        <v>9.25</v>
      </c>
      <c r="Q985">
        <v>51.034500000000001</v>
      </c>
      <c r="R985">
        <v>11</v>
      </c>
      <c r="S985">
        <v>215</v>
      </c>
      <c r="T985">
        <v>180</v>
      </c>
      <c r="U985">
        <v>16</v>
      </c>
      <c r="V985">
        <v>11.25</v>
      </c>
      <c r="W985">
        <v>5.0232999999999999</v>
      </c>
      <c r="X985" s="1">
        <v>43576</v>
      </c>
      <c r="Y985">
        <v>1</v>
      </c>
      <c r="Z985">
        <v>12</v>
      </c>
      <c r="AA985">
        <v>6</v>
      </c>
      <c r="AB985">
        <v>0</v>
      </c>
      <c r="AC985">
        <v>6</v>
      </c>
      <c r="AD985">
        <v>0</v>
      </c>
      <c r="AE985">
        <v>0</v>
      </c>
      <c r="AF985">
        <v>0</v>
      </c>
      <c r="AG985">
        <v>1</v>
      </c>
      <c r="AH985">
        <v>726</v>
      </c>
      <c r="AI985">
        <v>106</v>
      </c>
      <c r="AJ985">
        <v>550</v>
      </c>
      <c r="AK985">
        <v>70</v>
      </c>
    </row>
    <row r="986" spans="1:37" x14ac:dyDescent="0.2">
      <c r="A986">
        <v>1212224</v>
      </c>
      <c r="B986" t="s">
        <v>482</v>
      </c>
      <c r="C986">
        <v>21</v>
      </c>
      <c r="D986" t="s">
        <v>393</v>
      </c>
      <c r="E986" t="s">
        <v>1889</v>
      </c>
      <c r="F986" t="s">
        <v>1890</v>
      </c>
      <c r="G986" t="s">
        <v>2156</v>
      </c>
      <c r="H986">
        <v>6</v>
      </c>
      <c r="I986">
        <v>6</v>
      </c>
      <c r="J986">
        <v>2</v>
      </c>
      <c r="K986">
        <v>12</v>
      </c>
      <c r="L986">
        <v>29</v>
      </c>
      <c r="M986">
        <v>1</v>
      </c>
      <c r="N986">
        <v>0</v>
      </c>
      <c r="O986">
        <v>5</v>
      </c>
      <c r="P986">
        <v>3</v>
      </c>
      <c r="Q986">
        <v>41.379300000000001</v>
      </c>
      <c r="R986">
        <v>6</v>
      </c>
      <c r="S986">
        <v>36</v>
      </c>
      <c r="T986">
        <v>41</v>
      </c>
      <c r="U986">
        <v>4</v>
      </c>
      <c r="V986">
        <v>10.25</v>
      </c>
      <c r="W986">
        <v>6.8333000000000004</v>
      </c>
      <c r="X986" s="1">
        <v>43518</v>
      </c>
      <c r="Y986">
        <v>0</v>
      </c>
      <c r="Z986">
        <v>12</v>
      </c>
      <c r="AA986">
        <v>0</v>
      </c>
      <c r="AB986">
        <v>0</v>
      </c>
      <c r="AC986">
        <v>3</v>
      </c>
      <c r="AD986">
        <v>0</v>
      </c>
      <c r="AE986">
        <v>0</v>
      </c>
      <c r="AF986">
        <v>0</v>
      </c>
      <c r="AG986">
        <v>0</v>
      </c>
      <c r="AH986">
        <v>133</v>
      </c>
      <c r="AI986">
        <v>3</v>
      </c>
      <c r="AJ986">
        <v>100</v>
      </c>
      <c r="AK986">
        <v>30</v>
      </c>
    </row>
    <row r="987" spans="1:37" x14ac:dyDescent="0.2">
      <c r="A987">
        <v>1269120</v>
      </c>
      <c r="B987" t="s">
        <v>482</v>
      </c>
      <c r="C987">
        <v>21</v>
      </c>
      <c r="D987" t="s">
        <v>393</v>
      </c>
      <c r="E987" t="s">
        <v>580</v>
      </c>
      <c r="F987" t="s">
        <v>1892</v>
      </c>
      <c r="G987" t="s">
        <v>2156</v>
      </c>
      <c r="H987">
        <v>10</v>
      </c>
      <c r="I987">
        <v>10</v>
      </c>
      <c r="J987">
        <v>1</v>
      </c>
      <c r="K987">
        <v>65</v>
      </c>
      <c r="L987">
        <v>101</v>
      </c>
      <c r="M987">
        <v>3</v>
      </c>
      <c r="N987">
        <v>3</v>
      </c>
      <c r="O987">
        <v>22</v>
      </c>
      <c r="P987">
        <v>7.2222</v>
      </c>
      <c r="Q987">
        <v>64.356399999999994</v>
      </c>
      <c r="R987">
        <v>10</v>
      </c>
      <c r="S987">
        <v>58</v>
      </c>
      <c r="T987">
        <v>36</v>
      </c>
      <c r="U987">
        <v>5</v>
      </c>
      <c r="V987">
        <v>7.2</v>
      </c>
      <c r="W987">
        <v>3.7241</v>
      </c>
      <c r="X987" s="1">
        <v>43534</v>
      </c>
      <c r="Y987">
        <v>1</v>
      </c>
      <c r="Z987">
        <v>2</v>
      </c>
      <c r="AA987">
        <v>1</v>
      </c>
      <c r="AB987">
        <v>0</v>
      </c>
      <c r="AC987">
        <v>6</v>
      </c>
      <c r="AD987">
        <v>0</v>
      </c>
      <c r="AE987">
        <v>0</v>
      </c>
      <c r="AF987">
        <v>0</v>
      </c>
      <c r="AG987">
        <v>0</v>
      </c>
      <c r="AH987">
        <v>364</v>
      </c>
      <c r="AI987">
        <v>94</v>
      </c>
      <c r="AJ987">
        <v>210</v>
      </c>
      <c r="AK987">
        <v>60</v>
      </c>
    </row>
    <row r="988" spans="1:37" x14ac:dyDescent="0.2">
      <c r="A988">
        <v>764593</v>
      </c>
      <c r="B988" t="s">
        <v>482</v>
      </c>
      <c r="C988">
        <v>21</v>
      </c>
      <c r="D988" t="s">
        <v>393</v>
      </c>
      <c r="E988" t="s">
        <v>1873</v>
      </c>
      <c r="F988" t="s">
        <v>1874</v>
      </c>
      <c r="G988" t="s">
        <v>2156</v>
      </c>
      <c r="H988">
        <v>8</v>
      </c>
      <c r="I988">
        <v>8</v>
      </c>
      <c r="J988">
        <v>1</v>
      </c>
      <c r="K988">
        <v>46</v>
      </c>
      <c r="L988">
        <v>91</v>
      </c>
      <c r="M988">
        <v>2</v>
      </c>
      <c r="N988">
        <v>1</v>
      </c>
      <c r="O988">
        <v>12</v>
      </c>
      <c r="P988">
        <v>6.5713999999999997</v>
      </c>
      <c r="Q988">
        <v>50.549500000000002</v>
      </c>
      <c r="R988">
        <v>8</v>
      </c>
      <c r="S988">
        <v>160</v>
      </c>
      <c r="T988">
        <v>119</v>
      </c>
      <c r="U988">
        <v>12</v>
      </c>
      <c r="V988">
        <v>9.9167000000000005</v>
      </c>
      <c r="W988">
        <v>4.4625000000000004</v>
      </c>
      <c r="X988" s="1">
        <v>43536</v>
      </c>
      <c r="Y988">
        <v>0</v>
      </c>
      <c r="Z988">
        <v>14</v>
      </c>
      <c r="AA988">
        <v>2</v>
      </c>
      <c r="AB988">
        <v>0</v>
      </c>
      <c r="AC988">
        <v>4</v>
      </c>
      <c r="AD988">
        <v>0</v>
      </c>
      <c r="AE988">
        <v>0</v>
      </c>
      <c r="AF988">
        <v>0</v>
      </c>
      <c r="AG988">
        <v>0</v>
      </c>
      <c r="AH988">
        <v>470</v>
      </c>
      <c r="AI988">
        <v>50</v>
      </c>
      <c r="AJ988">
        <v>380</v>
      </c>
      <c r="AK988">
        <v>40</v>
      </c>
    </row>
    <row r="989" spans="1:37" x14ac:dyDescent="0.2">
      <c r="A989">
        <v>820793</v>
      </c>
      <c r="B989" t="s">
        <v>482</v>
      </c>
      <c r="C989">
        <v>21</v>
      </c>
      <c r="D989" t="s">
        <v>393</v>
      </c>
      <c r="E989" t="s">
        <v>1291</v>
      </c>
      <c r="F989" t="s">
        <v>702</v>
      </c>
      <c r="G989" t="s">
        <v>2156</v>
      </c>
      <c r="H989">
        <v>11</v>
      </c>
      <c r="I989">
        <v>11</v>
      </c>
      <c r="J989">
        <v>1</v>
      </c>
      <c r="K989">
        <v>99</v>
      </c>
      <c r="L989">
        <v>148</v>
      </c>
      <c r="M989">
        <v>3</v>
      </c>
      <c r="N989">
        <v>1</v>
      </c>
      <c r="O989">
        <v>26</v>
      </c>
      <c r="P989">
        <v>9.9</v>
      </c>
      <c r="Q989">
        <v>66.891900000000007</v>
      </c>
      <c r="R989">
        <v>11</v>
      </c>
      <c r="S989">
        <v>205</v>
      </c>
      <c r="T989">
        <v>139</v>
      </c>
      <c r="U989">
        <v>14</v>
      </c>
      <c r="V989">
        <v>9.9285999999999994</v>
      </c>
      <c r="W989">
        <v>4.0682999999999998</v>
      </c>
      <c r="X989" s="1">
        <v>43543</v>
      </c>
      <c r="Y989">
        <v>2</v>
      </c>
      <c r="Z989">
        <v>12</v>
      </c>
      <c r="AA989">
        <v>1</v>
      </c>
      <c r="AB989">
        <v>0</v>
      </c>
      <c r="AC989">
        <v>4</v>
      </c>
      <c r="AD989">
        <v>1</v>
      </c>
      <c r="AE989">
        <v>0</v>
      </c>
      <c r="AF989">
        <v>0</v>
      </c>
      <c r="AG989">
        <v>2</v>
      </c>
      <c r="AH989">
        <v>784</v>
      </c>
      <c r="AI989">
        <v>144</v>
      </c>
      <c r="AJ989">
        <v>570</v>
      </c>
      <c r="AK989">
        <v>70</v>
      </c>
    </row>
    <row r="990" spans="1:37" x14ac:dyDescent="0.2">
      <c r="A990">
        <v>860985</v>
      </c>
      <c r="B990" t="s">
        <v>482</v>
      </c>
      <c r="C990">
        <v>21</v>
      </c>
      <c r="D990" t="s">
        <v>393</v>
      </c>
      <c r="E990" t="s">
        <v>1885</v>
      </c>
      <c r="F990" t="s">
        <v>855</v>
      </c>
      <c r="G990" t="s">
        <v>2156</v>
      </c>
      <c r="H990">
        <v>1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  <c r="R990">
        <v>1</v>
      </c>
      <c r="S990">
        <v>0</v>
      </c>
      <c r="T990">
        <v>0</v>
      </c>
      <c r="U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</row>
    <row r="991" spans="1:37" x14ac:dyDescent="0.2">
      <c r="A991">
        <v>820450</v>
      </c>
      <c r="B991" t="s">
        <v>482</v>
      </c>
      <c r="C991">
        <v>21</v>
      </c>
      <c r="D991" t="s">
        <v>393</v>
      </c>
      <c r="E991" t="s">
        <v>1880</v>
      </c>
      <c r="F991" t="s">
        <v>1881</v>
      </c>
      <c r="G991" t="s">
        <v>2156</v>
      </c>
      <c r="H991">
        <v>2</v>
      </c>
      <c r="I991">
        <v>2</v>
      </c>
      <c r="J991">
        <v>1</v>
      </c>
      <c r="K991">
        <v>2</v>
      </c>
      <c r="L991">
        <v>5</v>
      </c>
      <c r="M991">
        <v>0</v>
      </c>
      <c r="N991">
        <v>0</v>
      </c>
      <c r="O991">
        <v>2</v>
      </c>
      <c r="P991">
        <v>2</v>
      </c>
      <c r="Q991">
        <v>40</v>
      </c>
      <c r="R991">
        <v>2</v>
      </c>
      <c r="S991">
        <v>0</v>
      </c>
      <c r="T991">
        <v>0</v>
      </c>
      <c r="U991">
        <v>0</v>
      </c>
      <c r="Y991">
        <v>0</v>
      </c>
      <c r="Z991">
        <v>0</v>
      </c>
      <c r="AA991">
        <v>0</v>
      </c>
      <c r="AB991">
        <v>0</v>
      </c>
      <c r="AC991">
        <v>1</v>
      </c>
      <c r="AD991">
        <v>0</v>
      </c>
      <c r="AE991">
        <v>0</v>
      </c>
      <c r="AF991">
        <v>0</v>
      </c>
      <c r="AG991">
        <v>1</v>
      </c>
      <c r="AH991">
        <v>22</v>
      </c>
      <c r="AI991">
        <v>2</v>
      </c>
      <c r="AJ991">
        <v>0</v>
      </c>
      <c r="AK991">
        <v>20</v>
      </c>
    </row>
    <row r="992" spans="1:37" x14ac:dyDescent="0.2">
      <c r="A992">
        <v>515368</v>
      </c>
      <c r="B992" t="s">
        <v>482</v>
      </c>
      <c r="C992">
        <v>21</v>
      </c>
      <c r="D992" t="s">
        <v>393</v>
      </c>
      <c r="E992" t="s">
        <v>1872</v>
      </c>
      <c r="F992" t="s">
        <v>528</v>
      </c>
      <c r="G992" t="s">
        <v>2156</v>
      </c>
      <c r="H992">
        <v>10</v>
      </c>
      <c r="I992">
        <v>10</v>
      </c>
      <c r="J992">
        <v>1</v>
      </c>
      <c r="K992">
        <v>52</v>
      </c>
      <c r="L992">
        <v>105</v>
      </c>
      <c r="M992">
        <v>3</v>
      </c>
      <c r="N992">
        <v>1</v>
      </c>
      <c r="O992">
        <v>18</v>
      </c>
      <c r="P992">
        <v>5.7778</v>
      </c>
      <c r="Q992">
        <v>49.523800000000001</v>
      </c>
      <c r="R992">
        <v>10</v>
      </c>
      <c r="S992">
        <v>0</v>
      </c>
      <c r="T992">
        <v>0</v>
      </c>
      <c r="U992">
        <v>0</v>
      </c>
      <c r="Y992">
        <v>0</v>
      </c>
      <c r="Z992">
        <v>0</v>
      </c>
      <c r="AA992">
        <v>0</v>
      </c>
      <c r="AB992">
        <v>0</v>
      </c>
      <c r="AC992">
        <v>2</v>
      </c>
      <c r="AD992">
        <v>0</v>
      </c>
      <c r="AE992">
        <v>9</v>
      </c>
      <c r="AF992">
        <v>0</v>
      </c>
      <c r="AG992">
        <v>1</v>
      </c>
      <c r="AH992">
        <v>147</v>
      </c>
      <c r="AI992">
        <v>27</v>
      </c>
      <c r="AJ992">
        <v>0</v>
      </c>
      <c r="AK992">
        <v>120</v>
      </c>
    </row>
    <row r="993" spans="1:37" x14ac:dyDescent="0.2">
      <c r="A993">
        <v>820445</v>
      </c>
      <c r="B993" t="s">
        <v>482</v>
      </c>
      <c r="C993">
        <v>21</v>
      </c>
      <c r="D993" t="s">
        <v>393</v>
      </c>
      <c r="E993" t="s">
        <v>1878</v>
      </c>
      <c r="F993" t="s">
        <v>1879</v>
      </c>
      <c r="G993" t="s">
        <v>2156</v>
      </c>
      <c r="H993">
        <v>11</v>
      </c>
      <c r="I993">
        <v>11</v>
      </c>
      <c r="J993">
        <v>0</v>
      </c>
      <c r="K993">
        <v>120</v>
      </c>
      <c r="L993">
        <v>157</v>
      </c>
      <c r="M993">
        <v>10</v>
      </c>
      <c r="N993">
        <v>1</v>
      </c>
      <c r="O993">
        <v>37</v>
      </c>
      <c r="P993">
        <v>10.9091</v>
      </c>
      <c r="Q993">
        <v>76.433099999999996</v>
      </c>
      <c r="R993">
        <v>11</v>
      </c>
      <c r="S993">
        <v>127</v>
      </c>
      <c r="T993">
        <v>111</v>
      </c>
      <c r="U993">
        <v>11</v>
      </c>
      <c r="V993">
        <v>10.0909</v>
      </c>
      <c r="W993">
        <v>5.2441000000000004</v>
      </c>
      <c r="X993" s="1">
        <v>43517</v>
      </c>
      <c r="Y993">
        <v>0</v>
      </c>
      <c r="Z993">
        <v>14</v>
      </c>
      <c r="AA993">
        <v>3</v>
      </c>
      <c r="AB993">
        <v>0</v>
      </c>
      <c r="AC993">
        <v>2</v>
      </c>
      <c r="AD993">
        <v>0</v>
      </c>
      <c r="AE993">
        <v>0</v>
      </c>
      <c r="AF993">
        <v>0</v>
      </c>
      <c r="AG993">
        <v>1</v>
      </c>
      <c r="AH993">
        <v>562</v>
      </c>
      <c r="AI993">
        <v>242</v>
      </c>
      <c r="AJ993">
        <v>290</v>
      </c>
      <c r="AK993">
        <v>30</v>
      </c>
    </row>
    <row r="994" spans="1:37" x14ac:dyDescent="0.2">
      <c r="A994">
        <v>821573</v>
      </c>
      <c r="B994" t="s">
        <v>482</v>
      </c>
      <c r="C994">
        <v>21</v>
      </c>
      <c r="D994" t="s">
        <v>393</v>
      </c>
      <c r="E994" t="s">
        <v>1883</v>
      </c>
      <c r="F994" t="s">
        <v>1884</v>
      </c>
      <c r="G994" t="s">
        <v>2156</v>
      </c>
      <c r="H994">
        <v>2</v>
      </c>
      <c r="I994">
        <v>2</v>
      </c>
      <c r="J994">
        <v>0</v>
      </c>
      <c r="K994">
        <v>7</v>
      </c>
      <c r="L994">
        <v>6</v>
      </c>
      <c r="M994">
        <v>0</v>
      </c>
      <c r="N994">
        <v>0</v>
      </c>
      <c r="O994">
        <v>7</v>
      </c>
      <c r="P994">
        <v>3.5</v>
      </c>
      <c r="Q994">
        <v>116.66670000000001</v>
      </c>
      <c r="R994">
        <v>2</v>
      </c>
      <c r="S994">
        <v>12</v>
      </c>
      <c r="T994">
        <v>14</v>
      </c>
      <c r="U994">
        <v>1</v>
      </c>
      <c r="V994">
        <v>14</v>
      </c>
      <c r="W994">
        <v>7</v>
      </c>
      <c r="X994" s="1">
        <v>43479</v>
      </c>
      <c r="Y994">
        <v>0</v>
      </c>
      <c r="Z994">
        <v>1</v>
      </c>
      <c r="AA994">
        <v>0</v>
      </c>
      <c r="AB994">
        <v>0</v>
      </c>
      <c r="AC994">
        <v>1</v>
      </c>
      <c r="AD994">
        <v>0</v>
      </c>
      <c r="AE994">
        <v>0</v>
      </c>
      <c r="AF994">
        <v>0</v>
      </c>
      <c r="AG994">
        <v>0</v>
      </c>
      <c r="AH994">
        <v>27</v>
      </c>
      <c r="AI994">
        <v>-3</v>
      </c>
      <c r="AJ994">
        <v>20</v>
      </c>
      <c r="AK994">
        <v>10</v>
      </c>
    </row>
    <row r="995" spans="1:37" x14ac:dyDescent="0.2">
      <c r="A995">
        <v>1271109</v>
      </c>
      <c r="B995" t="s">
        <v>482</v>
      </c>
      <c r="C995">
        <v>21</v>
      </c>
      <c r="D995" t="s">
        <v>393</v>
      </c>
      <c r="E995" t="s">
        <v>940</v>
      </c>
      <c r="F995" t="s">
        <v>1893</v>
      </c>
      <c r="G995" t="s">
        <v>2156</v>
      </c>
      <c r="H995">
        <v>11</v>
      </c>
      <c r="I995">
        <v>11</v>
      </c>
      <c r="J995">
        <v>0</v>
      </c>
      <c r="K995">
        <v>87</v>
      </c>
      <c r="L995">
        <v>124</v>
      </c>
      <c r="M995">
        <v>7</v>
      </c>
      <c r="N995">
        <v>2</v>
      </c>
      <c r="O995">
        <v>30</v>
      </c>
      <c r="P995">
        <v>7.9090999999999996</v>
      </c>
      <c r="Q995">
        <v>70.161299999999997</v>
      </c>
      <c r="R995">
        <v>11</v>
      </c>
      <c r="S995">
        <v>0</v>
      </c>
      <c r="T995">
        <v>0</v>
      </c>
      <c r="U995">
        <v>0</v>
      </c>
      <c r="Y995">
        <v>0</v>
      </c>
      <c r="Z995">
        <v>0</v>
      </c>
      <c r="AA995">
        <v>0</v>
      </c>
      <c r="AB995">
        <v>0</v>
      </c>
      <c r="AC995">
        <v>3</v>
      </c>
      <c r="AD995">
        <v>0</v>
      </c>
      <c r="AE995">
        <v>0</v>
      </c>
      <c r="AF995">
        <v>0</v>
      </c>
      <c r="AG995">
        <v>3</v>
      </c>
      <c r="AH995">
        <v>208</v>
      </c>
      <c r="AI995">
        <v>148</v>
      </c>
      <c r="AJ995">
        <v>0</v>
      </c>
      <c r="AK995">
        <v>60</v>
      </c>
    </row>
    <row r="996" spans="1:37" x14ac:dyDescent="0.2">
      <c r="A996">
        <v>1212227</v>
      </c>
      <c r="B996" t="s">
        <v>482</v>
      </c>
      <c r="C996">
        <v>21</v>
      </c>
      <c r="D996" t="s">
        <v>393</v>
      </c>
      <c r="E996" t="s">
        <v>940</v>
      </c>
      <c r="F996" t="s">
        <v>1891</v>
      </c>
      <c r="G996" t="s">
        <v>2156</v>
      </c>
      <c r="H996">
        <v>7</v>
      </c>
      <c r="I996">
        <v>7</v>
      </c>
      <c r="J996">
        <v>0</v>
      </c>
      <c r="K996">
        <v>41</v>
      </c>
      <c r="L996">
        <v>78</v>
      </c>
      <c r="M996">
        <v>2</v>
      </c>
      <c r="N996">
        <v>1</v>
      </c>
      <c r="O996">
        <v>16</v>
      </c>
      <c r="P996">
        <v>5.8571</v>
      </c>
      <c r="Q996">
        <v>52.564100000000003</v>
      </c>
      <c r="R996">
        <v>7</v>
      </c>
      <c r="S996">
        <v>0</v>
      </c>
      <c r="T996">
        <v>0</v>
      </c>
      <c r="U996">
        <v>0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0</v>
      </c>
      <c r="AH996">
        <v>35</v>
      </c>
      <c r="AI996">
        <v>25</v>
      </c>
      <c r="AJ996">
        <v>0</v>
      </c>
      <c r="AK996">
        <v>10</v>
      </c>
    </row>
    <row r="997" spans="1:37" x14ac:dyDescent="0.2">
      <c r="A997">
        <v>789263</v>
      </c>
      <c r="B997" t="s">
        <v>482</v>
      </c>
      <c r="C997">
        <v>21</v>
      </c>
      <c r="D997" t="s">
        <v>393</v>
      </c>
      <c r="E997" t="s">
        <v>1875</v>
      </c>
      <c r="F997" t="s">
        <v>1876</v>
      </c>
      <c r="G997" t="s">
        <v>2156</v>
      </c>
      <c r="H997">
        <v>2</v>
      </c>
      <c r="I997">
        <v>2</v>
      </c>
      <c r="J997">
        <v>1</v>
      </c>
      <c r="K997">
        <v>1</v>
      </c>
      <c r="L997">
        <v>7</v>
      </c>
      <c r="M997">
        <v>0</v>
      </c>
      <c r="N997">
        <v>0</v>
      </c>
      <c r="O997">
        <v>1</v>
      </c>
      <c r="P997">
        <v>1</v>
      </c>
      <c r="Q997">
        <v>14.2857</v>
      </c>
      <c r="R997">
        <v>2</v>
      </c>
      <c r="S997">
        <v>0</v>
      </c>
      <c r="T997">
        <v>0</v>
      </c>
      <c r="U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1</v>
      </c>
      <c r="AJ997">
        <v>0</v>
      </c>
      <c r="AK997">
        <v>0</v>
      </c>
    </row>
    <row r="998" spans="1:37" x14ac:dyDescent="0.2">
      <c r="A998">
        <v>821286</v>
      </c>
      <c r="B998" t="s">
        <v>482</v>
      </c>
      <c r="C998">
        <v>21</v>
      </c>
      <c r="D998" t="s">
        <v>393</v>
      </c>
      <c r="E998" t="s">
        <v>511</v>
      </c>
      <c r="F998" t="s">
        <v>1882</v>
      </c>
      <c r="G998" t="s">
        <v>2156</v>
      </c>
      <c r="H998">
        <v>10</v>
      </c>
      <c r="I998">
        <v>10</v>
      </c>
      <c r="J998">
        <v>3</v>
      </c>
      <c r="K998">
        <v>9</v>
      </c>
      <c r="L998">
        <v>22</v>
      </c>
      <c r="M998">
        <v>0</v>
      </c>
      <c r="N998">
        <v>0</v>
      </c>
      <c r="O998">
        <v>5</v>
      </c>
      <c r="P998">
        <v>1.2857000000000001</v>
      </c>
      <c r="Q998">
        <v>40.909100000000002</v>
      </c>
      <c r="R998">
        <v>10</v>
      </c>
      <c r="S998">
        <v>78</v>
      </c>
      <c r="T998">
        <v>77</v>
      </c>
      <c r="U998">
        <v>7</v>
      </c>
      <c r="V998">
        <v>11</v>
      </c>
      <c r="W998">
        <v>5.9230999999999998</v>
      </c>
      <c r="X998" s="1">
        <v>43545</v>
      </c>
      <c r="Y998">
        <v>1</v>
      </c>
      <c r="Z998">
        <v>5</v>
      </c>
      <c r="AA998">
        <v>8</v>
      </c>
      <c r="AB998">
        <v>0</v>
      </c>
      <c r="AC998">
        <v>6</v>
      </c>
      <c r="AD998">
        <v>0</v>
      </c>
      <c r="AE998">
        <v>1</v>
      </c>
      <c r="AF998">
        <v>0</v>
      </c>
      <c r="AG998">
        <v>1</v>
      </c>
      <c r="AH998">
        <v>309</v>
      </c>
      <c r="AI998">
        <v>-21</v>
      </c>
      <c r="AJ998">
        <v>250</v>
      </c>
      <c r="AK998">
        <v>80</v>
      </c>
    </row>
    <row r="999" spans="1:37" x14ac:dyDescent="0.2">
      <c r="A999">
        <v>848479</v>
      </c>
      <c r="B999" t="s">
        <v>482</v>
      </c>
      <c r="C999">
        <v>21</v>
      </c>
      <c r="D999" t="s">
        <v>396</v>
      </c>
      <c r="E999" t="s">
        <v>515</v>
      </c>
      <c r="F999" t="s">
        <v>1244</v>
      </c>
      <c r="G999" t="s">
        <v>2156</v>
      </c>
      <c r="H999">
        <v>5</v>
      </c>
      <c r="I999">
        <v>5</v>
      </c>
      <c r="J999">
        <v>1</v>
      </c>
      <c r="K999">
        <v>7</v>
      </c>
      <c r="L999">
        <v>13</v>
      </c>
      <c r="M999">
        <v>1</v>
      </c>
      <c r="N999">
        <v>0</v>
      </c>
      <c r="O999">
        <v>5</v>
      </c>
      <c r="P999">
        <v>1.75</v>
      </c>
      <c r="Q999">
        <v>53.846200000000003</v>
      </c>
      <c r="R999">
        <v>5</v>
      </c>
      <c r="S999">
        <v>107</v>
      </c>
      <c r="T999">
        <v>35</v>
      </c>
      <c r="U999">
        <v>8</v>
      </c>
      <c r="V999">
        <v>4.375</v>
      </c>
      <c r="W999">
        <v>1.9625999999999999</v>
      </c>
      <c r="X999" s="1">
        <v>43556</v>
      </c>
      <c r="Y999">
        <v>5</v>
      </c>
      <c r="Z999">
        <v>6</v>
      </c>
      <c r="AA999">
        <v>2</v>
      </c>
      <c r="AB999">
        <v>0</v>
      </c>
      <c r="AC999">
        <v>5</v>
      </c>
      <c r="AD999">
        <v>0</v>
      </c>
      <c r="AE999">
        <v>0</v>
      </c>
      <c r="AF999">
        <v>0</v>
      </c>
      <c r="AG999">
        <v>0</v>
      </c>
      <c r="AH999">
        <v>578</v>
      </c>
      <c r="AI999">
        <v>-12</v>
      </c>
      <c r="AJ999">
        <v>540</v>
      </c>
      <c r="AK999">
        <v>50</v>
      </c>
    </row>
    <row r="1000" spans="1:37" x14ac:dyDescent="0.2">
      <c r="A1000">
        <v>513235</v>
      </c>
      <c r="B1000" t="s">
        <v>482</v>
      </c>
      <c r="C1000">
        <v>21</v>
      </c>
      <c r="D1000" t="s">
        <v>396</v>
      </c>
      <c r="E1000" t="s">
        <v>661</v>
      </c>
      <c r="F1000" t="s">
        <v>1895</v>
      </c>
      <c r="G1000" t="s">
        <v>2156</v>
      </c>
      <c r="H1000">
        <v>4</v>
      </c>
      <c r="I1000">
        <v>4</v>
      </c>
      <c r="J1000">
        <v>1</v>
      </c>
      <c r="K1000">
        <v>27</v>
      </c>
      <c r="L1000">
        <v>17</v>
      </c>
      <c r="M1000">
        <v>1</v>
      </c>
      <c r="N1000">
        <v>2</v>
      </c>
      <c r="O1000">
        <v>16</v>
      </c>
      <c r="P1000">
        <v>9</v>
      </c>
      <c r="Q1000">
        <v>158.8235</v>
      </c>
      <c r="R1000">
        <v>4</v>
      </c>
      <c r="S1000">
        <v>90</v>
      </c>
      <c r="T1000">
        <v>51</v>
      </c>
      <c r="U1000">
        <v>4</v>
      </c>
      <c r="V1000">
        <v>12.75</v>
      </c>
      <c r="W1000">
        <v>3.4</v>
      </c>
      <c r="X1000" s="1">
        <v>43510</v>
      </c>
      <c r="Y1000">
        <v>0</v>
      </c>
      <c r="Z1000">
        <v>4</v>
      </c>
      <c r="AA1000">
        <v>1</v>
      </c>
      <c r="AB1000">
        <v>0</v>
      </c>
      <c r="AC1000">
        <v>2</v>
      </c>
      <c r="AD1000">
        <v>0</v>
      </c>
      <c r="AE1000">
        <v>0</v>
      </c>
      <c r="AF1000">
        <v>0</v>
      </c>
      <c r="AG1000">
        <v>0</v>
      </c>
      <c r="AH1000">
        <v>272</v>
      </c>
      <c r="AI1000">
        <v>92</v>
      </c>
      <c r="AJ1000">
        <v>160</v>
      </c>
      <c r="AK1000">
        <v>20</v>
      </c>
    </row>
    <row r="1001" spans="1:37" x14ac:dyDescent="0.2">
      <c r="A1001">
        <v>1263567</v>
      </c>
      <c r="B1001" t="s">
        <v>482</v>
      </c>
      <c r="C1001">
        <v>21</v>
      </c>
      <c r="D1001" t="s">
        <v>396</v>
      </c>
      <c r="E1001" t="s">
        <v>1554</v>
      </c>
      <c r="F1001" t="s">
        <v>1905</v>
      </c>
      <c r="G1001" t="s">
        <v>2156</v>
      </c>
      <c r="H1001">
        <v>9</v>
      </c>
      <c r="I1001">
        <v>9</v>
      </c>
      <c r="J1001">
        <v>4</v>
      </c>
      <c r="K1001">
        <v>11</v>
      </c>
      <c r="L1001">
        <v>36</v>
      </c>
      <c r="M1001">
        <v>0</v>
      </c>
      <c r="N1001">
        <v>0</v>
      </c>
      <c r="O1001">
        <v>6</v>
      </c>
      <c r="P1001">
        <v>2.2000000000000002</v>
      </c>
      <c r="Q1001">
        <v>30.555599999999998</v>
      </c>
      <c r="R1001">
        <v>9</v>
      </c>
      <c r="S1001">
        <v>155</v>
      </c>
      <c r="T1001">
        <v>105</v>
      </c>
      <c r="U1001">
        <v>9</v>
      </c>
      <c r="V1001">
        <v>11.666700000000001</v>
      </c>
      <c r="W1001">
        <v>4.0644999999999998</v>
      </c>
      <c r="X1001" s="1">
        <v>43513</v>
      </c>
      <c r="Y1001">
        <v>0</v>
      </c>
      <c r="Z1001">
        <v>8</v>
      </c>
      <c r="AA1001">
        <v>5</v>
      </c>
      <c r="AB1001">
        <v>0</v>
      </c>
      <c r="AC1001">
        <v>3</v>
      </c>
      <c r="AD1001">
        <v>0</v>
      </c>
      <c r="AE1001">
        <v>0</v>
      </c>
      <c r="AF1001">
        <v>1</v>
      </c>
      <c r="AG1001">
        <v>1</v>
      </c>
      <c r="AH1001">
        <v>331</v>
      </c>
      <c r="AI1001">
        <v>-19</v>
      </c>
      <c r="AJ1001">
        <v>290</v>
      </c>
      <c r="AK1001">
        <v>60</v>
      </c>
    </row>
    <row r="1002" spans="1:37" x14ac:dyDescent="0.2">
      <c r="A1002">
        <v>1263569</v>
      </c>
      <c r="B1002" t="s">
        <v>482</v>
      </c>
      <c r="C1002">
        <v>21</v>
      </c>
      <c r="D1002" t="s">
        <v>396</v>
      </c>
      <c r="E1002" t="s">
        <v>1907</v>
      </c>
      <c r="F1002" t="s">
        <v>1908</v>
      </c>
      <c r="G1002" t="s">
        <v>2156</v>
      </c>
      <c r="H1002">
        <v>2</v>
      </c>
      <c r="I1002">
        <v>2</v>
      </c>
      <c r="J1002">
        <v>1</v>
      </c>
      <c r="K1002">
        <v>1</v>
      </c>
      <c r="L1002">
        <v>4</v>
      </c>
      <c r="M1002">
        <v>0</v>
      </c>
      <c r="N1002">
        <v>0</v>
      </c>
      <c r="O1002">
        <v>1</v>
      </c>
      <c r="P1002">
        <v>1</v>
      </c>
      <c r="Q1002">
        <v>25</v>
      </c>
      <c r="R1002">
        <v>2</v>
      </c>
      <c r="S1002">
        <v>0</v>
      </c>
      <c r="T1002">
        <v>0</v>
      </c>
      <c r="U1002">
        <v>0</v>
      </c>
      <c r="Y1002">
        <v>0</v>
      </c>
      <c r="Z1002">
        <v>0</v>
      </c>
      <c r="AA1002">
        <v>0</v>
      </c>
      <c r="AB1002">
        <v>0</v>
      </c>
      <c r="AC1002">
        <v>1</v>
      </c>
      <c r="AD1002">
        <v>0</v>
      </c>
      <c r="AE1002">
        <v>0</v>
      </c>
      <c r="AF1002">
        <v>0</v>
      </c>
      <c r="AG1002">
        <v>0</v>
      </c>
      <c r="AH1002">
        <v>11</v>
      </c>
      <c r="AI1002">
        <v>1</v>
      </c>
      <c r="AJ1002">
        <v>0</v>
      </c>
      <c r="AK1002">
        <v>10</v>
      </c>
    </row>
    <row r="1003" spans="1:37" x14ac:dyDescent="0.2">
      <c r="A1003">
        <v>512675</v>
      </c>
      <c r="B1003" t="s">
        <v>482</v>
      </c>
      <c r="C1003">
        <v>21</v>
      </c>
      <c r="D1003" t="s">
        <v>396</v>
      </c>
      <c r="E1003" t="s">
        <v>857</v>
      </c>
      <c r="F1003" t="s">
        <v>1102</v>
      </c>
      <c r="G1003" t="s">
        <v>2156</v>
      </c>
      <c r="H1003">
        <v>9</v>
      </c>
      <c r="I1003">
        <v>9</v>
      </c>
      <c r="J1003">
        <v>1</v>
      </c>
      <c r="K1003">
        <v>91</v>
      </c>
      <c r="L1003">
        <v>135</v>
      </c>
      <c r="M1003">
        <v>5</v>
      </c>
      <c r="N1003">
        <v>2</v>
      </c>
      <c r="O1003">
        <v>24</v>
      </c>
      <c r="P1003">
        <v>11.375</v>
      </c>
      <c r="Q1003">
        <v>67.407399999999996</v>
      </c>
      <c r="R1003">
        <v>9</v>
      </c>
      <c r="S1003">
        <v>0</v>
      </c>
      <c r="T1003">
        <v>0</v>
      </c>
      <c r="U1003">
        <v>0</v>
      </c>
      <c r="Y1003">
        <v>0</v>
      </c>
      <c r="Z1003">
        <v>0</v>
      </c>
      <c r="AA1003">
        <v>0</v>
      </c>
      <c r="AB1003">
        <v>0</v>
      </c>
      <c r="AC1003">
        <v>7</v>
      </c>
      <c r="AD1003">
        <v>0</v>
      </c>
      <c r="AE1003">
        <v>13</v>
      </c>
      <c r="AF1003">
        <v>3</v>
      </c>
      <c r="AG1003">
        <v>1</v>
      </c>
      <c r="AH1003">
        <v>440</v>
      </c>
      <c r="AI1003">
        <v>170</v>
      </c>
      <c r="AJ1003">
        <v>0</v>
      </c>
      <c r="AK1003">
        <v>270</v>
      </c>
    </row>
    <row r="1004" spans="1:37" x14ac:dyDescent="0.2">
      <c r="A1004">
        <v>1263565</v>
      </c>
      <c r="B1004" t="s">
        <v>482</v>
      </c>
      <c r="C1004">
        <v>21</v>
      </c>
      <c r="D1004" t="s">
        <v>396</v>
      </c>
      <c r="E1004" t="s">
        <v>1903</v>
      </c>
      <c r="F1004" t="s">
        <v>1904</v>
      </c>
      <c r="G1004" t="s">
        <v>2156</v>
      </c>
      <c r="H1004">
        <v>4</v>
      </c>
      <c r="I1004">
        <v>4</v>
      </c>
      <c r="J1004">
        <v>1</v>
      </c>
      <c r="K1004">
        <v>2</v>
      </c>
      <c r="L1004">
        <v>3</v>
      </c>
      <c r="M1004">
        <v>0</v>
      </c>
      <c r="N1004">
        <v>0</v>
      </c>
      <c r="O1004">
        <v>1</v>
      </c>
      <c r="P1004">
        <v>0.66669999999999996</v>
      </c>
      <c r="Q1004">
        <v>66.666700000000006</v>
      </c>
      <c r="R1004">
        <v>4</v>
      </c>
      <c r="S1004">
        <v>6</v>
      </c>
      <c r="T1004">
        <v>13</v>
      </c>
      <c r="U1004">
        <v>0</v>
      </c>
      <c r="W1004">
        <v>13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1</v>
      </c>
      <c r="AH1004">
        <v>12</v>
      </c>
      <c r="AI1004">
        <v>2</v>
      </c>
      <c r="AJ1004">
        <v>0</v>
      </c>
      <c r="AK1004">
        <v>10</v>
      </c>
    </row>
    <row r="1005" spans="1:37" x14ac:dyDescent="0.2">
      <c r="A1005">
        <v>513234</v>
      </c>
      <c r="B1005" t="s">
        <v>482</v>
      </c>
      <c r="C1005">
        <v>21</v>
      </c>
      <c r="D1005" t="s">
        <v>396</v>
      </c>
      <c r="E1005" t="s">
        <v>760</v>
      </c>
      <c r="F1005" t="s">
        <v>1118</v>
      </c>
      <c r="G1005" t="s">
        <v>2156</v>
      </c>
      <c r="H1005">
        <v>6</v>
      </c>
      <c r="I1005">
        <v>6</v>
      </c>
      <c r="J1005">
        <v>0</v>
      </c>
      <c r="K1005">
        <v>52</v>
      </c>
      <c r="L1005">
        <v>89</v>
      </c>
      <c r="M1005">
        <v>0</v>
      </c>
      <c r="N1005">
        <v>0</v>
      </c>
      <c r="O1005">
        <v>22</v>
      </c>
      <c r="P1005">
        <v>8.6667000000000005</v>
      </c>
      <c r="Q1005">
        <v>58.427</v>
      </c>
      <c r="R1005">
        <v>6</v>
      </c>
      <c r="S1005">
        <v>126</v>
      </c>
      <c r="T1005">
        <v>70</v>
      </c>
      <c r="U1005">
        <v>9</v>
      </c>
      <c r="V1005">
        <v>7.7778</v>
      </c>
      <c r="W1005">
        <v>3.3332999999999999</v>
      </c>
      <c r="X1005" s="1">
        <v>43537</v>
      </c>
      <c r="Y1005">
        <v>1</v>
      </c>
      <c r="Z1005">
        <v>10</v>
      </c>
      <c r="AA1005">
        <v>1</v>
      </c>
      <c r="AB1005">
        <v>0</v>
      </c>
      <c r="AC1005">
        <v>1</v>
      </c>
      <c r="AD1005">
        <v>0</v>
      </c>
      <c r="AE1005">
        <v>0</v>
      </c>
      <c r="AF1005">
        <v>0</v>
      </c>
      <c r="AG1005">
        <v>0</v>
      </c>
      <c r="AH1005">
        <v>452</v>
      </c>
      <c r="AI1005">
        <v>62</v>
      </c>
      <c r="AJ1005">
        <v>380</v>
      </c>
      <c r="AK1005">
        <v>10</v>
      </c>
    </row>
    <row r="1006" spans="1:37" x14ac:dyDescent="0.2">
      <c r="A1006">
        <v>535244</v>
      </c>
      <c r="B1006" t="s">
        <v>482</v>
      </c>
      <c r="C1006">
        <v>21</v>
      </c>
      <c r="D1006" t="s">
        <v>396</v>
      </c>
      <c r="E1006" t="s">
        <v>600</v>
      </c>
      <c r="F1006" t="s">
        <v>1899</v>
      </c>
      <c r="G1006" t="s">
        <v>2156</v>
      </c>
      <c r="H1006">
        <v>8</v>
      </c>
      <c r="I1006">
        <v>8</v>
      </c>
      <c r="J1006">
        <v>2</v>
      </c>
      <c r="K1006">
        <v>17</v>
      </c>
      <c r="L1006">
        <v>21</v>
      </c>
      <c r="M1006">
        <v>0</v>
      </c>
      <c r="N1006">
        <v>2</v>
      </c>
      <c r="O1006">
        <v>6</v>
      </c>
      <c r="P1006">
        <v>2.8332999999999999</v>
      </c>
      <c r="Q1006">
        <v>80.952399999999997</v>
      </c>
      <c r="R1006">
        <v>8</v>
      </c>
      <c r="S1006">
        <v>150</v>
      </c>
      <c r="T1006">
        <v>94</v>
      </c>
      <c r="U1006">
        <v>9</v>
      </c>
      <c r="V1006">
        <v>10.4444</v>
      </c>
      <c r="W1006">
        <v>3.76</v>
      </c>
      <c r="X1006" s="1">
        <v>43567</v>
      </c>
      <c r="Y1006">
        <v>2</v>
      </c>
      <c r="Z1006">
        <v>8</v>
      </c>
      <c r="AA1006">
        <v>9</v>
      </c>
      <c r="AB1006">
        <v>0</v>
      </c>
      <c r="AC1006">
        <v>2</v>
      </c>
      <c r="AD1006">
        <v>0</v>
      </c>
      <c r="AE1006">
        <v>0</v>
      </c>
      <c r="AF1006">
        <v>0</v>
      </c>
      <c r="AG1006">
        <v>0</v>
      </c>
      <c r="AH1006">
        <v>441</v>
      </c>
      <c r="AI1006">
        <v>11</v>
      </c>
      <c r="AJ1006">
        <v>410</v>
      </c>
      <c r="AK1006">
        <v>20</v>
      </c>
    </row>
    <row r="1007" spans="1:37" x14ac:dyDescent="0.2">
      <c r="A1007">
        <v>869694</v>
      </c>
      <c r="B1007" t="s">
        <v>482</v>
      </c>
      <c r="C1007">
        <v>21</v>
      </c>
      <c r="D1007" t="s">
        <v>396</v>
      </c>
      <c r="E1007" t="s">
        <v>563</v>
      </c>
      <c r="F1007" t="s">
        <v>1900</v>
      </c>
      <c r="G1007" t="s">
        <v>2156</v>
      </c>
      <c r="H1007">
        <v>7</v>
      </c>
      <c r="I1007">
        <v>7</v>
      </c>
      <c r="J1007">
        <v>1</v>
      </c>
      <c r="K1007">
        <v>32</v>
      </c>
      <c r="L1007">
        <v>50</v>
      </c>
      <c r="M1007">
        <v>1</v>
      </c>
      <c r="N1007">
        <v>2</v>
      </c>
      <c r="O1007">
        <v>27</v>
      </c>
      <c r="P1007">
        <v>5.3333000000000004</v>
      </c>
      <c r="Q1007">
        <v>64</v>
      </c>
      <c r="R1007">
        <v>7</v>
      </c>
      <c r="S1007">
        <v>78</v>
      </c>
      <c r="T1007">
        <v>63</v>
      </c>
      <c r="U1007">
        <v>4</v>
      </c>
      <c r="V1007">
        <v>15.75</v>
      </c>
      <c r="W1007">
        <v>4.8461999999999996</v>
      </c>
      <c r="X1007" s="1">
        <v>43513</v>
      </c>
      <c r="Y1007">
        <v>0</v>
      </c>
      <c r="Z1007">
        <v>8</v>
      </c>
      <c r="AA1007">
        <v>2</v>
      </c>
      <c r="AB1007">
        <v>0</v>
      </c>
      <c r="AC1007">
        <v>3</v>
      </c>
      <c r="AD1007">
        <v>0</v>
      </c>
      <c r="AE1007">
        <v>1</v>
      </c>
      <c r="AF1007">
        <v>0</v>
      </c>
      <c r="AG1007">
        <v>0</v>
      </c>
      <c r="AH1007">
        <v>217</v>
      </c>
      <c r="AI1007">
        <v>57</v>
      </c>
      <c r="AJ1007">
        <v>120</v>
      </c>
      <c r="AK1007">
        <v>40</v>
      </c>
    </row>
    <row r="1008" spans="1:37" x14ac:dyDescent="0.2">
      <c r="A1008">
        <v>513243</v>
      </c>
      <c r="B1008" t="s">
        <v>482</v>
      </c>
      <c r="C1008">
        <v>21</v>
      </c>
      <c r="D1008" t="s">
        <v>396</v>
      </c>
      <c r="E1008" t="s">
        <v>1653</v>
      </c>
      <c r="F1008" t="s">
        <v>1267</v>
      </c>
      <c r="G1008" t="s">
        <v>2156</v>
      </c>
      <c r="H1008">
        <v>4</v>
      </c>
      <c r="I1008">
        <v>4</v>
      </c>
      <c r="J1008">
        <v>0</v>
      </c>
      <c r="K1008">
        <v>83</v>
      </c>
      <c r="L1008">
        <v>141</v>
      </c>
      <c r="M1008">
        <v>3</v>
      </c>
      <c r="N1008">
        <v>0</v>
      </c>
      <c r="O1008">
        <v>26</v>
      </c>
      <c r="P1008">
        <v>20.75</v>
      </c>
      <c r="Q1008">
        <v>58.865200000000002</v>
      </c>
      <c r="R1008">
        <v>4</v>
      </c>
      <c r="S1008">
        <v>0</v>
      </c>
      <c r="T1008">
        <v>0</v>
      </c>
      <c r="U1008">
        <v>0</v>
      </c>
      <c r="Y1008">
        <v>0</v>
      </c>
      <c r="Z1008">
        <v>0</v>
      </c>
      <c r="AA1008">
        <v>0</v>
      </c>
      <c r="AB1008">
        <v>0</v>
      </c>
      <c r="AC1008">
        <v>4</v>
      </c>
      <c r="AD1008">
        <v>0</v>
      </c>
      <c r="AE1008">
        <v>0</v>
      </c>
      <c r="AF1008">
        <v>0</v>
      </c>
      <c r="AG1008">
        <v>0</v>
      </c>
      <c r="AH1008">
        <v>196</v>
      </c>
      <c r="AI1008">
        <v>156</v>
      </c>
      <c r="AJ1008">
        <v>0</v>
      </c>
      <c r="AK1008">
        <v>40</v>
      </c>
    </row>
    <row r="1009" spans="1:37" x14ac:dyDescent="0.2">
      <c r="A1009">
        <v>513245</v>
      </c>
      <c r="B1009" t="s">
        <v>482</v>
      </c>
      <c r="C1009">
        <v>21</v>
      </c>
      <c r="D1009" t="s">
        <v>396</v>
      </c>
      <c r="E1009" t="s">
        <v>551</v>
      </c>
      <c r="F1009" t="s">
        <v>508</v>
      </c>
      <c r="G1009" t="s">
        <v>2156</v>
      </c>
      <c r="H1009">
        <v>2</v>
      </c>
      <c r="I1009">
        <v>2</v>
      </c>
      <c r="J1009">
        <v>1</v>
      </c>
      <c r="K1009">
        <v>9</v>
      </c>
      <c r="L1009">
        <v>6</v>
      </c>
      <c r="M1009">
        <v>0</v>
      </c>
      <c r="N1009">
        <v>1</v>
      </c>
      <c r="O1009">
        <v>9</v>
      </c>
      <c r="P1009">
        <v>9</v>
      </c>
      <c r="Q1009">
        <v>150</v>
      </c>
      <c r="R1009">
        <v>2</v>
      </c>
      <c r="S1009">
        <v>24</v>
      </c>
      <c r="T1009">
        <v>9</v>
      </c>
      <c r="U1009">
        <v>3</v>
      </c>
      <c r="V1009">
        <v>3</v>
      </c>
      <c r="W1009">
        <v>2.25</v>
      </c>
      <c r="X1009" s="1">
        <v>43533</v>
      </c>
      <c r="Y1009">
        <v>0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111</v>
      </c>
      <c r="AI1009">
        <v>11</v>
      </c>
      <c r="AJ1009">
        <v>100</v>
      </c>
      <c r="AK1009">
        <v>0</v>
      </c>
    </row>
    <row r="1010" spans="1:37" x14ac:dyDescent="0.2">
      <c r="A1010">
        <v>513494</v>
      </c>
      <c r="B1010" t="s">
        <v>482</v>
      </c>
      <c r="C1010">
        <v>21</v>
      </c>
      <c r="D1010" t="s">
        <v>396</v>
      </c>
      <c r="E1010" t="s">
        <v>1343</v>
      </c>
      <c r="F1010" t="s">
        <v>488</v>
      </c>
      <c r="G1010" t="s">
        <v>2156</v>
      </c>
      <c r="H1010">
        <v>7</v>
      </c>
      <c r="I1010">
        <v>7</v>
      </c>
      <c r="J1010">
        <v>0</v>
      </c>
      <c r="K1010">
        <v>75</v>
      </c>
      <c r="L1010">
        <v>129</v>
      </c>
      <c r="M1010">
        <v>3</v>
      </c>
      <c r="N1010">
        <v>1</v>
      </c>
      <c r="O1010">
        <v>32</v>
      </c>
      <c r="P1010">
        <v>10.7143</v>
      </c>
      <c r="Q1010">
        <v>58.139499999999998</v>
      </c>
      <c r="R1010">
        <v>7</v>
      </c>
      <c r="S1010">
        <v>60</v>
      </c>
      <c r="T1010">
        <v>72</v>
      </c>
      <c r="U1010">
        <v>4</v>
      </c>
      <c r="V1010">
        <v>18</v>
      </c>
      <c r="W1010">
        <v>7.2</v>
      </c>
      <c r="X1010" s="1">
        <v>12086</v>
      </c>
      <c r="Y1010">
        <v>0</v>
      </c>
      <c r="Z1010">
        <v>2</v>
      </c>
      <c r="AA1010">
        <v>7</v>
      </c>
      <c r="AB1010">
        <v>0</v>
      </c>
      <c r="AC1010">
        <v>4</v>
      </c>
      <c r="AD1010">
        <v>0</v>
      </c>
      <c r="AE1010">
        <v>0</v>
      </c>
      <c r="AF1010">
        <v>0</v>
      </c>
      <c r="AG1010">
        <v>0</v>
      </c>
      <c r="AH1010">
        <v>250</v>
      </c>
      <c r="AI1010">
        <v>120</v>
      </c>
      <c r="AJ1010">
        <v>90</v>
      </c>
      <c r="AK1010">
        <v>40</v>
      </c>
    </row>
    <row r="1011" spans="1:37" x14ac:dyDescent="0.2">
      <c r="A1011">
        <v>512991</v>
      </c>
      <c r="B1011" t="s">
        <v>482</v>
      </c>
      <c r="C1011">
        <v>21</v>
      </c>
      <c r="D1011" t="s">
        <v>396</v>
      </c>
      <c r="E1011" t="s">
        <v>1894</v>
      </c>
      <c r="F1011" t="s">
        <v>488</v>
      </c>
      <c r="G1011" t="s">
        <v>2156</v>
      </c>
      <c r="H1011">
        <v>5</v>
      </c>
      <c r="I1011">
        <v>5</v>
      </c>
      <c r="J1011">
        <v>0</v>
      </c>
      <c r="K1011">
        <v>69</v>
      </c>
      <c r="L1011">
        <v>91</v>
      </c>
      <c r="M1011">
        <v>3</v>
      </c>
      <c r="N1011">
        <v>5</v>
      </c>
      <c r="O1011">
        <v>34</v>
      </c>
      <c r="P1011">
        <v>13.8</v>
      </c>
      <c r="Q1011">
        <v>75.824200000000005</v>
      </c>
      <c r="R1011">
        <v>5</v>
      </c>
      <c r="S1011">
        <v>99</v>
      </c>
      <c r="T1011">
        <v>87</v>
      </c>
      <c r="U1011">
        <v>5</v>
      </c>
      <c r="V1011">
        <v>17.399999999999999</v>
      </c>
      <c r="W1011">
        <v>5.2727000000000004</v>
      </c>
      <c r="X1011" s="1">
        <v>43521</v>
      </c>
      <c r="Y1011">
        <v>0</v>
      </c>
      <c r="Z1011">
        <v>5</v>
      </c>
      <c r="AA1011">
        <v>3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302</v>
      </c>
      <c r="AI1011">
        <v>142</v>
      </c>
      <c r="AJ1011">
        <v>160</v>
      </c>
      <c r="AK1011">
        <v>0</v>
      </c>
    </row>
    <row r="1012" spans="1:37" x14ac:dyDescent="0.2">
      <c r="A1012">
        <v>513241</v>
      </c>
      <c r="B1012" t="s">
        <v>482</v>
      </c>
      <c r="C1012">
        <v>21</v>
      </c>
      <c r="D1012" t="s">
        <v>396</v>
      </c>
      <c r="E1012" t="s">
        <v>1897</v>
      </c>
      <c r="F1012" t="s">
        <v>508</v>
      </c>
      <c r="G1012" t="s">
        <v>2156</v>
      </c>
      <c r="H1012">
        <v>11</v>
      </c>
      <c r="I1012">
        <v>11</v>
      </c>
      <c r="J1012">
        <v>1</v>
      </c>
      <c r="K1012">
        <v>75</v>
      </c>
      <c r="L1012">
        <v>127</v>
      </c>
      <c r="M1012">
        <v>3</v>
      </c>
      <c r="N1012">
        <v>2</v>
      </c>
      <c r="O1012">
        <v>23</v>
      </c>
      <c r="P1012">
        <v>7.5</v>
      </c>
      <c r="Q1012">
        <v>59.055100000000003</v>
      </c>
      <c r="R1012">
        <v>11</v>
      </c>
      <c r="S1012">
        <v>114</v>
      </c>
      <c r="T1012">
        <v>82</v>
      </c>
      <c r="U1012">
        <v>5</v>
      </c>
      <c r="V1012">
        <v>16.399999999999999</v>
      </c>
      <c r="W1012">
        <v>4.3158000000000003</v>
      </c>
      <c r="X1012" s="1">
        <v>43514</v>
      </c>
      <c r="Y1012">
        <v>1</v>
      </c>
      <c r="Z1012">
        <v>10</v>
      </c>
      <c r="AA1012">
        <v>0</v>
      </c>
      <c r="AB1012">
        <v>0</v>
      </c>
      <c r="AC1012">
        <v>4</v>
      </c>
      <c r="AD1012">
        <v>0</v>
      </c>
      <c r="AE1012">
        <v>0</v>
      </c>
      <c r="AF1012">
        <v>1</v>
      </c>
      <c r="AG1012">
        <v>0</v>
      </c>
      <c r="AH1012">
        <v>382</v>
      </c>
      <c r="AI1012">
        <v>92</v>
      </c>
      <c r="AJ1012">
        <v>230</v>
      </c>
      <c r="AK1012">
        <v>60</v>
      </c>
    </row>
    <row r="1013" spans="1:37" x14ac:dyDescent="0.2">
      <c r="A1013">
        <v>513239</v>
      </c>
      <c r="B1013" t="s">
        <v>482</v>
      </c>
      <c r="C1013">
        <v>21</v>
      </c>
      <c r="D1013" t="s">
        <v>396</v>
      </c>
      <c r="E1013" t="s">
        <v>1896</v>
      </c>
      <c r="F1013" t="s">
        <v>664</v>
      </c>
      <c r="G1013" t="s">
        <v>2156</v>
      </c>
      <c r="H1013">
        <v>9</v>
      </c>
      <c r="I1013">
        <v>9</v>
      </c>
      <c r="J1013">
        <v>1</v>
      </c>
      <c r="K1013">
        <v>43</v>
      </c>
      <c r="L1013">
        <v>77</v>
      </c>
      <c r="M1013">
        <v>3</v>
      </c>
      <c r="N1013">
        <v>0</v>
      </c>
      <c r="O1013">
        <v>15</v>
      </c>
      <c r="P1013">
        <v>5.375</v>
      </c>
      <c r="Q1013">
        <v>55.844200000000001</v>
      </c>
      <c r="R1013">
        <v>9</v>
      </c>
      <c r="S1013">
        <v>0</v>
      </c>
      <c r="T1013">
        <v>0</v>
      </c>
      <c r="U1013">
        <v>0</v>
      </c>
      <c r="Y1013">
        <v>0</v>
      </c>
      <c r="Z1013">
        <v>0</v>
      </c>
      <c r="AA1013">
        <v>0</v>
      </c>
      <c r="AB1013">
        <v>0</v>
      </c>
      <c r="AC1013">
        <v>2</v>
      </c>
      <c r="AD1013">
        <v>0</v>
      </c>
      <c r="AE1013">
        <v>0</v>
      </c>
      <c r="AF1013">
        <v>0</v>
      </c>
      <c r="AG1013">
        <v>0</v>
      </c>
      <c r="AH1013">
        <v>66</v>
      </c>
      <c r="AI1013">
        <v>46</v>
      </c>
      <c r="AJ1013">
        <v>0</v>
      </c>
      <c r="AK1013">
        <v>20</v>
      </c>
    </row>
    <row r="1014" spans="1:37" x14ac:dyDescent="0.2">
      <c r="A1014">
        <v>876085</v>
      </c>
      <c r="B1014" t="s">
        <v>482</v>
      </c>
      <c r="C1014">
        <v>21</v>
      </c>
      <c r="D1014" t="s">
        <v>396</v>
      </c>
      <c r="E1014" t="s">
        <v>1901</v>
      </c>
      <c r="F1014" t="s">
        <v>1902</v>
      </c>
      <c r="G1014" t="s">
        <v>2156</v>
      </c>
      <c r="H1014">
        <v>10</v>
      </c>
      <c r="I1014">
        <v>10</v>
      </c>
      <c r="J1014">
        <v>0</v>
      </c>
      <c r="K1014">
        <v>96</v>
      </c>
      <c r="L1014">
        <v>126</v>
      </c>
      <c r="M1014">
        <v>3</v>
      </c>
      <c r="N1014">
        <v>1</v>
      </c>
      <c r="O1014">
        <v>50</v>
      </c>
      <c r="P1014">
        <v>9.6</v>
      </c>
      <c r="Q1014">
        <v>76.1905</v>
      </c>
      <c r="R1014">
        <v>10</v>
      </c>
      <c r="S1014">
        <v>0</v>
      </c>
      <c r="T1014">
        <v>0</v>
      </c>
      <c r="U1014">
        <v>0</v>
      </c>
      <c r="Y1014">
        <v>0</v>
      </c>
      <c r="Z1014">
        <v>0</v>
      </c>
      <c r="AA1014">
        <v>0</v>
      </c>
      <c r="AB1014">
        <v>0</v>
      </c>
      <c r="AC1014">
        <v>4</v>
      </c>
      <c r="AD1014">
        <v>0</v>
      </c>
      <c r="AE1014">
        <v>0</v>
      </c>
      <c r="AF1014">
        <v>0</v>
      </c>
      <c r="AG1014">
        <v>0</v>
      </c>
      <c r="AH1014">
        <v>251</v>
      </c>
      <c r="AI1014">
        <v>211</v>
      </c>
      <c r="AJ1014">
        <v>0</v>
      </c>
      <c r="AK1014">
        <v>40</v>
      </c>
    </row>
    <row r="1015" spans="1:37" x14ac:dyDescent="0.2">
      <c r="A1015">
        <v>1263593</v>
      </c>
      <c r="B1015" t="s">
        <v>482</v>
      </c>
      <c r="C1015">
        <v>21</v>
      </c>
      <c r="D1015" t="s">
        <v>396</v>
      </c>
      <c r="E1015" t="s">
        <v>802</v>
      </c>
      <c r="F1015" t="s">
        <v>1910</v>
      </c>
      <c r="G1015" t="s">
        <v>2156</v>
      </c>
      <c r="H1015">
        <v>5</v>
      </c>
      <c r="I1015">
        <v>5</v>
      </c>
      <c r="J1015">
        <v>3</v>
      </c>
      <c r="K1015">
        <v>1</v>
      </c>
      <c r="L1015">
        <v>4</v>
      </c>
      <c r="M1015">
        <v>0</v>
      </c>
      <c r="N1015">
        <v>0</v>
      </c>
      <c r="O1015">
        <v>1</v>
      </c>
      <c r="P1015">
        <v>0.5</v>
      </c>
      <c r="Q1015">
        <v>25</v>
      </c>
      <c r="R1015">
        <v>5</v>
      </c>
      <c r="S1015">
        <v>60</v>
      </c>
      <c r="T1015">
        <v>48</v>
      </c>
      <c r="U1015">
        <v>4</v>
      </c>
      <c r="V1015">
        <v>12</v>
      </c>
      <c r="W1015">
        <v>4.8</v>
      </c>
      <c r="X1015" s="1">
        <v>43538</v>
      </c>
      <c r="Y1015">
        <v>0</v>
      </c>
      <c r="Z1015">
        <v>6</v>
      </c>
      <c r="AA1015">
        <v>4</v>
      </c>
      <c r="AB1015">
        <v>0</v>
      </c>
      <c r="AC1015">
        <v>3</v>
      </c>
      <c r="AD1015">
        <v>0</v>
      </c>
      <c r="AE1015">
        <v>0</v>
      </c>
      <c r="AF1015">
        <v>0</v>
      </c>
      <c r="AG1015">
        <v>0</v>
      </c>
      <c r="AH1015">
        <v>141</v>
      </c>
      <c r="AI1015">
        <v>-9</v>
      </c>
      <c r="AJ1015">
        <v>120</v>
      </c>
      <c r="AK1015">
        <v>30</v>
      </c>
    </row>
    <row r="1016" spans="1:37" x14ac:dyDescent="0.2">
      <c r="A1016">
        <v>1263568</v>
      </c>
      <c r="B1016" t="s">
        <v>482</v>
      </c>
      <c r="C1016">
        <v>21</v>
      </c>
      <c r="D1016" t="s">
        <v>396</v>
      </c>
      <c r="E1016" t="s">
        <v>639</v>
      </c>
      <c r="F1016" t="s">
        <v>1906</v>
      </c>
      <c r="G1016" t="s">
        <v>2156</v>
      </c>
      <c r="H1016">
        <v>5</v>
      </c>
      <c r="I1016">
        <v>5</v>
      </c>
      <c r="J1016">
        <v>2</v>
      </c>
      <c r="K1016">
        <v>7</v>
      </c>
      <c r="L1016">
        <v>26</v>
      </c>
      <c r="M1016">
        <v>0</v>
      </c>
      <c r="N1016">
        <v>0</v>
      </c>
      <c r="O1016">
        <v>5</v>
      </c>
      <c r="P1016">
        <v>2.3332999999999999</v>
      </c>
      <c r="Q1016">
        <v>26.923100000000002</v>
      </c>
      <c r="R1016">
        <v>5</v>
      </c>
      <c r="S1016">
        <v>0</v>
      </c>
      <c r="T1016">
        <v>0</v>
      </c>
      <c r="U1016">
        <v>0</v>
      </c>
      <c r="Y1016">
        <v>0</v>
      </c>
      <c r="Z1016">
        <v>0</v>
      </c>
      <c r="AA1016">
        <v>0</v>
      </c>
      <c r="AB1016">
        <v>0</v>
      </c>
      <c r="AC1016">
        <v>1</v>
      </c>
      <c r="AD1016">
        <v>0</v>
      </c>
      <c r="AE1016">
        <v>0</v>
      </c>
      <c r="AF1016">
        <v>1</v>
      </c>
      <c r="AG1016">
        <v>0</v>
      </c>
      <c r="AH1016">
        <v>27</v>
      </c>
      <c r="AI1016">
        <v>-3</v>
      </c>
      <c r="AJ1016">
        <v>0</v>
      </c>
      <c r="AK1016">
        <v>30</v>
      </c>
    </row>
    <row r="1017" spans="1:37" x14ac:dyDescent="0.2">
      <c r="A1017">
        <v>513493</v>
      </c>
      <c r="B1017" t="s">
        <v>482</v>
      </c>
      <c r="C1017">
        <v>21</v>
      </c>
      <c r="D1017" t="s">
        <v>396</v>
      </c>
      <c r="E1017" t="s">
        <v>806</v>
      </c>
      <c r="F1017" t="s">
        <v>1898</v>
      </c>
      <c r="G1017" t="s">
        <v>2156</v>
      </c>
      <c r="H1017">
        <v>5</v>
      </c>
      <c r="I1017">
        <v>5</v>
      </c>
      <c r="J1017">
        <v>0</v>
      </c>
      <c r="K1017">
        <v>49</v>
      </c>
      <c r="L1017">
        <v>71</v>
      </c>
      <c r="M1017">
        <v>4</v>
      </c>
      <c r="N1017">
        <v>1</v>
      </c>
      <c r="O1017">
        <v>19</v>
      </c>
      <c r="P1017">
        <v>9.8000000000000007</v>
      </c>
      <c r="Q1017">
        <v>69.014099999999999</v>
      </c>
      <c r="R1017">
        <v>5</v>
      </c>
      <c r="S1017">
        <v>102</v>
      </c>
      <c r="T1017">
        <v>53</v>
      </c>
      <c r="U1017">
        <v>12</v>
      </c>
      <c r="V1017">
        <v>4.4166999999999996</v>
      </c>
      <c r="W1017">
        <v>3.1175999999999999</v>
      </c>
      <c r="X1017" s="1">
        <v>43562</v>
      </c>
      <c r="Y1017">
        <v>2</v>
      </c>
      <c r="Z1017">
        <v>3</v>
      </c>
      <c r="AA1017">
        <v>3</v>
      </c>
      <c r="AB1017">
        <v>0</v>
      </c>
      <c r="AC1017">
        <v>5</v>
      </c>
      <c r="AD1017">
        <v>0</v>
      </c>
      <c r="AE1017">
        <v>0</v>
      </c>
      <c r="AF1017">
        <v>0</v>
      </c>
      <c r="AG1017">
        <v>1</v>
      </c>
      <c r="AH1017">
        <v>625</v>
      </c>
      <c r="AI1017">
        <v>75</v>
      </c>
      <c r="AJ1017">
        <v>490</v>
      </c>
      <c r="AK1017">
        <v>60</v>
      </c>
    </row>
    <row r="1018" spans="1:37" x14ac:dyDescent="0.2">
      <c r="A1018">
        <v>1263591</v>
      </c>
      <c r="B1018" t="s">
        <v>482</v>
      </c>
      <c r="C1018">
        <v>21</v>
      </c>
      <c r="D1018" t="s">
        <v>396</v>
      </c>
      <c r="E1018" t="s">
        <v>1909</v>
      </c>
      <c r="F1018" t="s">
        <v>974</v>
      </c>
      <c r="G1018" t="s">
        <v>2156</v>
      </c>
      <c r="H1018">
        <v>5</v>
      </c>
      <c r="I1018">
        <v>5</v>
      </c>
      <c r="J1018">
        <v>4</v>
      </c>
      <c r="K1018">
        <v>3</v>
      </c>
      <c r="L1018">
        <v>3</v>
      </c>
      <c r="M1018">
        <v>0</v>
      </c>
      <c r="N1018">
        <v>0</v>
      </c>
      <c r="O1018">
        <v>3</v>
      </c>
      <c r="P1018">
        <v>3</v>
      </c>
      <c r="Q1018">
        <v>100</v>
      </c>
      <c r="R1018">
        <v>5</v>
      </c>
      <c r="S1018">
        <v>0</v>
      </c>
      <c r="T1018">
        <v>0</v>
      </c>
      <c r="U1018">
        <v>0</v>
      </c>
      <c r="Y1018">
        <v>0</v>
      </c>
      <c r="Z1018">
        <v>0</v>
      </c>
      <c r="AA1018">
        <v>0</v>
      </c>
      <c r="AB1018">
        <v>0</v>
      </c>
      <c r="AC1018">
        <v>1</v>
      </c>
      <c r="AD1018">
        <v>0</v>
      </c>
      <c r="AE1018">
        <v>0</v>
      </c>
      <c r="AF1018">
        <v>0</v>
      </c>
      <c r="AG1018">
        <v>0</v>
      </c>
      <c r="AH1018">
        <v>13</v>
      </c>
      <c r="AI1018">
        <v>3</v>
      </c>
      <c r="AJ1018">
        <v>0</v>
      </c>
      <c r="AK1018">
        <v>10</v>
      </c>
    </row>
    <row r="1019" spans="1:37" x14ac:dyDescent="0.2">
      <c r="A1019">
        <v>514500</v>
      </c>
      <c r="B1019" t="s">
        <v>482</v>
      </c>
      <c r="C1019">
        <v>21</v>
      </c>
      <c r="D1019" t="s">
        <v>1911</v>
      </c>
      <c r="E1019" t="s">
        <v>1915</v>
      </c>
      <c r="F1019" t="s">
        <v>1916</v>
      </c>
      <c r="G1019" t="s">
        <v>2156</v>
      </c>
      <c r="H1019">
        <v>3</v>
      </c>
      <c r="I1019">
        <v>3</v>
      </c>
      <c r="J1019">
        <v>3</v>
      </c>
      <c r="K1019">
        <v>0</v>
      </c>
      <c r="L1019">
        <v>0</v>
      </c>
      <c r="M1019">
        <v>0</v>
      </c>
      <c r="N1019">
        <v>0</v>
      </c>
      <c r="O1019">
        <v>0</v>
      </c>
      <c r="R1019">
        <v>3</v>
      </c>
      <c r="S1019">
        <v>0</v>
      </c>
      <c r="T1019">
        <v>0</v>
      </c>
      <c r="U1019">
        <v>0</v>
      </c>
      <c r="Y1019">
        <v>0</v>
      </c>
      <c r="Z1019">
        <v>0</v>
      </c>
      <c r="AA1019">
        <v>0</v>
      </c>
      <c r="AB1019">
        <v>0</v>
      </c>
      <c r="AC1019">
        <v>2</v>
      </c>
      <c r="AD1019">
        <v>0</v>
      </c>
      <c r="AE1019">
        <v>0</v>
      </c>
      <c r="AF1019">
        <v>0</v>
      </c>
      <c r="AG1019">
        <v>0</v>
      </c>
      <c r="AH1019">
        <v>20</v>
      </c>
      <c r="AI1019">
        <v>0</v>
      </c>
      <c r="AJ1019">
        <v>0</v>
      </c>
      <c r="AK1019">
        <v>20</v>
      </c>
    </row>
    <row r="1020" spans="1:37" x14ac:dyDescent="0.2">
      <c r="A1020">
        <v>361073</v>
      </c>
      <c r="B1020" t="s">
        <v>482</v>
      </c>
      <c r="C1020">
        <v>21</v>
      </c>
      <c r="D1020" t="s">
        <v>1911</v>
      </c>
      <c r="E1020" t="s">
        <v>555</v>
      </c>
      <c r="F1020" t="s">
        <v>1869</v>
      </c>
      <c r="G1020" t="s">
        <v>2156</v>
      </c>
      <c r="H1020">
        <v>10</v>
      </c>
      <c r="I1020">
        <v>10</v>
      </c>
      <c r="J1020">
        <v>8</v>
      </c>
      <c r="K1020">
        <v>2</v>
      </c>
      <c r="L1020">
        <v>16</v>
      </c>
      <c r="M1020">
        <v>0</v>
      </c>
      <c r="N1020">
        <v>0</v>
      </c>
      <c r="O1020">
        <v>2</v>
      </c>
      <c r="P1020">
        <v>1</v>
      </c>
      <c r="Q1020">
        <v>12.5</v>
      </c>
      <c r="R1020">
        <v>10</v>
      </c>
      <c r="S1020">
        <v>36</v>
      </c>
      <c r="T1020">
        <v>20</v>
      </c>
      <c r="U1020">
        <v>1</v>
      </c>
      <c r="V1020">
        <v>20</v>
      </c>
      <c r="W1020">
        <v>3.3332999999999999</v>
      </c>
      <c r="X1020" s="1">
        <v>43473</v>
      </c>
      <c r="Y1020">
        <v>0</v>
      </c>
      <c r="Z1020">
        <v>4</v>
      </c>
      <c r="AA1020">
        <v>0</v>
      </c>
      <c r="AB1020">
        <v>0</v>
      </c>
      <c r="AC1020">
        <v>3</v>
      </c>
      <c r="AD1020">
        <v>0</v>
      </c>
      <c r="AE1020">
        <v>10</v>
      </c>
      <c r="AF1020">
        <v>0</v>
      </c>
      <c r="AG1020">
        <v>3</v>
      </c>
      <c r="AH1020">
        <v>212</v>
      </c>
      <c r="AI1020">
        <v>-8</v>
      </c>
      <c r="AJ1020">
        <v>60</v>
      </c>
      <c r="AK1020">
        <v>160</v>
      </c>
    </row>
    <row r="1021" spans="1:37" x14ac:dyDescent="0.2">
      <c r="A1021">
        <v>320495</v>
      </c>
      <c r="B1021" t="s">
        <v>482</v>
      </c>
      <c r="C1021">
        <v>21</v>
      </c>
      <c r="D1021" t="s">
        <v>1911</v>
      </c>
      <c r="E1021" t="s">
        <v>978</v>
      </c>
      <c r="F1021" t="s">
        <v>1912</v>
      </c>
      <c r="G1021" t="s">
        <v>2156</v>
      </c>
      <c r="H1021">
        <v>1</v>
      </c>
      <c r="I1021">
        <v>1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0</v>
      </c>
      <c r="R1021">
        <v>1</v>
      </c>
      <c r="S1021">
        <v>0</v>
      </c>
      <c r="T1021">
        <v>0</v>
      </c>
      <c r="U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</row>
    <row r="1022" spans="1:37" x14ac:dyDescent="0.2">
      <c r="A1022">
        <v>514505</v>
      </c>
      <c r="B1022" t="s">
        <v>482</v>
      </c>
      <c r="C1022">
        <v>21</v>
      </c>
      <c r="D1022" t="s">
        <v>1911</v>
      </c>
      <c r="E1022" t="s">
        <v>537</v>
      </c>
      <c r="F1022" t="s">
        <v>1919</v>
      </c>
      <c r="G1022" t="s">
        <v>2156</v>
      </c>
      <c r="H1022">
        <v>11</v>
      </c>
      <c r="I1022">
        <v>11</v>
      </c>
      <c r="J1022">
        <v>2</v>
      </c>
      <c r="K1022">
        <v>89</v>
      </c>
      <c r="L1022">
        <v>147</v>
      </c>
      <c r="M1022">
        <v>4</v>
      </c>
      <c r="N1022">
        <v>2</v>
      </c>
      <c r="O1022">
        <v>21</v>
      </c>
      <c r="P1022">
        <v>9.8888999999999996</v>
      </c>
      <c r="Q1022">
        <v>60.544199999999996</v>
      </c>
      <c r="R1022">
        <v>11</v>
      </c>
      <c r="S1022">
        <v>240</v>
      </c>
      <c r="T1022">
        <v>136</v>
      </c>
      <c r="U1022">
        <v>13</v>
      </c>
      <c r="V1022">
        <v>10.461499999999999</v>
      </c>
      <c r="W1022">
        <v>3.4</v>
      </c>
      <c r="X1022" s="1">
        <v>43534</v>
      </c>
      <c r="Y1022">
        <v>3</v>
      </c>
      <c r="Z1022">
        <v>5</v>
      </c>
      <c r="AA1022">
        <v>1</v>
      </c>
      <c r="AB1022">
        <v>0</v>
      </c>
      <c r="AC1022">
        <v>6</v>
      </c>
      <c r="AD1022">
        <v>0</v>
      </c>
      <c r="AE1022">
        <v>0</v>
      </c>
      <c r="AF1022">
        <v>0</v>
      </c>
      <c r="AG1022">
        <v>4</v>
      </c>
      <c r="AH1022">
        <v>897</v>
      </c>
      <c r="AI1022">
        <v>167</v>
      </c>
      <c r="AJ1022">
        <v>630</v>
      </c>
      <c r="AK1022">
        <v>100</v>
      </c>
    </row>
    <row r="1023" spans="1:37" x14ac:dyDescent="0.2">
      <c r="A1023">
        <v>515515</v>
      </c>
      <c r="B1023" t="s">
        <v>482</v>
      </c>
      <c r="C1023">
        <v>21</v>
      </c>
      <c r="D1023" t="s">
        <v>1911</v>
      </c>
      <c r="E1023" t="s">
        <v>1926</v>
      </c>
      <c r="F1023" t="s">
        <v>702</v>
      </c>
      <c r="G1023" t="s">
        <v>2156</v>
      </c>
      <c r="H1023">
        <v>11</v>
      </c>
      <c r="I1023">
        <v>11</v>
      </c>
      <c r="J1023">
        <v>3</v>
      </c>
      <c r="K1023">
        <v>95</v>
      </c>
      <c r="L1023">
        <v>115</v>
      </c>
      <c r="M1023">
        <v>2</v>
      </c>
      <c r="N1023">
        <v>7</v>
      </c>
      <c r="O1023">
        <v>49</v>
      </c>
      <c r="P1023">
        <v>11.875</v>
      </c>
      <c r="Q1023">
        <v>82.608699999999999</v>
      </c>
      <c r="R1023">
        <v>11</v>
      </c>
      <c r="S1023">
        <v>236</v>
      </c>
      <c r="T1023">
        <v>120</v>
      </c>
      <c r="U1023">
        <v>17</v>
      </c>
      <c r="V1023">
        <v>7.0587999999999997</v>
      </c>
      <c r="W1023">
        <v>3.0508000000000002</v>
      </c>
      <c r="X1023" s="1">
        <v>43542</v>
      </c>
      <c r="Y1023">
        <v>4</v>
      </c>
      <c r="Z1023">
        <v>12</v>
      </c>
      <c r="AA1023">
        <v>9</v>
      </c>
      <c r="AB1023">
        <v>0</v>
      </c>
      <c r="AC1023">
        <v>6</v>
      </c>
      <c r="AD1023">
        <v>0</v>
      </c>
      <c r="AE1023">
        <v>2</v>
      </c>
      <c r="AF1023">
        <v>1</v>
      </c>
      <c r="AG1023">
        <v>2</v>
      </c>
      <c r="AH1023">
        <v>1101</v>
      </c>
      <c r="AI1023">
        <v>191</v>
      </c>
      <c r="AJ1023">
        <v>790</v>
      </c>
      <c r="AK1023">
        <v>120</v>
      </c>
    </row>
    <row r="1024" spans="1:37" x14ac:dyDescent="0.2">
      <c r="A1024">
        <v>296335</v>
      </c>
      <c r="B1024" t="s">
        <v>482</v>
      </c>
      <c r="C1024">
        <v>21</v>
      </c>
      <c r="D1024" t="s">
        <v>1911</v>
      </c>
      <c r="E1024" t="s">
        <v>908</v>
      </c>
      <c r="F1024" t="s">
        <v>1008</v>
      </c>
      <c r="G1024" t="s">
        <v>2156</v>
      </c>
      <c r="H1024">
        <v>1</v>
      </c>
      <c r="I1024">
        <v>1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R1024">
        <v>1</v>
      </c>
      <c r="S1024">
        <v>24</v>
      </c>
      <c r="T1024">
        <v>25</v>
      </c>
      <c r="U1024">
        <v>0</v>
      </c>
      <c r="W1024">
        <v>6.25</v>
      </c>
      <c r="Y1024">
        <v>0</v>
      </c>
      <c r="Z1024">
        <v>2</v>
      </c>
      <c r="AA1024">
        <v>3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</row>
    <row r="1025" spans="1:37" x14ac:dyDescent="0.2">
      <c r="A1025">
        <v>514508</v>
      </c>
      <c r="B1025" t="s">
        <v>482</v>
      </c>
      <c r="C1025">
        <v>21</v>
      </c>
      <c r="D1025" t="s">
        <v>1911</v>
      </c>
      <c r="E1025" t="s">
        <v>1921</v>
      </c>
      <c r="F1025" t="s">
        <v>1922</v>
      </c>
      <c r="G1025" t="s">
        <v>2156</v>
      </c>
      <c r="H1025">
        <v>5</v>
      </c>
      <c r="I1025">
        <v>5</v>
      </c>
      <c r="J1025">
        <v>3</v>
      </c>
      <c r="K1025">
        <v>10</v>
      </c>
      <c r="L1025">
        <v>28</v>
      </c>
      <c r="M1025">
        <v>1</v>
      </c>
      <c r="N1025">
        <v>0</v>
      </c>
      <c r="O1025">
        <v>9</v>
      </c>
      <c r="P1025">
        <v>5</v>
      </c>
      <c r="Q1025">
        <v>35.714300000000001</v>
      </c>
      <c r="R1025">
        <v>5</v>
      </c>
      <c r="S1025">
        <v>0</v>
      </c>
      <c r="T1025">
        <v>0</v>
      </c>
      <c r="U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1</v>
      </c>
      <c r="AH1025">
        <v>11</v>
      </c>
      <c r="AI1025">
        <v>1</v>
      </c>
      <c r="AJ1025">
        <v>0</v>
      </c>
      <c r="AK1025">
        <v>10</v>
      </c>
    </row>
    <row r="1026" spans="1:37" x14ac:dyDescent="0.2">
      <c r="A1026">
        <v>514510</v>
      </c>
      <c r="B1026" t="s">
        <v>482</v>
      </c>
      <c r="C1026">
        <v>21</v>
      </c>
      <c r="D1026" t="s">
        <v>1911</v>
      </c>
      <c r="E1026" t="s">
        <v>1923</v>
      </c>
      <c r="F1026" t="s">
        <v>1924</v>
      </c>
      <c r="G1026" t="s">
        <v>2156</v>
      </c>
      <c r="H1026">
        <v>7</v>
      </c>
      <c r="I1026">
        <v>7</v>
      </c>
      <c r="J1026">
        <v>1</v>
      </c>
      <c r="K1026">
        <v>47</v>
      </c>
      <c r="L1026">
        <v>79</v>
      </c>
      <c r="M1026">
        <v>4</v>
      </c>
      <c r="N1026">
        <v>1</v>
      </c>
      <c r="O1026">
        <v>18</v>
      </c>
      <c r="P1026">
        <v>7.8333000000000004</v>
      </c>
      <c r="Q1026">
        <v>59.493699999999997</v>
      </c>
      <c r="R1026">
        <v>7</v>
      </c>
      <c r="S1026">
        <v>120</v>
      </c>
      <c r="T1026">
        <v>95</v>
      </c>
      <c r="U1026">
        <v>1</v>
      </c>
      <c r="V1026">
        <v>95</v>
      </c>
      <c r="W1026">
        <v>4.75</v>
      </c>
      <c r="X1026" s="1">
        <v>43482</v>
      </c>
      <c r="Y1026">
        <v>0</v>
      </c>
      <c r="Z1026">
        <v>15</v>
      </c>
      <c r="AA1026">
        <v>2</v>
      </c>
      <c r="AB1026">
        <v>0</v>
      </c>
      <c r="AC1026">
        <v>1</v>
      </c>
      <c r="AD1026">
        <v>0</v>
      </c>
      <c r="AE1026">
        <v>0</v>
      </c>
      <c r="AF1026">
        <v>0</v>
      </c>
      <c r="AG1026">
        <v>3</v>
      </c>
      <c r="AH1026">
        <v>213</v>
      </c>
      <c r="AI1026">
        <v>73</v>
      </c>
      <c r="AJ1026">
        <v>100</v>
      </c>
      <c r="AK1026">
        <v>40</v>
      </c>
    </row>
    <row r="1027" spans="1:37" x14ac:dyDescent="0.2">
      <c r="A1027">
        <v>1271468</v>
      </c>
      <c r="B1027" t="s">
        <v>482</v>
      </c>
      <c r="C1027">
        <v>21</v>
      </c>
      <c r="D1027" t="s">
        <v>1911</v>
      </c>
      <c r="E1027" t="s">
        <v>1138</v>
      </c>
      <c r="F1027" t="s">
        <v>1933</v>
      </c>
      <c r="G1027" t="s">
        <v>2156</v>
      </c>
      <c r="H1027">
        <v>6</v>
      </c>
      <c r="I1027">
        <v>6</v>
      </c>
      <c r="J1027">
        <v>2</v>
      </c>
      <c r="K1027">
        <v>6</v>
      </c>
      <c r="L1027">
        <v>23</v>
      </c>
      <c r="M1027">
        <v>0</v>
      </c>
      <c r="N1027">
        <v>0</v>
      </c>
      <c r="O1027">
        <v>4</v>
      </c>
      <c r="P1027">
        <v>1.5</v>
      </c>
      <c r="Q1027">
        <v>26.087</v>
      </c>
      <c r="R1027">
        <v>6</v>
      </c>
      <c r="S1027">
        <v>0</v>
      </c>
      <c r="T1027">
        <v>0</v>
      </c>
      <c r="U1027">
        <v>0</v>
      </c>
      <c r="Y1027">
        <v>0</v>
      </c>
      <c r="Z1027">
        <v>0</v>
      </c>
      <c r="AA1027">
        <v>0</v>
      </c>
      <c r="AB1027">
        <v>0</v>
      </c>
      <c r="AC1027">
        <v>3</v>
      </c>
      <c r="AD1027">
        <v>0</v>
      </c>
      <c r="AE1027">
        <v>0</v>
      </c>
      <c r="AF1027">
        <v>0</v>
      </c>
      <c r="AG1027">
        <v>0</v>
      </c>
      <c r="AH1027">
        <v>16</v>
      </c>
      <c r="AI1027">
        <v>-14</v>
      </c>
      <c r="AJ1027">
        <v>0</v>
      </c>
      <c r="AK1027">
        <v>30</v>
      </c>
    </row>
    <row r="1028" spans="1:37" x14ac:dyDescent="0.2">
      <c r="A1028">
        <v>514502</v>
      </c>
      <c r="B1028" t="s">
        <v>482</v>
      </c>
      <c r="C1028">
        <v>21</v>
      </c>
      <c r="D1028" t="s">
        <v>1911</v>
      </c>
      <c r="E1028" t="s">
        <v>1917</v>
      </c>
      <c r="F1028" t="s">
        <v>1918</v>
      </c>
      <c r="G1028" t="s">
        <v>2156</v>
      </c>
      <c r="H1028">
        <v>11</v>
      </c>
      <c r="I1028">
        <v>11</v>
      </c>
      <c r="J1028">
        <v>1</v>
      </c>
      <c r="K1028">
        <v>94</v>
      </c>
      <c r="L1028">
        <v>139</v>
      </c>
      <c r="M1028">
        <v>4</v>
      </c>
      <c r="N1028">
        <v>3</v>
      </c>
      <c r="O1028">
        <v>32</v>
      </c>
      <c r="P1028">
        <v>9.4</v>
      </c>
      <c r="Q1028">
        <v>67.625900000000001</v>
      </c>
      <c r="R1028">
        <v>11</v>
      </c>
      <c r="S1028">
        <v>0</v>
      </c>
      <c r="T1028">
        <v>0</v>
      </c>
      <c r="U1028">
        <v>0</v>
      </c>
      <c r="Y1028">
        <v>0</v>
      </c>
      <c r="Z1028">
        <v>0</v>
      </c>
      <c r="AA1028">
        <v>0</v>
      </c>
      <c r="AB1028">
        <v>0</v>
      </c>
      <c r="AC1028">
        <v>5</v>
      </c>
      <c r="AD1028">
        <v>0</v>
      </c>
      <c r="AE1028">
        <v>0</v>
      </c>
      <c r="AF1028">
        <v>0</v>
      </c>
      <c r="AG1028">
        <v>4</v>
      </c>
      <c r="AH1028">
        <v>244</v>
      </c>
      <c r="AI1028">
        <v>154</v>
      </c>
      <c r="AJ1028">
        <v>0</v>
      </c>
      <c r="AK1028">
        <v>90</v>
      </c>
    </row>
    <row r="1029" spans="1:37" x14ac:dyDescent="0.2">
      <c r="A1029">
        <v>854696</v>
      </c>
      <c r="B1029" t="s">
        <v>482</v>
      </c>
      <c r="C1029">
        <v>21</v>
      </c>
      <c r="D1029" t="s">
        <v>1911</v>
      </c>
      <c r="E1029" t="s">
        <v>1929</v>
      </c>
      <c r="F1029" t="s">
        <v>1930</v>
      </c>
      <c r="G1029" t="s">
        <v>2156</v>
      </c>
      <c r="H1029">
        <v>11</v>
      </c>
      <c r="I1029">
        <v>11</v>
      </c>
      <c r="J1029">
        <v>3</v>
      </c>
      <c r="K1029">
        <v>48</v>
      </c>
      <c r="L1029">
        <v>73</v>
      </c>
      <c r="M1029">
        <v>4</v>
      </c>
      <c r="N1029">
        <v>1</v>
      </c>
      <c r="O1029">
        <v>22</v>
      </c>
      <c r="P1029">
        <v>6</v>
      </c>
      <c r="Q1029">
        <v>65.753399999999999</v>
      </c>
      <c r="R1029">
        <v>11</v>
      </c>
      <c r="S1029">
        <v>211</v>
      </c>
      <c r="T1029">
        <v>154</v>
      </c>
      <c r="U1029">
        <v>17</v>
      </c>
      <c r="V1029">
        <v>9.0587999999999997</v>
      </c>
      <c r="W1029">
        <v>4.3791000000000002</v>
      </c>
      <c r="X1029" s="1">
        <v>43540</v>
      </c>
      <c r="Y1029">
        <v>3</v>
      </c>
      <c r="Z1029">
        <v>13</v>
      </c>
      <c r="AA1029">
        <v>2</v>
      </c>
      <c r="AB1029">
        <v>0</v>
      </c>
      <c r="AC1029">
        <v>8</v>
      </c>
      <c r="AD1029">
        <v>0</v>
      </c>
      <c r="AE1029">
        <v>0</v>
      </c>
      <c r="AF1029">
        <v>1</v>
      </c>
      <c r="AG1029">
        <v>4</v>
      </c>
      <c r="AH1029">
        <v>854</v>
      </c>
      <c r="AI1029">
        <v>64</v>
      </c>
      <c r="AJ1029">
        <v>650</v>
      </c>
      <c r="AK1029">
        <v>140</v>
      </c>
    </row>
    <row r="1030" spans="1:37" x14ac:dyDescent="0.2">
      <c r="A1030">
        <v>514498</v>
      </c>
      <c r="B1030" t="s">
        <v>482</v>
      </c>
      <c r="C1030">
        <v>21</v>
      </c>
      <c r="D1030" t="s">
        <v>1911</v>
      </c>
      <c r="E1030" t="s">
        <v>1913</v>
      </c>
      <c r="F1030" t="s">
        <v>1914</v>
      </c>
      <c r="G1030" t="s">
        <v>2156</v>
      </c>
      <c r="H1030">
        <v>9</v>
      </c>
      <c r="I1030">
        <v>9</v>
      </c>
      <c r="J1030">
        <v>3</v>
      </c>
      <c r="K1030">
        <v>70</v>
      </c>
      <c r="L1030">
        <v>66</v>
      </c>
      <c r="M1030">
        <v>2</v>
      </c>
      <c r="N1030">
        <v>5</v>
      </c>
      <c r="O1030">
        <v>23</v>
      </c>
      <c r="P1030">
        <v>11.666700000000001</v>
      </c>
      <c r="Q1030">
        <v>106.06059999999999</v>
      </c>
      <c r="R1030">
        <v>9</v>
      </c>
      <c r="S1030">
        <v>132</v>
      </c>
      <c r="T1030">
        <v>113</v>
      </c>
      <c r="U1030">
        <v>9</v>
      </c>
      <c r="V1030">
        <v>12.5556</v>
      </c>
      <c r="W1030">
        <v>5.1364000000000001</v>
      </c>
      <c r="X1030" s="1">
        <v>43513</v>
      </c>
      <c r="Y1030">
        <v>1</v>
      </c>
      <c r="Z1030">
        <v>7</v>
      </c>
      <c r="AA1030">
        <v>4</v>
      </c>
      <c r="AB1030">
        <v>0</v>
      </c>
      <c r="AC1030">
        <v>1</v>
      </c>
      <c r="AD1030">
        <v>0</v>
      </c>
      <c r="AE1030">
        <v>0</v>
      </c>
      <c r="AF1030">
        <v>0</v>
      </c>
      <c r="AG1030">
        <v>5</v>
      </c>
      <c r="AH1030">
        <v>582</v>
      </c>
      <c r="AI1030">
        <v>172</v>
      </c>
      <c r="AJ1030">
        <v>350</v>
      </c>
      <c r="AK1030">
        <v>60</v>
      </c>
    </row>
    <row r="1031" spans="1:37" x14ac:dyDescent="0.2">
      <c r="A1031">
        <v>566905</v>
      </c>
      <c r="B1031" t="s">
        <v>482</v>
      </c>
      <c r="C1031">
        <v>21</v>
      </c>
      <c r="D1031" t="s">
        <v>1911</v>
      </c>
      <c r="E1031" t="s">
        <v>1927</v>
      </c>
      <c r="F1031" t="s">
        <v>1928</v>
      </c>
      <c r="G1031" t="s">
        <v>2156</v>
      </c>
      <c r="H1031">
        <v>6</v>
      </c>
      <c r="I1031">
        <v>6</v>
      </c>
      <c r="J1031">
        <v>3</v>
      </c>
      <c r="K1031">
        <v>7</v>
      </c>
      <c r="L1031">
        <v>29</v>
      </c>
      <c r="M1031">
        <v>1</v>
      </c>
      <c r="N1031">
        <v>0</v>
      </c>
      <c r="O1031">
        <v>6</v>
      </c>
      <c r="P1031">
        <v>2.3332999999999999</v>
      </c>
      <c r="Q1031">
        <v>24.137899999999998</v>
      </c>
      <c r="R1031">
        <v>6</v>
      </c>
      <c r="S1031">
        <v>0</v>
      </c>
      <c r="T1031">
        <v>0</v>
      </c>
      <c r="U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-12</v>
      </c>
      <c r="AI1031">
        <v>-12</v>
      </c>
      <c r="AJ1031">
        <v>0</v>
      </c>
      <c r="AK1031">
        <v>0</v>
      </c>
    </row>
    <row r="1032" spans="1:37" x14ac:dyDescent="0.2">
      <c r="A1032">
        <v>1325614</v>
      </c>
      <c r="B1032" t="s">
        <v>482</v>
      </c>
      <c r="C1032">
        <v>21</v>
      </c>
      <c r="D1032" t="s">
        <v>1911</v>
      </c>
      <c r="E1032" t="s">
        <v>1303</v>
      </c>
      <c r="F1032" t="s">
        <v>585</v>
      </c>
      <c r="G1032" t="s">
        <v>2156</v>
      </c>
      <c r="H1032">
        <v>2</v>
      </c>
      <c r="I1032">
        <v>2</v>
      </c>
      <c r="J1032">
        <v>1</v>
      </c>
      <c r="K1032">
        <v>16</v>
      </c>
      <c r="L1032">
        <v>36</v>
      </c>
      <c r="M1032">
        <v>0</v>
      </c>
      <c r="N1032">
        <v>0</v>
      </c>
      <c r="O1032">
        <v>16</v>
      </c>
      <c r="P1032">
        <v>16</v>
      </c>
      <c r="Q1032">
        <v>44.444400000000002</v>
      </c>
      <c r="R1032">
        <v>2</v>
      </c>
      <c r="S1032">
        <v>0</v>
      </c>
      <c r="T1032">
        <v>0</v>
      </c>
      <c r="U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16</v>
      </c>
      <c r="AI1032">
        <v>16</v>
      </c>
      <c r="AJ1032">
        <v>0</v>
      </c>
      <c r="AK1032">
        <v>0</v>
      </c>
    </row>
    <row r="1033" spans="1:37" x14ac:dyDescent="0.2">
      <c r="A1033">
        <v>514507</v>
      </c>
      <c r="B1033" t="s">
        <v>482</v>
      </c>
      <c r="C1033">
        <v>21</v>
      </c>
      <c r="D1033" t="s">
        <v>1911</v>
      </c>
      <c r="E1033" t="s">
        <v>1901</v>
      </c>
      <c r="F1033" t="s">
        <v>1920</v>
      </c>
      <c r="G1033" t="s">
        <v>2156</v>
      </c>
      <c r="H1033">
        <v>9</v>
      </c>
      <c r="I1033">
        <v>9</v>
      </c>
      <c r="J1033">
        <v>2</v>
      </c>
      <c r="K1033">
        <v>51</v>
      </c>
      <c r="L1033">
        <v>63</v>
      </c>
      <c r="M1033">
        <v>2</v>
      </c>
      <c r="N1033">
        <v>2</v>
      </c>
      <c r="O1033">
        <v>22</v>
      </c>
      <c r="P1033">
        <v>7.2857000000000003</v>
      </c>
      <c r="Q1033">
        <v>80.952399999999997</v>
      </c>
      <c r="R1033">
        <v>9</v>
      </c>
      <c r="S1033">
        <v>0</v>
      </c>
      <c r="T1033">
        <v>0</v>
      </c>
      <c r="U1033">
        <v>0</v>
      </c>
      <c r="Y1033">
        <v>0</v>
      </c>
      <c r="Z1033">
        <v>0</v>
      </c>
      <c r="AA1033">
        <v>0</v>
      </c>
      <c r="AB1033">
        <v>0</v>
      </c>
      <c r="AC1033">
        <v>2</v>
      </c>
      <c r="AD1033">
        <v>0</v>
      </c>
      <c r="AE1033">
        <v>1</v>
      </c>
      <c r="AF1033">
        <v>0</v>
      </c>
      <c r="AG1033">
        <v>4</v>
      </c>
      <c r="AH1033">
        <v>167</v>
      </c>
      <c r="AI1033">
        <v>97</v>
      </c>
      <c r="AJ1033">
        <v>0</v>
      </c>
      <c r="AK1033">
        <v>70</v>
      </c>
    </row>
    <row r="1034" spans="1:37" x14ac:dyDescent="0.2">
      <c r="A1034">
        <v>514514</v>
      </c>
      <c r="B1034" t="s">
        <v>482</v>
      </c>
      <c r="C1034">
        <v>21</v>
      </c>
      <c r="D1034" t="s">
        <v>1911</v>
      </c>
      <c r="E1034" t="s">
        <v>1925</v>
      </c>
      <c r="F1034" t="s">
        <v>508</v>
      </c>
      <c r="G1034" t="s">
        <v>2156</v>
      </c>
      <c r="H1034">
        <v>11</v>
      </c>
      <c r="I1034">
        <v>11</v>
      </c>
      <c r="J1034">
        <v>1</v>
      </c>
      <c r="K1034">
        <v>113</v>
      </c>
      <c r="L1034">
        <v>159</v>
      </c>
      <c r="M1034">
        <v>4</v>
      </c>
      <c r="N1034">
        <v>5</v>
      </c>
      <c r="O1034">
        <v>21</v>
      </c>
      <c r="P1034">
        <v>11.3</v>
      </c>
      <c r="Q1034">
        <v>71.069199999999995</v>
      </c>
      <c r="R1034">
        <v>11</v>
      </c>
      <c r="S1034">
        <v>150</v>
      </c>
      <c r="T1034">
        <v>124</v>
      </c>
      <c r="U1034">
        <v>7</v>
      </c>
      <c r="V1034">
        <v>17.714300000000001</v>
      </c>
      <c r="W1034">
        <v>4.96</v>
      </c>
      <c r="X1034" s="1">
        <v>43515</v>
      </c>
      <c r="Y1034">
        <v>1</v>
      </c>
      <c r="Z1034">
        <v>8</v>
      </c>
      <c r="AA1034">
        <v>3</v>
      </c>
      <c r="AB1034">
        <v>0</v>
      </c>
      <c r="AC1034">
        <v>5</v>
      </c>
      <c r="AD1034">
        <v>0</v>
      </c>
      <c r="AE1034">
        <v>1</v>
      </c>
      <c r="AF1034">
        <v>0</v>
      </c>
      <c r="AG1034">
        <v>0</v>
      </c>
      <c r="AH1034">
        <v>557</v>
      </c>
      <c r="AI1034">
        <v>197</v>
      </c>
      <c r="AJ1034">
        <v>300</v>
      </c>
      <c r="AK1034">
        <v>60</v>
      </c>
    </row>
    <row r="1035" spans="1:37" x14ac:dyDescent="0.2">
      <c r="A1035">
        <v>869374</v>
      </c>
      <c r="B1035" t="s">
        <v>482</v>
      </c>
      <c r="C1035">
        <v>21</v>
      </c>
      <c r="D1035" t="s">
        <v>1911</v>
      </c>
      <c r="E1035" t="s">
        <v>1931</v>
      </c>
      <c r="F1035" t="s">
        <v>1932</v>
      </c>
      <c r="G1035" t="s">
        <v>2156</v>
      </c>
      <c r="H1035">
        <v>7</v>
      </c>
      <c r="I1035">
        <v>7</v>
      </c>
      <c r="J1035">
        <v>2</v>
      </c>
      <c r="K1035">
        <v>37</v>
      </c>
      <c r="L1035">
        <v>56</v>
      </c>
      <c r="M1035">
        <v>2</v>
      </c>
      <c r="N1035">
        <v>0</v>
      </c>
      <c r="O1035">
        <v>19</v>
      </c>
      <c r="P1035">
        <v>7.4</v>
      </c>
      <c r="Q1035">
        <v>66.071399999999997</v>
      </c>
      <c r="R1035">
        <v>7</v>
      </c>
      <c r="S1035">
        <v>0</v>
      </c>
      <c r="T1035">
        <v>0</v>
      </c>
      <c r="U1035">
        <v>0</v>
      </c>
      <c r="Y1035">
        <v>0</v>
      </c>
      <c r="Z1035">
        <v>0</v>
      </c>
      <c r="AA1035">
        <v>0</v>
      </c>
      <c r="AB1035">
        <v>0</v>
      </c>
      <c r="AC1035">
        <v>2</v>
      </c>
      <c r="AD1035">
        <v>0</v>
      </c>
      <c r="AE1035">
        <v>0</v>
      </c>
      <c r="AF1035">
        <v>0</v>
      </c>
      <c r="AG1035">
        <v>0</v>
      </c>
      <c r="AH1035">
        <v>69</v>
      </c>
      <c r="AI1035">
        <v>49</v>
      </c>
      <c r="AJ1035">
        <v>0</v>
      </c>
      <c r="AK1035">
        <v>20</v>
      </c>
    </row>
    <row r="1036" spans="1:37" x14ac:dyDescent="0.2">
      <c r="A1036">
        <v>1209666</v>
      </c>
      <c r="B1036" t="s">
        <v>482</v>
      </c>
      <c r="C1036">
        <v>21</v>
      </c>
      <c r="D1036" t="s">
        <v>422</v>
      </c>
      <c r="E1036" t="s">
        <v>1945</v>
      </c>
      <c r="F1036" t="s">
        <v>1946</v>
      </c>
      <c r="G1036" t="s">
        <v>2156</v>
      </c>
      <c r="H1036">
        <v>1</v>
      </c>
      <c r="I1036">
        <v>1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R1036">
        <v>1</v>
      </c>
      <c r="S1036">
        <v>6</v>
      </c>
      <c r="T1036">
        <v>10</v>
      </c>
      <c r="U1036">
        <v>0</v>
      </c>
      <c r="W1036">
        <v>10</v>
      </c>
      <c r="Y1036">
        <v>0</v>
      </c>
      <c r="Z1036">
        <v>1</v>
      </c>
      <c r="AA1036">
        <v>1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</row>
    <row r="1037" spans="1:37" x14ac:dyDescent="0.2">
      <c r="A1037">
        <v>1209667</v>
      </c>
      <c r="B1037" t="s">
        <v>482</v>
      </c>
      <c r="C1037">
        <v>21</v>
      </c>
      <c r="D1037" t="s">
        <v>422</v>
      </c>
      <c r="E1037" t="s">
        <v>1947</v>
      </c>
      <c r="F1037" t="s">
        <v>1948</v>
      </c>
      <c r="G1037" t="s">
        <v>2156</v>
      </c>
      <c r="H1037">
        <v>1</v>
      </c>
      <c r="I1037">
        <v>1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R1037">
        <v>1</v>
      </c>
      <c r="S1037">
        <v>0</v>
      </c>
      <c r="T1037">
        <v>0</v>
      </c>
      <c r="U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</row>
    <row r="1038" spans="1:37" x14ac:dyDescent="0.2">
      <c r="A1038">
        <v>1320357</v>
      </c>
      <c r="B1038" t="s">
        <v>482</v>
      </c>
      <c r="C1038">
        <v>21</v>
      </c>
      <c r="D1038" t="s">
        <v>422</v>
      </c>
      <c r="E1038" t="s">
        <v>559</v>
      </c>
      <c r="F1038" t="s">
        <v>1701</v>
      </c>
      <c r="G1038" t="s">
        <v>2156</v>
      </c>
      <c r="H1038">
        <v>2</v>
      </c>
      <c r="I1038">
        <v>2</v>
      </c>
      <c r="J1038">
        <v>0</v>
      </c>
      <c r="K1038">
        <v>11</v>
      </c>
      <c r="L1038">
        <v>18</v>
      </c>
      <c r="M1038">
        <v>1</v>
      </c>
      <c r="N1038">
        <v>0</v>
      </c>
      <c r="O1038">
        <v>8</v>
      </c>
      <c r="P1038">
        <v>5.5</v>
      </c>
      <c r="Q1038">
        <v>61.1111</v>
      </c>
      <c r="R1038">
        <v>2</v>
      </c>
      <c r="S1038">
        <v>6</v>
      </c>
      <c r="T1038">
        <v>5</v>
      </c>
      <c r="U1038">
        <v>0</v>
      </c>
      <c r="W1038">
        <v>5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0</v>
      </c>
      <c r="AE1038">
        <v>0</v>
      </c>
      <c r="AF1038">
        <v>0</v>
      </c>
      <c r="AG1038">
        <v>0</v>
      </c>
      <c r="AH1038">
        <v>22</v>
      </c>
      <c r="AI1038">
        <v>12</v>
      </c>
      <c r="AJ1038">
        <v>0</v>
      </c>
      <c r="AK1038">
        <v>10</v>
      </c>
    </row>
    <row r="1039" spans="1:37" x14ac:dyDescent="0.2">
      <c r="A1039">
        <v>1209663</v>
      </c>
      <c r="B1039" t="s">
        <v>482</v>
      </c>
      <c r="C1039">
        <v>21</v>
      </c>
      <c r="D1039" t="s">
        <v>422</v>
      </c>
      <c r="E1039" t="s">
        <v>1257</v>
      </c>
      <c r="F1039" t="s">
        <v>1942</v>
      </c>
      <c r="G1039" t="s">
        <v>2156</v>
      </c>
      <c r="H1039">
        <v>3</v>
      </c>
      <c r="I1039">
        <v>3</v>
      </c>
      <c r="J1039">
        <v>1</v>
      </c>
      <c r="K1039">
        <v>3</v>
      </c>
      <c r="L1039">
        <v>9</v>
      </c>
      <c r="M1039">
        <v>0</v>
      </c>
      <c r="N1039">
        <v>0</v>
      </c>
      <c r="O1039">
        <v>3</v>
      </c>
      <c r="P1039">
        <v>1.5</v>
      </c>
      <c r="Q1039">
        <v>33.333300000000001</v>
      </c>
      <c r="R1039">
        <v>3</v>
      </c>
      <c r="S1039">
        <v>12</v>
      </c>
      <c r="T1039">
        <v>17</v>
      </c>
      <c r="U1039">
        <v>1</v>
      </c>
      <c r="V1039">
        <v>17</v>
      </c>
      <c r="W1039">
        <v>8.5</v>
      </c>
      <c r="X1039" s="1">
        <v>43472</v>
      </c>
      <c r="Y1039">
        <v>0</v>
      </c>
      <c r="Z1039">
        <v>5</v>
      </c>
      <c r="AA1039">
        <v>3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23</v>
      </c>
      <c r="AI1039">
        <v>-7</v>
      </c>
      <c r="AJ1039">
        <v>20</v>
      </c>
      <c r="AK1039">
        <v>10</v>
      </c>
    </row>
    <row r="1040" spans="1:37" x14ac:dyDescent="0.2">
      <c r="A1040">
        <v>1209662</v>
      </c>
      <c r="B1040" t="s">
        <v>482</v>
      </c>
      <c r="C1040">
        <v>21</v>
      </c>
      <c r="D1040" t="s">
        <v>422</v>
      </c>
      <c r="E1040" t="s">
        <v>1941</v>
      </c>
      <c r="F1040" t="s">
        <v>805</v>
      </c>
      <c r="G1040" t="s">
        <v>2156</v>
      </c>
      <c r="H1040">
        <v>4</v>
      </c>
      <c r="I1040">
        <v>4</v>
      </c>
      <c r="J1040">
        <v>2</v>
      </c>
      <c r="K1040">
        <v>2</v>
      </c>
      <c r="L1040">
        <v>9</v>
      </c>
      <c r="M1040">
        <v>0</v>
      </c>
      <c r="N1040">
        <v>0</v>
      </c>
      <c r="O1040">
        <v>1</v>
      </c>
      <c r="P1040">
        <v>1</v>
      </c>
      <c r="Q1040">
        <v>22.222200000000001</v>
      </c>
      <c r="R1040">
        <v>4</v>
      </c>
      <c r="S1040">
        <v>0</v>
      </c>
      <c r="T1040">
        <v>0</v>
      </c>
      <c r="U1040">
        <v>0</v>
      </c>
      <c r="Y1040">
        <v>0</v>
      </c>
      <c r="Z1040">
        <v>0</v>
      </c>
      <c r="AA1040">
        <v>0</v>
      </c>
      <c r="AB1040">
        <v>0</v>
      </c>
      <c r="AC1040">
        <v>3</v>
      </c>
      <c r="AD1040">
        <v>0</v>
      </c>
      <c r="AE1040">
        <v>0</v>
      </c>
      <c r="AF1040">
        <v>0</v>
      </c>
      <c r="AG1040">
        <v>0</v>
      </c>
      <c r="AH1040">
        <v>32</v>
      </c>
      <c r="AI1040">
        <v>2</v>
      </c>
      <c r="AJ1040">
        <v>0</v>
      </c>
      <c r="AK1040">
        <v>30</v>
      </c>
    </row>
    <row r="1041" spans="1:37" x14ac:dyDescent="0.2">
      <c r="A1041">
        <v>820351</v>
      </c>
      <c r="B1041" t="s">
        <v>482</v>
      </c>
      <c r="C1041">
        <v>21</v>
      </c>
      <c r="D1041" t="s">
        <v>422</v>
      </c>
      <c r="E1041" t="s">
        <v>1934</v>
      </c>
      <c r="F1041" t="s">
        <v>1935</v>
      </c>
      <c r="G1041" t="s">
        <v>2156</v>
      </c>
      <c r="H1041">
        <v>1</v>
      </c>
      <c r="I1041">
        <v>1</v>
      </c>
      <c r="J1041">
        <v>0</v>
      </c>
      <c r="K1041">
        <v>1</v>
      </c>
      <c r="L1041">
        <v>5</v>
      </c>
      <c r="M1041">
        <v>0</v>
      </c>
      <c r="N1041">
        <v>0</v>
      </c>
      <c r="O1041">
        <v>1</v>
      </c>
      <c r="P1041">
        <v>1</v>
      </c>
      <c r="Q1041">
        <v>20</v>
      </c>
      <c r="R1041">
        <v>1</v>
      </c>
      <c r="S1041">
        <v>0</v>
      </c>
      <c r="T1041">
        <v>0</v>
      </c>
      <c r="U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</v>
      </c>
      <c r="AI1041">
        <v>1</v>
      </c>
      <c r="AJ1041">
        <v>0</v>
      </c>
      <c r="AK1041">
        <v>0</v>
      </c>
    </row>
    <row r="1042" spans="1:37" x14ac:dyDescent="0.2">
      <c r="A1042">
        <v>824107</v>
      </c>
      <c r="B1042" t="s">
        <v>482</v>
      </c>
      <c r="C1042">
        <v>21</v>
      </c>
      <c r="D1042" t="s">
        <v>422</v>
      </c>
      <c r="E1042" t="s">
        <v>1240</v>
      </c>
      <c r="F1042" t="s">
        <v>1938</v>
      </c>
      <c r="G1042" t="s">
        <v>2156</v>
      </c>
      <c r="H1042">
        <v>4</v>
      </c>
      <c r="I1042">
        <v>4</v>
      </c>
      <c r="J1042">
        <v>0</v>
      </c>
      <c r="K1042">
        <v>8</v>
      </c>
      <c r="L1042">
        <v>15</v>
      </c>
      <c r="M1042">
        <v>0</v>
      </c>
      <c r="N1042">
        <v>0</v>
      </c>
      <c r="O1042">
        <v>4</v>
      </c>
      <c r="P1042">
        <v>2</v>
      </c>
      <c r="Q1042">
        <v>53.333300000000001</v>
      </c>
      <c r="R1042">
        <v>4</v>
      </c>
      <c r="S1042">
        <v>42</v>
      </c>
      <c r="T1042">
        <v>47</v>
      </c>
      <c r="U1042">
        <v>2</v>
      </c>
      <c r="V1042">
        <v>23.5</v>
      </c>
      <c r="W1042">
        <v>6.7142999999999997</v>
      </c>
      <c r="X1042" s="1">
        <v>43505</v>
      </c>
      <c r="Y1042">
        <v>0</v>
      </c>
      <c r="Z1042">
        <v>3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48</v>
      </c>
      <c r="AI1042">
        <v>-2</v>
      </c>
      <c r="AJ1042">
        <v>50</v>
      </c>
      <c r="AK1042">
        <v>0</v>
      </c>
    </row>
    <row r="1043" spans="1:37" x14ac:dyDescent="0.2">
      <c r="A1043">
        <v>820377</v>
      </c>
      <c r="B1043" t="s">
        <v>482</v>
      </c>
      <c r="C1043">
        <v>21</v>
      </c>
      <c r="D1043" t="s">
        <v>422</v>
      </c>
      <c r="E1043" t="s">
        <v>1937</v>
      </c>
      <c r="F1043" t="s">
        <v>816</v>
      </c>
      <c r="G1043" t="s">
        <v>2156</v>
      </c>
      <c r="H1043">
        <v>11</v>
      </c>
      <c r="I1043">
        <v>11</v>
      </c>
      <c r="J1043">
        <v>1</v>
      </c>
      <c r="K1043">
        <v>78</v>
      </c>
      <c r="L1043">
        <v>123</v>
      </c>
      <c r="M1043">
        <v>4</v>
      </c>
      <c r="N1043">
        <v>1</v>
      </c>
      <c r="O1043">
        <v>27</v>
      </c>
      <c r="P1043">
        <v>7.8</v>
      </c>
      <c r="Q1043">
        <v>63.4146</v>
      </c>
      <c r="R1043">
        <v>11</v>
      </c>
      <c r="S1043">
        <v>213</v>
      </c>
      <c r="T1043">
        <v>211</v>
      </c>
      <c r="U1043">
        <v>16</v>
      </c>
      <c r="V1043">
        <v>13.1875</v>
      </c>
      <c r="W1043">
        <v>5.9436999999999998</v>
      </c>
      <c r="X1043" s="1">
        <v>43538</v>
      </c>
      <c r="Y1043">
        <v>1</v>
      </c>
      <c r="Z1043">
        <v>12</v>
      </c>
      <c r="AA1043">
        <v>7</v>
      </c>
      <c r="AB1043">
        <v>0</v>
      </c>
      <c r="AC1043">
        <v>3</v>
      </c>
      <c r="AD1043">
        <v>0</v>
      </c>
      <c r="AE1043">
        <v>0</v>
      </c>
      <c r="AF1043">
        <v>2</v>
      </c>
      <c r="AG1043">
        <v>1</v>
      </c>
      <c r="AH1043">
        <v>664</v>
      </c>
      <c r="AI1043">
        <v>94</v>
      </c>
      <c r="AJ1043">
        <v>490</v>
      </c>
      <c r="AK1043">
        <v>80</v>
      </c>
    </row>
    <row r="1044" spans="1:37" x14ac:dyDescent="0.2">
      <c r="A1044">
        <v>1275115</v>
      </c>
      <c r="B1044" t="s">
        <v>482</v>
      </c>
      <c r="C1044">
        <v>21</v>
      </c>
      <c r="D1044" t="s">
        <v>422</v>
      </c>
      <c r="E1044" t="s">
        <v>1958</v>
      </c>
      <c r="F1044" t="s">
        <v>1959</v>
      </c>
      <c r="G1044" t="s">
        <v>2156</v>
      </c>
      <c r="H1044">
        <v>5</v>
      </c>
      <c r="I1044">
        <v>5</v>
      </c>
      <c r="J1044">
        <v>1</v>
      </c>
      <c r="K1044">
        <v>9</v>
      </c>
      <c r="L1044">
        <v>31</v>
      </c>
      <c r="M1044">
        <v>0</v>
      </c>
      <c r="N1044">
        <v>0</v>
      </c>
      <c r="O1044">
        <v>6</v>
      </c>
      <c r="P1044">
        <v>2.25</v>
      </c>
      <c r="Q1044">
        <v>29.032299999999999</v>
      </c>
      <c r="R1044">
        <v>5</v>
      </c>
      <c r="S1044">
        <v>72</v>
      </c>
      <c r="T1044">
        <v>44</v>
      </c>
      <c r="U1044">
        <v>5</v>
      </c>
      <c r="V1044">
        <v>8.8000000000000007</v>
      </c>
      <c r="W1044">
        <v>3.6667000000000001</v>
      </c>
      <c r="X1044" s="1">
        <v>43536</v>
      </c>
      <c r="Y1044">
        <v>0</v>
      </c>
      <c r="Z1044">
        <v>8</v>
      </c>
      <c r="AA1044">
        <v>2</v>
      </c>
      <c r="AB1044">
        <v>0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179</v>
      </c>
      <c r="AI1044">
        <v>-11</v>
      </c>
      <c r="AJ1044">
        <v>180</v>
      </c>
      <c r="AK1044">
        <v>10</v>
      </c>
    </row>
    <row r="1045" spans="1:37" x14ac:dyDescent="0.2">
      <c r="A1045">
        <v>1209670</v>
      </c>
      <c r="B1045" t="s">
        <v>482</v>
      </c>
      <c r="C1045">
        <v>21</v>
      </c>
      <c r="D1045" t="s">
        <v>422</v>
      </c>
      <c r="E1045" t="s">
        <v>1952</v>
      </c>
      <c r="F1045" t="s">
        <v>1937</v>
      </c>
      <c r="G1045" t="s">
        <v>2156</v>
      </c>
      <c r="H1045">
        <v>5</v>
      </c>
      <c r="I1045">
        <v>5</v>
      </c>
      <c r="J1045">
        <v>2</v>
      </c>
      <c r="K1045">
        <v>6</v>
      </c>
      <c r="L1045">
        <v>25</v>
      </c>
      <c r="M1045">
        <v>0</v>
      </c>
      <c r="N1045">
        <v>0</v>
      </c>
      <c r="O1045">
        <v>4</v>
      </c>
      <c r="P1045">
        <v>2</v>
      </c>
      <c r="Q1045">
        <v>24</v>
      </c>
      <c r="R1045">
        <v>5</v>
      </c>
      <c r="S1045">
        <v>0</v>
      </c>
      <c r="T1045">
        <v>0</v>
      </c>
      <c r="U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-24</v>
      </c>
      <c r="AI1045">
        <v>-24</v>
      </c>
      <c r="AJ1045">
        <v>0</v>
      </c>
      <c r="AK1045">
        <v>0</v>
      </c>
    </row>
    <row r="1046" spans="1:37" x14ac:dyDescent="0.2">
      <c r="A1046">
        <v>858403</v>
      </c>
      <c r="B1046" t="s">
        <v>482</v>
      </c>
      <c r="C1046">
        <v>21</v>
      </c>
      <c r="D1046" t="s">
        <v>422</v>
      </c>
      <c r="E1046" t="s">
        <v>1940</v>
      </c>
      <c r="F1046" t="s">
        <v>694</v>
      </c>
      <c r="G1046" t="s">
        <v>2156</v>
      </c>
      <c r="H1046">
        <v>9</v>
      </c>
      <c r="I1046">
        <v>9</v>
      </c>
      <c r="J1046">
        <v>0</v>
      </c>
      <c r="K1046">
        <v>67</v>
      </c>
      <c r="L1046">
        <v>131</v>
      </c>
      <c r="M1046">
        <v>2</v>
      </c>
      <c r="N1046">
        <v>0</v>
      </c>
      <c r="O1046">
        <v>18</v>
      </c>
      <c r="P1046">
        <v>7.4443999999999999</v>
      </c>
      <c r="Q1046">
        <v>51.145000000000003</v>
      </c>
      <c r="R1046">
        <v>9</v>
      </c>
      <c r="S1046">
        <v>182</v>
      </c>
      <c r="T1046">
        <v>153</v>
      </c>
      <c r="U1046">
        <v>11</v>
      </c>
      <c r="V1046">
        <v>13.9091</v>
      </c>
      <c r="W1046">
        <v>5.0439999999999996</v>
      </c>
      <c r="X1046" s="1">
        <v>43544</v>
      </c>
      <c r="Y1046">
        <v>2</v>
      </c>
      <c r="Z1046">
        <v>6</v>
      </c>
      <c r="AA1046">
        <v>3</v>
      </c>
      <c r="AB1046">
        <v>0</v>
      </c>
      <c r="AC1046">
        <v>1</v>
      </c>
      <c r="AD1046">
        <v>0</v>
      </c>
      <c r="AE1046">
        <v>0</v>
      </c>
      <c r="AF1046">
        <v>1</v>
      </c>
      <c r="AG1046">
        <v>1</v>
      </c>
      <c r="AH1046">
        <v>519</v>
      </c>
      <c r="AI1046">
        <v>69</v>
      </c>
      <c r="AJ1046">
        <v>410</v>
      </c>
      <c r="AK1046">
        <v>40</v>
      </c>
    </row>
    <row r="1047" spans="1:37" x14ac:dyDescent="0.2">
      <c r="A1047">
        <v>1275113</v>
      </c>
      <c r="B1047" t="s">
        <v>482</v>
      </c>
      <c r="C1047">
        <v>21</v>
      </c>
      <c r="D1047" t="s">
        <v>422</v>
      </c>
      <c r="E1047" t="s">
        <v>1955</v>
      </c>
      <c r="F1047" t="s">
        <v>1956</v>
      </c>
      <c r="G1047" t="s">
        <v>2156</v>
      </c>
      <c r="H1047">
        <v>3</v>
      </c>
      <c r="I1047">
        <v>3</v>
      </c>
      <c r="J1047">
        <v>1</v>
      </c>
      <c r="K1047">
        <v>0</v>
      </c>
      <c r="L1047">
        <v>6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3</v>
      </c>
      <c r="S1047">
        <v>0</v>
      </c>
      <c r="T1047">
        <v>0</v>
      </c>
      <c r="U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-20</v>
      </c>
      <c r="AI1047">
        <v>-20</v>
      </c>
      <c r="AJ1047">
        <v>0</v>
      </c>
      <c r="AK1047">
        <v>0</v>
      </c>
    </row>
    <row r="1048" spans="1:37" x14ac:dyDescent="0.2">
      <c r="A1048">
        <v>820376</v>
      </c>
      <c r="B1048" t="s">
        <v>482</v>
      </c>
      <c r="C1048">
        <v>21</v>
      </c>
      <c r="D1048" t="s">
        <v>422</v>
      </c>
      <c r="E1048" t="s">
        <v>685</v>
      </c>
      <c r="F1048" t="s">
        <v>1936</v>
      </c>
      <c r="G1048" t="s">
        <v>2156</v>
      </c>
      <c r="H1048">
        <v>8</v>
      </c>
      <c r="I1048">
        <v>8</v>
      </c>
      <c r="J1048">
        <v>1</v>
      </c>
      <c r="K1048">
        <v>10</v>
      </c>
      <c r="L1048">
        <v>66</v>
      </c>
      <c r="M1048">
        <v>0</v>
      </c>
      <c r="N1048">
        <v>0</v>
      </c>
      <c r="O1048">
        <v>5</v>
      </c>
      <c r="P1048">
        <v>1.4286000000000001</v>
      </c>
      <c r="Q1048">
        <v>15.1515</v>
      </c>
      <c r="R1048">
        <v>8</v>
      </c>
      <c r="S1048">
        <v>150</v>
      </c>
      <c r="T1048">
        <v>137</v>
      </c>
      <c r="U1048">
        <v>6</v>
      </c>
      <c r="V1048">
        <v>22.833300000000001</v>
      </c>
      <c r="W1048">
        <v>5.48</v>
      </c>
      <c r="X1048" s="1">
        <v>43570</v>
      </c>
      <c r="Y1048">
        <v>1</v>
      </c>
      <c r="Z1048">
        <v>5</v>
      </c>
      <c r="AA1048">
        <v>5</v>
      </c>
      <c r="AB1048">
        <v>0</v>
      </c>
      <c r="AC1048">
        <v>5</v>
      </c>
      <c r="AD1048">
        <v>0</v>
      </c>
      <c r="AE1048">
        <v>2</v>
      </c>
      <c r="AF1048">
        <v>1</v>
      </c>
      <c r="AG1048">
        <v>1</v>
      </c>
      <c r="AH1048">
        <v>330</v>
      </c>
      <c r="AI1048">
        <v>-40</v>
      </c>
      <c r="AJ1048">
        <v>270</v>
      </c>
      <c r="AK1048">
        <v>100</v>
      </c>
    </row>
    <row r="1049" spans="1:37" x14ac:dyDescent="0.2">
      <c r="A1049">
        <v>1320358</v>
      </c>
      <c r="B1049" t="s">
        <v>482</v>
      </c>
      <c r="C1049">
        <v>21</v>
      </c>
      <c r="D1049" t="s">
        <v>422</v>
      </c>
      <c r="E1049" t="s">
        <v>897</v>
      </c>
      <c r="F1049" t="s">
        <v>1960</v>
      </c>
      <c r="G1049" t="s">
        <v>2156</v>
      </c>
      <c r="H1049">
        <v>3</v>
      </c>
      <c r="I1049">
        <v>3</v>
      </c>
      <c r="J1049">
        <v>0</v>
      </c>
      <c r="K1049">
        <v>14</v>
      </c>
      <c r="L1049">
        <v>27</v>
      </c>
      <c r="M1049">
        <v>0</v>
      </c>
      <c r="N1049">
        <v>0</v>
      </c>
      <c r="O1049">
        <v>6</v>
      </c>
      <c r="P1049">
        <v>4.6666999999999996</v>
      </c>
      <c r="Q1049">
        <v>51.851900000000001</v>
      </c>
      <c r="R1049">
        <v>3</v>
      </c>
      <c r="S1049">
        <v>6</v>
      </c>
      <c r="T1049">
        <v>8</v>
      </c>
      <c r="U1049">
        <v>1</v>
      </c>
      <c r="V1049">
        <v>8</v>
      </c>
      <c r="W1049">
        <v>8</v>
      </c>
      <c r="X1049" s="1">
        <v>43473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34</v>
      </c>
      <c r="AI1049">
        <v>14</v>
      </c>
      <c r="AJ1049">
        <v>20</v>
      </c>
      <c r="AK1049">
        <v>0</v>
      </c>
    </row>
    <row r="1050" spans="1:37" x14ac:dyDescent="0.2">
      <c r="A1050">
        <v>1327018</v>
      </c>
      <c r="B1050" t="s">
        <v>482</v>
      </c>
      <c r="C1050">
        <v>21</v>
      </c>
      <c r="D1050" t="s">
        <v>422</v>
      </c>
      <c r="E1050" t="s">
        <v>1961</v>
      </c>
      <c r="F1050" t="s">
        <v>793</v>
      </c>
      <c r="G1050" t="s">
        <v>2156</v>
      </c>
      <c r="H1050">
        <v>5</v>
      </c>
      <c r="I1050">
        <v>5</v>
      </c>
      <c r="J1050">
        <v>0</v>
      </c>
      <c r="K1050">
        <v>26</v>
      </c>
      <c r="L1050">
        <v>69</v>
      </c>
      <c r="M1050">
        <v>1</v>
      </c>
      <c r="N1050">
        <v>0</v>
      </c>
      <c r="O1050">
        <v>13</v>
      </c>
      <c r="P1050">
        <v>5.2</v>
      </c>
      <c r="Q1050">
        <v>37.681199999999997</v>
      </c>
      <c r="R1050">
        <v>5</v>
      </c>
      <c r="S1050">
        <v>84</v>
      </c>
      <c r="T1050">
        <v>86</v>
      </c>
      <c r="U1050">
        <v>4</v>
      </c>
      <c r="V1050">
        <v>21.5</v>
      </c>
      <c r="W1050">
        <v>6.1429</v>
      </c>
      <c r="X1050" s="1">
        <v>43511</v>
      </c>
      <c r="Y1050">
        <v>0</v>
      </c>
      <c r="Z1050">
        <v>17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107</v>
      </c>
      <c r="AI1050">
        <v>7</v>
      </c>
      <c r="AJ1050">
        <v>100</v>
      </c>
      <c r="AK1050">
        <v>0</v>
      </c>
    </row>
    <row r="1051" spans="1:37" x14ac:dyDescent="0.2">
      <c r="A1051">
        <v>1209664</v>
      </c>
      <c r="B1051" t="s">
        <v>482</v>
      </c>
      <c r="C1051">
        <v>21</v>
      </c>
      <c r="D1051" t="s">
        <v>422</v>
      </c>
      <c r="E1051" t="s">
        <v>877</v>
      </c>
      <c r="F1051" t="s">
        <v>1943</v>
      </c>
      <c r="G1051" t="s">
        <v>2156</v>
      </c>
      <c r="H1051">
        <v>8</v>
      </c>
      <c r="I1051">
        <v>8</v>
      </c>
      <c r="J1051">
        <v>2</v>
      </c>
      <c r="K1051">
        <v>16</v>
      </c>
      <c r="L1051">
        <v>31</v>
      </c>
      <c r="M1051">
        <v>0</v>
      </c>
      <c r="N1051">
        <v>0</v>
      </c>
      <c r="O1051">
        <v>6</v>
      </c>
      <c r="P1051">
        <v>2.6667000000000001</v>
      </c>
      <c r="Q1051">
        <v>51.612900000000003</v>
      </c>
      <c r="R1051">
        <v>8</v>
      </c>
      <c r="S1051">
        <v>24</v>
      </c>
      <c r="T1051">
        <v>29</v>
      </c>
      <c r="U1051">
        <v>1</v>
      </c>
      <c r="V1051">
        <v>29</v>
      </c>
      <c r="W1051">
        <v>7.25</v>
      </c>
      <c r="X1051" s="1">
        <v>43474</v>
      </c>
      <c r="Y1051">
        <v>0</v>
      </c>
      <c r="Z1051">
        <v>1</v>
      </c>
      <c r="AA1051">
        <v>5</v>
      </c>
      <c r="AB1051">
        <v>0</v>
      </c>
      <c r="AC1051">
        <v>0</v>
      </c>
      <c r="AD1051">
        <v>0</v>
      </c>
      <c r="AE1051">
        <v>0</v>
      </c>
      <c r="AF1051">
        <v>2</v>
      </c>
      <c r="AG1051">
        <v>1</v>
      </c>
      <c r="AH1051">
        <v>76</v>
      </c>
      <c r="AI1051">
        <v>16</v>
      </c>
      <c r="AJ1051">
        <v>10</v>
      </c>
      <c r="AK1051">
        <v>50</v>
      </c>
    </row>
    <row r="1052" spans="1:37" x14ac:dyDescent="0.2">
      <c r="A1052">
        <v>1275114</v>
      </c>
      <c r="B1052" t="s">
        <v>482</v>
      </c>
      <c r="C1052">
        <v>21</v>
      </c>
      <c r="D1052" t="s">
        <v>422</v>
      </c>
      <c r="E1052" t="s">
        <v>1957</v>
      </c>
      <c r="F1052" t="s">
        <v>1293</v>
      </c>
      <c r="G1052" t="s">
        <v>2156</v>
      </c>
      <c r="H1052">
        <v>8</v>
      </c>
      <c r="I1052">
        <v>8</v>
      </c>
      <c r="J1052">
        <v>0</v>
      </c>
      <c r="K1052">
        <v>46</v>
      </c>
      <c r="L1052">
        <v>63</v>
      </c>
      <c r="M1052">
        <v>3</v>
      </c>
      <c r="N1052">
        <v>2</v>
      </c>
      <c r="O1052">
        <v>18</v>
      </c>
      <c r="P1052">
        <v>5.75</v>
      </c>
      <c r="Q1052">
        <v>73.015900000000002</v>
      </c>
      <c r="R1052">
        <v>8</v>
      </c>
      <c r="S1052">
        <v>12</v>
      </c>
      <c r="T1052">
        <v>17</v>
      </c>
      <c r="U1052">
        <v>0</v>
      </c>
      <c r="W1052">
        <v>8.5</v>
      </c>
      <c r="Y1052">
        <v>0</v>
      </c>
      <c r="Z1052">
        <v>3</v>
      </c>
      <c r="AA1052">
        <v>0</v>
      </c>
      <c r="AB1052">
        <v>0</v>
      </c>
      <c r="AC1052">
        <v>4</v>
      </c>
      <c r="AD1052">
        <v>0</v>
      </c>
      <c r="AE1052">
        <v>0</v>
      </c>
      <c r="AF1052">
        <v>0</v>
      </c>
      <c r="AG1052">
        <v>0</v>
      </c>
      <c r="AH1052">
        <v>113</v>
      </c>
      <c r="AI1052">
        <v>73</v>
      </c>
      <c r="AJ1052">
        <v>0</v>
      </c>
      <c r="AK1052">
        <v>40</v>
      </c>
    </row>
    <row r="1053" spans="1:37" x14ac:dyDescent="0.2">
      <c r="A1053">
        <v>1209669</v>
      </c>
      <c r="B1053" t="s">
        <v>482</v>
      </c>
      <c r="C1053">
        <v>21</v>
      </c>
      <c r="D1053" t="s">
        <v>422</v>
      </c>
      <c r="E1053" t="s">
        <v>1950</v>
      </c>
      <c r="F1053" t="s">
        <v>1951</v>
      </c>
      <c r="G1053" t="s">
        <v>2156</v>
      </c>
      <c r="H1053">
        <v>5</v>
      </c>
      <c r="I1053">
        <v>5</v>
      </c>
      <c r="J1053">
        <v>2</v>
      </c>
      <c r="K1053">
        <v>0</v>
      </c>
      <c r="L1053">
        <v>12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5</v>
      </c>
      <c r="S1053">
        <v>6</v>
      </c>
      <c r="T1053">
        <v>9</v>
      </c>
      <c r="U1053">
        <v>1</v>
      </c>
      <c r="V1053">
        <v>9</v>
      </c>
      <c r="W1053">
        <v>9</v>
      </c>
      <c r="X1053" s="1">
        <v>43474</v>
      </c>
      <c r="Y1053">
        <v>0</v>
      </c>
      <c r="Z1053">
        <v>0</v>
      </c>
      <c r="AA1053">
        <v>0</v>
      </c>
      <c r="AB1053">
        <v>0</v>
      </c>
      <c r="AC1053">
        <v>1</v>
      </c>
      <c r="AD1053">
        <v>0</v>
      </c>
      <c r="AE1053">
        <v>0</v>
      </c>
      <c r="AF1053">
        <v>0</v>
      </c>
      <c r="AG1053">
        <v>1</v>
      </c>
      <c r="AH1053">
        <v>20</v>
      </c>
      <c r="AI1053">
        <v>-20</v>
      </c>
      <c r="AJ1053">
        <v>20</v>
      </c>
      <c r="AK1053">
        <v>20</v>
      </c>
    </row>
    <row r="1054" spans="1:37" x14ac:dyDescent="0.2">
      <c r="A1054">
        <v>1209668</v>
      </c>
      <c r="B1054" t="s">
        <v>482</v>
      </c>
      <c r="C1054">
        <v>21</v>
      </c>
      <c r="D1054" t="s">
        <v>422</v>
      </c>
      <c r="E1054" t="s">
        <v>1949</v>
      </c>
      <c r="F1054" t="s">
        <v>993</v>
      </c>
      <c r="G1054" t="s">
        <v>2156</v>
      </c>
      <c r="H1054">
        <v>10</v>
      </c>
      <c r="I1054">
        <v>10</v>
      </c>
      <c r="J1054">
        <v>0</v>
      </c>
      <c r="K1054">
        <v>43</v>
      </c>
      <c r="L1054">
        <v>82</v>
      </c>
      <c r="M1054">
        <v>0</v>
      </c>
      <c r="N1054">
        <v>1</v>
      </c>
      <c r="O1054">
        <v>13</v>
      </c>
      <c r="P1054">
        <v>4.3</v>
      </c>
      <c r="Q1054">
        <v>52.439</v>
      </c>
      <c r="R1054">
        <v>10</v>
      </c>
      <c r="S1054">
        <v>207</v>
      </c>
      <c r="T1054">
        <v>197</v>
      </c>
      <c r="U1054">
        <v>11</v>
      </c>
      <c r="V1054">
        <v>17.909099999999999</v>
      </c>
      <c r="W1054">
        <v>5.7100999999999997</v>
      </c>
      <c r="X1054" s="1">
        <v>43538</v>
      </c>
      <c r="Y1054">
        <v>0</v>
      </c>
      <c r="Z1054">
        <v>21</v>
      </c>
      <c r="AA1054">
        <v>6</v>
      </c>
      <c r="AB1054">
        <v>0</v>
      </c>
      <c r="AC1054">
        <v>5</v>
      </c>
      <c r="AD1054">
        <v>0</v>
      </c>
      <c r="AE1054">
        <v>0</v>
      </c>
      <c r="AF1054">
        <v>0</v>
      </c>
      <c r="AG1054">
        <v>3</v>
      </c>
      <c r="AH1054">
        <v>415</v>
      </c>
      <c r="AI1054">
        <v>15</v>
      </c>
      <c r="AJ1054">
        <v>320</v>
      </c>
      <c r="AK1054">
        <v>80</v>
      </c>
    </row>
    <row r="1055" spans="1:37" x14ac:dyDescent="0.2">
      <c r="A1055">
        <v>1209671</v>
      </c>
      <c r="B1055" t="s">
        <v>482</v>
      </c>
      <c r="C1055">
        <v>21</v>
      </c>
      <c r="D1055" t="s">
        <v>422</v>
      </c>
      <c r="E1055" t="s">
        <v>1953</v>
      </c>
      <c r="F1055" t="s">
        <v>1954</v>
      </c>
      <c r="G1055" t="s">
        <v>2156</v>
      </c>
      <c r="H1055">
        <v>8</v>
      </c>
      <c r="I1055">
        <v>8</v>
      </c>
      <c r="J1055">
        <v>2</v>
      </c>
      <c r="K1055">
        <v>32</v>
      </c>
      <c r="L1055">
        <v>79</v>
      </c>
      <c r="M1055">
        <v>1</v>
      </c>
      <c r="N1055">
        <v>0</v>
      </c>
      <c r="O1055">
        <v>11</v>
      </c>
      <c r="P1055">
        <v>5.3333000000000004</v>
      </c>
      <c r="Q1055">
        <v>40.506300000000003</v>
      </c>
      <c r="R1055">
        <v>8</v>
      </c>
      <c r="S1055">
        <v>6</v>
      </c>
      <c r="T1055">
        <v>5</v>
      </c>
      <c r="U1055">
        <v>0</v>
      </c>
      <c r="W1055">
        <v>5</v>
      </c>
      <c r="Y1055">
        <v>0</v>
      </c>
      <c r="Z1055">
        <v>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3</v>
      </c>
      <c r="AI1055">
        <v>3</v>
      </c>
      <c r="AJ1055">
        <v>0</v>
      </c>
      <c r="AK1055">
        <v>0</v>
      </c>
    </row>
    <row r="1056" spans="1:37" x14ac:dyDescent="0.2">
      <c r="A1056">
        <v>1209665</v>
      </c>
      <c r="B1056" t="s">
        <v>482</v>
      </c>
      <c r="C1056">
        <v>21</v>
      </c>
      <c r="D1056" t="s">
        <v>422</v>
      </c>
      <c r="E1056" t="s">
        <v>1944</v>
      </c>
      <c r="F1056" t="s">
        <v>1029</v>
      </c>
      <c r="G1056" t="s">
        <v>2156</v>
      </c>
      <c r="H1056">
        <v>6</v>
      </c>
      <c r="I1056">
        <v>6</v>
      </c>
      <c r="J1056">
        <v>0</v>
      </c>
      <c r="K1056">
        <v>44</v>
      </c>
      <c r="L1056">
        <v>79</v>
      </c>
      <c r="M1056">
        <v>1</v>
      </c>
      <c r="N1056">
        <v>1</v>
      </c>
      <c r="O1056">
        <v>14</v>
      </c>
      <c r="P1056">
        <v>7.3333000000000004</v>
      </c>
      <c r="Q1056">
        <v>55.696199999999997</v>
      </c>
      <c r="R1056">
        <v>6</v>
      </c>
      <c r="S1056">
        <v>0</v>
      </c>
      <c r="T1056">
        <v>0</v>
      </c>
      <c r="U1056">
        <v>0</v>
      </c>
      <c r="Y1056">
        <v>0</v>
      </c>
      <c r="Z1056">
        <v>0</v>
      </c>
      <c r="AA1056">
        <v>0</v>
      </c>
      <c r="AB1056">
        <v>0</v>
      </c>
      <c r="AC1056">
        <v>2</v>
      </c>
      <c r="AD1056">
        <v>0</v>
      </c>
      <c r="AE1056">
        <v>0</v>
      </c>
      <c r="AF1056">
        <v>0</v>
      </c>
      <c r="AG1056">
        <v>0</v>
      </c>
      <c r="AH1056">
        <v>77</v>
      </c>
      <c r="AI1056">
        <v>57</v>
      </c>
      <c r="AJ1056">
        <v>0</v>
      </c>
      <c r="AK1056">
        <v>20</v>
      </c>
    </row>
    <row r="1057" spans="1:37" x14ac:dyDescent="0.2">
      <c r="A1057">
        <v>838248</v>
      </c>
      <c r="B1057" t="s">
        <v>482</v>
      </c>
      <c r="C1057">
        <v>21</v>
      </c>
      <c r="D1057" t="s">
        <v>422</v>
      </c>
      <c r="E1057" t="s">
        <v>1939</v>
      </c>
      <c r="F1057" t="s">
        <v>1779</v>
      </c>
      <c r="G1057" t="s">
        <v>2156</v>
      </c>
      <c r="H1057">
        <v>11</v>
      </c>
      <c r="I1057">
        <v>11</v>
      </c>
      <c r="J1057">
        <v>0</v>
      </c>
      <c r="K1057">
        <v>221</v>
      </c>
      <c r="L1057">
        <v>211</v>
      </c>
      <c r="M1057">
        <v>10</v>
      </c>
      <c r="N1057">
        <v>11</v>
      </c>
      <c r="O1057">
        <v>62</v>
      </c>
      <c r="P1057">
        <v>20.090900000000001</v>
      </c>
      <c r="Q1057">
        <v>104.7393</v>
      </c>
      <c r="R1057">
        <v>11</v>
      </c>
      <c r="S1057">
        <v>126</v>
      </c>
      <c r="T1057">
        <v>110</v>
      </c>
      <c r="U1057">
        <v>6</v>
      </c>
      <c r="V1057">
        <v>18.333300000000001</v>
      </c>
      <c r="W1057">
        <v>5.2381000000000002</v>
      </c>
      <c r="X1057" s="1">
        <v>43503</v>
      </c>
      <c r="Y1057">
        <v>0</v>
      </c>
      <c r="Z1057">
        <v>3</v>
      </c>
      <c r="AA1057">
        <v>0</v>
      </c>
      <c r="AB1057">
        <v>0</v>
      </c>
      <c r="AC1057">
        <v>2</v>
      </c>
      <c r="AD1057">
        <v>0</v>
      </c>
      <c r="AE1057">
        <v>21</v>
      </c>
      <c r="AF1057">
        <v>1</v>
      </c>
      <c r="AG1057">
        <v>2</v>
      </c>
      <c r="AH1057">
        <v>1037</v>
      </c>
      <c r="AI1057">
        <v>587</v>
      </c>
      <c r="AJ1057">
        <v>180</v>
      </c>
      <c r="AK1057">
        <v>270</v>
      </c>
    </row>
    <row r="1058" spans="1:37" x14ac:dyDescent="0.2">
      <c r="A1058">
        <v>1284773</v>
      </c>
      <c r="B1058" t="s">
        <v>482</v>
      </c>
      <c r="C1058">
        <v>21</v>
      </c>
      <c r="D1058" t="s">
        <v>1962</v>
      </c>
      <c r="E1058" t="s">
        <v>1981</v>
      </c>
      <c r="F1058" t="s">
        <v>1982</v>
      </c>
      <c r="G1058" t="s">
        <v>2156</v>
      </c>
      <c r="H1058">
        <v>1</v>
      </c>
      <c r="I1058">
        <v>1</v>
      </c>
      <c r="J1058">
        <v>0</v>
      </c>
      <c r="K1058">
        <v>1</v>
      </c>
      <c r="L1058">
        <v>10</v>
      </c>
      <c r="M1058">
        <v>0</v>
      </c>
      <c r="N1058">
        <v>0</v>
      </c>
      <c r="O1058">
        <v>1</v>
      </c>
      <c r="P1058">
        <v>1</v>
      </c>
      <c r="Q1058">
        <v>10</v>
      </c>
      <c r="R1058">
        <v>1</v>
      </c>
      <c r="S1058">
        <v>0</v>
      </c>
      <c r="T1058">
        <v>0</v>
      </c>
      <c r="U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-9</v>
      </c>
      <c r="AI1058">
        <v>-9</v>
      </c>
      <c r="AJ1058">
        <v>0</v>
      </c>
      <c r="AK1058">
        <v>0</v>
      </c>
    </row>
    <row r="1059" spans="1:37" x14ac:dyDescent="0.2">
      <c r="A1059">
        <v>514543</v>
      </c>
      <c r="B1059" t="s">
        <v>482</v>
      </c>
      <c r="C1059">
        <v>21</v>
      </c>
      <c r="D1059" t="s">
        <v>1962</v>
      </c>
      <c r="E1059" t="s">
        <v>583</v>
      </c>
      <c r="F1059" t="s">
        <v>1615</v>
      </c>
      <c r="G1059" t="s">
        <v>2156</v>
      </c>
      <c r="H1059">
        <v>10</v>
      </c>
      <c r="I1059">
        <v>10</v>
      </c>
      <c r="J1059">
        <v>2</v>
      </c>
      <c r="K1059">
        <v>32</v>
      </c>
      <c r="L1059">
        <v>57</v>
      </c>
      <c r="M1059">
        <v>2</v>
      </c>
      <c r="N1059">
        <v>1</v>
      </c>
      <c r="O1059">
        <v>13</v>
      </c>
      <c r="P1059">
        <v>4</v>
      </c>
      <c r="Q1059">
        <v>56.1404</v>
      </c>
      <c r="R1059">
        <v>10</v>
      </c>
      <c r="S1059">
        <v>205</v>
      </c>
      <c r="T1059">
        <v>118</v>
      </c>
      <c r="U1059">
        <v>13</v>
      </c>
      <c r="V1059">
        <v>9.0769000000000002</v>
      </c>
      <c r="W1059">
        <v>3.4537</v>
      </c>
      <c r="X1059" s="1">
        <v>43531</v>
      </c>
      <c r="Y1059">
        <v>3</v>
      </c>
      <c r="Z1059">
        <v>12</v>
      </c>
      <c r="AA1059">
        <v>4</v>
      </c>
      <c r="AB1059">
        <v>0</v>
      </c>
      <c r="AC1059">
        <v>6</v>
      </c>
      <c r="AD1059">
        <v>0</v>
      </c>
      <c r="AE1059">
        <v>0</v>
      </c>
      <c r="AF1059">
        <v>0</v>
      </c>
      <c r="AG1059">
        <v>1</v>
      </c>
      <c r="AH1059">
        <v>706</v>
      </c>
      <c r="AI1059">
        <v>36</v>
      </c>
      <c r="AJ1059">
        <v>600</v>
      </c>
      <c r="AK1059">
        <v>70</v>
      </c>
    </row>
    <row r="1060" spans="1:37" x14ac:dyDescent="0.2">
      <c r="A1060">
        <v>514546</v>
      </c>
      <c r="B1060" t="s">
        <v>482</v>
      </c>
      <c r="C1060">
        <v>21</v>
      </c>
      <c r="D1060" t="s">
        <v>1962</v>
      </c>
      <c r="E1060" t="s">
        <v>1772</v>
      </c>
      <c r="F1060" t="s">
        <v>1968</v>
      </c>
      <c r="G1060" t="s">
        <v>2156</v>
      </c>
      <c r="H1060">
        <v>11</v>
      </c>
      <c r="I1060">
        <v>11</v>
      </c>
      <c r="J1060">
        <v>1</v>
      </c>
      <c r="K1060">
        <v>14</v>
      </c>
      <c r="L1060">
        <v>65</v>
      </c>
      <c r="M1060">
        <v>0</v>
      </c>
      <c r="N1060">
        <v>0</v>
      </c>
      <c r="O1060">
        <v>4</v>
      </c>
      <c r="P1060">
        <v>1.4</v>
      </c>
      <c r="Q1060">
        <v>21.538499999999999</v>
      </c>
      <c r="R1060">
        <v>11</v>
      </c>
      <c r="S1060">
        <v>84</v>
      </c>
      <c r="T1060">
        <v>56</v>
      </c>
      <c r="U1060">
        <v>9</v>
      </c>
      <c r="V1060">
        <v>6.2222</v>
      </c>
      <c r="W1060">
        <v>4</v>
      </c>
      <c r="X1060" s="1">
        <v>43531</v>
      </c>
      <c r="Y1060">
        <v>0</v>
      </c>
      <c r="Z1060">
        <v>4</v>
      </c>
      <c r="AA1060">
        <v>4</v>
      </c>
      <c r="AB1060">
        <v>0</v>
      </c>
      <c r="AC1060">
        <v>3</v>
      </c>
      <c r="AD1060">
        <v>0</v>
      </c>
      <c r="AE1060">
        <v>1</v>
      </c>
      <c r="AF1060">
        <v>0</v>
      </c>
      <c r="AG1060">
        <v>0</v>
      </c>
      <c r="AH1060">
        <v>244</v>
      </c>
      <c r="AI1060">
        <v>-66</v>
      </c>
      <c r="AJ1060">
        <v>270</v>
      </c>
      <c r="AK1060">
        <v>40</v>
      </c>
    </row>
    <row r="1061" spans="1:37" x14ac:dyDescent="0.2">
      <c r="A1061">
        <v>847529</v>
      </c>
      <c r="B1061" t="s">
        <v>482</v>
      </c>
      <c r="C1061">
        <v>21</v>
      </c>
      <c r="D1061" t="s">
        <v>1962</v>
      </c>
      <c r="E1061" t="s">
        <v>543</v>
      </c>
      <c r="F1061" t="s">
        <v>1975</v>
      </c>
      <c r="G1061" t="s">
        <v>2156</v>
      </c>
      <c r="H1061">
        <v>7</v>
      </c>
      <c r="I1061">
        <v>7</v>
      </c>
      <c r="J1061">
        <v>2</v>
      </c>
      <c r="K1061">
        <v>19</v>
      </c>
      <c r="L1061">
        <v>37</v>
      </c>
      <c r="M1061">
        <v>0</v>
      </c>
      <c r="N1061">
        <v>1</v>
      </c>
      <c r="O1061">
        <v>8</v>
      </c>
      <c r="P1061">
        <v>3.8</v>
      </c>
      <c r="Q1061">
        <v>51.351399999999998</v>
      </c>
      <c r="R1061">
        <v>7</v>
      </c>
      <c r="S1061">
        <v>12</v>
      </c>
      <c r="T1061">
        <v>22</v>
      </c>
      <c r="U1061">
        <v>1</v>
      </c>
      <c r="V1061">
        <v>22</v>
      </c>
      <c r="W1061">
        <v>11</v>
      </c>
      <c r="X1061" s="1">
        <v>43487</v>
      </c>
      <c r="Y1061">
        <v>0</v>
      </c>
      <c r="Z1061">
        <v>2</v>
      </c>
      <c r="AA1061">
        <v>0</v>
      </c>
      <c r="AB1061">
        <v>0</v>
      </c>
      <c r="AC1061">
        <v>2</v>
      </c>
      <c r="AD1061">
        <v>0</v>
      </c>
      <c r="AE1061">
        <v>0</v>
      </c>
      <c r="AF1061">
        <v>0</v>
      </c>
      <c r="AG1061">
        <v>0</v>
      </c>
      <c r="AH1061">
        <v>31</v>
      </c>
      <c r="AI1061">
        <v>11</v>
      </c>
      <c r="AJ1061">
        <v>0</v>
      </c>
      <c r="AK1061">
        <v>20</v>
      </c>
    </row>
    <row r="1062" spans="1:37" x14ac:dyDescent="0.2">
      <c r="A1062">
        <v>514547</v>
      </c>
      <c r="B1062" t="s">
        <v>482</v>
      </c>
      <c r="C1062">
        <v>21</v>
      </c>
      <c r="D1062" t="s">
        <v>1962</v>
      </c>
      <c r="E1062" t="s">
        <v>493</v>
      </c>
      <c r="F1062" t="s">
        <v>508</v>
      </c>
      <c r="G1062" t="s">
        <v>2156</v>
      </c>
      <c r="H1062">
        <v>1</v>
      </c>
      <c r="I1062">
        <v>1</v>
      </c>
      <c r="J1062">
        <v>0</v>
      </c>
      <c r="K1062">
        <v>2</v>
      </c>
      <c r="L1062">
        <v>8</v>
      </c>
      <c r="M1062">
        <v>0</v>
      </c>
      <c r="N1062">
        <v>0</v>
      </c>
      <c r="O1062">
        <v>2</v>
      </c>
      <c r="P1062">
        <v>2</v>
      </c>
      <c r="Q1062">
        <v>25</v>
      </c>
      <c r="R1062">
        <v>1</v>
      </c>
      <c r="S1062">
        <v>12</v>
      </c>
      <c r="T1062">
        <v>11</v>
      </c>
      <c r="U1062">
        <v>2</v>
      </c>
      <c r="V1062">
        <v>5.5</v>
      </c>
      <c r="W1062">
        <v>5.5</v>
      </c>
      <c r="X1062" s="1">
        <v>43507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62</v>
      </c>
      <c r="AI1062">
        <v>2</v>
      </c>
      <c r="AJ1062">
        <v>60</v>
      </c>
      <c r="AK1062">
        <v>0</v>
      </c>
    </row>
    <row r="1063" spans="1:37" x14ac:dyDescent="0.2">
      <c r="A1063">
        <v>514548</v>
      </c>
      <c r="B1063" t="s">
        <v>482</v>
      </c>
      <c r="C1063">
        <v>21</v>
      </c>
      <c r="D1063" t="s">
        <v>1962</v>
      </c>
      <c r="E1063" t="s">
        <v>908</v>
      </c>
      <c r="F1063" t="s">
        <v>1969</v>
      </c>
      <c r="G1063" t="s">
        <v>2156</v>
      </c>
      <c r="H1063">
        <v>10</v>
      </c>
      <c r="I1063">
        <v>10</v>
      </c>
      <c r="J1063">
        <v>0</v>
      </c>
      <c r="K1063">
        <v>98</v>
      </c>
      <c r="L1063">
        <v>153</v>
      </c>
      <c r="M1063">
        <v>9</v>
      </c>
      <c r="N1063">
        <v>2</v>
      </c>
      <c r="O1063">
        <v>30</v>
      </c>
      <c r="P1063">
        <v>9.8000000000000007</v>
      </c>
      <c r="Q1063">
        <v>64.052300000000002</v>
      </c>
      <c r="R1063">
        <v>10</v>
      </c>
      <c r="S1063">
        <v>138</v>
      </c>
      <c r="T1063">
        <v>139</v>
      </c>
      <c r="U1063">
        <v>9</v>
      </c>
      <c r="V1063">
        <v>15.4444</v>
      </c>
      <c r="W1063">
        <v>6.0434999999999999</v>
      </c>
      <c r="X1063" s="1">
        <v>43510</v>
      </c>
      <c r="Y1063">
        <v>0</v>
      </c>
      <c r="Z1063">
        <v>5</v>
      </c>
      <c r="AA1063">
        <v>5</v>
      </c>
      <c r="AB1063">
        <v>0</v>
      </c>
      <c r="AC1063">
        <v>2</v>
      </c>
      <c r="AD1063">
        <v>0</v>
      </c>
      <c r="AE1063">
        <v>0</v>
      </c>
      <c r="AF1063">
        <v>0</v>
      </c>
      <c r="AG1063">
        <v>0</v>
      </c>
      <c r="AH1063">
        <v>441</v>
      </c>
      <c r="AI1063">
        <v>171</v>
      </c>
      <c r="AJ1063">
        <v>250</v>
      </c>
      <c r="AK1063">
        <v>20</v>
      </c>
    </row>
    <row r="1064" spans="1:37" x14ac:dyDescent="0.2">
      <c r="A1064">
        <v>852222</v>
      </c>
      <c r="B1064" t="s">
        <v>482</v>
      </c>
      <c r="C1064">
        <v>21</v>
      </c>
      <c r="D1064" t="s">
        <v>1962</v>
      </c>
      <c r="E1064" t="s">
        <v>1937</v>
      </c>
      <c r="F1064" t="s">
        <v>1976</v>
      </c>
      <c r="G1064" t="s">
        <v>2156</v>
      </c>
      <c r="H1064">
        <v>11</v>
      </c>
      <c r="I1064">
        <v>11</v>
      </c>
      <c r="J1064">
        <v>2</v>
      </c>
      <c r="K1064">
        <v>95</v>
      </c>
      <c r="L1064">
        <v>111</v>
      </c>
      <c r="M1064">
        <v>1</v>
      </c>
      <c r="N1064">
        <v>9</v>
      </c>
      <c r="O1064">
        <v>31</v>
      </c>
      <c r="P1064">
        <v>10.5556</v>
      </c>
      <c r="Q1064">
        <v>85.585599999999999</v>
      </c>
      <c r="R1064">
        <v>11</v>
      </c>
      <c r="S1064">
        <v>0</v>
      </c>
      <c r="T1064">
        <v>0</v>
      </c>
      <c r="U1064">
        <v>0</v>
      </c>
      <c r="Y1064">
        <v>0</v>
      </c>
      <c r="Z1064">
        <v>0</v>
      </c>
      <c r="AA1064">
        <v>0</v>
      </c>
      <c r="AB1064">
        <v>0</v>
      </c>
      <c r="AC1064">
        <v>5</v>
      </c>
      <c r="AD1064">
        <v>0</v>
      </c>
      <c r="AE1064">
        <v>0</v>
      </c>
      <c r="AF1064">
        <v>0</v>
      </c>
      <c r="AG1064">
        <v>1</v>
      </c>
      <c r="AH1064">
        <v>274</v>
      </c>
      <c r="AI1064">
        <v>214</v>
      </c>
      <c r="AJ1064">
        <v>0</v>
      </c>
      <c r="AK1064">
        <v>60</v>
      </c>
    </row>
    <row r="1065" spans="1:37" x14ac:dyDescent="0.2">
      <c r="A1065">
        <v>47117</v>
      </c>
      <c r="B1065" t="s">
        <v>482</v>
      </c>
      <c r="C1065">
        <v>21</v>
      </c>
      <c r="D1065" t="s">
        <v>1962</v>
      </c>
      <c r="E1065" t="s">
        <v>1963</v>
      </c>
      <c r="F1065" t="s">
        <v>595</v>
      </c>
      <c r="G1065" t="s">
        <v>2156</v>
      </c>
      <c r="H1065">
        <v>9</v>
      </c>
      <c r="I1065">
        <v>9</v>
      </c>
      <c r="J1065">
        <v>0</v>
      </c>
      <c r="K1065">
        <v>156</v>
      </c>
      <c r="L1065">
        <v>243</v>
      </c>
      <c r="M1065">
        <v>5</v>
      </c>
      <c r="N1065">
        <v>0</v>
      </c>
      <c r="O1065">
        <v>30</v>
      </c>
      <c r="P1065">
        <v>17.333300000000001</v>
      </c>
      <c r="Q1065">
        <v>64.197500000000005</v>
      </c>
      <c r="R1065">
        <v>9</v>
      </c>
      <c r="S1065">
        <v>0</v>
      </c>
      <c r="T1065">
        <v>0</v>
      </c>
      <c r="U1065">
        <v>0</v>
      </c>
      <c r="Y1065">
        <v>0</v>
      </c>
      <c r="Z1065">
        <v>0</v>
      </c>
      <c r="AA1065">
        <v>0</v>
      </c>
      <c r="AB1065">
        <v>0</v>
      </c>
      <c r="AC1065">
        <v>1</v>
      </c>
      <c r="AD1065">
        <v>1</v>
      </c>
      <c r="AE1065">
        <v>13</v>
      </c>
      <c r="AF1065">
        <v>1</v>
      </c>
      <c r="AG1065">
        <v>6</v>
      </c>
      <c r="AH1065">
        <v>501</v>
      </c>
      <c r="AI1065">
        <v>271</v>
      </c>
      <c r="AJ1065">
        <v>0</v>
      </c>
      <c r="AK1065">
        <v>230</v>
      </c>
    </row>
    <row r="1066" spans="1:37" x14ac:dyDescent="0.2">
      <c r="A1066">
        <v>1270027</v>
      </c>
      <c r="B1066" t="s">
        <v>482</v>
      </c>
      <c r="C1066">
        <v>21</v>
      </c>
      <c r="D1066" t="s">
        <v>1962</v>
      </c>
      <c r="E1066" t="s">
        <v>1979</v>
      </c>
      <c r="F1066" t="s">
        <v>1980</v>
      </c>
      <c r="G1066" t="s">
        <v>2156</v>
      </c>
      <c r="H1066">
        <v>4</v>
      </c>
      <c r="I1066">
        <v>4</v>
      </c>
      <c r="J1066">
        <v>0</v>
      </c>
      <c r="K1066">
        <v>14</v>
      </c>
      <c r="L1066">
        <v>26</v>
      </c>
      <c r="M1066">
        <v>0</v>
      </c>
      <c r="N1066">
        <v>1</v>
      </c>
      <c r="O1066">
        <v>9</v>
      </c>
      <c r="P1066">
        <v>3.5</v>
      </c>
      <c r="Q1066">
        <v>53.846200000000003</v>
      </c>
      <c r="R1066">
        <v>4</v>
      </c>
      <c r="S1066">
        <v>0</v>
      </c>
      <c r="T1066">
        <v>0</v>
      </c>
      <c r="U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6</v>
      </c>
      <c r="AI1066">
        <v>6</v>
      </c>
      <c r="AJ1066">
        <v>0</v>
      </c>
      <c r="AK1066">
        <v>0</v>
      </c>
    </row>
    <row r="1067" spans="1:37" x14ac:dyDescent="0.2">
      <c r="A1067">
        <v>515633</v>
      </c>
      <c r="B1067" t="s">
        <v>482</v>
      </c>
      <c r="C1067">
        <v>21</v>
      </c>
      <c r="D1067" t="s">
        <v>1962</v>
      </c>
      <c r="E1067" t="s">
        <v>831</v>
      </c>
      <c r="F1067" t="s">
        <v>1973</v>
      </c>
      <c r="G1067" t="s">
        <v>2156</v>
      </c>
      <c r="H1067">
        <v>9</v>
      </c>
      <c r="I1067">
        <v>9</v>
      </c>
      <c r="J1067">
        <v>0</v>
      </c>
      <c r="K1067">
        <v>98</v>
      </c>
      <c r="L1067">
        <v>140</v>
      </c>
      <c r="M1067">
        <v>5</v>
      </c>
      <c r="N1067">
        <v>1</v>
      </c>
      <c r="O1067">
        <v>38</v>
      </c>
      <c r="P1067">
        <v>10.8889</v>
      </c>
      <c r="Q1067">
        <v>70</v>
      </c>
      <c r="R1067">
        <v>9</v>
      </c>
      <c r="S1067">
        <v>175</v>
      </c>
      <c r="T1067">
        <v>112</v>
      </c>
      <c r="U1067">
        <v>17</v>
      </c>
      <c r="V1067">
        <v>6.5881999999999996</v>
      </c>
      <c r="W1067">
        <v>3.84</v>
      </c>
      <c r="X1067" s="1">
        <v>43529</v>
      </c>
      <c r="Y1067">
        <v>3</v>
      </c>
      <c r="Z1067">
        <v>11</v>
      </c>
      <c r="AA1067">
        <v>3</v>
      </c>
      <c r="AB1067">
        <v>0</v>
      </c>
      <c r="AC1067">
        <v>3</v>
      </c>
      <c r="AD1067">
        <v>0</v>
      </c>
      <c r="AE1067">
        <v>0</v>
      </c>
      <c r="AF1067">
        <v>0</v>
      </c>
      <c r="AG1067">
        <v>1</v>
      </c>
      <c r="AH1067">
        <v>865</v>
      </c>
      <c r="AI1067">
        <v>165</v>
      </c>
      <c r="AJ1067">
        <v>660</v>
      </c>
      <c r="AK1067">
        <v>40</v>
      </c>
    </row>
    <row r="1068" spans="1:37" x14ac:dyDescent="0.2">
      <c r="A1068">
        <v>514542</v>
      </c>
      <c r="B1068" t="s">
        <v>482</v>
      </c>
      <c r="C1068">
        <v>21</v>
      </c>
      <c r="D1068" t="s">
        <v>1962</v>
      </c>
      <c r="E1068" t="s">
        <v>1966</v>
      </c>
      <c r="F1068" t="s">
        <v>1967</v>
      </c>
      <c r="G1068" t="s">
        <v>2156</v>
      </c>
      <c r="H1068">
        <v>5</v>
      </c>
      <c r="I1068">
        <v>5</v>
      </c>
      <c r="J1068">
        <v>2</v>
      </c>
      <c r="K1068">
        <v>17</v>
      </c>
      <c r="L1068">
        <v>24</v>
      </c>
      <c r="M1068">
        <v>1</v>
      </c>
      <c r="N1068">
        <v>0</v>
      </c>
      <c r="O1068">
        <v>12</v>
      </c>
      <c r="P1068">
        <v>5.6666999999999996</v>
      </c>
      <c r="Q1068">
        <v>70.833299999999994</v>
      </c>
      <c r="R1068">
        <v>5</v>
      </c>
      <c r="S1068">
        <v>0</v>
      </c>
      <c r="T1068">
        <v>0</v>
      </c>
      <c r="U1068">
        <v>0</v>
      </c>
      <c r="Y1068">
        <v>0</v>
      </c>
      <c r="Z1068">
        <v>0</v>
      </c>
      <c r="AA1068">
        <v>0</v>
      </c>
      <c r="AB1068">
        <v>0</v>
      </c>
      <c r="AC1068">
        <v>3</v>
      </c>
      <c r="AD1068">
        <v>0</v>
      </c>
      <c r="AE1068">
        <v>0</v>
      </c>
      <c r="AF1068">
        <v>0</v>
      </c>
      <c r="AG1068">
        <v>0</v>
      </c>
      <c r="AH1068">
        <v>68</v>
      </c>
      <c r="AI1068">
        <v>38</v>
      </c>
      <c r="AJ1068">
        <v>0</v>
      </c>
      <c r="AK1068">
        <v>30</v>
      </c>
    </row>
    <row r="1069" spans="1:37" x14ac:dyDescent="0.2">
      <c r="A1069">
        <v>532860</v>
      </c>
      <c r="B1069" t="s">
        <v>482</v>
      </c>
      <c r="C1069">
        <v>21</v>
      </c>
      <c r="D1069" t="s">
        <v>1962</v>
      </c>
      <c r="E1069" t="s">
        <v>1974</v>
      </c>
      <c r="F1069" t="s">
        <v>664</v>
      </c>
      <c r="G1069" t="s">
        <v>2156</v>
      </c>
      <c r="H1069">
        <v>2</v>
      </c>
      <c r="I1069">
        <v>2</v>
      </c>
      <c r="J1069">
        <v>1</v>
      </c>
      <c r="K1069">
        <v>5</v>
      </c>
      <c r="L1069">
        <v>8</v>
      </c>
      <c r="M1069">
        <v>0</v>
      </c>
      <c r="N1069">
        <v>0</v>
      </c>
      <c r="O1069">
        <v>5</v>
      </c>
      <c r="P1069">
        <v>5</v>
      </c>
      <c r="Q1069">
        <v>62.5</v>
      </c>
      <c r="R1069">
        <v>2</v>
      </c>
      <c r="S1069">
        <v>24</v>
      </c>
      <c r="T1069">
        <v>23</v>
      </c>
      <c r="U1069">
        <v>1</v>
      </c>
      <c r="V1069">
        <v>23</v>
      </c>
      <c r="W1069">
        <v>5.75</v>
      </c>
      <c r="X1069" s="1">
        <v>43480</v>
      </c>
      <c r="Y1069">
        <v>0</v>
      </c>
      <c r="Z1069">
        <v>5</v>
      </c>
      <c r="AA1069">
        <v>3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35</v>
      </c>
      <c r="AI1069">
        <v>5</v>
      </c>
      <c r="AJ1069">
        <v>30</v>
      </c>
      <c r="AK1069">
        <v>0</v>
      </c>
    </row>
    <row r="1070" spans="1:37" x14ac:dyDescent="0.2">
      <c r="A1070">
        <v>515592</v>
      </c>
      <c r="B1070" t="s">
        <v>482</v>
      </c>
      <c r="C1070">
        <v>21</v>
      </c>
      <c r="D1070" t="s">
        <v>1962</v>
      </c>
      <c r="E1070" t="s">
        <v>1971</v>
      </c>
      <c r="F1070" t="s">
        <v>1972</v>
      </c>
      <c r="G1070" t="s">
        <v>2156</v>
      </c>
      <c r="H1070">
        <v>11</v>
      </c>
      <c r="I1070">
        <v>11</v>
      </c>
      <c r="J1070">
        <v>5</v>
      </c>
      <c r="K1070">
        <v>13</v>
      </c>
      <c r="L1070">
        <v>13</v>
      </c>
      <c r="M1070">
        <v>0</v>
      </c>
      <c r="N1070">
        <v>1</v>
      </c>
      <c r="O1070">
        <v>7</v>
      </c>
      <c r="P1070">
        <v>2.1667000000000001</v>
      </c>
      <c r="Q1070">
        <v>100</v>
      </c>
      <c r="R1070">
        <v>11</v>
      </c>
      <c r="S1070">
        <v>222</v>
      </c>
      <c r="T1070">
        <v>136</v>
      </c>
      <c r="U1070">
        <v>12</v>
      </c>
      <c r="V1070">
        <v>11.333299999999999</v>
      </c>
      <c r="W1070">
        <v>3.6757</v>
      </c>
      <c r="X1070" s="1">
        <v>43528</v>
      </c>
      <c r="Y1070">
        <v>5</v>
      </c>
      <c r="Z1070">
        <v>6</v>
      </c>
      <c r="AA1070">
        <v>1</v>
      </c>
      <c r="AB1070">
        <v>0</v>
      </c>
      <c r="AC1070">
        <v>3</v>
      </c>
      <c r="AD1070">
        <v>0</v>
      </c>
      <c r="AE1070">
        <v>0</v>
      </c>
      <c r="AF1070">
        <v>0</v>
      </c>
      <c r="AG1070">
        <v>2</v>
      </c>
      <c r="AH1070">
        <v>705</v>
      </c>
      <c r="AI1070">
        <v>-5</v>
      </c>
      <c r="AJ1070">
        <v>660</v>
      </c>
      <c r="AK1070">
        <v>50</v>
      </c>
    </row>
    <row r="1071" spans="1:37" x14ac:dyDescent="0.2">
      <c r="A1071">
        <v>512877</v>
      </c>
      <c r="B1071" t="s">
        <v>482</v>
      </c>
      <c r="C1071">
        <v>21</v>
      </c>
      <c r="D1071" t="s">
        <v>1962</v>
      </c>
      <c r="E1071" t="s">
        <v>1964</v>
      </c>
      <c r="F1071" t="s">
        <v>1965</v>
      </c>
      <c r="G1071" t="s">
        <v>2156</v>
      </c>
      <c r="H1071">
        <v>11</v>
      </c>
      <c r="I1071">
        <v>11</v>
      </c>
      <c r="J1071">
        <v>2</v>
      </c>
      <c r="K1071">
        <v>30</v>
      </c>
      <c r="L1071">
        <v>72</v>
      </c>
      <c r="M1071">
        <v>1</v>
      </c>
      <c r="N1071">
        <v>1</v>
      </c>
      <c r="O1071">
        <v>18</v>
      </c>
      <c r="P1071">
        <v>3.3332999999999999</v>
      </c>
      <c r="Q1071">
        <v>41.666699999999999</v>
      </c>
      <c r="R1071">
        <v>11</v>
      </c>
      <c r="S1071">
        <v>150</v>
      </c>
      <c r="T1071">
        <v>115</v>
      </c>
      <c r="U1071">
        <v>10</v>
      </c>
      <c r="V1071">
        <v>11.5</v>
      </c>
      <c r="W1071">
        <v>4.5999999999999996</v>
      </c>
      <c r="X1071" s="1">
        <v>43511</v>
      </c>
      <c r="Y1071">
        <v>1</v>
      </c>
      <c r="Z1071">
        <v>9</v>
      </c>
      <c r="AA1071">
        <v>7</v>
      </c>
      <c r="AB1071">
        <v>0</v>
      </c>
      <c r="AC1071">
        <v>4</v>
      </c>
      <c r="AD1071">
        <v>0</v>
      </c>
      <c r="AE1071">
        <v>0</v>
      </c>
      <c r="AF1071">
        <v>0</v>
      </c>
      <c r="AG1071">
        <v>1</v>
      </c>
      <c r="AH1071">
        <v>423</v>
      </c>
      <c r="AI1071">
        <v>-7</v>
      </c>
      <c r="AJ1071">
        <v>380</v>
      </c>
      <c r="AK1071">
        <v>50</v>
      </c>
    </row>
    <row r="1072" spans="1:37" x14ac:dyDescent="0.2">
      <c r="A1072">
        <v>1270026</v>
      </c>
      <c r="B1072" t="s">
        <v>482</v>
      </c>
      <c r="C1072">
        <v>21</v>
      </c>
      <c r="D1072" t="s">
        <v>1962</v>
      </c>
      <c r="E1072" t="s">
        <v>1977</v>
      </c>
      <c r="F1072" t="s">
        <v>1978</v>
      </c>
      <c r="G1072" t="s">
        <v>2156</v>
      </c>
      <c r="H1072">
        <v>9</v>
      </c>
      <c r="I1072">
        <v>9</v>
      </c>
      <c r="J1072">
        <v>1</v>
      </c>
      <c r="K1072">
        <v>52</v>
      </c>
      <c r="L1072">
        <v>83</v>
      </c>
      <c r="M1072">
        <v>1</v>
      </c>
      <c r="N1072">
        <v>1</v>
      </c>
      <c r="O1072">
        <v>22</v>
      </c>
      <c r="P1072">
        <v>6.5</v>
      </c>
      <c r="Q1072">
        <v>62.650599999999997</v>
      </c>
      <c r="R1072">
        <v>9</v>
      </c>
      <c r="S1072">
        <v>0</v>
      </c>
      <c r="T1072">
        <v>0</v>
      </c>
      <c r="U1072">
        <v>0</v>
      </c>
      <c r="Y1072">
        <v>0</v>
      </c>
      <c r="Z1072">
        <v>0</v>
      </c>
      <c r="AA1072">
        <v>0</v>
      </c>
      <c r="AB1072">
        <v>0</v>
      </c>
      <c r="AC1072">
        <v>3</v>
      </c>
      <c r="AD1072">
        <v>0</v>
      </c>
      <c r="AE1072">
        <v>0</v>
      </c>
      <c r="AF1072">
        <v>1</v>
      </c>
      <c r="AG1072">
        <v>2</v>
      </c>
      <c r="AH1072">
        <v>115</v>
      </c>
      <c r="AI1072">
        <v>45</v>
      </c>
      <c r="AJ1072">
        <v>0</v>
      </c>
      <c r="AK1072">
        <v>70</v>
      </c>
    </row>
    <row r="1073" spans="1:37" x14ac:dyDescent="0.2">
      <c r="A1073">
        <v>514552</v>
      </c>
      <c r="B1073" t="s">
        <v>482</v>
      </c>
      <c r="C1073">
        <v>21</v>
      </c>
      <c r="D1073" t="s">
        <v>1962</v>
      </c>
      <c r="E1073" t="s">
        <v>993</v>
      </c>
      <c r="F1073" t="s">
        <v>1970</v>
      </c>
      <c r="G1073" t="s">
        <v>2156</v>
      </c>
      <c r="H1073">
        <v>4</v>
      </c>
      <c r="I1073">
        <v>4</v>
      </c>
      <c r="J1073">
        <v>0</v>
      </c>
      <c r="K1073">
        <v>28</v>
      </c>
      <c r="L1073">
        <v>43</v>
      </c>
      <c r="M1073">
        <v>2</v>
      </c>
      <c r="N1073">
        <v>0</v>
      </c>
      <c r="O1073">
        <v>22</v>
      </c>
      <c r="P1073">
        <v>7</v>
      </c>
      <c r="Q1073">
        <v>65.116299999999995</v>
      </c>
      <c r="R1073">
        <v>4</v>
      </c>
      <c r="S1073">
        <v>0</v>
      </c>
      <c r="T1073">
        <v>0</v>
      </c>
      <c r="U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>
        <v>50</v>
      </c>
      <c r="AI1073">
        <v>40</v>
      </c>
      <c r="AJ1073">
        <v>0</v>
      </c>
      <c r="AK1073">
        <v>10</v>
      </c>
    </row>
    <row r="1074" spans="1:37" x14ac:dyDescent="0.2">
      <c r="A1074">
        <v>1327302</v>
      </c>
      <c r="B1074" t="s">
        <v>482</v>
      </c>
      <c r="C1074">
        <v>21</v>
      </c>
      <c r="D1074" t="s">
        <v>1962</v>
      </c>
      <c r="E1074" t="s">
        <v>1514</v>
      </c>
      <c r="F1074" t="s">
        <v>1983</v>
      </c>
      <c r="G1074" t="s">
        <v>2156</v>
      </c>
      <c r="H1074">
        <v>6</v>
      </c>
      <c r="I1074">
        <v>6</v>
      </c>
      <c r="J1074">
        <v>3</v>
      </c>
      <c r="K1074">
        <v>12</v>
      </c>
      <c r="L1074">
        <v>22</v>
      </c>
      <c r="M1074">
        <v>1</v>
      </c>
      <c r="N1074">
        <v>0</v>
      </c>
      <c r="O1074">
        <v>7</v>
      </c>
      <c r="P1074">
        <v>4</v>
      </c>
      <c r="Q1074">
        <v>54.545499999999997</v>
      </c>
      <c r="R1074">
        <v>6</v>
      </c>
      <c r="S1074">
        <v>54</v>
      </c>
      <c r="T1074">
        <v>34</v>
      </c>
      <c r="U1074">
        <v>5</v>
      </c>
      <c r="V1074">
        <v>6.8</v>
      </c>
      <c r="W1074">
        <v>3.7778</v>
      </c>
      <c r="X1074" s="1">
        <v>43504</v>
      </c>
      <c r="Y1074">
        <v>0</v>
      </c>
      <c r="Z1074">
        <v>10</v>
      </c>
      <c r="AA1074">
        <v>1</v>
      </c>
      <c r="AB1074">
        <v>0</v>
      </c>
      <c r="AC1074">
        <v>8</v>
      </c>
      <c r="AD1074">
        <v>0</v>
      </c>
      <c r="AE1074">
        <v>0</v>
      </c>
      <c r="AF1074">
        <v>0</v>
      </c>
      <c r="AG1074">
        <v>0</v>
      </c>
      <c r="AH1074">
        <v>223</v>
      </c>
      <c r="AI1074">
        <v>3</v>
      </c>
      <c r="AJ1074">
        <v>140</v>
      </c>
      <c r="AK1074">
        <v>80</v>
      </c>
    </row>
    <row r="1075" spans="1:37" x14ac:dyDescent="0.2">
      <c r="A1075">
        <v>1226901</v>
      </c>
      <c r="B1075" t="s">
        <v>482</v>
      </c>
      <c r="C1075">
        <v>21</v>
      </c>
      <c r="D1075" t="s">
        <v>425</v>
      </c>
      <c r="E1075" t="s">
        <v>1994</v>
      </c>
      <c r="F1075" t="s">
        <v>1995</v>
      </c>
      <c r="G1075" t="s">
        <v>2156</v>
      </c>
      <c r="H1075">
        <v>7</v>
      </c>
      <c r="I1075">
        <v>7</v>
      </c>
      <c r="J1075">
        <v>1</v>
      </c>
      <c r="K1075">
        <v>34</v>
      </c>
      <c r="L1075">
        <v>85</v>
      </c>
      <c r="M1075">
        <v>0</v>
      </c>
      <c r="N1075">
        <v>1</v>
      </c>
      <c r="O1075">
        <v>15</v>
      </c>
      <c r="P1075">
        <v>5.6666999999999996</v>
      </c>
      <c r="Q1075">
        <v>40</v>
      </c>
      <c r="R1075">
        <v>7</v>
      </c>
      <c r="S1075">
        <v>0</v>
      </c>
      <c r="T1075">
        <v>0</v>
      </c>
      <c r="U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0</v>
      </c>
      <c r="AE1075">
        <v>0</v>
      </c>
      <c r="AF1075">
        <v>0</v>
      </c>
      <c r="AG1075">
        <v>0</v>
      </c>
      <c r="AH1075">
        <v>16</v>
      </c>
      <c r="AI1075">
        <v>6</v>
      </c>
      <c r="AJ1075">
        <v>0</v>
      </c>
      <c r="AK1075">
        <v>10</v>
      </c>
    </row>
    <row r="1076" spans="1:37" x14ac:dyDescent="0.2">
      <c r="A1076">
        <v>863558</v>
      </c>
      <c r="B1076" t="s">
        <v>482</v>
      </c>
      <c r="C1076">
        <v>21</v>
      </c>
      <c r="D1076" t="s">
        <v>425</v>
      </c>
      <c r="E1076" t="s">
        <v>1986</v>
      </c>
      <c r="F1076" t="s">
        <v>1987</v>
      </c>
      <c r="G1076" t="s">
        <v>2156</v>
      </c>
      <c r="H1076">
        <v>5</v>
      </c>
      <c r="I1076">
        <v>5</v>
      </c>
      <c r="J1076">
        <v>0</v>
      </c>
      <c r="K1076">
        <v>70</v>
      </c>
      <c r="L1076">
        <v>105</v>
      </c>
      <c r="M1076">
        <v>4</v>
      </c>
      <c r="N1076">
        <v>1</v>
      </c>
      <c r="O1076">
        <v>26</v>
      </c>
      <c r="P1076">
        <v>14</v>
      </c>
      <c r="Q1076">
        <v>66.666700000000006</v>
      </c>
      <c r="R1076">
        <v>5</v>
      </c>
      <c r="S1076">
        <v>84</v>
      </c>
      <c r="T1076">
        <v>92</v>
      </c>
      <c r="U1076">
        <v>4</v>
      </c>
      <c r="V1076">
        <v>23</v>
      </c>
      <c r="W1076">
        <v>6.5713999999999997</v>
      </c>
      <c r="X1076" s="1">
        <v>16834</v>
      </c>
      <c r="Y1076">
        <v>0</v>
      </c>
      <c r="Z1076">
        <v>8</v>
      </c>
      <c r="AA1076">
        <v>1</v>
      </c>
      <c r="AB1076">
        <v>0</v>
      </c>
      <c r="AC1076">
        <v>2</v>
      </c>
      <c r="AD1076">
        <v>0</v>
      </c>
      <c r="AE1076">
        <v>0</v>
      </c>
      <c r="AF1076">
        <v>1</v>
      </c>
      <c r="AG1076">
        <v>1</v>
      </c>
      <c r="AH1076">
        <v>286</v>
      </c>
      <c r="AI1076">
        <v>126</v>
      </c>
      <c r="AJ1076">
        <v>110</v>
      </c>
      <c r="AK1076">
        <v>50</v>
      </c>
    </row>
    <row r="1077" spans="1:37" x14ac:dyDescent="0.2">
      <c r="A1077">
        <v>1226900</v>
      </c>
      <c r="B1077" t="s">
        <v>482</v>
      </c>
      <c r="C1077">
        <v>21</v>
      </c>
      <c r="D1077" t="s">
        <v>425</v>
      </c>
      <c r="E1077" t="s">
        <v>1992</v>
      </c>
      <c r="F1077" t="s">
        <v>1993</v>
      </c>
      <c r="G1077" t="s">
        <v>2156</v>
      </c>
      <c r="H1077">
        <v>7</v>
      </c>
      <c r="I1077">
        <v>7</v>
      </c>
      <c r="J1077">
        <v>0</v>
      </c>
      <c r="K1077">
        <v>39</v>
      </c>
      <c r="L1077">
        <v>60</v>
      </c>
      <c r="M1077">
        <v>3</v>
      </c>
      <c r="N1077">
        <v>1</v>
      </c>
      <c r="O1077">
        <v>26</v>
      </c>
      <c r="P1077">
        <v>5.5713999999999997</v>
      </c>
      <c r="Q1077">
        <v>65</v>
      </c>
      <c r="R1077">
        <v>7</v>
      </c>
      <c r="S1077">
        <v>0</v>
      </c>
      <c r="T1077">
        <v>0</v>
      </c>
      <c r="U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44</v>
      </c>
      <c r="AI1077">
        <v>44</v>
      </c>
      <c r="AJ1077">
        <v>0</v>
      </c>
      <c r="AK1077">
        <v>0</v>
      </c>
    </row>
    <row r="1078" spans="1:37" x14ac:dyDescent="0.2">
      <c r="A1078">
        <v>1272704</v>
      </c>
      <c r="B1078" t="s">
        <v>482</v>
      </c>
      <c r="C1078">
        <v>21</v>
      </c>
      <c r="D1078" t="s">
        <v>425</v>
      </c>
      <c r="E1078" t="s">
        <v>2007</v>
      </c>
      <c r="F1078" t="s">
        <v>835</v>
      </c>
      <c r="G1078" t="s">
        <v>2156</v>
      </c>
      <c r="H1078">
        <v>6</v>
      </c>
      <c r="I1078">
        <v>6</v>
      </c>
      <c r="J1078">
        <v>1</v>
      </c>
      <c r="K1078">
        <v>18</v>
      </c>
      <c r="L1078">
        <v>28</v>
      </c>
      <c r="M1078">
        <v>0</v>
      </c>
      <c r="N1078">
        <v>0</v>
      </c>
      <c r="O1078">
        <v>13</v>
      </c>
      <c r="P1078">
        <v>3.6</v>
      </c>
      <c r="Q1078">
        <v>64.285700000000006</v>
      </c>
      <c r="R1078">
        <v>6</v>
      </c>
      <c r="S1078">
        <v>48</v>
      </c>
      <c r="T1078">
        <v>48</v>
      </c>
      <c r="U1078">
        <v>3</v>
      </c>
      <c r="V1078">
        <v>16</v>
      </c>
      <c r="W1078">
        <v>6</v>
      </c>
      <c r="X1078" s="1">
        <v>43494</v>
      </c>
      <c r="Y1078">
        <v>0</v>
      </c>
      <c r="Z1078">
        <v>3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1</v>
      </c>
      <c r="AH1078">
        <v>108</v>
      </c>
      <c r="AI1078">
        <v>18</v>
      </c>
      <c r="AJ1078">
        <v>80</v>
      </c>
      <c r="AK1078">
        <v>10</v>
      </c>
    </row>
    <row r="1079" spans="1:37" x14ac:dyDescent="0.2">
      <c r="A1079">
        <v>1272706</v>
      </c>
      <c r="B1079" t="s">
        <v>482</v>
      </c>
      <c r="C1079">
        <v>21</v>
      </c>
      <c r="D1079" t="s">
        <v>425</v>
      </c>
      <c r="E1079" t="s">
        <v>1270</v>
      </c>
      <c r="F1079" t="s">
        <v>680</v>
      </c>
      <c r="G1079" t="s">
        <v>2156</v>
      </c>
      <c r="H1079">
        <v>10</v>
      </c>
      <c r="I1079">
        <v>10</v>
      </c>
      <c r="J1079">
        <v>1</v>
      </c>
      <c r="K1079">
        <v>43</v>
      </c>
      <c r="L1079">
        <v>66</v>
      </c>
      <c r="M1079">
        <v>2</v>
      </c>
      <c r="N1079">
        <v>1</v>
      </c>
      <c r="O1079">
        <v>14</v>
      </c>
      <c r="P1079">
        <v>4.7778</v>
      </c>
      <c r="Q1079">
        <v>65.151499999999999</v>
      </c>
      <c r="R1079">
        <v>10</v>
      </c>
      <c r="S1079">
        <v>12</v>
      </c>
      <c r="T1079">
        <v>23</v>
      </c>
      <c r="U1079">
        <v>2</v>
      </c>
      <c r="V1079">
        <v>11.5</v>
      </c>
      <c r="W1079">
        <v>11.5</v>
      </c>
      <c r="X1079" s="1">
        <v>43486</v>
      </c>
      <c r="Y1079">
        <v>0</v>
      </c>
      <c r="Z1079">
        <v>2</v>
      </c>
      <c r="AA1079">
        <v>0</v>
      </c>
      <c r="AB1079">
        <v>0</v>
      </c>
      <c r="AC1079">
        <v>1</v>
      </c>
      <c r="AD1079">
        <v>0</v>
      </c>
      <c r="AE1079">
        <v>7</v>
      </c>
      <c r="AF1079">
        <v>1</v>
      </c>
      <c r="AG1079">
        <v>2</v>
      </c>
      <c r="AH1079">
        <v>217</v>
      </c>
      <c r="AI1079">
        <v>57</v>
      </c>
      <c r="AJ1079">
        <v>40</v>
      </c>
      <c r="AK1079">
        <v>120</v>
      </c>
    </row>
    <row r="1080" spans="1:37" x14ac:dyDescent="0.2">
      <c r="A1080">
        <v>1226903</v>
      </c>
      <c r="B1080" t="s">
        <v>482</v>
      </c>
      <c r="C1080">
        <v>21</v>
      </c>
      <c r="D1080" t="s">
        <v>425</v>
      </c>
      <c r="E1080" t="s">
        <v>1998</v>
      </c>
      <c r="F1080" t="s">
        <v>1999</v>
      </c>
      <c r="G1080" t="s">
        <v>2156</v>
      </c>
      <c r="H1080">
        <v>2</v>
      </c>
      <c r="I1080">
        <v>2</v>
      </c>
      <c r="J1080">
        <v>1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2</v>
      </c>
      <c r="S1080">
        <v>0</v>
      </c>
      <c r="T1080">
        <v>0</v>
      </c>
      <c r="U1080">
        <v>0</v>
      </c>
      <c r="Y1080">
        <v>0</v>
      </c>
      <c r="Z1080">
        <v>0</v>
      </c>
      <c r="AA1080">
        <v>0</v>
      </c>
      <c r="AB1080">
        <v>0</v>
      </c>
      <c r="AC1080">
        <v>1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-10</v>
      </c>
      <c r="AJ1080">
        <v>0</v>
      </c>
      <c r="AK1080">
        <v>10</v>
      </c>
    </row>
    <row r="1081" spans="1:37" x14ac:dyDescent="0.2">
      <c r="A1081">
        <v>1247174</v>
      </c>
      <c r="B1081" t="s">
        <v>482</v>
      </c>
      <c r="C1081">
        <v>21</v>
      </c>
      <c r="D1081" t="s">
        <v>425</v>
      </c>
      <c r="E1081" t="s">
        <v>963</v>
      </c>
      <c r="F1081" t="s">
        <v>2005</v>
      </c>
      <c r="G1081" t="s">
        <v>2156</v>
      </c>
      <c r="H1081">
        <v>6</v>
      </c>
      <c r="I1081">
        <v>6</v>
      </c>
      <c r="J1081">
        <v>1</v>
      </c>
      <c r="K1081">
        <v>3</v>
      </c>
      <c r="L1081">
        <v>7</v>
      </c>
      <c r="M1081">
        <v>0</v>
      </c>
      <c r="N1081">
        <v>0</v>
      </c>
      <c r="O1081">
        <v>1</v>
      </c>
      <c r="P1081">
        <v>0.6</v>
      </c>
      <c r="Q1081">
        <v>42.857100000000003</v>
      </c>
      <c r="R1081">
        <v>6</v>
      </c>
      <c r="S1081">
        <v>0</v>
      </c>
      <c r="T1081">
        <v>0</v>
      </c>
      <c r="U1081">
        <v>0</v>
      </c>
      <c r="Y1081">
        <v>0</v>
      </c>
      <c r="Z1081">
        <v>0</v>
      </c>
      <c r="AA1081">
        <v>0</v>
      </c>
      <c r="AB1081">
        <v>0</v>
      </c>
      <c r="AC1081">
        <v>1</v>
      </c>
      <c r="AD1081">
        <v>0</v>
      </c>
      <c r="AE1081">
        <v>0</v>
      </c>
      <c r="AF1081">
        <v>0</v>
      </c>
      <c r="AG1081">
        <v>0</v>
      </c>
      <c r="AH1081">
        <v>3</v>
      </c>
      <c r="AI1081">
        <v>-7</v>
      </c>
      <c r="AJ1081">
        <v>0</v>
      </c>
      <c r="AK1081">
        <v>10</v>
      </c>
    </row>
    <row r="1082" spans="1:37" x14ac:dyDescent="0.2">
      <c r="A1082">
        <v>512720</v>
      </c>
      <c r="B1082" t="s">
        <v>482</v>
      </c>
      <c r="C1082">
        <v>21</v>
      </c>
      <c r="D1082" t="s">
        <v>425</v>
      </c>
      <c r="E1082" t="s">
        <v>1984</v>
      </c>
      <c r="F1082" t="s">
        <v>928</v>
      </c>
      <c r="G1082" t="s">
        <v>2156</v>
      </c>
      <c r="H1082">
        <v>8</v>
      </c>
      <c r="I1082">
        <v>8</v>
      </c>
      <c r="J1082">
        <v>0</v>
      </c>
      <c r="K1082">
        <v>43</v>
      </c>
      <c r="L1082">
        <v>78</v>
      </c>
      <c r="M1082">
        <v>4</v>
      </c>
      <c r="N1082">
        <v>1</v>
      </c>
      <c r="O1082">
        <v>25</v>
      </c>
      <c r="P1082">
        <v>5.375</v>
      </c>
      <c r="Q1082">
        <v>55.1282</v>
      </c>
      <c r="R1082">
        <v>8</v>
      </c>
      <c r="S1082">
        <v>108</v>
      </c>
      <c r="T1082">
        <v>136</v>
      </c>
      <c r="U1082">
        <v>5</v>
      </c>
      <c r="V1082">
        <v>27.2</v>
      </c>
      <c r="W1082">
        <v>7.5556000000000001</v>
      </c>
      <c r="X1082" s="1">
        <v>43522</v>
      </c>
      <c r="Y1082">
        <v>0</v>
      </c>
      <c r="Z1082">
        <v>12</v>
      </c>
      <c r="AA1082">
        <v>12</v>
      </c>
      <c r="AB1082">
        <v>0</v>
      </c>
      <c r="AC1082">
        <v>3</v>
      </c>
      <c r="AD1082">
        <v>0</v>
      </c>
      <c r="AE1082">
        <v>0</v>
      </c>
      <c r="AF1082">
        <v>0</v>
      </c>
      <c r="AG1082">
        <v>1</v>
      </c>
      <c r="AH1082">
        <v>169</v>
      </c>
      <c r="AI1082">
        <v>29</v>
      </c>
      <c r="AJ1082">
        <v>100</v>
      </c>
      <c r="AK1082">
        <v>40</v>
      </c>
    </row>
    <row r="1083" spans="1:37" x14ac:dyDescent="0.2">
      <c r="A1083">
        <v>1226906</v>
      </c>
      <c r="B1083" t="s">
        <v>482</v>
      </c>
      <c r="C1083">
        <v>21</v>
      </c>
      <c r="D1083" t="s">
        <v>425</v>
      </c>
      <c r="E1083" t="s">
        <v>576</v>
      </c>
      <c r="F1083" t="s">
        <v>2002</v>
      </c>
      <c r="G1083" t="s">
        <v>2156</v>
      </c>
      <c r="H1083">
        <v>9</v>
      </c>
      <c r="I1083">
        <v>9</v>
      </c>
      <c r="J1083">
        <v>0</v>
      </c>
      <c r="K1083">
        <v>31</v>
      </c>
      <c r="L1083">
        <v>64</v>
      </c>
      <c r="M1083">
        <v>1</v>
      </c>
      <c r="N1083">
        <v>0</v>
      </c>
      <c r="O1083">
        <v>13</v>
      </c>
      <c r="P1083">
        <v>3.4443999999999999</v>
      </c>
      <c r="Q1083">
        <v>48.4375</v>
      </c>
      <c r="R1083">
        <v>9</v>
      </c>
      <c r="S1083">
        <v>84</v>
      </c>
      <c r="T1083">
        <v>102</v>
      </c>
      <c r="U1083">
        <v>3</v>
      </c>
      <c r="V1083">
        <v>34</v>
      </c>
      <c r="W1083">
        <v>7.2857000000000003</v>
      </c>
      <c r="X1083" s="1">
        <v>15342</v>
      </c>
      <c r="Y1083">
        <v>0</v>
      </c>
      <c r="Z1083">
        <v>16</v>
      </c>
      <c r="AA1083">
        <v>3</v>
      </c>
      <c r="AB1083">
        <v>0</v>
      </c>
      <c r="AC1083">
        <v>1</v>
      </c>
      <c r="AD1083">
        <v>0</v>
      </c>
      <c r="AE1083">
        <v>0</v>
      </c>
      <c r="AF1083">
        <v>0</v>
      </c>
      <c r="AG1083">
        <v>1</v>
      </c>
      <c r="AH1083">
        <v>72</v>
      </c>
      <c r="AI1083">
        <v>12</v>
      </c>
      <c r="AJ1083">
        <v>40</v>
      </c>
      <c r="AK1083">
        <v>20</v>
      </c>
    </row>
    <row r="1084" spans="1:37" x14ac:dyDescent="0.2">
      <c r="A1084">
        <v>1272703</v>
      </c>
      <c r="B1084" t="s">
        <v>482</v>
      </c>
      <c r="C1084">
        <v>21</v>
      </c>
      <c r="D1084" t="s">
        <v>425</v>
      </c>
      <c r="E1084" t="s">
        <v>487</v>
      </c>
      <c r="F1084" t="s">
        <v>2006</v>
      </c>
      <c r="G1084" t="s">
        <v>2156</v>
      </c>
      <c r="H1084">
        <v>3</v>
      </c>
      <c r="I1084">
        <v>3</v>
      </c>
      <c r="J1084">
        <v>0</v>
      </c>
      <c r="K1084">
        <v>1</v>
      </c>
      <c r="L1084">
        <v>13</v>
      </c>
      <c r="M1084">
        <v>0</v>
      </c>
      <c r="N1084">
        <v>0</v>
      </c>
      <c r="O1084">
        <v>1</v>
      </c>
      <c r="P1084">
        <v>0.33329999999999999</v>
      </c>
      <c r="Q1084">
        <v>7.6923000000000004</v>
      </c>
      <c r="R1084">
        <v>3</v>
      </c>
      <c r="S1084">
        <v>0</v>
      </c>
      <c r="T1084">
        <v>0</v>
      </c>
      <c r="U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  <c r="AH1084">
        <v>-9</v>
      </c>
      <c r="AI1084">
        <v>-19</v>
      </c>
      <c r="AJ1084">
        <v>0</v>
      </c>
      <c r="AK1084">
        <v>10</v>
      </c>
    </row>
    <row r="1085" spans="1:37" x14ac:dyDescent="0.2">
      <c r="A1085">
        <v>514551</v>
      </c>
      <c r="B1085" t="s">
        <v>482</v>
      </c>
      <c r="C1085">
        <v>21</v>
      </c>
      <c r="D1085" t="s">
        <v>425</v>
      </c>
      <c r="E1085" t="s">
        <v>677</v>
      </c>
      <c r="F1085" t="s">
        <v>1985</v>
      </c>
      <c r="G1085" t="s">
        <v>2156</v>
      </c>
      <c r="H1085">
        <v>9</v>
      </c>
      <c r="I1085">
        <v>9</v>
      </c>
      <c r="J1085">
        <v>0</v>
      </c>
      <c r="K1085">
        <v>67</v>
      </c>
      <c r="L1085">
        <v>106</v>
      </c>
      <c r="M1085">
        <v>3</v>
      </c>
      <c r="N1085">
        <v>2</v>
      </c>
      <c r="O1085">
        <v>35</v>
      </c>
      <c r="P1085">
        <v>7.4443999999999999</v>
      </c>
      <c r="Q1085">
        <v>63.207500000000003</v>
      </c>
      <c r="R1085">
        <v>9</v>
      </c>
      <c r="S1085">
        <v>166</v>
      </c>
      <c r="T1085">
        <v>157</v>
      </c>
      <c r="U1085">
        <v>10</v>
      </c>
      <c r="V1085">
        <v>15.7</v>
      </c>
      <c r="W1085">
        <v>5.6746999999999996</v>
      </c>
      <c r="X1085" s="1">
        <v>43513</v>
      </c>
      <c r="Y1085">
        <v>3</v>
      </c>
      <c r="Z1085">
        <v>11</v>
      </c>
      <c r="AA1085">
        <v>7</v>
      </c>
      <c r="AB1085">
        <v>0</v>
      </c>
      <c r="AC1085">
        <v>1</v>
      </c>
      <c r="AD1085">
        <v>0</v>
      </c>
      <c r="AE1085">
        <v>0</v>
      </c>
      <c r="AF1085">
        <v>0</v>
      </c>
      <c r="AG1085">
        <v>0</v>
      </c>
      <c r="AH1085">
        <v>514</v>
      </c>
      <c r="AI1085">
        <v>114</v>
      </c>
      <c r="AJ1085">
        <v>390</v>
      </c>
      <c r="AK1085">
        <v>10</v>
      </c>
    </row>
    <row r="1086" spans="1:37" x14ac:dyDescent="0.2">
      <c r="A1086">
        <v>1226898</v>
      </c>
      <c r="B1086" t="s">
        <v>482</v>
      </c>
      <c r="C1086">
        <v>21</v>
      </c>
      <c r="D1086" t="s">
        <v>425</v>
      </c>
      <c r="E1086" t="s">
        <v>563</v>
      </c>
      <c r="F1086" t="s">
        <v>1990</v>
      </c>
      <c r="G1086" t="s">
        <v>2156</v>
      </c>
      <c r="H1086">
        <v>8</v>
      </c>
      <c r="I1086">
        <v>8</v>
      </c>
      <c r="J1086">
        <v>0</v>
      </c>
      <c r="K1086">
        <v>43</v>
      </c>
      <c r="L1086">
        <v>81</v>
      </c>
      <c r="M1086">
        <v>2</v>
      </c>
      <c r="N1086">
        <v>2</v>
      </c>
      <c r="O1086">
        <v>33</v>
      </c>
      <c r="P1086">
        <v>5.375</v>
      </c>
      <c r="Q1086">
        <v>53.086399999999998</v>
      </c>
      <c r="R1086">
        <v>8</v>
      </c>
      <c r="S1086">
        <v>18</v>
      </c>
      <c r="T1086">
        <v>25</v>
      </c>
      <c r="U1086">
        <v>1</v>
      </c>
      <c r="V1086">
        <v>25</v>
      </c>
      <c r="W1086">
        <v>8.3332999999999995</v>
      </c>
      <c r="X1086" s="1">
        <v>43474</v>
      </c>
      <c r="Y1086">
        <v>0</v>
      </c>
      <c r="Z1086">
        <v>2</v>
      </c>
      <c r="AA1086">
        <v>2</v>
      </c>
      <c r="AB1086">
        <v>0</v>
      </c>
      <c r="AC1086">
        <v>4</v>
      </c>
      <c r="AD1086">
        <v>0</v>
      </c>
      <c r="AE1086">
        <v>0</v>
      </c>
      <c r="AF1086">
        <v>0</v>
      </c>
      <c r="AG1086">
        <v>0</v>
      </c>
      <c r="AH1086">
        <v>99</v>
      </c>
      <c r="AI1086">
        <v>29</v>
      </c>
      <c r="AJ1086">
        <v>30</v>
      </c>
      <c r="AK1086">
        <v>40</v>
      </c>
    </row>
    <row r="1087" spans="1:37" x14ac:dyDescent="0.2">
      <c r="A1087">
        <v>1226899</v>
      </c>
      <c r="B1087" t="s">
        <v>482</v>
      </c>
      <c r="C1087">
        <v>21</v>
      </c>
      <c r="D1087" t="s">
        <v>425</v>
      </c>
      <c r="E1087" t="s">
        <v>563</v>
      </c>
      <c r="F1087" t="s">
        <v>1991</v>
      </c>
      <c r="G1087" t="s">
        <v>2156</v>
      </c>
      <c r="H1087">
        <v>10</v>
      </c>
      <c r="I1087">
        <v>10</v>
      </c>
      <c r="J1087">
        <v>0</v>
      </c>
      <c r="K1087">
        <v>127</v>
      </c>
      <c r="L1087">
        <v>226</v>
      </c>
      <c r="M1087">
        <v>4</v>
      </c>
      <c r="N1087">
        <v>0</v>
      </c>
      <c r="O1087">
        <v>34</v>
      </c>
      <c r="P1087">
        <v>12.7</v>
      </c>
      <c r="Q1087">
        <v>56.194699999999997</v>
      </c>
      <c r="R1087">
        <v>10</v>
      </c>
      <c r="S1087">
        <v>114</v>
      </c>
      <c r="T1087">
        <v>142</v>
      </c>
      <c r="U1087">
        <v>5</v>
      </c>
      <c r="V1087">
        <v>28.4</v>
      </c>
      <c r="W1087">
        <v>7.4737</v>
      </c>
      <c r="X1087" s="1">
        <v>47150</v>
      </c>
      <c r="Y1087">
        <v>0</v>
      </c>
      <c r="Z1087">
        <v>4</v>
      </c>
      <c r="AA1087">
        <v>1</v>
      </c>
      <c r="AB1087">
        <v>0</v>
      </c>
      <c r="AC1087">
        <v>1</v>
      </c>
      <c r="AD1087">
        <v>0</v>
      </c>
      <c r="AE1087">
        <v>0</v>
      </c>
      <c r="AF1087">
        <v>0</v>
      </c>
      <c r="AG1087">
        <v>0</v>
      </c>
      <c r="AH1087">
        <v>291</v>
      </c>
      <c r="AI1087">
        <v>161</v>
      </c>
      <c r="AJ1087">
        <v>120</v>
      </c>
      <c r="AK1087">
        <v>10</v>
      </c>
    </row>
    <row r="1088" spans="1:37" x14ac:dyDescent="0.2">
      <c r="A1088">
        <v>1226905</v>
      </c>
      <c r="B1088" t="s">
        <v>482</v>
      </c>
      <c r="C1088">
        <v>21</v>
      </c>
      <c r="D1088" t="s">
        <v>425</v>
      </c>
      <c r="E1088" t="s">
        <v>2000</v>
      </c>
      <c r="F1088" t="s">
        <v>2001</v>
      </c>
      <c r="G1088" t="s">
        <v>2156</v>
      </c>
      <c r="H1088">
        <v>1</v>
      </c>
      <c r="I1088">
        <v>1</v>
      </c>
      <c r="J1088">
        <v>0</v>
      </c>
      <c r="K1088">
        <v>4</v>
      </c>
      <c r="L1088">
        <v>11</v>
      </c>
      <c r="M1088">
        <v>0</v>
      </c>
      <c r="N1088">
        <v>0</v>
      </c>
      <c r="O1088">
        <v>4</v>
      </c>
      <c r="P1088">
        <v>4</v>
      </c>
      <c r="Q1088">
        <v>36.363599999999998</v>
      </c>
      <c r="R1088">
        <v>1</v>
      </c>
      <c r="S1088">
        <v>0</v>
      </c>
      <c r="T1088">
        <v>0</v>
      </c>
      <c r="U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-6</v>
      </c>
      <c r="AI1088">
        <v>-6</v>
      </c>
      <c r="AJ1088">
        <v>0</v>
      </c>
      <c r="AK1088">
        <v>0</v>
      </c>
    </row>
    <row r="1089" spans="1:37" x14ac:dyDescent="0.2">
      <c r="A1089">
        <v>884246</v>
      </c>
      <c r="B1089" t="s">
        <v>482</v>
      </c>
      <c r="C1089">
        <v>21</v>
      </c>
      <c r="D1089" t="s">
        <v>425</v>
      </c>
      <c r="E1089" t="s">
        <v>1988</v>
      </c>
      <c r="F1089" t="s">
        <v>1989</v>
      </c>
      <c r="G1089" t="s">
        <v>2156</v>
      </c>
      <c r="H1089">
        <v>8</v>
      </c>
      <c r="I1089">
        <v>8</v>
      </c>
      <c r="J1089">
        <v>0</v>
      </c>
      <c r="K1089">
        <v>54</v>
      </c>
      <c r="L1089">
        <v>115</v>
      </c>
      <c r="M1089">
        <v>0</v>
      </c>
      <c r="N1089">
        <v>1</v>
      </c>
      <c r="O1089">
        <v>27</v>
      </c>
      <c r="P1089">
        <v>6.75</v>
      </c>
      <c r="Q1089">
        <v>46.956499999999998</v>
      </c>
      <c r="R1089">
        <v>8</v>
      </c>
      <c r="S1089">
        <v>114</v>
      </c>
      <c r="T1089">
        <v>140</v>
      </c>
      <c r="U1089">
        <v>3</v>
      </c>
      <c r="V1089">
        <v>46.666699999999999</v>
      </c>
      <c r="W1089">
        <v>7.3684000000000003</v>
      </c>
      <c r="X1089" s="1">
        <v>43509</v>
      </c>
      <c r="Y1089">
        <v>0</v>
      </c>
      <c r="Z1089">
        <v>6</v>
      </c>
      <c r="AA1089">
        <v>0</v>
      </c>
      <c r="AB1089">
        <v>0</v>
      </c>
      <c r="AC1089">
        <v>4</v>
      </c>
      <c r="AD1089">
        <v>0</v>
      </c>
      <c r="AE1089">
        <v>0</v>
      </c>
      <c r="AF1089">
        <v>0</v>
      </c>
      <c r="AG1089">
        <v>0</v>
      </c>
      <c r="AH1089">
        <v>136</v>
      </c>
      <c r="AI1089">
        <v>36</v>
      </c>
      <c r="AJ1089">
        <v>60</v>
      </c>
      <c r="AK1089">
        <v>40</v>
      </c>
    </row>
    <row r="1090" spans="1:37" x14ac:dyDescent="0.2">
      <c r="A1090">
        <v>1226902</v>
      </c>
      <c r="B1090" t="s">
        <v>482</v>
      </c>
      <c r="C1090">
        <v>21</v>
      </c>
      <c r="D1090" t="s">
        <v>425</v>
      </c>
      <c r="E1090" t="s">
        <v>1996</v>
      </c>
      <c r="F1090" t="s">
        <v>1997</v>
      </c>
      <c r="G1090" t="s">
        <v>2156</v>
      </c>
      <c r="H1090">
        <v>3</v>
      </c>
      <c r="I1090">
        <v>3</v>
      </c>
      <c r="J1090">
        <v>0</v>
      </c>
      <c r="K1090">
        <v>1</v>
      </c>
      <c r="L1090">
        <v>24</v>
      </c>
      <c r="M1090">
        <v>0</v>
      </c>
      <c r="N1090">
        <v>0</v>
      </c>
      <c r="O1090">
        <v>1</v>
      </c>
      <c r="P1090">
        <v>0.33329999999999999</v>
      </c>
      <c r="Q1090">
        <v>4.1666999999999996</v>
      </c>
      <c r="R1090">
        <v>3</v>
      </c>
      <c r="S1090">
        <v>0</v>
      </c>
      <c r="T1090">
        <v>0</v>
      </c>
      <c r="U1090">
        <v>0</v>
      </c>
      <c r="Y1090">
        <v>0</v>
      </c>
      <c r="Z1090">
        <v>0</v>
      </c>
      <c r="AA1090">
        <v>0</v>
      </c>
      <c r="AB1090">
        <v>0</v>
      </c>
      <c r="AC1090">
        <v>1</v>
      </c>
      <c r="AD1090">
        <v>0</v>
      </c>
      <c r="AE1090">
        <v>0</v>
      </c>
      <c r="AF1090">
        <v>0</v>
      </c>
      <c r="AG1090">
        <v>0</v>
      </c>
      <c r="AH1090">
        <v>1</v>
      </c>
      <c r="AI1090">
        <v>-9</v>
      </c>
      <c r="AJ1090">
        <v>0</v>
      </c>
      <c r="AK1090">
        <v>10</v>
      </c>
    </row>
    <row r="1091" spans="1:37" x14ac:dyDescent="0.2">
      <c r="A1091">
        <v>1247173</v>
      </c>
      <c r="B1091" t="s">
        <v>482</v>
      </c>
      <c r="C1091">
        <v>21</v>
      </c>
      <c r="D1091" t="s">
        <v>425</v>
      </c>
      <c r="E1091" t="s">
        <v>1127</v>
      </c>
      <c r="F1091" t="s">
        <v>2004</v>
      </c>
      <c r="G1091" t="s">
        <v>2156</v>
      </c>
      <c r="H1091">
        <v>5</v>
      </c>
      <c r="I1091">
        <v>5</v>
      </c>
      <c r="J1091">
        <v>1</v>
      </c>
      <c r="K1091">
        <v>2</v>
      </c>
      <c r="L1091">
        <v>8</v>
      </c>
      <c r="M1091">
        <v>0</v>
      </c>
      <c r="N1091">
        <v>0</v>
      </c>
      <c r="O1091">
        <v>1</v>
      </c>
      <c r="P1091">
        <v>0.5</v>
      </c>
      <c r="Q1091">
        <v>25</v>
      </c>
      <c r="R1091">
        <v>5</v>
      </c>
      <c r="S1091">
        <v>0</v>
      </c>
      <c r="T1091">
        <v>0</v>
      </c>
      <c r="U1091">
        <v>0</v>
      </c>
      <c r="Y1091">
        <v>0</v>
      </c>
      <c r="Z1091">
        <v>0</v>
      </c>
      <c r="AA1091">
        <v>0</v>
      </c>
      <c r="AB1091">
        <v>0</v>
      </c>
      <c r="AC1091">
        <v>1</v>
      </c>
      <c r="AD1091">
        <v>0</v>
      </c>
      <c r="AE1091">
        <v>0</v>
      </c>
      <c r="AF1091">
        <v>0</v>
      </c>
      <c r="AG1091">
        <v>0</v>
      </c>
      <c r="AH1091">
        <v>2</v>
      </c>
      <c r="AI1091">
        <v>-8</v>
      </c>
      <c r="AJ1091">
        <v>0</v>
      </c>
      <c r="AK1091">
        <v>10</v>
      </c>
    </row>
    <row r="1092" spans="1:37" x14ac:dyDescent="0.2">
      <c r="A1092">
        <v>1328790</v>
      </c>
      <c r="B1092" t="s">
        <v>482</v>
      </c>
      <c r="C1092">
        <v>21</v>
      </c>
      <c r="D1092" t="s">
        <v>425</v>
      </c>
      <c r="E1092" t="s">
        <v>823</v>
      </c>
      <c r="F1092" t="s">
        <v>2008</v>
      </c>
      <c r="G1092" t="s">
        <v>2156</v>
      </c>
      <c r="H1092">
        <v>5</v>
      </c>
      <c r="I1092">
        <v>5</v>
      </c>
      <c r="J1092">
        <v>0</v>
      </c>
      <c r="K1092">
        <v>38</v>
      </c>
      <c r="L1092">
        <v>68</v>
      </c>
      <c r="M1092">
        <v>0</v>
      </c>
      <c r="N1092">
        <v>3</v>
      </c>
      <c r="O1092">
        <v>19</v>
      </c>
      <c r="P1092">
        <v>7.6</v>
      </c>
      <c r="Q1092">
        <v>55.882399999999997</v>
      </c>
      <c r="R1092">
        <v>5</v>
      </c>
      <c r="S1092">
        <v>120</v>
      </c>
      <c r="T1092">
        <v>88</v>
      </c>
      <c r="U1092">
        <v>5</v>
      </c>
      <c r="V1092">
        <v>17.600000000000001</v>
      </c>
      <c r="W1092">
        <v>4.4000000000000004</v>
      </c>
      <c r="X1092" s="1">
        <v>43522</v>
      </c>
      <c r="Y1092">
        <v>1</v>
      </c>
      <c r="Z1092">
        <v>10</v>
      </c>
      <c r="AA1092">
        <v>1</v>
      </c>
      <c r="AB1092">
        <v>0</v>
      </c>
      <c r="AC1092">
        <v>1</v>
      </c>
      <c r="AD1092">
        <v>0</v>
      </c>
      <c r="AE1092">
        <v>0</v>
      </c>
      <c r="AF1092">
        <v>0</v>
      </c>
      <c r="AG1092">
        <v>0</v>
      </c>
      <c r="AH1092">
        <v>264</v>
      </c>
      <c r="AI1092">
        <v>44</v>
      </c>
      <c r="AJ1092">
        <v>210</v>
      </c>
      <c r="AK1092">
        <v>10</v>
      </c>
    </row>
    <row r="1093" spans="1:37" x14ac:dyDescent="0.2">
      <c r="A1093">
        <v>1226907</v>
      </c>
      <c r="B1093" t="s">
        <v>482</v>
      </c>
      <c r="C1093">
        <v>21</v>
      </c>
      <c r="D1093" t="s">
        <v>425</v>
      </c>
      <c r="E1093" t="s">
        <v>631</v>
      </c>
      <c r="F1093" t="s">
        <v>2003</v>
      </c>
      <c r="G1093" t="s">
        <v>2156</v>
      </c>
      <c r="H1093">
        <v>9</v>
      </c>
      <c r="I1093">
        <v>9</v>
      </c>
      <c r="J1093">
        <v>0</v>
      </c>
      <c r="K1093">
        <v>18</v>
      </c>
      <c r="L1093">
        <v>66</v>
      </c>
      <c r="M1093">
        <v>0</v>
      </c>
      <c r="N1093">
        <v>0</v>
      </c>
      <c r="O1093">
        <v>9</v>
      </c>
      <c r="P1093">
        <v>2</v>
      </c>
      <c r="Q1093">
        <v>27.2727</v>
      </c>
      <c r="R1093">
        <v>9</v>
      </c>
      <c r="S1093">
        <v>42</v>
      </c>
      <c r="T1093">
        <v>63</v>
      </c>
      <c r="U1093">
        <v>3</v>
      </c>
      <c r="V1093">
        <v>21</v>
      </c>
      <c r="W1093">
        <v>9</v>
      </c>
      <c r="X1093" s="1">
        <v>43495</v>
      </c>
      <c r="Y1093">
        <v>0</v>
      </c>
      <c r="Z1093">
        <v>3</v>
      </c>
      <c r="AA1093">
        <v>4</v>
      </c>
      <c r="AB1093">
        <v>0</v>
      </c>
      <c r="AC1093">
        <v>3</v>
      </c>
      <c r="AD1093">
        <v>0</v>
      </c>
      <c r="AE1093">
        <v>0</v>
      </c>
      <c r="AF1093">
        <v>0</v>
      </c>
      <c r="AG1093">
        <v>0</v>
      </c>
      <c r="AH1093">
        <v>18</v>
      </c>
      <c r="AI1093">
        <v>-52</v>
      </c>
      <c r="AJ1093">
        <v>40</v>
      </c>
      <c r="AK1093">
        <v>30</v>
      </c>
    </row>
    <row r="1094" spans="1:37" x14ac:dyDescent="0.2">
      <c r="A1094">
        <v>1269488</v>
      </c>
      <c r="B1094" t="s">
        <v>482</v>
      </c>
      <c r="C1094">
        <v>21</v>
      </c>
      <c r="D1094" t="s">
        <v>2009</v>
      </c>
      <c r="E1094" t="s">
        <v>1096</v>
      </c>
      <c r="F1094" t="s">
        <v>1805</v>
      </c>
      <c r="G1094" t="s">
        <v>2156</v>
      </c>
      <c r="H1094">
        <v>9</v>
      </c>
      <c r="I1094">
        <v>9</v>
      </c>
      <c r="J1094">
        <v>3</v>
      </c>
      <c r="K1094">
        <v>24</v>
      </c>
      <c r="L1094">
        <v>56</v>
      </c>
      <c r="M1094">
        <v>3</v>
      </c>
      <c r="N1094">
        <v>0</v>
      </c>
      <c r="O1094">
        <v>9</v>
      </c>
      <c r="P1094">
        <v>4</v>
      </c>
      <c r="Q1094">
        <v>42.857100000000003</v>
      </c>
      <c r="R1094">
        <v>9</v>
      </c>
      <c r="S1094">
        <v>162</v>
      </c>
      <c r="T1094">
        <v>150</v>
      </c>
      <c r="U1094">
        <v>9</v>
      </c>
      <c r="V1094">
        <v>16.666699999999999</v>
      </c>
      <c r="W1094">
        <v>5.5556000000000001</v>
      </c>
      <c r="X1094" s="1">
        <v>43518</v>
      </c>
      <c r="Y1094">
        <v>0</v>
      </c>
      <c r="Z1094">
        <v>13</v>
      </c>
      <c r="AA1094">
        <v>1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2</v>
      </c>
      <c r="AH1094">
        <v>277</v>
      </c>
      <c r="AI1094">
        <v>7</v>
      </c>
      <c r="AJ1094">
        <v>240</v>
      </c>
      <c r="AK1094">
        <v>30</v>
      </c>
    </row>
    <row r="1095" spans="1:37" x14ac:dyDescent="0.2">
      <c r="A1095">
        <v>515497</v>
      </c>
      <c r="B1095" t="s">
        <v>482</v>
      </c>
      <c r="C1095">
        <v>21</v>
      </c>
      <c r="D1095" t="s">
        <v>2009</v>
      </c>
      <c r="E1095" t="s">
        <v>2018</v>
      </c>
      <c r="F1095" t="s">
        <v>2019</v>
      </c>
      <c r="G1095" t="s">
        <v>2156</v>
      </c>
      <c r="H1095">
        <v>6</v>
      </c>
      <c r="I1095">
        <v>6</v>
      </c>
      <c r="J1095">
        <v>2</v>
      </c>
      <c r="K1095">
        <v>13</v>
      </c>
      <c r="L1095">
        <v>26</v>
      </c>
      <c r="M1095">
        <v>1</v>
      </c>
      <c r="N1095">
        <v>0</v>
      </c>
      <c r="O1095">
        <v>8</v>
      </c>
      <c r="P1095">
        <v>3.25</v>
      </c>
      <c r="Q1095">
        <v>50</v>
      </c>
      <c r="R1095">
        <v>6</v>
      </c>
      <c r="S1095">
        <v>0</v>
      </c>
      <c r="T1095">
        <v>0</v>
      </c>
      <c r="U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4</v>
      </c>
      <c r="AI1095">
        <v>4</v>
      </c>
      <c r="AJ1095">
        <v>0</v>
      </c>
      <c r="AK1095">
        <v>0</v>
      </c>
    </row>
    <row r="1096" spans="1:37" x14ac:dyDescent="0.2">
      <c r="A1096">
        <v>533097</v>
      </c>
      <c r="B1096" t="s">
        <v>482</v>
      </c>
      <c r="C1096">
        <v>21</v>
      </c>
      <c r="D1096" t="s">
        <v>2009</v>
      </c>
      <c r="E1096" t="s">
        <v>687</v>
      </c>
      <c r="F1096" t="s">
        <v>2022</v>
      </c>
      <c r="G1096" t="s">
        <v>2156</v>
      </c>
      <c r="H1096">
        <v>11</v>
      </c>
      <c r="I1096">
        <v>11</v>
      </c>
      <c r="J1096">
        <v>2</v>
      </c>
      <c r="K1096">
        <v>79</v>
      </c>
      <c r="L1096">
        <v>71</v>
      </c>
      <c r="M1096">
        <v>4</v>
      </c>
      <c r="N1096">
        <v>6</v>
      </c>
      <c r="O1096">
        <v>32</v>
      </c>
      <c r="P1096">
        <v>8.7777999999999992</v>
      </c>
      <c r="Q1096">
        <v>111.2676</v>
      </c>
      <c r="R1096">
        <v>11</v>
      </c>
      <c r="S1096">
        <v>45</v>
      </c>
      <c r="T1096">
        <v>38</v>
      </c>
      <c r="U1096">
        <v>5</v>
      </c>
      <c r="V1096">
        <v>7.6</v>
      </c>
      <c r="W1096">
        <v>5.0667</v>
      </c>
      <c r="X1096" s="1">
        <v>43532</v>
      </c>
      <c r="Y1096">
        <v>0</v>
      </c>
      <c r="Z1096">
        <v>7</v>
      </c>
      <c r="AA1096">
        <v>0</v>
      </c>
      <c r="AB1096">
        <v>0</v>
      </c>
      <c r="AC1096">
        <v>3</v>
      </c>
      <c r="AD1096">
        <v>0</v>
      </c>
      <c r="AE1096">
        <v>0</v>
      </c>
      <c r="AF1096">
        <v>0</v>
      </c>
      <c r="AG1096">
        <v>0</v>
      </c>
      <c r="AH1096">
        <v>395</v>
      </c>
      <c r="AI1096">
        <v>215</v>
      </c>
      <c r="AJ1096">
        <v>150</v>
      </c>
      <c r="AK1096">
        <v>30</v>
      </c>
    </row>
    <row r="1097" spans="1:37" x14ac:dyDescent="0.2">
      <c r="A1097">
        <v>1269507</v>
      </c>
      <c r="B1097" t="s">
        <v>482</v>
      </c>
      <c r="C1097">
        <v>21</v>
      </c>
      <c r="D1097" t="s">
        <v>2009</v>
      </c>
      <c r="E1097" t="s">
        <v>1492</v>
      </c>
      <c r="F1097" t="s">
        <v>1289</v>
      </c>
      <c r="G1097" t="s">
        <v>2156</v>
      </c>
      <c r="H1097">
        <v>4</v>
      </c>
      <c r="I1097">
        <v>4</v>
      </c>
      <c r="J1097">
        <v>3</v>
      </c>
      <c r="K1097">
        <v>2</v>
      </c>
      <c r="L1097">
        <v>2</v>
      </c>
      <c r="M1097">
        <v>0</v>
      </c>
      <c r="N1097">
        <v>0</v>
      </c>
      <c r="O1097">
        <v>2</v>
      </c>
      <c r="P1097">
        <v>2</v>
      </c>
      <c r="Q1097">
        <v>100</v>
      </c>
      <c r="R1097">
        <v>4</v>
      </c>
      <c r="S1097">
        <v>77</v>
      </c>
      <c r="T1097">
        <v>48</v>
      </c>
      <c r="U1097">
        <v>7</v>
      </c>
      <c r="V1097">
        <v>6.8571</v>
      </c>
      <c r="W1097">
        <v>3.7403</v>
      </c>
      <c r="X1097" s="1">
        <v>43567</v>
      </c>
      <c r="Y1097">
        <v>0</v>
      </c>
      <c r="Z1097">
        <v>12</v>
      </c>
      <c r="AA1097">
        <v>1</v>
      </c>
      <c r="AB1097">
        <v>0</v>
      </c>
      <c r="AC1097">
        <v>2</v>
      </c>
      <c r="AD1097">
        <v>0</v>
      </c>
      <c r="AE1097">
        <v>0</v>
      </c>
      <c r="AF1097">
        <v>0</v>
      </c>
      <c r="AG1097">
        <v>1</v>
      </c>
      <c r="AH1097">
        <v>282</v>
      </c>
      <c r="AI1097">
        <v>2</v>
      </c>
      <c r="AJ1097">
        <v>250</v>
      </c>
      <c r="AK1097">
        <v>30</v>
      </c>
    </row>
    <row r="1098" spans="1:37" x14ac:dyDescent="0.2">
      <c r="A1098">
        <v>515493</v>
      </c>
      <c r="B1098" t="s">
        <v>482</v>
      </c>
      <c r="C1098">
        <v>21</v>
      </c>
      <c r="D1098" t="s">
        <v>2009</v>
      </c>
      <c r="E1098" t="s">
        <v>2016</v>
      </c>
      <c r="F1098" t="s">
        <v>2017</v>
      </c>
      <c r="G1098" t="s">
        <v>2156</v>
      </c>
      <c r="H1098">
        <v>9</v>
      </c>
      <c r="I1098">
        <v>9</v>
      </c>
      <c r="J1098">
        <v>4</v>
      </c>
      <c r="K1098">
        <v>19</v>
      </c>
      <c r="L1098">
        <v>28</v>
      </c>
      <c r="M1098">
        <v>0</v>
      </c>
      <c r="N1098">
        <v>1</v>
      </c>
      <c r="O1098">
        <v>9</v>
      </c>
      <c r="P1098">
        <v>3.8</v>
      </c>
      <c r="Q1098">
        <v>67.857100000000003</v>
      </c>
      <c r="R1098">
        <v>9</v>
      </c>
      <c r="S1098">
        <v>174</v>
      </c>
      <c r="T1098">
        <v>121</v>
      </c>
      <c r="U1098">
        <v>14</v>
      </c>
      <c r="V1098">
        <v>8.6428999999999991</v>
      </c>
      <c r="W1098">
        <v>4.1723999999999997</v>
      </c>
      <c r="X1098" s="1">
        <v>43563</v>
      </c>
      <c r="Y1098">
        <v>4</v>
      </c>
      <c r="Z1098">
        <v>8</v>
      </c>
      <c r="AA1098">
        <v>1</v>
      </c>
      <c r="AB1098">
        <v>0</v>
      </c>
      <c r="AC1098">
        <v>6</v>
      </c>
      <c r="AD1098">
        <v>0</v>
      </c>
      <c r="AE1098">
        <v>0</v>
      </c>
      <c r="AF1098">
        <v>1</v>
      </c>
      <c r="AG1098">
        <v>0</v>
      </c>
      <c r="AH1098">
        <v>691</v>
      </c>
      <c r="AI1098">
        <v>1</v>
      </c>
      <c r="AJ1098">
        <v>610</v>
      </c>
      <c r="AK1098">
        <v>80</v>
      </c>
    </row>
    <row r="1099" spans="1:37" x14ac:dyDescent="0.2">
      <c r="A1099">
        <v>854377</v>
      </c>
      <c r="B1099" t="s">
        <v>482</v>
      </c>
      <c r="C1099">
        <v>21</v>
      </c>
      <c r="D1099" t="s">
        <v>2009</v>
      </c>
      <c r="E1099" t="s">
        <v>1265</v>
      </c>
      <c r="F1099" t="s">
        <v>1761</v>
      </c>
      <c r="G1099" t="s">
        <v>2156</v>
      </c>
      <c r="H1099">
        <v>8</v>
      </c>
      <c r="I1099">
        <v>8</v>
      </c>
      <c r="J1099">
        <v>3</v>
      </c>
      <c r="K1099">
        <v>48</v>
      </c>
      <c r="L1099">
        <v>62</v>
      </c>
      <c r="M1099">
        <v>2</v>
      </c>
      <c r="N1099">
        <v>3</v>
      </c>
      <c r="O1099">
        <v>34</v>
      </c>
      <c r="P1099">
        <v>9.6</v>
      </c>
      <c r="Q1099">
        <v>77.419399999999996</v>
      </c>
      <c r="R1099">
        <v>8</v>
      </c>
      <c r="S1099">
        <v>120</v>
      </c>
      <c r="T1099">
        <v>104</v>
      </c>
      <c r="U1099">
        <v>7</v>
      </c>
      <c r="V1099">
        <v>14.857100000000001</v>
      </c>
      <c r="W1099">
        <v>5.2</v>
      </c>
      <c r="X1099" s="1">
        <v>43546</v>
      </c>
      <c r="Y1099">
        <v>0</v>
      </c>
      <c r="Z1099">
        <v>8</v>
      </c>
      <c r="AA1099">
        <v>5</v>
      </c>
      <c r="AB1099">
        <v>0</v>
      </c>
      <c r="AC1099">
        <v>6</v>
      </c>
      <c r="AD1099">
        <v>0</v>
      </c>
      <c r="AE1099">
        <v>0</v>
      </c>
      <c r="AF1099">
        <v>0</v>
      </c>
      <c r="AG1099">
        <v>0</v>
      </c>
      <c r="AH1099">
        <v>376</v>
      </c>
      <c r="AI1099">
        <v>106</v>
      </c>
      <c r="AJ1099">
        <v>210</v>
      </c>
      <c r="AK1099">
        <v>60</v>
      </c>
    </row>
    <row r="1100" spans="1:37" x14ac:dyDescent="0.2">
      <c r="A1100">
        <v>561282</v>
      </c>
      <c r="B1100" t="s">
        <v>482</v>
      </c>
      <c r="C1100">
        <v>21</v>
      </c>
      <c r="D1100" t="s">
        <v>2009</v>
      </c>
      <c r="E1100" t="s">
        <v>2025</v>
      </c>
      <c r="F1100" t="s">
        <v>2026</v>
      </c>
      <c r="G1100" t="s">
        <v>2156</v>
      </c>
      <c r="H1100">
        <v>11</v>
      </c>
      <c r="I1100">
        <v>11</v>
      </c>
      <c r="J1100">
        <v>1</v>
      </c>
      <c r="K1100">
        <v>213</v>
      </c>
      <c r="L1100">
        <v>208</v>
      </c>
      <c r="M1100">
        <v>16</v>
      </c>
      <c r="N1100">
        <v>13</v>
      </c>
      <c r="O1100">
        <v>64</v>
      </c>
      <c r="P1100">
        <v>21.3</v>
      </c>
      <c r="Q1100">
        <v>102.4038</v>
      </c>
      <c r="R1100">
        <v>11</v>
      </c>
      <c r="S1100">
        <v>156</v>
      </c>
      <c r="T1100">
        <v>89</v>
      </c>
      <c r="U1100">
        <v>16</v>
      </c>
      <c r="V1100">
        <v>5.5625</v>
      </c>
      <c r="W1100">
        <v>3.4230999999999998</v>
      </c>
      <c r="X1100" s="1">
        <v>43619</v>
      </c>
      <c r="Y1100">
        <v>3</v>
      </c>
      <c r="Z1100">
        <v>7</v>
      </c>
      <c r="AA1100">
        <v>2</v>
      </c>
      <c r="AB1100">
        <v>0</v>
      </c>
      <c r="AC1100">
        <v>5</v>
      </c>
      <c r="AD1100">
        <v>0</v>
      </c>
      <c r="AE1100">
        <v>0</v>
      </c>
      <c r="AF1100">
        <v>1</v>
      </c>
      <c r="AG1100">
        <v>0</v>
      </c>
      <c r="AH1100">
        <v>1283</v>
      </c>
      <c r="AI1100">
        <v>523</v>
      </c>
      <c r="AJ1100">
        <v>690</v>
      </c>
      <c r="AK1100">
        <v>70</v>
      </c>
    </row>
    <row r="1101" spans="1:37" x14ac:dyDescent="0.2">
      <c r="A1101">
        <v>844330</v>
      </c>
      <c r="B1101" t="s">
        <v>482</v>
      </c>
      <c r="C1101">
        <v>21</v>
      </c>
      <c r="D1101" t="s">
        <v>2009</v>
      </c>
      <c r="E1101" t="s">
        <v>1169</v>
      </c>
      <c r="F1101" t="s">
        <v>2027</v>
      </c>
      <c r="G1101" t="s">
        <v>2156</v>
      </c>
      <c r="H1101">
        <v>3</v>
      </c>
      <c r="I1101">
        <v>3</v>
      </c>
      <c r="J1101">
        <v>2</v>
      </c>
      <c r="K1101">
        <v>0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3</v>
      </c>
      <c r="S1101">
        <v>18</v>
      </c>
      <c r="T1101">
        <v>14</v>
      </c>
      <c r="U1101">
        <v>0</v>
      </c>
      <c r="W1101">
        <v>4.6666999999999996</v>
      </c>
      <c r="Y1101">
        <v>0</v>
      </c>
      <c r="Z1101">
        <v>5</v>
      </c>
      <c r="AA1101">
        <v>0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20</v>
      </c>
      <c r="AI1101">
        <v>-10</v>
      </c>
      <c r="AJ1101">
        <v>20</v>
      </c>
      <c r="AK1101">
        <v>10</v>
      </c>
    </row>
    <row r="1102" spans="1:37" x14ac:dyDescent="0.2">
      <c r="A1102">
        <v>515489</v>
      </c>
      <c r="B1102" t="s">
        <v>482</v>
      </c>
      <c r="C1102">
        <v>21</v>
      </c>
      <c r="D1102" t="s">
        <v>2009</v>
      </c>
      <c r="E1102" t="s">
        <v>2015</v>
      </c>
      <c r="F1102" t="s">
        <v>528</v>
      </c>
      <c r="G1102" t="s">
        <v>2156</v>
      </c>
      <c r="H1102">
        <v>10</v>
      </c>
      <c r="I1102">
        <v>10</v>
      </c>
      <c r="J1102">
        <v>7</v>
      </c>
      <c r="K1102">
        <v>8</v>
      </c>
      <c r="L1102">
        <v>12</v>
      </c>
      <c r="M1102">
        <v>2</v>
      </c>
      <c r="N1102">
        <v>0</v>
      </c>
      <c r="O1102">
        <v>8</v>
      </c>
      <c r="P1102">
        <v>2.6667000000000001</v>
      </c>
      <c r="Q1102">
        <v>66.666700000000006</v>
      </c>
      <c r="R1102">
        <v>10</v>
      </c>
      <c r="S1102">
        <v>192</v>
      </c>
      <c r="T1102">
        <v>158</v>
      </c>
      <c r="U1102">
        <v>8</v>
      </c>
      <c r="V1102">
        <v>19.75</v>
      </c>
      <c r="W1102">
        <v>4.9375</v>
      </c>
      <c r="X1102" s="1">
        <v>43522</v>
      </c>
      <c r="Y1102">
        <v>0</v>
      </c>
      <c r="Z1102">
        <v>8</v>
      </c>
      <c r="AA1102">
        <v>4</v>
      </c>
      <c r="AB1102">
        <v>0</v>
      </c>
      <c r="AC1102">
        <v>4</v>
      </c>
      <c r="AD1102">
        <v>0</v>
      </c>
      <c r="AE1102">
        <v>0</v>
      </c>
      <c r="AF1102">
        <v>0</v>
      </c>
      <c r="AG1102">
        <v>0</v>
      </c>
      <c r="AH1102">
        <v>310</v>
      </c>
      <c r="AI1102">
        <v>0</v>
      </c>
      <c r="AJ1102">
        <v>270</v>
      </c>
      <c r="AK1102">
        <v>40</v>
      </c>
    </row>
    <row r="1103" spans="1:37" x14ac:dyDescent="0.2">
      <c r="A1103">
        <v>513160</v>
      </c>
      <c r="B1103" t="s">
        <v>482</v>
      </c>
      <c r="C1103">
        <v>21</v>
      </c>
      <c r="D1103" t="s">
        <v>2009</v>
      </c>
      <c r="E1103" t="s">
        <v>1046</v>
      </c>
      <c r="F1103" t="s">
        <v>2014</v>
      </c>
      <c r="G1103" t="s">
        <v>2156</v>
      </c>
      <c r="H1103">
        <v>1</v>
      </c>
      <c r="I1103">
        <v>1</v>
      </c>
      <c r="J1103">
        <v>0</v>
      </c>
      <c r="K1103">
        <v>11</v>
      </c>
      <c r="L1103">
        <v>9</v>
      </c>
      <c r="M1103">
        <v>0</v>
      </c>
      <c r="N1103">
        <v>1</v>
      </c>
      <c r="O1103">
        <v>11</v>
      </c>
      <c r="P1103">
        <v>11</v>
      </c>
      <c r="Q1103">
        <v>122.2222</v>
      </c>
      <c r="R1103">
        <v>1</v>
      </c>
      <c r="S1103">
        <v>18</v>
      </c>
      <c r="T1103">
        <v>14</v>
      </c>
      <c r="U1103">
        <v>2</v>
      </c>
      <c r="V1103">
        <v>7</v>
      </c>
      <c r="W1103">
        <v>4.6666999999999996</v>
      </c>
      <c r="X1103" s="1">
        <v>43510</v>
      </c>
      <c r="Y1103">
        <v>0</v>
      </c>
      <c r="Z1103">
        <v>1</v>
      </c>
      <c r="AA1103">
        <v>0</v>
      </c>
      <c r="AB1103">
        <v>0</v>
      </c>
      <c r="AC1103">
        <v>1</v>
      </c>
      <c r="AD1103">
        <v>0</v>
      </c>
      <c r="AE1103">
        <v>0</v>
      </c>
      <c r="AF1103">
        <v>0</v>
      </c>
      <c r="AG1103">
        <v>0</v>
      </c>
      <c r="AH1103">
        <v>103</v>
      </c>
      <c r="AI1103">
        <v>33</v>
      </c>
      <c r="AJ1103">
        <v>60</v>
      </c>
      <c r="AK1103">
        <v>10</v>
      </c>
    </row>
    <row r="1104" spans="1:37" x14ac:dyDescent="0.2">
      <c r="A1104">
        <v>38756</v>
      </c>
      <c r="B1104" t="s">
        <v>482</v>
      </c>
      <c r="C1104">
        <v>21</v>
      </c>
      <c r="D1104" t="s">
        <v>2009</v>
      </c>
      <c r="E1104" t="s">
        <v>2010</v>
      </c>
      <c r="F1104" t="s">
        <v>609</v>
      </c>
      <c r="G1104" t="s">
        <v>2156</v>
      </c>
      <c r="H1104">
        <v>10</v>
      </c>
      <c r="I1104">
        <v>10</v>
      </c>
      <c r="J1104">
        <v>1</v>
      </c>
      <c r="K1104">
        <v>142</v>
      </c>
      <c r="L1104">
        <v>150</v>
      </c>
      <c r="M1104">
        <v>6</v>
      </c>
      <c r="N1104">
        <v>10</v>
      </c>
      <c r="O1104">
        <v>51</v>
      </c>
      <c r="P1104">
        <v>15.777799999999999</v>
      </c>
      <c r="Q1104">
        <v>94.666700000000006</v>
      </c>
      <c r="R1104">
        <v>10</v>
      </c>
      <c r="S1104">
        <v>175</v>
      </c>
      <c r="T1104">
        <v>132</v>
      </c>
      <c r="U1104">
        <v>8</v>
      </c>
      <c r="V1104">
        <v>16.5</v>
      </c>
      <c r="W1104">
        <v>4.5256999999999996</v>
      </c>
      <c r="X1104" s="1">
        <v>43520</v>
      </c>
      <c r="Y1104">
        <v>1</v>
      </c>
      <c r="Z1104">
        <v>11</v>
      </c>
      <c r="AA1104">
        <v>2</v>
      </c>
      <c r="AB1104">
        <v>0</v>
      </c>
      <c r="AC1104">
        <v>4</v>
      </c>
      <c r="AD1104">
        <v>0</v>
      </c>
      <c r="AE1104">
        <v>0</v>
      </c>
      <c r="AF1104">
        <v>4</v>
      </c>
      <c r="AG1104">
        <v>0</v>
      </c>
      <c r="AH1104">
        <v>790</v>
      </c>
      <c r="AI1104">
        <v>370</v>
      </c>
      <c r="AJ1104">
        <v>300</v>
      </c>
      <c r="AK1104">
        <v>120</v>
      </c>
    </row>
    <row r="1105" spans="1:37" x14ac:dyDescent="0.2">
      <c r="A1105">
        <v>1269482</v>
      </c>
      <c r="B1105" t="s">
        <v>482</v>
      </c>
      <c r="C1105">
        <v>21</v>
      </c>
      <c r="D1105" t="s">
        <v>2009</v>
      </c>
      <c r="E1105" t="s">
        <v>615</v>
      </c>
      <c r="F1105" t="s">
        <v>2029</v>
      </c>
      <c r="G1105" t="s">
        <v>2156</v>
      </c>
      <c r="H1105">
        <v>7</v>
      </c>
      <c r="I1105">
        <v>7</v>
      </c>
      <c r="J1105">
        <v>0</v>
      </c>
      <c r="K1105">
        <v>108</v>
      </c>
      <c r="L1105">
        <v>108</v>
      </c>
      <c r="M1105">
        <v>3</v>
      </c>
      <c r="N1105">
        <v>9</v>
      </c>
      <c r="O1105">
        <v>64</v>
      </c>
      <c r="P1105">
        <v>15.428599999999999</v>
      </c>
      <c r="Q1105">
        <v>100</v>
      </c>
      <c r="R1105">
        <v>7</v>
      </c>
      <c r="S1105">
        <v>0</v>
      </c>
      <c r="T1105">
        <v>0</v>
      </c>
      <c r="U1105">
        <v>0</v>
      </c>
      <c r="Y1105">
        <v>0</v>
      </c>
      <c r="Z1105">
        <v>0</v>
      </c>
      <c r="AA1105">
        <v>0</v>
      </c>
      <c r="AB1105">
        <v>0</v>
      </c>
      <c r="AC1105">
        <v>3</v>
      </c>
      <c r="AD1105">
        <v>0</v>
      </c>
      <c r="AE1105">
        <v>0</v>
      </c>
      <c r="AF1105">
        <v>0</v>
      </c>
      <c r="AG1105">
        <v>0</v>
      </c>
      <c r="AH1105">
        <v>377</v>
      </c>
      <c r="AI1105">
        <v>347</v>
      </c>
      <c r="AJ1105">
        <v>0</v>
      </c>
      <c r="AK1105">
        <v>30</v>
      </c>
    </row>
    <row r="1106" spans="1:37" x14ac:dyDescent="0.2">
      <c r="A1106">
        <v>848809</v>
      </c>
      <c r="B1106" t="s">
        <v>482</v>
      </c>
      <c r="C1106">
        <v>21</v>
      </c>
      <c r="D1106" t="s">
        <v>2009</v>
      </c>
      <c r="E1106" t="s">
        <v>1060</v>
      </c>
      <c r="F1106" t="s">
        <v>2028</v>
      </c>
      <c r="G1106" t="s">
        <v>2156</v>
      </c>
      <c r="H1106">
        <v>4</v>
      </c>
      <c r="I1106">
        <v>4</v>
      </c>
      <c r="J1106">
        <v>1</v>
      </c>
      <c r="K1106">
        <v>23</v>
      </c>
      <c r="L1106">
        <v>39</v>
      </c>
      <c r="M1106">
        <v>2</v>
      </c>
      <c r="N1106">
        <v>0</v>
      </c>
      <c r="O1106">
        <v>15</v>
      </c>
      <c r="P1106">
        <v>7.6666999999999996</v>
      </c>
      <c r="Q1106">
        <v>58.974400000000003</v>
      </c>
      <c r="R1106">
        <v>4</v>
      </c>
      <c r="S1106">
        <v>0</v>
      </c>
      <c r="T1106">
        <v>0</v>
      </c>
      <c r="U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1</v>
      </c>
      <c r="AH1106">
        <v>45</v>
      </c>
      <c r="AI1106">
        <v>25</v>
      </c>
      <c r="AJ1106">
        <v>0</v>
      </c>
      <c r="AK1106">
        <v>20</v>
      </c>
    </row>
    <row r="1107" spans="1:37" x14ac:dyDescent="0.2">
      <c r="A1107">
        <v>512969</v>
      </c>
      <c r="B1107" t="s">
        <v>482</v>
      </c>
      <c r="C1107">
        <v>21</v>
      </c>
      <c r="D1107" t="s">
        <v>2009</v>
      </c>
      <c r="E1107" t="s">
        <v>2013</v>
      </c>
      <c r="F1107" t="s">
        <v>1761</v>
      </c>
      <c r="G1107" t="s">
        <v>2156</v>
      </c>
      <c r="H1107">
        <v>6</v>
      </c>
      <c r="I1107">
        <v>6</v>
      </c>
      <c r="J1107">
        <v>2</v>
      </c>
      <c r="K1107">
        <v>51</v>
      </c>
      <c r="L1107">
        <v>61</v>
      </c>
      <c r="M1107">
        <v>1</v>
      </c>
      <c r="N1107">
        <v>4</v>
      </c>
      <c r="O1107">
        <v>32</v>
      </c>
      <c r="P1107">
        <v>12.75</v>
      </c>
      <c r="Q1107">
        <v>83.6066</v>
      </c>
      <c r="R1107">
        <v>6</v>
      </c>
      <c r="S1107">
        <v>6</v>
      </c>
      <c r="T1107">
        <v>13</v>
      </c>
      <c r="U1107">
        <v>1</v>
      </c>
      <c r="V1107">
        <v>13</v>
      </c>
      <c r="W1107">
        <v>13</v>
      </c>
      <c r="X1107" s="1">
        <v>43478</v>
      </c>
      <c r="Y1107">
        <v>0</v>
      </c>
      <c r="Z1107">
        <v>5</v>
      </c>
      <c r="AA1107">
        <v>0</v>
      </c>
      <c r="AB1107">
        <v>0</v>
      </c>
      <c r="AC1107">
        <v>1</v>
      </c>
      <c r="AD1107">
        <v>0</v>
      </c>
      <c r="AE1107">
        <v>0</v>
      </c>
      <c r="AF1107">
        <v>0</v>
      </c>
      <c r="AG1107">
        <v>0</v>
      </c>
      <c r="AH1107">
        <v>130</v>
      </c>
      <c r="AI1107">
        <v>100</v>
      </c>
      <c r="AJ1107">
        <v>20</v>
      </c>
      <c r="AK1107">
        <v>10</v>
      </c>
    </row>
    <row r="1108" spans="1:37" x14ac:dyDescent="0.2">
      <c r="A1108">
        <v>515499</v>
      </c>
      <c r="B1108" t="s">
        <v>482</v>
      </c>
      <c r="C1108">
        <v>21</v>
      </c>
      <c r="D1108" t="s">
        <v>2009</v>
      </c>
      <c r="E1108" t="s">
        <v>2020</v>
      </c>
      <c r="F1108" t="s">
        <v>2021</v>
      </c>
      <c r="G1108" t="s">
        <v>2156</v>
      </c>
      <c r="H1108">
        <v>11</v>
      </c>
      <c r="I1108">
        <v>11</v>
      </c>
      <c r="J1108">
        <v>0</v>
      </c>
      <c r="K1108">
        <v>198</v>
      </c>
      <c r="L1108">
        <v>182</v>
      </c>
      <c r="M1108">
        <v>11</v>
      </c>
      <c r="N1108">
        <v>13</v>
      </c>
      <c r="O1108">
        <v>69</v>
      </c>
      <c r="P1108">
        <v>18</v>
      </c>
      <c r="Q1108">
        <v>108.7912</v>
      </c>
      <c r="R1108">
        <v>11</v>
      </c>
      <c r="S1108">
        <v>0</v>
      </c>
      <c r="T1108">
        <v>0</v>
      </c>
      <c r="U1108">
        <v>0</v>
      </c>
      <c r="Y1108">
        <v>0</v>
      </c>
      <c r="Z1108">
        <v>0</v>
      </c>
      <c r="AA1108">
        <v>0</v>
      </c>
      <c r="AB1108">
        <v>0</v>
      </c>
      <c r="AC1108">
        <v>5</v>
      </c>
      <c r="AD1108">
        <v>1</v>
      </c>
      <c r="AE1108">
        <v>16</v>
      </c>
      <c r="AF1108">
        <v>0</v>
      </c>
      <c r="AG1108">
        <v>2</v>
      </c>
      <c r="AH1108">
        <v>783</v>
      </c>
      <c r="AI1108">
        <v>543</v>
      </c>
      <c r="AJ1108">
        <v>0</v>
      </c>
      <c r="AK1108">
        <v>240</v>
      </c>
    </row>
    <row r="1109" spans="1:37" x14ac:dyDescent="0.2">
      <c r="A1109">
        <v>533098</v>
      </c>
      <c r="B1109" t="s">
        <v>482</v>
      </c>
      <c r="C1109">
        <v>21</v>
      </c>
      <c r="D1109" t="s">
        <v>2009</v>
      </c>
      <c r="E1109" t="s">
        <v>2023</v>
      </c>
      <c r="F1109" t="s">
        <v>2024</v>
      </c>
      <c r="G1109" t="s">
        <v>2156</v>
      </c>
      <c r="H1109">
        <v>10</v>
      </c>
      <c r="I1109">
        <v>10</v>
      </c>
      <c r="J1109">
        <v>2</v>
      </c>
      <c r="K1109">
        <v>73</v>
      </c>
      <c r="L1109">
        <v>67</v>
      </c>
      <c r="M1109">
        <v>3</v>
      </c>
      <c r="N1109">
        <v>6</v>
      </c>
      <c r="O1109">
        <v>29</v>
      </c>
      <c r="P1109">
        <v>9.125</v>
      </c>
      <c r="Q1109">
        <v>108.9552</v>
      </c>
      <c r="R1109">
        <v>10</v>
      </c>
      <c r="S1109">
        <v>0</v>
      </c>
      <c r="T1109">
        <v>0</v>
      </c>
      <c r="U1109">
        <v>0</v>
      </c>
      <c r="Y1109">
        <v>0</v>
      </c>
      <c r="Z1109">
        <v>0</v>
      </c>
      <c r="AA1109">
        <v>0</v>
      </c>
      <c r="AB1109">
        <v>0</v>
      </c>
      <c r="AC1109">
        <v>4</v>
      </c>
      <c r="AD1109">
        <v>0</v>
      </c>
      <c r="AE1109">
        <v>0</v>
      </c>
      <c r="AF1109">
        <v>0</v>
      </c>
      <c r="AG1109">
        <v>0</v>
      </c>
      <c r="AH1109">
        <v>208</v>
      </c>
      <c r="AI1109">
        <v>168</v>
      </c>
      <c r="AJ1109">
        <v>0</v>
      </c>
      <c r="AK1109">
        <v>40</v>
      </c>
    </row>
    <row r="1110" spans="1:37" x14ac:dyDescent="0.2">
      <c r="A1110">
        <v>501080</v>
      </c>
      <c r="B1110" t="s">
        <v>482</v>
      </c>
      <c r="C1110">
        <v>21</v>
      </c>
      <c r="D1110" t="s">
        <v>2009</v>
      </c>
      <c r="E1110" t="s">
        <v>2011</v>
      </c>
      <c r="F1110" t="s">
        <v>2012</v>
      </c>
      <c r="G1110" t="s">
        <v>2156</v>
      </c>
      <c r="H1110">
        <v>1</v>
      </c>
      <c r="I1110">
        <v>1</v>
      </c>
      <c r="J1110">
        <v>0</v>
      </c>
      <c r="K1110">
        <v>2</v>
      </c>
      <c r="L1110">
        <v>4</v>
      </c>
      <c r="M1110">
        <v>0</v>
      </c>
      <c r="N1110">
        <v>0</v>
      </c>
      <c r="O1110">
        <v>2</v>
      </c>
      <c r="P1110">
        <v>2</v>
      </c>
      <c r="Q1110">
        <v>50</v>
      </c>
      <c r="R1110">
        <v>1</v>
      </c>
      <c r="S1110">
        <v>18</v>
      </c>
      <c r="T1110">
        <v>27</v>
      </c>
      <c r="U1110">
        <v>2</v>
      </c>
      <c r="V1110">
        <v>13.5</v>
      </c>
      <c r="W1110">
        <v>9</v>
      </c>
      <c r="X1110" s="1">
        <v>43523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42</v>
      </c>
      <c r="AI1110">
        <v>2</v>
      </c>
      <c r="AJ1110">
        <v>40</v>
      </c>
      <c r="AK1110">
        <v>0</v>
      </c>
    </row>
    <row r="1111" spans="1:37" x14ac:dyDescent="0.2">
      <c r="A1111">
        <v>517504</v>
      </c>
      <c r="B1111" t="s">
        <v>482</v>
      </c>
      <c r="C1111">
        <v>21</v>
      </c>
      <c r="D1111" t="s">
        <v>2030</v>
      </c>
      <c r="E1111" t="s">
        <v>2041</v>
      </c>
      <c r="F1111" t="s">
        <v>2042</v>
      </c>
      <c r="G1111" t="s">
        <v>2156</v>
      </c>
      <c r="H1111">
        <v>11</v>
      </c>
      <c r="I1111">
        <v>11</v>
      </c>
      <c r="J1111">
        <v>2</v>
      </c>
      <c r="K1111">
        <v>102</v>
      </c>
      <c r="L1111">
        <v>101</v>
      </c>
      <c r="M1111">
        <v>2</v>
      </c>
      <c r="N1111">
        <v>11</v>
      </c>
      <c r="O1111">
        <v>22</v>
      </c>
      <c r="P1111">
        <v>11.333299999999999</v>
      </c>
      <c r="Q1111">
        <v>100.9901</v>
      </c>
      <c r="R1111">
        <v>11</v>
      </c>
      <c r="S1111">
        <v>251</v>
      </c>
      <c r="T1111">
        <v>218</v>
      </c>
      <c r="U1111">
        <v>21</v>
      </c>
      <c r="V1111">
        <v>10.381</v>
      </c>
      <c r="W1111">
        <v>5.2111999999999998</v>
      </c>
      <c r="X1111" s="1">
        <v>43570</v>
      </c>
      <c r="Y1111">
        <v>2</v>
      </c>
      <c r="Z1111">
        <v>11</v>
      </c>
      <c r="AA1111">
        <v>5</v>
      </c>
      <c r="AB1111">
        <v>0</v>
      </c>
      <c r="AC1111">
        <v>3</v>
      </c>
      <c r="AD1111">
        <v>0</v>
      </c>
      <c r="AE1111">
        <v>4</v>
      </c>
      <c r="AF1111">
        <v>0</v>
      </c>
      <c r="AG1111">
        <v>4</v>
      </c>
      <c r="AH1111">
        <v>1086</v>
      </c>
      <c r="AI1111">
        <v>286</v>
      </c>
      <c r="AJ1111">
        <v>690</v>
      </c>
      <c r="AK1111">
        <v>110</v>
      </c>
    </row>
    <row r="1112" spans="1:37" x14ac:dyDescent="0.2">
      <c r="A1112">
        <v>876751</v>
      </c>
      <c r="B1112" t="s">
        <v>482</v>
      </c>
      <c r="C1112">
        <v>21</v>
      </c>
      <c r="D1112" t="s">
        <v>2030</v>
      </c>
      <c r="E1112" t="s">
        <v>2050</v>
      </c>
      <c r="F1112" t="s">
        <v>1660</v>
      </c>
      <c r="G1112" t="s">
        <v>2156</v>
      </c>
      <c r="H1112">
        <v>1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R1112">
        <v>1</v>
      </c>
      <c r="S1112">
        <v>0</v>
      </c>
      <c r="T1112">
        <v>0</v>
      </c>
      <c r="U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</row>
    <row r="1113" spans="1:37" x14ac:dyDescent="0.2">
      <c r="A1113">
        <v>844340</v>
      </c>
      <c r="B1113" t="s">
        <v>482</v>
      </c>
      <c r="C1113">
        <v>21</v>
      </c>
      <c r="D1113" t="s">
        <v>2030</v>
      </c>
      <c r="E1113" t="s">
        <v>687</v>
      </c>
      <c r="F1113" t="s">
        <v>2047</v>
      </c>
      <c r="G1113" t="s">
        <v>2156</v>
      </c>
      <c r="H1113">
        <v>1</v>
      </c>
      <c r="I1113">
        <v>1</v>
      </c>
      <c r="J1113">
        <v>1</v>
      </c>
      <c r="K1113">
        <v>0</v>
      </c>
      <c r="L1113">
        <v>0</v>
      </c>
      <c r="M1113">
        <v>0</v>
      </c>
      <c r="N1113">
        <v>0</v>
      </c>
      <c r="O1113">
        <v>0</v>
      </c>
      <c r="R1113">
        <v>1</v>
      </c>
      <c r="S1113">
        <v>0</v>
      </c>
      <c r="T1113">
        <v>0</v>
      </c>
      <c r="U1113">
        <v>0</v>
      </c>
      <c r="Y1113">
        <v>0</v>
      </c>
      <c r="Z1113">
        <v>0</v>
      </c>
      <c r="AA1113">
        <v>0</v>
      </c>
      <c r="AB1113">
        <v>0</v>
      </c>
      <c r="AC1113">
        <v>1</v>
      </c>
      <c r="AD1113">
        <v>0</v>
      </c>
      <c r="AE1113">
        <v>0</v>
      </c>
      <c r="AF1113">
        <v>0</v>
      </c>
      <c r="AG1113">
        <v>0</v>
      </c>
      <c r="AH1113">
        <v>10</v>
      </c>
      <c r="AI1113">
        <v>0</v>
      </c>
      <c r="AJ1113">
        <v>0</v>
      </c>
      <c r="AK1113">
        <v>10</v>
      </c>
    </row>
    <row r="1114" spans="1:37" x14ac:dyDescent="0.2">
      <c r="A1114">
        <v>553303</v>
      </c>
      <c r="B1114" t="s">
        <v>482</v>
      </c>
      <c r="C1114">
        <v>21</v>
      </c>
      <c r="D1114" t="s">
        <v>2030</v>
      </c>
      <c r="E1114" t="s">
        <v>1820</v>
      </c>
      <c r="F1114" t="s">
        <v>532</v>
      </c>
      <c r="G1114" t="s">
        <v>2156</v>
      </c>
      <c r="H1114">
        <v>6</v>
      </c>
      <c r="I1114">
        <v>6</v>
      </c>
      <c r="J1114">
        <v>0</v>
      </c>
      <c r="K1114">
        <v>56</v>
      </c>
      <c r="L1114">
        <v>43</v>
      </c>
      <c r="M1114">
        <v>3</v>
      </c>
      <c r="N1114">
        <v>5</v>
      </c>
      <c r="O1114">
        <v>28</v>
      </c>
      <c r="P1114">
        <v>9.3332999999999995</v>
      </c>
      <c r="Q1114">
        <v>130.23259999999999</v>
      </c>
      <c r="R1114">
        <v>6</v>
      </c>
      <c r="S1114">
        <v>0</v>
      </c>
      <c r="T1114">
        <v>0</v>
      </c>
      <c r="U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2</v>
      </c>
      <c r="AF1114">
        <v>0</v>
      </c>
      <c r="AG1114">
        <v>0</v>
      </c>
      <c r="AH1114">
        <v>219</v>
      </c>
      <c r="AI1114">
        <v>189</v>
      </c>
      <c r="AJ1114">
        <v>0</v>
      </c>
      <c r="AK1114">
        <v>30</v>
      </c>
    </row>
    <row r="1115" spans="1:37" x14ac:dyDescent="0.2">
      <c r="A1115">
        <v>517503</v>
      </c>
      <c r="B1115" t="s">
        <v>482</v>
      </c>
      <c r="C1115">
        <v>21</v>
      </c>
      <c r="D1115" t="s">
        <v>2030</v>
      </c>
      <c r="E1115" t="s">
        <v>2039</v>
      </c>
      <c r="F1115" t="s">
        <v>2040</v>
      </c>
      <c r="G1115" t="s">
        <v>2156</v>
      </c>
      <c r="H1115">
        <v>2</v>
      </c>
      <c r="I1115">
        <v>2</v>
      </c>
      <c r="J1115">
        <v>0</v>
      </c>
      <c r="K1115">
        <v>33</v>
      </c>
      <c r="L1115">
        <v>49</v>
      </c>
      <c r="M1115">
        <v>3</v>
      </c>
      <c r="N1115">
        <v>2</v>
      </c>
      <c r="O1115">
        <v>31</v>
      </c>
      <c r="P1115">
        <v>16.5</v>
      </c>
      <c r="Q1115">
        <v>67.346900000000005</v>
      </c>
      <c r="R1115">
        <v>2</v>
      </c>
      <c r="S1115">
        <v>0</v>
      </c>
      <c r="T1115">
        <v>0</v>
      </c>
      <c r="U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60</v>
      </c>
      <c r="AI1115">
        <v>60</v>
      </c>
      <c r="AJ1115">
        <v>0</v>
      </c>
      <c r="AK1115">
        <v>0</v>
      </c>
    </row>
    <row r="1116" spans="1:37" x14ac:dyDescent="0.2">
      <c r="A1116">
        <v>858891</v>
      </c>
      <c r="B1116" t="s">
        <v>482</v>
      </c>
      <c r="C1116">
        <v>21</v>
      </c>
      <c r="D1116" t="s">
        <v>2030</v>
      </c>
      <c r="E1116" t="s">
        <v>617</v>
      </c>
      <c r="F1116" t="s">
        <v>2049</v>
      </c>
      <c r="G1116" t="s">
        <v>2156</v>
      </c>
      <c r="H1116">
        <v>5</v>
      </c>
      <c r="I1116">
        <v>5</v>
      </c>
      <c r="J1116">
        <v>0</v>
      </c>
      <c r="K1116">
        <v>33</v>
      </c>
      <c r="L1116">
        <v>58</v>
      </c>
      <c r="M1116">
        <v>1</v>
      </c>
      <c r="N1116">
        <v>1</v>
      </c>
      <c r="O1116">
        <v>16</v>
      </c>
      <c r="P1116">
        <v>6.6</v>
      </c>
      <c r="Q1116">
        <v>56.896599999999999</v>
      </c>
      <c r="R1116">
        <v>5</v>
      </c>
      <c r="S1116">
        <v>0</v>
      </c>
      <c r="T1116">
        <v>0</v>
      </c>
      <c r="U1116">
        <v>0</v>
      </c>
      <c r="Y1116">
        <v>0</v>
      </c>
      <c r="Z1116">
        <v>0</v>
      </c>
      <c r="AA1116">
        <v>0</v>
      </c>
      <c r="AB1116">
        <v>0</v>
      </c>
      <c r="AC1116">
        <v>1</v>
      </c>
      <c r="AD1116">
        <v>0</v>
      </c>
      <c r="AE1116">
        <v>0</v>
      </c>
      <c r="AF1116">
        <v>0</v>
      </c>
      <c r="AG1116">
        <v>0</v>
      </c>
      <c r="AH1116">
        <v>66</v>
      </c>
      <c r="AI1116">
        <v>56</v>
      </c>
      <c r="AJ1116">
        <v>0</v>
      </c>
      <c r="AK1116">
        <v>10</v>
      </c>
    </row>
    <row r="1117" spans="1:37" x14ac:dyDescent="0.2">
      <c r="A1117">
        <v>517502</v>
      </c>
      <c r="B1117" t="s">
        <v>482</v>
      </c>
      <c r="C1117">
        <v>21</v>
      </c>
      <c r="D1117" t="s">
        <v>2030</v>
      </c>
      <c r="E1117" t="s">
        <v>2038</v>
      </c>
      <c r="F1117" t="s">
        <v>1795</v>
      </c>
      <c r="G1117" t="s">
        <v>2156</v>
      </c>
      <c r="H1117">
        <v>11</v>
      </c>
      <c r="I1117">
        <v>11</v>
      </c>
      <c r="J1117">
        <v>7</v>
      </c>
      <c r="K1117">
        <v>8</v>
      </c>
      <c r="L1117">
        <v>11</v>
      </c>
      <c r="M1117">
        <v>0</v>
      </c>
      <c r="N1117">
        <v>0</v>
      </c>
      <c r="O1117">
        <v>4</v>
      </c>
      <c r="P1117">
        <v>2</v>
      </c>
      <c r="Q1117">
        <v>72.7273</v>
      </c>
      <c r="R1117">
        <v>11</v>
      </c>
      <c r="S1117">
        <v>168</v>
      </c>
      <c r="T1117">
        <v>146</v>
      </c>
      <c r="U1117">
        <v>9</v>
      </c>
      <c r="V1117">
        <v>16.222200000000001</v>
      </c>
      <c r="W1117">
        <v>5.2142999999999997</v>
      </c>
      <c r="X1117" s="1">
        <v>43536</v>
      </c>
      <c r="Y1117">
        <v>0</v>
      </c>
      <c r="Z1117">
        <v>6</v>
      </c>
      <c r="AA1117">
        <v>0</v>
      </c>
      <c r="AB1117">
        <v>0</v>
      </c>
      <c r="AC1117">
        <v>3</v>
      </c>
      <c r="AD1117">
        <v>0</v>
      </c>
      <c r="AE1117">
        <v>0</v>
      </c>
      <c r="AF1117">
        <v>0</v>
      </c>
      <c r="AG1117">
        <v>1</v>
      </c>
      <c r="AH1117">
        <v>348</v>
      </c>
      <c r="AI1117">
        <v>8</v>
      </c>
      <c r="AJ1117">
        <v>300</v>
      </c>
      <c r="AK1117">
        <v>40</v>
      </c>
    </row>
    <row r="1118" spans="1:37" x14ac:dyDescent="0.2">
      <c r="A1118">
        <v>1320247</v>
      </c>
      <c r="B1118" t="s">
        <v>482</v>
      </c>
      <c r="C1118">
        <v>21</v>
      </c>
      <c r="D1118" t="s">
        <v>2030</v>
      </c>
      <c r="E1118" t="s">
        <v>2053</v>
      </c>
      <c r="F1118" t="s">
        <v>2054</v>
      </c>
      <c r="G1118" t="s">
        <v>2156</v>
      </c>
      <c r="H1118">
        <v>1</v>
      </c>
      <c r="I1118">
        <v>1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R1118">
        <v>1</v>
      </c>
      <c r="S1118">
        <v>0</v>
      </c>
      <c r="T1118">
        <v>0</v>
      </c>
      <c r="U1118">
        <v>0</v>
      </c>
      <c r="Y1118">
        <v>0</v>
      </c>
      <c r="Z1118">
        <v>0</v>
      </c>
      <c r="AA1118">
        <v>0</v>
      </c>
      <c r="AB1118">
        <v>0</v>
      </c>
      <c r="AC1118">
        <v>1</v>
      </c>
      <c r="AD1118">
        <v>0</v>
      </c>
      <c r="AE1118">
        <v>0</v>
      </c>
      <c r="AF1118">
        <v>0</v>
      </c>
      <c r="AG1118">
        <v>0</v>
      </c>
      <c r="AH1118">
        <v>10</v>
      </c>
      <c r="AI1118">
        <v>0</v>
      </c>
      <c r="AJ1118">
        <v>0</v>
      </c>
      <c r="AK1118">
        <v>10</v>
      </c>
    </row>
    <row r="1119" spans="1:37" x14ac:dyDescent="0.2">
      <c r="A1119">
        <v>1272847</v>
      </c>
      <c r="B1119" t="s">
        <v>482</v>
      </c>
      <c r="C1119">
        <v>21</v>
      </c>
      <c r="D1119" t="s">
        <v>2030</v>
      </c>
      <c r="E1119" t="s">
        <v>1423</v>
      </c>
      <c r="F1119" t="s">
        <v>2052</v>
      </c>
      <c r="G1119" t="s">
        <v>2156</v>
      </c>
      <c r="H1119">
        <v>4</v>
      </c>
      <c r="I1119">
        <v>4</v>
      </c>
      <c r="J1119">
        <v>1</v>
      </c>
      <c r="K1119">
        <v>38</v>
      </c>
      <c r="L1119">
        <v>61</v>
      </c>
      <c r="M1119">
        <v>2</v>
      </c>
      <c r="N1119">
        <v>0</v>
      </c>
      <c r="O1119">
        <v>17</v>
      </c>
      <c r="P1119">
        <v>12.666700000000001</v>
      </c>
      <c r="Q1119">
        <v>62.295099999999998</v>
      </c>
      <c r="R1119">
        <v>4</v>
      </c>
      <c r="S1119">
        <v>6</v>
      </c>
      <c r="T1119">
        <v>16</v>
      </c>
      <c r="U1119">
        <v>0</v>
      </c>
      <c r="W1119">
        <v>16</v>
      </c>
      <c r="Y1119">
        <v>0</v>
      </c>
      <c r="Z1119">
        <v>0</v>
      </c>
      <c r="AA1119">
        <v>0</v>
      </c>
      <c r="AB1119">
        <v>0</v>
      </c>
      <c r="AC1119">
        <v>2</v>
      </c>
      <c r="AD1119">
        <v>0</v>
      </c>
      <c r="AE1119">
        <v>0</v>
      </c>
      <c r="AF1119">
        <v>0</v>
      </c>
      <c r="AG1119">
        <v>0</v>
      </c>
      <c r="AH1119">
        <v>70</v>
      </c>
      <c r="AI1119">
        <v>50</v>
      </c>
      <c r="AJ1119">
        <v>0</v>
      </c>
      <c r="AK1119">
        <v>20</v>
      </c>
    </row>
    <row r="1120" spans="1:37" x14ac:dyDescent="0.2">
      <c r="A1120">
        <v>844339</v>
      </c>
      <c r="B1120" t="s">
        <v>482</v>
      </c>
      <c r="C1120">
        <v>21</v>
      </c>
      <c r="D1120" t="s">
        <v>2030</v>
      </c>
      <c r="E1120" t="s">
        <v>820</v>
      </c>
      <c r="F1120" t="s">
        <v>2046</v>
      </c>
      <c r="G1120" t="s">
        <v>2156</v>
      </c>
      <c r="H1120">
        <v>1</v>
      </c>
      <c r="I1120">
        <v>1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0</v>
      </c>
      <c r="R1120">
        <v>1</v>
      </c>
      <c r="S1120">
        <v>0</v>
      </c>
      <c r="T1120">
        <v>0</v>
      </c>
      <c r="U1120">
        <v>0</v>
      </c>
      <c r="Y1120">
        <v>0</v>
      </c>
      <c r="Z1120">
        <v>0</v>
      </c>
      <c r="AA1120">
        <v>0</v>
      </c>
      <c r="AB1120">
        <v>0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10</v>
      </c>
      <c r="AI1120">
        <v>0</v>
      </c>
      <c r="AJ1120">
        <v>0</v>
      </c>
      <c r="AK1120">
        <v>10</v>
      </c>
    </row>
    <row r="1121" spans="1:37" x14ac:dyDescent="0.2">
      <c r="A1121">
        <v>45119</v>
      </c>
      <c r="B1121" t="s">
        <v>482</v>
      </c>
      <c r="C1121">
        <v>21</v>
      </c>
      <c r="D1121" t="s">
        <v>2030</v>
      </c>
      <c r="E1121" t="s">
        <v>2031</v>
      </c>
      <c r="F1121" t="s">
        <v>528</v>
      </c>
      <c r="G1121" t="s">
        <v>2156</v>
      </c>
      <c r="H1121">
        <v>9</v>
      </c>
      <c r="I1121">
        <v>9</v>
      </c>
      <c r="J1121">
        <v>2</v>
      </c>
      <c r="K1121">
        <v>41</v>
      </c>
      <c r="L1121">
        <v>54</v>
      </c>
      <c r="M1121">
        <v>3</v>
      </c>
      <c r="N1121">
        <v>1</v>
      </c>
      <c r="O1121">
        <v>16</v>
      </c>
      <c r="P1121">
        <v>5.8571</v>
      </c>
      <c r="Q1121">
        <v>75.925899999999999</v>
      </c>
      <c r="R1121">
        <v>9</v>
      </c>
      <c r="S1121">
        <v>24</v>
      </c>
      <c r="T1121">
        <v>20</v>
      </c>
      <c r="U1121">
        <v>2</v>
      </c>
      <c r="V1121">
        <v>10</v>
      </c>
      <c r="W1121">
        <v>5</v>
      </c>
      <c r="X1121" s="1">
        <v>43474</v>
      </c>
      <c r="Y1121">
        <v>0</v>
      </c>
      <c r="Z1121">
        <v>4</v>
      </c>
      <c r="AA1121">
        <v>2</v>
      </c>
      <c r="AB1121">
        <v>0</v>
      </c>
      <c r="AC1121">
        <v>4</v>
      </c>
      <c r="AD1121">
        <v>0</v>
      </c>
      <c r="AE1121">
        <v>1</v>
      </c>
      <c r="AF1121">
        <v>0</v>
      </c>
      <c r="AG1121">
        <v>2</v>
      </c>
      <c r="AH1121">
        <v>176</v>
      </c>
      <c r="AI1121">
        <v>56</v>
      </c>
      <c r="AJ1121">
        <v>50</v>
      </c>
      <c r="AK1121">
        <v>70</v>
      </c>
    </row>
    <row r="1122" spans="1:37" x14ac:dyDescent="0.2">
      <c r="A1122">
        <v>844336</v>
      </c>
      <c r="B1122" t="s">
        <v>482</v>
      </c>
      <c r="C1122">
        <v>21</v>
      </c>
      <c r="D1122" t="s">
        <v>2030</v>
      </c>
      <c r="E1122" t="s">
        <v>726</v>
      </c>
      <c r="F1122" t="s">
        <v>2045</v>
      </c>
      <c r="G1122" t="s">
        <v>2156</v>
      </c>
      <c r="H1122">
        <v>10</v>
      </c>
      <c r="I1122">
        <v>10</v>
      </c>
      <c r="J1122">
        <v>1</v>
      </c>
      <c r="K1122">
        <v>138</v>
      </c>
      <c r="L1122">
        <v>135</v>
      </c>
      <c r="M1122">
        <v>3</v>
      </c>
      <c r="N1122">
        <v>12</v>
      </c>
      <c r="O1122">
        <v>45</v>
      </c>
      <c r="P1122">
        <v>15.333299999999999</v>
      </c>
      <c r="Q1122">
        <v>102.2222</v>
      </c>
      <c r="R1122">
        <v>10</v>
      </c>
      <c r="S1122">
        <v>96</v>
      </c>
      <c r="T1122">
        <v>96</v>
      </c>
      <c r="U1122">
        <v>11</v>
      </c>
      <c r="V1122">
        <v>8.7272999999999996</v>
      </c>
      <c r="W1122">
        <v>6</v>
      </c>
      <c r="X1122" s="1">
        <v>43572</v>
      </c>
      <c r="Y1122">
        <v>0</v>
      </c>
      <c r="Z1122">
        <v>10</v>
      </c>
      <c r="AA1122">
        <v>2</v>
      </c>
      <c r="AB1122">
        <v>0</v>
      </c>
      <c r="AC1122">
        <v>2</v>
      </c>
      <c r="AD1122">
        <v>0</v>
      </c>
      <c r="AE1122">
        <v>0</v>
      </c>
      <c r="AF1122">
        <v>0</v>
      </c>
      <c r="AG1122">
        <v>1</v>
      </c>
      <c r="AH1122">
        <v>685</v>
      </c>
      <c r="AI1122">
        <v>325</v>
      </c>
      <c r="AJ1122">
        <v>330</v>
      </c>
      <c r="AK1122">
        <v>30</v>
      </c>
    </row>
    <row r="1123" spans="1:37" x14ac:dyDescent="0.2">
      <c r="A1123">
        <v>844341</v>
      </c>
      <c r="B1123" t="s">
        <v>482</v>
      </c>
      <c r="C1123">
        <v>21</v>
      </c>
      <c r="D1123" t="s">
        <v>2030</v>
      </c>
      <c r="E1123" t="s">
        <v>523</v>
      </c>
      <c r="F1123" t="s">
        <v>2032</v>
      </c>
      <c r="G1123" t="s">
        <v>2156</v>
      </c>
      <c r="H1123">
        <v>1</v>
      </c>
      <c r="I1123">
        <v>1</v>
      </c>
      <c r="J1123">
        <v>0</v>
      </c>
      <c r="K1123">
        <v>22</v>
      </c>
      <c r="L1123">
        <v>21</v>
      </c>
      <c r="M1123">
        <v>1</v>
      </c>
      <c r="N1123">
        <v>0</v>
      </c>
      <c r="O1123">
        <v>22</v>
      </c>
      <c r="P1123">
        <v>22</v>
      </c>
      <c r="Q1123">
        <v>104.7619</v>
      </c>
      <c r="R1123">
        <v>1</v>
      </c>
      <c r="S1123">
        <v>24</v>
      </c>
      <c r="T1123">
        <v>4</v>
      </c>
      <c r="U1123">
        <v>0</v>
      </c>
      <c r="W1123">
        <v>1</v>
      </c>
      <c r="Y1123">
        <v>1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123</v>
      </c>
      <c r="AI1123">
        <v>53</v>
      </c>
      <c r="AJ1123">
        <v>70</v>
      </c>
      <c r="AK1123">
        <v>0</v>
      </c>
    </row>
    <row r="1124" spans="1:37" x14ac:dyDescent="0.2">
      <c r="A1124">
        <v>502460</v>
      </c>
      <c r="B1124" t="s">
        <v>482</v>
      </c>
      <c r="C1124">
        <v>21</v>
      </c>
      <c r="D1124" t="s">
        <v>2030</v>
      </c>
      <c r="E1124" t="s">
        <v>1281</v>
      </c>
      <c r="F1124" t="s">
        <v>2032</v>
      </c>
      <c r="G1124" t="s">
        <v>2156</v>
      </c>
      <c r="H1124">
        <v>1</v>
      </c>
      <c r="I1124">
        <v>1</v>
      </c>
      <c r="J1124">
        <v>0</v>
      </c>
      <c r="K1124">
        <v>12</v>
      </c>
      <c r="L1124">
        <v>10</v>
      </c>
      <c r="M1124">
        <v>0</v>
      </c>
      <c r="N1124">
        <v>1</v>
      </c>
      <c r="O1124">
        <v>12</v>
      </c>
      <c r="P1124">
        <v>12</v>
      </c>
      <c r="Q1124">
        <v>120</v>
      </c>
      <c r="R1124">
        <v>1</v>
      </c>
      <c r="S1124">
        <v>0</v>
      </c>
      <c r="T1124">
        <v>0</v>
      </c>
      <c r="U1124">
        <v>0</v>
      </c>
      <c r="Y1124">
        <v>0</v>
      </c>
      <c r="Z1124">
        <v>0</v>
      </c>
      <c r="AA1124">
        <v>0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44</v>
      </c>
      <c r="AI1124">
        <v>34</v>
      </c>
      <c r="AJ1124">
        <v>0</v>
      </c>
      <c r="AK1124">
        <v>10</v>
      </c>
    </row>
    <row r="1125" spans="1:37" x14ac:dyDescent="0.2">
      <c r="A1125">
        <v>844397</v>
      </c>
      <c r="B1125" t="s">
        <v>482</v>
      </c>
      <c r="C1125">
        <v>21</v>
      </c>
      <c r="D1125" t="s">
        <v>2030</v>
      </c>
      <c r="E1125" t="s">
        <v>1380</v>
      </c>
      <c r="F1125" t="s">
        <v>2048</v>
      </c>
      <c r="G1125" t="s">
        <v>2156</v>
      </c>
      <c r="H1125">
        <v>9</v>
      </c>
      <c r="I1125">
        <v>9</v>
      </c>
      <c r="J1125">
        <v>2</v>
      </c>
      <c r="K1125">
        <v>109</v>
      </c>
      <c r="L1125">
        <v>108</v>
      </c>
      <c r="M1125">
        <v>4</v>
      </c>
      <c r="N1125">
        <v>8</v>
      </c>
      <c r="O1125">
        <v>31</v>
      </c>
      <c r="P1125">
        <v>15.571400000000001</v>
      </c>
      <c r="Q1125">
        <v>100.9259</v>
      </c>
      <c r="R1125">
        <v>9</v>
      </c>
      <c r="S1125">
        <v>123</v>
      </c>
      <c r="T1125">
        <v>130</v>
      </c>
      <c r="U1125">
        <v>7</v>
      </c>
      <c r="V1125">
        <v>18.571400000000001</v>
      </c>
      <c r="W1125">
        <v>6.3414999999999999</v>
      </c>
      <c r="X1125" s="1">
        <v>43516</v>
      </c>
      <c r="Y1125">
        <v>0</v>
      </c>
      <c r="Z1125">
        <v>11</v>
      </c>
      <c r="AA1125">
        <v>4</v>
      </c>
      <c r="AB1125">
        <v>0</v>
      </c>
      <c r="AC1125">
        <v>6</v>
      </c>
      <c r="AD1125">
        <v>0</v>
      </c>
      <c r="AE1125">
        <v>0</v>
      </c>
      <c r="AF1125">
        <v>0</v>
      </c>
      <c r="AG1125">
        <v>3</v>
      </c>
      <c r="AH1125">
        <v>599</v>
      </c>
      <c r="AI1125">
        <v>309</v>
      </c>
      <c r="AJ1125">
        <v>200</v>
      </c>
      <c r="AK1125">
        <v>90</v>
      </c>
    </row>
    <row r="1126" spans="1:37" x14ac:dyDescent="0.2">
      <c r="A1126">
        <v>517500</v>
      </c>
      <c r="B1126" t="s">
        <v>482</v>
      </c>
      <c r="C1126">
        <v>21</v>
      </c>
      <c r="D1126" t="s">
        <v>2030</v>
      </c>
      <c r="E1126" t="s">
        <v>2034</v>
      </c>
      <c r="F1126" t="s">
        <v>2035</v>
      </c>
      <c r="G1126" t="s">
        <v>2156</v>
      </c>
      <c r="H1126">
        <v>10</v>
      </c>
      <c r="I1126">
        <v>10</v>
      </c>
      <c r="J1126">
        <v>3</v>
      </c>
      <c r="K1126">
        <v>78</v>
      </c>
      <c r="L1126">
        <v>85</v>
      </c>
      <c r="M1126">
        <v>3</v>
      </c>
      <c r="N1126">
        <v>6</v>
      </c>
      <c r="O1126">
        <v>22</v>
      </c>
      <c r="P1126">
        <v>11.142899999999999</v>
      </c>
      <c r="Q1126">
        <v>91.764700000000005</v>
      </c>
      <c r="R1126">
        <v>10</v>
      </c>
      <c r="S1126">
        <v>210</v>
      </c>
      <c r="T1126">
        <v>162</v>
      </c>
      <c r="U1126">
        <v>15</v>
      </c>
      <c r="V1126">
        <v>10.8</v>
      </c>
      <c r="W1126">
        <v>4.6285999999999996</v>
      </c>
      <c r="X1126" s="1">
        <v>43559</v>
      </c>
      <c r="Y1126">
        <v>2</v>
      </c>
      <c r="Z1126">
        <v>9</v>
      </c>
      <c r="AA1126">
        <v>11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1</v>
      </c>
      <c r="AH1126">
        <v>753</v>
      </c>
      <c r="AI1126">
        <v>163</v>
      </c>
      <c r="AJ1126">
        <v>580</v>
      </c>
      <c r="AK1126">
        <v>10</v>
      </c>
    </row>
    <row r="1127" spans="1:37" x14ac:dyDescent="0.2">
      <c r="A1127">
        <v>553302</v>
      </c>
      <c r="B1127" t="s">
        <v>482</v>
      </c>
      <c r="C1127">
        <v>21</v>
      </c>
      <c r="D1127" t="s">
        <v>2030</v>
      </c>
      <c r="E1127" t="s">
        <v>2044</v>
      </c>
      <c r="F1127" t="s">
        <v>928</v>
      </c>
      <c r="G1127" t="s">
        <v>2156</v>
      </c>
      <c r="H1127">
        <v>2</v>
      </c>
      <c r="I1127">
        <v>2</v>
      </c>
      <c r="J1127">
        <v>0</v>
      </c>
      <c r="K1127">
        <v>1</v>
      </c>
      <c r="L1127">
        <v>7</v>
      </c>
      <c r="M1127">
        <v>0</v>
      </c>
      <c r="N1127">
        <v>0</v>
      </c>
      <c r="O1127">
        <v>1</v>
      </c>
      <c r="P1127">
        <v>0.5</v>
      </c>
      <c r="Q1127">
        <v>14.2857</v>
      </c>
      <c r="R1127">
        <v>2</v>
      </c>
      <c r="S1127">
        <v>0</v>
      </c>
      <c r="T1127">
        <v>0</v>
      </c>
      <c r="U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-9</v>
      </c>
      <c r="AI1127">
        <v>-9</v>
      </c>
      <c r="AJ1127">
        <v>0</v>
      </c>
      <c r="AK1127">
        <v>0</v>
      </c>
    </row>
    <row r="1128" spans="1:37" x14ac:dyDescent="0.2">
      <c r="A1128">
        <v>517501</v>
      </c>
      <c r="B1128" t="s">
        <v>482</v>
      </c>
      <c r="C1128">
        <v>21</v>
      </c>
      <c r="D1128" t="s">
        <v>2030</v>
      </c>
      <c r="E1128" t="s">
        <v>2036</v>
      </c>
      <c r="F1128" t="s">
        <v>2037</v>
      </c>
      <c r="G1128" t="s">
        <v>2156</v>
      </c>
      <c r="H1128">
        <v>10</v>
      </c>
      <c r="I1128">
        <v>10</v>
      </c>
      <c r="J1128">
        <v>1</v>
      </c>
      <c r="K1128">
        <v>61</v>
      </c>
      <c r="L1128">
        <v>107</v>
      </c>
      <c r="M1128">
        <v>3</v>
      </c>
      <c r="N1128">
        <v>1</v>
      </c>
      <c r="O1128">
        <v>16</v>
      </c>
      <c r="P1128">
        <v>6.7778</v>
      </c>
      <c r="Q1128">
        <v>57.009300000000003</v>
      </c>
      <c r="R1128">
        <v>10</v>
      </c>
      <c r="S1128">
        <v>0</v>
      </c>
      <c r="T1128">
        <v>0</v>
      </c>
      <c r="U1128">
        <v>0</v>
      </c>
      <c r="Y1128">
        <v>0</v>
      </c>
      <c r="Z1128">
        <v>0</v>
      </c>
      <c r="AA1128">
        <v>0</v>
      </c>
      <c r="AB1128">
        <v>0</v>
      </c>
      <c r="AC1128">
        <v>4</v>
      </c>
      <c r="AD1128">
        <v>0</v>
      </c>
      <c r="AE1128">
        <v>17</v>
      </c>
      <c r="AF1128">
        <v>0</v>
      </c>
      <c r="AG1128">
        <v>1</v>
      </c>
      <c r="AH1128">
        <v>296</v>
      </c>
      <c r="AI1128">
        <v>76</v>
      </c>
      <c r="AJ1128">
        <v>0</v>
      </c>
      <c r="AK1128">
        <v>220</v>
      </c>
    </row>
    <row r="1129" spans="1:37" x14ac:dyDescent="0.2">
      <c r="A1129">
        <v>1272845</v>
      </c>
      <c r="B1129" t="s">
        <v>482</v>
      </c>
      <c r="C1129">
        <v>21</v>
      </c>
      <c r="D1129" t="s">
        <v>2030</v>
      </c>
      <c r="E1129" t="s">
        <v>623</v>
      </c>
      <c r="F1129" t="s">
        <v>2051</v>
      </c>
      <c r="G1129" t="s">
        <v>2156</v>
      </c>
      <c r="H1129">
        <v>8</v>
      </c>
      <c r="I1129">
        <v>8</v>
      </c>
      <c r="J1129">
        <v>1</v>
      </c>
      <c r="K1129">
        <v>74</v>
      </c>
      <c r="L1129">
        <v>129</v>
      </c>
      <c r="M1129">
        <v>5</v>
      </c>
      <c r="N1129">
        <v>0</v>
      </c>
      <c r="O1129">
        <v>33</v>
      </c>
      <c r="P1129">
        <v>10.571400000000001</v>
      </c>
      <c r="Q1129">
        <v>57.3643</v>
      </c>
      <c r="R1129">
        <v>8</v>
      </c>
      <c r="S1129">
        <v>0</v>
      </c>
      <c r="T1129">
        <v>0</v>
      </c>
      <c r="U1129">
        <v>0</v>
      </c>
      <c r="Y1129">
        <v>0</v>
      </c>
      <c r="Z1129">
        <v>0</v>
      </c>
      <c r="AA1129">
        <v>0</v>
      </c>
      <c r="AB1129">
        <v>0</v>
      </c>
      <c r="AC1129">
        <v>3</v>
      </c>
      <c r="AD1129">
        <v>0</v>
      </c>
      <c r="AE1129">
        <v>0</v>
      </c>
      <c r="AF1129">
        <v>1</v>
      </c>
      <c r="AG1129">
        <v>0</v>
      </c>
      <c r="AH1129">
        <v>159</v>
      </c>
      <c r="AI1129">
        <v>109</v>
      </c>
      <c r="AJ1129">
        <v>0</v>
      </c>
      <c r="AK1129">
        <v>50</v>
      </c>
    </row>
    <row r="1130" spans="1:37" x14ac:dyDescent="0.2">
      <c r="A1130">
        <v>553296</v>
      </c>
      <c r="B1130" t="s">
        <v>482</v>
      </c>
      <c r="C1130">
        <v>21</v>
      </c>
      <c r="D1130" t="s">
        <v>2030</v>
      </c>
      <c r="E1130" t="s">
        <v>631</v>
      </c>
      <c r="F1130" t="s">
        <v>2043</v>
      </c>
      <c r="G1130" t="s">
        <v>2156</v>
      </c>
      <c r="H1130">
        <v>7</v>
      </c>
      <c r="I1130">
        <v>7</v>
      </c>
      <c r="J1130">
        <v>5</v>
      </c>
      <c r="K1130">
        <v>2</v>
      </c>
      <c r="L1130">
        <v>6</v>
      </c>
      <c r="M1130">
        <v>0</v>
      </c>
      <c r="N1130">
        <v>0</v>
      </c>
      <c r="O1130">
        <v>2</v>
      </c>
      <c r="P1130">
        <v>1</v>
      </c>
      <c r="Q1130">
        <v>33.333300000000001</v>
      </c>
      <c r="R1130">
        <v>7</v>
      </c>
      <c r="S1130">
        <v>60</v>
      </c>
      <c r="T1130">
        <v>59</v>
      </c>
      <c r="U1130">
        <v>5</v>
      </c>
      <c r="V1130">
        <v>11.8</v>
      </c>
      <c r="W1130">
        <v>5.9</v>
      </c>
      <c r="X1130" s="1">
        <v>43521</v>
      </c>
      <c r="Y1130">
        <v>0</v>
      </c>
      <c r="Z1130">
        <v>5</v>
      </c>
      <c r="AA1130">
        <v>1</v>
      </c>
      <c r="AB1130">
        <v>0</v>
      </c>
      <c r="AC1130">
        <v>1</v>
      </c>
      <c r="AD1130">
        <v>0</v>
      </c>
      <c r="AE1130">
        <v>0</v>
      </c>
      <c r="AF1130">
        <v>0</v>
      </c>
      <c r="AG1130">
        <v>0</v>
      </c>
      <c r="AH1130">
        <v>152</v>
      </c>
      <c r="AI1130">
        <v>2</v>
      </c>
      <c r="AJ1130">
        <v>140</v>
      </c>
      <c r="AK1130">
        <v>10</v>
      </c>
    </row>
    <row r="1131" spans="1:37" x14ac:dyDescent="0.2">
      <c r="A1131">
        <v>516062</v>
      </c>
      <c r="B1131" t="s">
        <v>482</v>
      </c>
      <c r="C1131">
        <v>21</v>
      </c>
      <c r="D1131" t="s">
        <v>2030</v>
      </c>
      <c r="E1131" t="s">
        <v>2033</v>
      </c>
      <c r="F1131" t="s">
        <v>899</v>
      </c>
      <c r="G1131" t="s">
        <v>2156</v>
      </c>
      <c r="H1131">
        <v>8</v>
      </c>
      <c r="I1131">
        <v>8</v>
      </c>
      <c r="J1131">
        <v>2</v>
      </c>
      <c r="K1131">
        <v>60</v>
      </c>
      <c r="L1131">
        <v>60</v>
      </c>
      <c r="M1131">
        <v>1</v>
      </c>
      <c r="N1131">
        <v>4</v>
      </c>
      <c r="O1131">
        <v>28</v>
      </c>
      <c r="P1131">
        <v>10</v>
      </c>
      <c r="Q1131">
        <v>100</v>
      </c>
      <c r="R1131">
        <v>8</v>
      </c>
      <c r="S1131">
        <v>140</v>
      </c>
      <c r="T1131">
        <v>114</v>
      </c>
      <c r="U1131">
        <v>5</v>
      </c>
      <c r="V1131">
        <v>22.8</v>
      </c>
      <c r="W1131">
        <v>4.8856999999999999</v>
      </c>
      <c r="X1131" s="1">
        <v>43516</v>
      </c>
      <c r="Y1131">
        <v>0</v>
      </c>
      <c r="Z1131">
        <v>11</v>
      </c>
      <c r="AA1131">
        <v>3</v>
      </c>
      <c r="AB1131">
        <v>0</v>
      </c>
      <c r="AC1131">
        <v>4</v>
      </c>
      <c r="AD1131">
        <v>0</v>
      </c>
      <c r="AE1131">
        <v>0</v>
      </c>
      <c r="AF1131">
        <v>0</v>
      </c>
      <c r="AG1131">
        <v>5</v>
      </c>
      <c r="AH1131">
        <v>399</v>
      </c>
      <c r="AI1131">
        <v>149</v>
      </c>
      <c r="AJ1131">
        <v>160</v>
      </c>
      <c r="AK1131">
        <v>90</v>
      </c>
    </row>
    <row r="1132" spans="1:37" x14ac:dyDescent="0.2">
      <c r="A1132">
        <v>1285915</v>
      </c>
      <c r="B1132" t="s">
        <v>482</v>
      </c>
      <c r="C1132">
        <v>21</v>
      </c>
      <c r="D1132" t="s">
        <v>435</v>
      </c>
      <c r="E1132" t="s">
        <v>2076</v>
      </c>
      <c r="F1132" t="s">
        <v>2077</v>
      </c>
      <c r="G1132" t="s">
        <v>2156</v>
      </c>
      <c r="H1132">
        <v>3</v>
      </c>
      <c r="I1132">
        <v>3</v>
      </c>
      <c r="J1132">
        <v>1</v>
      </c>
      <c r="K1132">
        <v>5</v>
      </c>
      <c r="L1132">
        <v>12</v>
      </c>
      <c r="M1132">
        <v>0</v>
      </c>
      <c r="N1132">
        <v>0</v>
      </c>
      <c r="O1132">
        <v>3</v>
      </c>
      <c r="P1132">
        <v>2.5</v>
      </c>
      <c r="Q1132">
        <v>41.666699999999999</v>
      </c>
      <c r="R1132">
        <v>3</v>
      </c>
      <c r="S1132">
        <v>0</v>
      </c>
      <c r="T1132">
        <v>0</v>
      </c>
      <c r="U1132">
        <v>0</v>
      </c>
      <c r="Y1132">
        <v>0</v>
      </c>
      <c r="Z1132">
        <v>0</v>
      </c>
      <c r="AA1132">
        <v>0</v>
      </c>
      <c r="AB1132">
        <v>0</v>
      </c>
      <c r="AC1132">
        <v>2</v>
      </c>
      <c r="AD1132">
        <v>0</v>
      </c>
      <c r="AE1132">
        <v>1</v>
      </c>
      <c r="AF1132">
        <v>0</v>
      </c>
      <c r="AG1132">
        <v>0</v>
      </c>
      <c r="AH1132">
        <v>35</v>
      </c>
      <c r="AI1132">
        <v>5</v>
      </c>
      <c r="AJ1132">
        <v>0</v>
      </c>
      <c r="AK1132">
        <v>30</v>
      </c>
    </row>
    <row r="1133" spans="1:37" x14ac:dyDescent="0.2">
      <c r="A1133">
        <v>514455</v>
      </c>
      <c r="B1133" t="s">
        <v>482</v>
      </c>
      <c r="C1133">
        <v>21</v>
      </c>
      <c r="D1133" t="s">
        <v>435</v>
      </c>
      <c r="E1133" t="s">
        <v>2067</v>
      </c>
      <c r="F1133" t="s">
        <v>504</v>
      </c>
      <c r="G1133" t="s">
        <v>2156</v>
      </c>
      <c r="H1133">
        <v>11</v>
      </c>
      <c r="I1133">
        <v>11</v>
      </c>
      <c r="J1133">
        <v>3</v>
      </c>
      <c r="K1133">
        <v>47</v>
      </c>
      <c r="L1133">
        <v>54</v>
      </c>
      <c r="M1133">
        <v>2</v>
      </c>
      <c r="N1133">
        <v>3</v>
      </c>
      <c r="O1133">
        <v>15</v>
      </c>
      <c r="P1133">
        <v>5.875</v>
      </c>
      <c r="Q1133">
        <v>87.037000000000006</v>
      </c>
      <c r="R1133">
        <v>11</v>
      </c>
      <c r="S1133">
        <v>0</v>
      </c>
      <c r="T1133">
        <v>0</v>
      </c>
      <c r="U1133">
        <v>0</v>
      </c>
      <c r="Y1133">
        <v>0</v>
      </c>
      <c r="Z1133">
        <v>0</v>
      </c>
      <c r="AA1133">
        <v>0</v>
      </c>
      <c r="AB1133">
        <v>0</v>
      </c>
      <c r="AC1133">
        <v>6</v>
      </c>
      <c r="AD1133">
        <v>0</v>
      </c>
      <c r="AE1133">
        <v>0</v>
      </c>
      <c r="AF1133">
        <v>0</v>
      </c>
      <c r="AG1133">
        <v>1</v>
      </c>
      <c r="AH1133">
        <v>155</v>
      </c>
      <c r="AI1133">
        <v>85</v>
      </c>
      <c r="AJ1133">
        <v>0</v>
      </c>
      <c r="AK1133">
        <v>70</v>
      </c>
    </row>
    <row r="1134" spans="1:37" x14ac:dyDescent="0.2">
      <c r="A1134">
        <v>512690</v>
      </c>
      <c r="B1134" t="s">
        <v>482</v>
      </c>
      <c r="C1134">
        <v>21</v>
      </c>
      <c r="D1134" t="s">
        <v>435</v>
      </c>
      <c r="E1134" t="s">
        <v>2058</v>
      </c>
      <c r="F1134" t="s">
        <v>1783</v>
      </c>
      <c r="G1134" t="s">
        <v>2156</v>
      </c>
      <c r="H1134">
        <v>9</v>
      </c>
      <c r="I1134">
        <v>9</v>
      </c>
      <c r="J1134">
        <v>6</v>
      </c>
      <c r="K1134">
        <v>25</v>
      </c>
      <c r="L1134">
        <v>57</v>
      </c>
      <c r="M1134">
        <v>0</v>
      </c>
      <c r="N1134">
        <v>0</v>
      </c>
      <c r="O1134">
        <v>18</v>
      </c>
      <c r="P1134">
        <v>8.3332999999999995</v>
      </c>
      <c r="Q1134">
        <v>43.8596</v>
      </c>
      <c r="R1134">
        <v>9</v>
      </c>
      <c r="S1134">
        <v>162</v>
      </c>
      <c r="T1134">
        <v>124</v>
      </c>
      <c r="U1134">
        <v>10</v>
      </c>
      <c r="V1134">
        <v>12.4</v>
      </c>
      <c r="W1134">
        <v>4.5926</v>
      </c>
      <c r="X1134" s="1">
        <v>43553</v>
      </c>
      <c r="Y1134">
        <v>3</v>
      </c>
      <c r="Z1134">
        <v>6</v>
      </c>
      <c r="AA1134">
        <v>0</v>
      </c>
      <c r="AB1134">
        <v>0</v>
      </c>
      <c r="AC1134">
        <v>8</v>
      </c>
      <c r="AD1134">
        <v>0</v>
      </c>
      <c r="AE1134">
        <v>0</v>
      </c>
      <c r="AF1134">
        <v>0</v>
      </c>
      <c r="AG1134">
        <v>1</v>
      </c>
      <c r="AH1134">
        <v>565</v>
      </c>
      <c r="AI1134">
        <v>15</v>
      </c>
      <c r="AJ1134">
        <v>460</v>
      </c>
      <c r="AK1134">
        <v>90</v>
      </c>
    </row>
    <row r="1135" spans="1:37" x14ac:dyDescent="0.2">
      <c r="A1135">
        <v>514454</v>
      </c>
      <c r="B1135" t="s">
        <v>482</v>
      </c>
      <c r="C1135">
        <v>21</v>
      </c>
      <c r="D1135" t="s">
        <v>435</v>
      </c>
      <c r="E1135" t="s">
        <v>2065</v>
      </c>
      <c r="F1135" t="s">
        <v>2066</v>
      </c>
      <c r="G1135" t="s">
        <v>2156</v>
      </c>
      <c r="H1135">
        <v>11</v>
      </c>
      <c r="I1135">
        <v>11</v>
      </c>
      <c r="J1135">
        <v>2</v>
      </c>
      <c r="K1135">
        <v>88</v>
      </c>
      <c r="L1135">
        <v>125</v>
      </c>
      <c r="M1135">
        <v>7</v>
      </c>
      <c r="N1135">
        <v>2</v>
      </c>
      <c r="O1135">
        <v>16</v>
      </c>
      <c r="P1135">
        <v>9.7777999999999992</v>
      </c>
      <c r="Q1135">
        <v>70.400000000000006</v>
      </c>
      <c r="R1135">
        <v>11</v>
      </c>
      <c r="S1135">
        <v>206</v>
      </c>
      <c r="T1135">
        <v>132</v>
      </c>
      <c r="U1135">
        <v>12</v>
      </c>
      <c r="V1135">
        <v>11</v>
      </c>
      <c r="W1135">
        <v>3.8447</v>
      </c>
      <c r="X1135" s="1">
        <v>43564</v>
      </c>
      <c r="Y1135">
        <v>0</v>
      </c>
      <c r="Z1135">
        <v>14</v>
      </c>
      <c r="AA1135">
        <v>5</v>
      </c>
      <c r="AB1135">
        <v>0</v>
      </c>
      <c r="AC1135">
        <v>4</v>
      </c>
      <c r="AD1135">
        <v>0</v>
      </c>
      <c r="AE1135">
        <v>1</v>
      </c>
      <c r="AF1135">
        <v>2</v>
      </c>
      <c r="AG1135">
        <v>1</v>
      </c>
      <c r="AH1135">
        <v>679</v>
      </c>
      <c r="AI1135">
        <v>149</v>
      </c>
      <c r="AJ1135">
        <v>430</v>
      </c>
      <c r="AK1135">
        <v>100</v>
      </c>
    </row>
    <row r="1136" spans="1:37" x14ac:dyDescent="0.2">
      <c r="A1136">
        <v>514462</v>
      </c>
      <c r="B1136" t="s">
        <v>482</v>
      </c>
      <c r="C1136">
        <v>21</v>
      </c>
      <c r="D1136" t="s">
        <v>435</v>
      </c>
      <c r="E1136" t="s">
        <v>2068</v>
      </c>
      <c r="F1136" t="s">
        <v>2069</v>
      </c>
      <c r="G1136" t="s">
        <v>2156</v>
      </c>
      <c r="H1136">
        <v>9</v>
      </c>
      <c r="I1136">
        <v>9</v>
      </c>
      <c r="J1136">
        <v>6</v>
      </c>
      <c r="K1136">
        <v>7</v>
      </c>
      <c r="L1136">
        <v>16</v>
      </c>
      <c r="M1136">
        <v>0</v>
      </c>
      <c r="N1136">
        <v>0</v>
      </c>
      <c r="O1136">
        <v>3</v>
      </c>
      <c r="P1136">
        <v>2.3332999999999999</v>
      </c>
      <c r="Q1136">
        <v>43.75</v>
      </c>
      <c r="R1136">
        <v>9</v>
      </c>
      <c r="S1136">
        <v>120</v>
      </c>
      <c r="T1136">
        <v>79</v>
      </c>
      <c r="U1136">
        <v>10</v>
      </c>
      <c r="V1136">
        <v>7.9</v>
      </c>
      <c r="W1136">
        <v>3.95</v>
      </c>
      <c r="X1136" s="1">
        <v>43532</v>
      </c>
      <c r="Y1136">
        <v>0</v>
      </c>
      <c r="Z1136">
        <v>5</v>
      </c>
      <c r="AA1136">
        <v>3</v>
      </c>
      <c r="AB1136">
        <v>0</v>
      </c>
      <c r="AC1136">
        <v>1</v>
      </c>
      <c r="AD1136">
        <v>0</v>
      </c>
      <c r="AE1136">
        <v>0</v>
      </c>
      <c r="AF1136">
        <v>0</v>
      </c>
      <c r="AG1136">
        <v>1</v>
      </c>
      <c r="AH1136">
        <v>357</v>
      </c>
      <c r="AI1136">
        <v>7</v>
      </c>
      <c r="AJ1136">
        <v>330</v>
      </c>
      <c r="AK1136">
        <v>20</v>
      </c>
    </row>
    <row r="1137" spans="1:37" x14ac:dyDescent="0.2">
      <c r="A1137">
        <v>514452</v>
      </c>
      <c r="B1137" t="s">
        <v>482</v>
      </c>
      <c r="C1137">
        <v>21</v>
      </c>
      <c r="D1137" t="s">
        <v>435</v>
      </c>
      <c r="E1137" t="s">
        <v>2063</v>
      </c>
      <c r="F1137" t="s">
        <v>2064</v>
      </c>
      <c r="G1137" t="s">
        <v>2156</v>
      </c>
      <c r="H1137">
        <v>3</v>
      </c>
      <c r="I1137">
        <v>3</v>
      </c>
      <c r="J1137">
        <v>0</v>
      </c>
      <c r="K1137">
        <v>33</v>
      </c>
      <c r="L1137">
        <v>33</v>
      </c>
      <c r="M1137">
        <v>0</v>
      </c>
      <c r="N1137">
        <v>2</v>
      </c>
      <c r="O1137">
        <v>24</v>
      </c>
      <c r="P1137">
        <v>11</v>
      </c>
      <c r="Q1137">
        <v>100</v>
      </c>
      <c r="R1137">
        <v>3</v>
      </c>
      <c r="S1137">
        <v>66</v>
      </c>
      <c r="T1137">
        <v>28</v>
      </c>
      <c r="U1137">
        <v>6</v>
      </c>
      <c r="V1137">
        <v>4.6666999999999996</v>
      </c>
      <c r="W1137">
        <v>2.5455000000000001</v>
      </c>
      <c r="X1137" s="1">
        <v>43510</v>
      </c>
      <c r="Y1137">
        <v>0</v>
      </c>
      <c r="Z1137">
        <v>4</v>
      </c>
      <c r="AA1137">
        <v>1</v>
      </c>
      <c r="AB1137">
        <v>0</v>
      </c>
      <c r="AC1137">
        <v>1</v>
      </c>
      <c r="AD1137">
        <v>0</v>
      </c>
      <c r="AE1137">
        <v>0</v>
      </c>
      <c r="AF1137">
        <v>0</v>
      </c>
      <c r="AG1137">
        <v>0</v>
      </c>
      <c r="AH1137">
        <v>317</v>
      </c>
      <c r="AI1137">
        <v>87</v>
      </c>
      <c r="AJ1137">
        <v>220</v>
      </c>
      <c r="AK1137">
        <v>10</v>
      </c>
    </row>
    <row r="1138" spans="1:37" x14ac:dyDescent="0.2">
      <c r="A1138">
        <v>1286240</v>
      </c>
      <c r="B1138" t="s">
        <v>482</v>
      </c>
      <c r="C1138">
        <v>21</v>
      </c>
      <c r="D1138" t="s">
        <v>435</v>
      </c>
      <c r="E1138" t="s">
        <v>2078</v>
      </c>
      <c r="F1138" t="s">
        <v>508</v>
      </c>
      <c r="G1138" t="s">
        <v>2156</v>
      </c>
      <c r="H1138">
        <v>2</v>
      </c>
      <c r="I1138">
        <v>2</v>
      </c>
      <c r="J1138">
        <v>1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2</v>
      </c>
      <c r="S1138">
        <v>0</v>
      </c>
      <c r="T1138">
        <v>0</v>
      </c>
      <c r="U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-10</v>
      </c>
      <c r="AI1138">
        <v>-10</v>
      </c>
      <c r="AJ1138">
        <v>0</v>
      </c>
      <c r="AK1138">
        <v>0</v>
      </c>
    </row>
    <row r="1139" spans="1:37" x14ac:dyDescent="0.2">
      <c r="A1139">
        <v>514460</v>
      </c>
      <c r="B1139" t="s">
        <v>482</v>
      </c>
      <c r="C1139">
        <v>21</v>
      </c>
      <c r="D1139" t="s">
        <v>435</v>
      </c>
      <c r="E1139" t="s">
        <v>672</v>
      </c>
      <c r="F1139" t="s">
        <v>518</v>
      </c>
      <c r="G1139" t="s">
        <v>2156</v>
      </c>
      <c r="H1139">
        <v>4</v>
      </c>
      <c r="I1139">
        <v>4</v>
      </c>
      <c r="J1139">
        <v>0</v>
      </c>
      <c r="K1139">
        <v>22</v>
      </c>
      <c r="L1139">
        <v>18</v>
      </c>
      <c r="M1139">
        <v>3</v>
      </c>
      <c r="N1139">
        <v>0</v>
      </c>
      <c r="O1139">
        <v>15</v>
      </c>
      <c r="P1139">
        <v>5.5</v>
      </c>
      <c r="Q1139">
        <v>122.2222</v>
      </c>
      <c r="R1139">
        <v>4</v>
      </c>
      <c r="S1139">
        <v>0</v>
      </c>
      <c r="T1139">
        <v>0</v>
      </c>
      <c r="U1139">
        <v>0</v>
      </c>
      <c r="Y1139">
        <v>0</v>
      </c>
      <c r="Z1139">
        <v>0</v>
      </c>
      <c r="AA1139">
        <v>0</v>
      </c>
      <c r="AB1139">
        <v>0</v>
      </c>
      <c r="AC1139">
        <v>4</v>
      </c>
      <c r="AD1139">
        <v>0</v>
      </c>
      <c r="AE1139">
        <v>0</v>
      </c>
      <c r="AF1139">
        <v>0</v>
      </c>
      <c r="AG1139">
        <v>0</v>
      </c>
      <c r="AH1139">
        <v>105</v>
      </c>
      <c r="AI1139">
        <v>65</v>
      </c>
      <c r="AJ1139">
        <v>0</v>
      </c>
      <c r="AK1139">
        <v>40</v>
      </c>
    </row>
    <row r="1140" spans="1:37" x14ac:dyDescent="0.2">
      <c r="A1140">
        <v>514336</v>
      </c>
      <c r="B1140" t="s">
        <v>482</v>
      </c>
      <c r="C1140">
        <v>21</v>
      </c>
      <c r="D1140" t="s">
        <v>435</v>
      </c>
      <c r="E1140" t="s">
        <v>655</v>
      </c>
      <c r="F1140" t="s">
        <v>2059</v>
      </c>
      <c r="G1140" t="s">
        <v>2156</v>
      </c>
      <c r="H1140">
        <v>9</v>
      </c>
      <c r="I1140">
        <v>9</v>
      </c>
      <c r="J1140">
        <v>1</v>
      </c>
      <c r="K1140">
        <v>32</v>
      </c>
      <c r="L1140">
        <v>71</v>
      </c>
      <c r="M1140">
        <v>2</v>
      </c>
      <c r="N1140">
        <v>0</v>
      </c>
      <c r="O1140">
        <v>13</v>
      </c>
      <c r="P1140">
        <v>4</v>
      </c>
      <c r="Q1140">
        <v>45.070399999999999</v>
      </c>
      <c r="R1140">
        <v>9</v>
      </c>
      <c r="S1140">
        <v>0</v>
      </c>
      <c r="T1140">
        <v>0</v>
      </c>
      <c r="U1140">
        <v>0</v>
      </c>
      <c r="Y1140">
        <v>0</v>
      </c>
      <c r="Z1140">
        <v>0</v>
      </c>
      <c r="AA1140">
        <v>0</v>
      </c>
      <c r="AB1140">
        <v>0</v>
      </c>
      <c r="AC1140">
        <v>4</v>
      </c>
      <c r="AD1140">
        <v>0</v>
      </c>
      <c r="AE1140">
        <v>0</v>
      </c>
      <c r="AF1140">
        <v>1</v>
      </c>
      <c r="AG1140">
        <v>1</v>
      </c>
      <c r="AH1140">
        <v>104</v>
      </c>
      <c r="AI1140">
        <v>34</v>
      </c>
      <c r="AJ1140">
        <v>0</v>
      </c>
      <c r="AK1140">
        <v>70</v>
      </c>
    </row>
    <row r="1141" spans="1:37" x14ac:dyDescent="0.2">
      <c r="A1141">
        <v>590761</v>
      </c>
      <c r="B1141" t="s">
        <v>482</v>
      </c>
      <c r="C1141">
        <v>21</v>
      </c>
      <c r="D1141" t="s">
        <v>435</v>
      </c>
      <c r="E1141" t="s">
        <v>576</v>
      </c>
      <c r="F1141" t="s">
        <v>2070</v>
      </c>
      <c r="G1141" t="s">
        <v>2156</v>
      </c>
      <c r="H1141">
        <v>7</v>
      </c>
      <c r="I1141">
        <v>7</v>
      </c>
      <c r="J1141">
        <v>2</v>
      </c>
      <c r="K1141">
        <v>44</v>
      </c>
      <c r="L1141">
        <v>57</v>
      </c>
      <c r="M1141">
        <v>1</v>
      </c>
      <c r="N1141">
        <v>1</v>
      </c>
      <c r="O1141">
        <v>21</v>
      </c>
      <c r="P1141">
        <v>8.8000000000000007</v>
      </c>
      <c r="Q1141">
        <v>77.192999999999998</v>
      </c>
      <c r="R1141">
        <v>7</v>
      </c>
      <c r="S1141">
        <v>0</v>
      </c>
      <c r="T1141">
        <v>0</v>
      </c>
      <c r="U1141">
        <v>0</v>
      </c>
      <c r="Y1141">
        <v>0</v>
      </c>
      <c r="Z1141">
        <v>0</v>
      </c>
      <c r="AA1141">
        <v>0</v>
      </c>
      <c r="AB1141">
        <v>0</v>
      </c>
      <c r="AC1141">
        <v>1</v>
      </c>
      <c r="AD1141">
        <v>0</v>
      </c>
      <c r="AE1141">
        <v>0</v>
      </c>
      <c r="AF1141">
        <v>0</v>
      </c>
      <c r="AG1141">
        <v>0</v>
      </c>
      <c r="AH1141">
        <v>97</v>
      </c>
      <c r="AI1141">
        <v>87</v>
      </c>
      <c r="AJ1141">
        <v>0</v>
      </c>
      <c r="AK1141">
        <v>10</v>
      </c>
    </row>
    <row r="1142" spans="1:37" x14ac:dyDescent="0.2">
      <c r="A1142">
        <v>1316393</v>
      </c>
      <c r="B1142" t="s">
        <v>482</v>
      </c>
      <c r="C1142">
        <v>21</v>
      </c>
      <c r="D1142" t="s">
        <v>435</v>
      </c>
      <c r="E1142" t="s">
        <v>2079</v>
      </c>
      <c r="F1142" t="s">
        <v>2080</v>
      </c>
      <c r="G1142" t="s">
        <v>2156</v>
      </c>
      <c r="H1142">
        <v>1</v>
      </c>
      <c r="I1142">
        <v>1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R1142">
        <v>1</v>
      </c>
      <c r="S1142">
        <v>0</v>
      </c>
      <c r="T1142">
        <v>0</v>
      </c>
      <c r="U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</row>
    <row r="1143" spans="1:37" x14ac:dyDescent="0.2">
      <c r="A1143">
        <v>297624</v>
      </c>
      <c r="B1143" t="s">
        <v>482</v>
      </c>
      <c r="C1143">
        <v>21</v>
      </c>
      <c r="D1143" t="s">
        <v>435</v>
      </c>
      <c r="E1143" t="s">
        <v>2055</v>
      </c>
      <c r="F1143" t="s">
        <v>514</v>
      </c>
      <c r="G1143" t="s">
        <v>2156</v>
      </c>
      <c r="H1143">
        <v>8</v>
      </c>
      <c r="I1143">
        <v>8</v>
      </c>
      <c r="J1143">
        <v>6</v>
      </c>
      <c r="K1143">
        <v>11</v>
      </c>
      <c r="L1143">
        <v>12</v>
      </c>
      <c r="M1143">
        <v>1</v>
      </c>
      <c r="N1143">
        <v>0</v>
      </c>
      <c r="O1143">
        <v>9</v>
      </c>
      <c r="P1143">
        <v>5.5</v>
      </c>
      <c r="Q1143">
        <v>91.666700000000006</v>
      </c>
      <c r="R1143">
        <v>8</v>
      </c>
      <c r="S1143">
        <v>166</v>
      </c>
      <c r="T1143">
        <v>111</v>
      </c>
      <c r="U1143">
        <v>11</v>
      </c>
      <c r="V1143">
        <v>10.0909</v>
      </c>
      <c r="W1143">
        <v>4.0119999999999996</v>
      </c>
      <c r="X1143" s="1">
        <v>43547</v>
      </c>
      <c r="Y1143">
        <v>3</v>
      </c>
      <c r="Z1143">
        <v>6</v>
      </c>
      <c r="AA1143">
        <v>3</v>
      </c>
      <c r="AB1143">
        <v>0</v>
      </c>
      <c r="AC1143">
        <v>4</v>
      </c>
      <c r="AD1143">
        <v>0</v>
      </c>
      <c r="AE1143">
        <v>0</v>
      </c>
      <c r="AF1143">
        <v>0</v>
      </c>
      <c r="AG1143">
        <v>0</v>
      </c>
      <c r="AH1143">
        <v>562</v>
      </c>
      <c r="AI1143">
        <v>12</v>
      </c>
      <c r="AJ1143">
        <v>510</v>
      </c>
      <c r="AK1143">
        <v>40</v>
      </c>
    </row>
    <row r="1144" spans="1:37" x14ac:dyDescent="0.2">
      <c r="A1144">
        <v>514446</v>
      </c>
      <c r="B1144" t="s">
        <v>482</v>
      </c>
      <c r="C1144">
        <v>21</v>
      </c>
      <c r="D1144" t="s">
        <v>435</v>
      </c>
      <c r="E1144" t="s">
        <v>2060</v>
      </c>
      <c r="F1144" t="s">
        <v>611</v>
      </c>
      <c r="G1144" t="s">
        <v>2156</v>
      </c>
      <c r="H1144">
        <v>10</v>
      </c>
      <c r="I1144">
        <v>10</v>
      </c>
      <c r="J1144">
        <v>3</v>
      </c>
      <c r="K1144">
        <v>76</v>
      </c>
      <c r="L1144">
        <v>74</v>
      </c>
      <c r="M1144">
        <v>1</v>
      </c>
      <c r="N1144">
        <v>5</v>
      </c>
      <c r="O1144">
        <v>53</v>
      </c>
      <c r="P1144">
        <v>10.857100000000001</v>
      </c>
      <c r="Q1144">
        <v>102.70269999999999</v>
      </c>
      <c r="R1144">
        <v>10</v>
      </c>
      <c r="S1144">
        <v>144</v>
      </c>
      <c r="T1144">
        <v>122</v>
      </c>
      <c r="U1144">
        <v>8</v>
      </c>
      <c r="V1144">
        <v>15.25</v>
      </c>
      <c r="W1144">
        <v>5.0833000000000004</v>
      </c>
      <c r="X1144" s="1">
        <v>43511</v>
      </c>
      <c r="Y1144">
        <v>0</v>
      </c>
      <c r="Z1144">
        <v>8</v>
      </c>
      <c r="AA1144">
        <v>1</v>
      </c>
      <c r="AB1144">
        <v>0</v>
      </c>
      <c r="AC1144">
        <v>1</v>
      </c>
      <c r="AD1144">
        <v>0</v>
      </c>
      <c r="AE1144">
        <v>0</v>
      </c>
      <c r="AF1144">
        <v>0</v>
      </c>
      <c r="AG1144">
        <v>0</v>
      </c>
      <c r="AH1144">
        <v>503</v>
      </c>
      <c r="AI1144">
        <v>213</v>
      </c>
      <c r="AJ1144">
        <v>280</v>
      </c>
      <c r="AK1144">
        <v>10</v>
      </c>
    </row>
    <row r="1145" spans="1:37" x14ac:dyDescent="0.2">
      <c r="A1145">
        <v>514447</v>
      </c>
      <c r="B1145" t="s">
        <v>482</v>
      </c>
      <c r="C1145">
        <v>21</v>
      </c>
      <c r="D1145" t="s">
        <v>435</v>
      </c>
      <c r="E1145" t="s">
        <v>563</v>
      </c>
      <c r="F1145" t="s">
        <v>775</v>
      </c>
      <c r="G1145" t="s">
        <v>2156</v>
      </c>
      <c r="H1145">
        <v>7</v>
      </c>
      <c r="I1145">
        <v>7</v>
      </c>
      <c r="J1145">
        <v>2</v>
      </c>
      <c r="K1145">
        <v>54</v>
      </c>
      <c r="L1145">
        <v>107</v>
      </c>
      <c r="M1145">
        <v>1</v>
      </c>
      <c r="N1145">
        <v>0</v>
      </c>
      <c r="O1145">
        <v>21</v>
      </c>
      <c r="P1145">
        <v>10.8</v>
      </c>
      <c r="Q1145">
        <v>50.467300000000002</v>
      </c>
      <c r="R1145">
        <v>7</v>
      </c>
      <c r="S1145">
        <v>145</v>
      </c>
      <c r="T1145">
        <v>76</v>
      </c>
      <c r="U1145">
        <v>10</v>
      </c>
      <c r="V1145">
        <v>7.6</v>
      </c>
      <c r="W1145">
        <v>3.1448</v>
      </c>
      <c r="X1145" s="1">
        <v>43564</v>
      </c>
      <c r="Y1145">
        <v>2</v>
      </c>
      <c r="Z1145">
        <v>5</v>
      </c>
      <c r="AA1145">
        <v>0</v>
      </c>
      <c r="AB1145">
        <v>0</v>
      </c>
      <c r="AC1145">
        <v>1</v>
      </c>
      <c r="AD1145">
        <v>0</v>
      </c>
      <c r="AE1145">
        <v>0</v>
      </c>
      <c r="AF1145">
        <v>0</v>
      </c>
      <c r="AG1145">
        <v>0</v>
      </c>
      <c r="AH1145">
        <v>535</v>
      </c>
      <c r="AI1145">
        <v>65</v>
      </c>
      <c r="AJ1145">
        <v>460</v>
      </c>
      <c r="AK1145">
        <v>10</v>
      </c>
    </row>
    <row r="1146" spans="1:37" x14ac:dyDescent="0.2">
      <c r="A1146">
        <v>514448</v>
      </c>
      <c r="B1146" t="s">
        <v>482</v>
      </c>
      <c r="C1146">
        <v>21</v>
      </c>
      <c r="D1146" t="s">
        <v>435</v>
      </c>
      <c r="E1146" t="s">
        <v>2061</v>
      </c>
      <c r="F1146" t="s">
        <v>2062</v>
      </c>
      <c r="G1146" t="s">
        <v>2156</v>
      </c>
      <c r="H1146">
        <v>6</v>
      </c>
      <c r="I1146">
        <v>6</v>
      </c>
      <c r="J1146">
        <v>0</v>
      </c>
      <c r="K1146">
        <v>116</v>
      </c>
      <c r="L1146">
        <v>137</v>
      </c>
      <c r="M1146">
        <v>6</v>
      </c>
      <c r="N1146">
        <v>3</v>
      </c>
      <c r="O1146">
        <v>42</v>
      </c>
      <c r="P1146">
        <v>19.333300000000001</v>
      </c>
      <c r="Q1146">
        <v>84.671499999999995</v>
      </c>
      <c r="R1146">
        <v>6</v>
      </c>
      <c r="S1146">
        <v>48</v>
      </c>
      <c r="T1146">
        <v>32</v>
      </c>
      <c r="U1146">
        <v>2</v>
      </c>
      <c r="V1146">
        <v>16</v>
      </c>
      <c r="W1146">
        <v>4</v>
      </c>
      <c r="X1146" s="1">
        <v>43488</v>
      </c>
      <c r="Y1146">
        <v>1</v>
      </c>
      <c r="Z1146">
        <v>3</v>
      </c>
      <c r="AA1146">
        <v>0</v>
      </c>
      <c r="AB1146">
        <v>0</v>
      </c>
      <c r="AC1146">
        <v>6</v>
      </c>
      <c r="AD1146">
        <v>0</v>
      </c>
      <c r="AE1146">
        <v>1</v>
      </c>
      <c r="AF1146">
        <v>1</v>
      </c>
      <c r="AG1146">
        <v>0</v>
      </c>
      <c r="AH1146">
        <v>428</v>
      </c>
      <c r="AI1146">
        <v>218</v>
      </c>
      <c r="AJ1146">
        <v>120</v>
      </c>
      <c r="AK1146">
        <v>90</v>
      </c>
    </row>
    <row r="1147" spans="1:37" x14ac:dyDescent="0.2">
      <c r="A1147">
        <v>347905</v>
      </c>
      <c r="B1147" t="s">
        <v>482</v>
      </c>
      <c r="C1147">
        <v>21</v>
      </c>
      <c r="D1147" t="s">
        <v>435</v>
      </c>
      <c r="E1147" t="s">
        <v>2056</v>
      </c>
      <c r="F1147" t="s">
        <v>2057</v>
      </c>
      <c r="G1147" t="s">
        <v>2156</v>
      </c>
      <c r="H1147">
        <v>8</v>
      </c>
      <c r="I1147">
        <v>8</v>
      </c>
      <c r="J1147">
        <v>5</v>
      </c>
      <c r="K1147">
        <v>49</v>
      </c>
      <c r="L1147">
        <v>53</v>
      </c>
      <c r="M1147">
        <v>5</v>
      </c>
      <c r="N1147">
        <v>1</v>
      </c>
      <c r="O1147">
        <v>31</v>
      </c>
      <c r="P1147">
        <v>16.333300000000001</v>
      </c>
      <c r="Q1147">
        <v>92.452799999999996</v>
      </c>
      <c r="R1147">
        <v>8</v>
      </c>
      <c r="S1147">
        <v>150</v>
      </c>
      <c r="T1147">
        <v>103</v>
      </c>
      <c r="U1147">
        <v>12</v>
      </c>
      <c r="V1147">
        <v>8.5832999999999995</v>
      </c>
      <c r="W1147">
        <v>4.12</v>
      </c>
      <c r="X1147" s="1">
        <v>43533</v>
      </c>
      <c r="Y1147">
        <v>1</v>
      </c>
      <c r="Z1147">
        <v>18</v>
      </c>
      <c r="AA1147">
        <v>1</v>
      </c>
      <c r="AB1147">
        <v>0</v>
      </c>
      <c r="AC1147">
        <v>2</v>
      </c>
      <c r="AD1147">
        <v>0</v>
      </c>
      <c r="AE1147">
        <v>1</v>
      </c>
      <c r="AF1147">
        <v>0</v>
      </c>
      <c r="AG1147">
        <v>0</v>
      </c>
      <c r="AH1147">
        <v>556</v>
      </c>
      <c r="AI1147">
        <v>106</v>
      </c>
      <c r="AJ1147">
        <v>420</v>
      </c>
      <c r="AK1147">
        <v>30</v>
      </c>
    </row>
    <row r="1148" spans="1:37" x14ac:dyDescent="0.2">
      <c r="A1148">
        <v>1272712</v>
      </c>
      <c r="B1148" t="s">
        <v>482</v>
      </c>
      <c r="C1148">
        <v>21</v>
      </c>
      <c r="D1148" t="s">
        <v>435</v>
      </c>
      <c r="E1148" t="s">
        <v>2074</v>
      </c>
      <c r="F1148" t="s">
        <v>2075</v>
      </c>
      <c r="G1148" t="s">
        <v>2156</v>
      </c>
      <c r="H1148">
        <v>1</v>
      </c>
      <c r="I1148">
        <v>1</v>
      </c>
      <c r="J1148">
        <v>1</v>
      </c>
      <c r="K1148">
        <v>0</v>
      </c>
      <c r="L1148">
        <v>0</v>
      </c>
      <c r="M1148">
        <v>0</v>
      </c>
      <c r="N1148">
        <v>0</v>
      </c>
      <c r="O1148">
        <v>0</v>
      </c>
      <c r="R1148">
        <v>1</v>
      </c>
      <c r="S1148">
        <v>0</v>
      </c>
      <c r="T1148">
        <v>0</v>
      </c>
      <c r="U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</row>
    <row r="1149" spans="1:37" x14ac:dyDescent="0.2">
      <c r="A1149">
        <v>876727</v>
      </c>
      <c r="B1149" t="s">
        <v>482</v>
      </c>
      <c r="C1149">
        <v>21</v>
      </c>
      <c r="D1149" t="s">
        <v>435</v>
      </c>
      <c r="E1149" t="s">
        <v>2071</v>
      </c>
      <c r="F1149" t="s">
        <v>2072</v>
      </c>
      <c r="G1149" t="s">
        <v>2156</v>
      </c>
      <c r="H1149">
        <v>10</v>
      </c>
      <c r="I1149">
        <v>10</v>
      </c>
      <c r="J1149">
        <v>2</v>
      </c>
      <c r="K1149">
        <v>74</v>
      </c>
      <c r="L1149">
        <v>144</v>
      </c>
      <c r="M1149">
        <v>2</v>
      </c>
      <c r="N1149">
        <v>0</v>
      </c>
      <c r="O1149">
        <v>20</v>
      </c>
      <c r="P1149">
        <v>9.25</v>
      </c>
      <c r="Q1149">
        <v>51.3889</v>
      </c>
      <c r="R1149">
        <v>10</v>
      </c>
      <c r="S1149">
        <v>0</v>
      </c>
      <c r="T1149">
        <v>0</v>
      </c>
      <c r="U1149">
        <v>0</v>
      </c>
      <c r="Y1149">
        <v>0</v>
      </c>
      <c r="Z1149">
        <v>0</v>
      </c>
      <c r="AA1149">
        <v>0</v>
      </c>
      <c r="AB1149">
        <v>0</v>
      </c>
      <c r="AC1149">
        <v>3</v>
      </c>
      <c r="AD1149">
        <v>1</v>
      </c>
      <c r="AE1149">
        <v>19</v>
      </c>
      <c r="AF1149">
        <v>2</v>
      </c>
      <c r="AG1149">
        <v>3</v>
      </c>
      <c r="AH1149">
        <v>406</v>
      </c>
      <c r="AI1149">
        <v>106</v>
      </c>
      <c r="AJ1149">
        <v>0</v>
      </c>
      <c r="AK1149">
        <v>300</v>
      </c>
    </row>
    <row r="1150" spans="1:37" x14ac:dyDescent="0.2">
      <c r="A1150">
        <v>925259</v>
      </c>
      <c r="B1150" t="s">
        <v>482</v>
      </c>
      <c r="C1150">
        <v>21</v>
      </c>
      <c r="D1150" t="s">
        <v>435</v>
      </c>
      <c r="E1150" t="s">
        <v>774</v>
      </c>
      <c r="F1150" t="s">
        <v>2073</v>
      </c>
      <c r="G1150" t="s">
        <v>2156</v>
      </c>
      <c r="H1150">
        <v>1</v>
      </c>
      <c r="I1150">
        <v>1</v>
      </c>
      <c r="J1150">
        <v>0</v>
      </c>
      <c r="K1150">
        <v>5</v>
      </c>
      <c r="L1150">
        <v>7</v>
      </c>
      <c r="M1150">
        <v>1</v>
      </c>
      <c r="N1150">
        <v>0</v>
      </c>
      <c r="O1150">
        <v>5</v>
      </c>
      <c r="P1150">
        <v>5</v>
      </c>
      <c r="Q1150">
        <v>71.428600000000003</v>
      </c>
      <c r="R1150">
        <v>1</v>
      </c>
      <c r="S1150">
        <v>0</v>
      </c>
      <c r="T1150">
        <v>0</v>
      </c>
      <c r="U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1</v>
      </c>
      <c r="AF1150">
        <v>0</v>
      </c>
      <c r="AG1150">
        <v>0</v>
      </c>
      <c r="AH1150">
        <v>16</v>
      </c>
      <c r="AI1150">
        <v>6</v>
      </c>
      <c r="AJ1150">
        <v>0</v>
      </c>
      <c r="AK1150">
        <v>10</v>
      </c>
    </row>
    <row r="1151" spans="1:37" x14ac:dyDescent="0.2">
      <c r="A1151">
        <v>513252</v>
      </c>
      <c r="B1151" t="s">
        <v>482</v>
      </c>
      <c r="C1151">
        <v>21</v>
      </c>
      <c r="D1151" t="s">
        <v>446</v>
      </c>
      <c r="E1151" t="s">
        <v>2087</v>
      </c>
      <c r="F1151" t="s">
        <v>1004</v>
      </c>
      <c r="G1151" t="s">
        <v>2156</v>
      </c>
      <c r="H1151">
        <v>1</v>
      </c>
      <c r="I1151">
        <v>1</v>
      </c>
      <c r="J1151">
        <v>1</v>
      </c>
      <c r="K1151">
        <v>0</v>
      </c>
      <c r="L1151">
        <v>0</v>
      </c>
      <c r="M1151">
        <v>0</v>
      </c>
      <c r="N1151">
        <v>0</v>
      </c>
      <c r="O1151">
        <v>0</v>
      </c>
      <c r="R1151">
        <v>1</v>
      </c>
      <c r="S1151">
        <v>0</v>
      </c>
      <c r="T1151">
        <v>0</v>
      </c>
      <c r="U1151">
        <v>0</v>
      </c>
      <c r="Y1151">
        <v>0</v>
      </c>
      <c r="Z1151">
        <v>0</v>
      </c>
      <c r="AA1151">
        <v>0</v>
      </c>
      <c r="AB1151">
        <v>0</v>
      </c>
      <c r="AC1151">
        <v>1</v>
      </c>
      <c r="AD1151">
        <v>0</v>
      </c>
      <c r="AE1151">
        <v>0</v>
      </c>
      <c r="AF1151">
        <v>0</v>
      </c>
      <c r="AG1151">
        <v>0</v>
      </c>
      <c r="AH1151">
        <v>10</v>
      </c>
      <c r="AI1151">
        <v>0</v>
      </c>
      <c r="AJ1151">
        <v>0</v>
      </c>
      <c r="AK1151">
        <v>10</v>
      </c>
    </row>
    <row r="1152" spans="1:37" x14ac:dyDescent="0.2">
      <c r="A1152">
        <v>1263550</v>
      </c>
      <c r="B1152" t="s">
        <v>482</v>
      </c>
      <c r="C1152">
        <v>21</v>
      </c>
      <c r="D1152" t="s">
        <v>446</v>
      </c>
      <c r="E1152" t="s">
        <v>1396</v>
      </c>
      <c r="F1152" t="s">
        <v>2099</v>
      </c>
      <c r="G1152" t="s">
        <v>2156</v>
      </c>
      <c r="H1152">
        <v>8</v>
      </c>
      <c r="I1152">
        <v>8</v>
      </c>
      <c r="J1152">
        <v>1</v>
      </c>
      <c r="K1152">
        <v>49</v>
      </c>
      <c r="L1152">
        <v>92</v>
      </c>
      <c r="M1152">
        <v>0</v>
      </c>
      <c r="N1152">
        <v>0</v>
      </c>
      <c r="O1152">
        <v>23</v>
      </c>
      <c r="P1152">
        <v>7</v>
      </c>
      <c r="Q1152">
        <v>53.260899999999999</v>
      </c>
      <c r="R1152">
        <v>8</v>
      </c>
      <c r="S1152">
        <v>0</v>
      </c>
      <c r="T1152">
        <v>0</v>
      </c>
      <c r="U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10</v>
      </c>
      <c r="AF1152">
        <v>0</v>
      </c>
      <c r="AG1152">
        <v>2</v>
      </c>
      <c r="AH1152">
        <v>159</v>
      </c>
      <c r="AI1152">
        <v>39</v>
      </c>
      <c r="AJ1152">
        <v>0</v>
      </c>
      <c r="AK1152">
        <v>120</v>
      </c>
    </row>
    <row r="1153" spans="1:37" x14ac:dyDescent="0.2">
      <c r="A1153">
        <v>513185</v>
      </c>
      <c r="B1153" t="s">
        <v>482</v>
      </c>
      <c r="C1153">
        <v>21</v>
      </c>
      <c r="D1153" t="s">
        <v>446</v>
      </c>
      <c r="E1153" t="s">
        <v>2084</v>
      </c>
      <c r="F1153" t="s">
        <v>2085</v>
      </c>
      <c r="G1153" t="s">
        <v>2156</v>
      </c>
      <c r="H1153">
        <v>10</v>
      </c>
      <c r="I1153">
        <v>10</v>
      </c>
      <c r="J1153">
        <v>3</v>
      </c>
      <c r="K1153">
        <v>8</v>
      </c>
      <c r="L1153">
        <v>26</v>
      </c>
      <c r="M1153">
        <v>0</v>
      </c>
      <c r="N1153">
        <v>0</v>
      </c>
      <c r="O1153">
        <v>5</v>
      </c>
      <c r="P1153">
        <v>1.1429</v>
      </c>
      <c r="Q1153">
        <v>30.769200000000001</v>
      </c>
      <c r="R1153">
        <v>10</v>
      </c>
      <c r="S1153">
        <v>234</v>
      </c>
      <c r="T1153">
        <v>134</v>
      </c>
      <c r="U1153">
        <v>9</v>
      </c>
      <c r="V1153">
        <v>14.8889</v>
      </c>
      <c r="W1153">
        <v>3.4359000000000002</v>
      </c>
      <c r="X1153" s="1">
        <v>43505</v>
      </c>
      <c r="Y1153">
        <v>7</v>
      </c>
      <c r="Z1153">
        <v>16</v>
      </c>
      <c r="AA1153">
        <v>5</v>
      </c>
      <c r="AB1153">
        <v>0</v>
      </c>
      <c r="AC1153">
        <v>3</v>
      </c>
      <c r="AD1153">
        <v>0</v>
      </c>
      <c r="AE1153">
        <v>0</v>
      </c>
      <c r="AF1153">
        <v>1</v>
      </c>
      <c r="AG1153">
        <v>0</v>
      </c>
      <c r="AH1153">
        <v>688</v>
      </c>
      <c r="AI1153">
        <v>-2</v>
      </c>
      <c r="AJ1153">
        <v>640</v>
      </c>
      <c r="AK1153">
        <v>50</v>
      </c>
    </row>
    <row r="1154" spans="1:37" x14ac:dyDescent="0.2">
      <c r="A1154">
        <v>513186</v>
      </c>
      <c r="B1154" t="s">
        <v>482</v>
      </c>
      <c r="C1154">
        <v>21</v>
      </c>
      <c r="D1154" t="s">
        <v>446</v>
      </c>
      <c r="E1154" t="s">
        <v>2086</v>
      </c>
      <c r="F1154" t="s">
        <v>1368</v>
      </c>
      <c r="G1154" t="s">
        <v>2156</v>
      </c>
      <c r="H1154">
        <v>9</v>
      </c>
      <c r="I1154">
        <v>9</v>
      </c>
      <c r="J1154">
        <v>2</v>
      </c>
      <c r="K1154">
        <v>31</v>
      </c>
      <c r="L1154">
        <v>68</v>
      </c>
      <c r="M1154">
        <v>1</v>
      </c>
      <c r="N1154">
        <v>0</v>
      </c>
      <c r="O1154">
        <v>10</v>
      </c>
      <c r="P1154">
        <v>4.4286000000000003</v>
      </c>
      <c r="Q1154">
        <v>45.588200000000001</v>
      </c>
      <c r="R1154">
        <v>9</v>
      </c>
      <c r="S1154">
        <v>210</v>
      </c>
      <c r="T1154">
        <v>152</v>
      </c>
      <c r="U1154">
        <v>12</v>
      </c>
      <c r="V1154">
        <v>12.666700000000001</v>
      </c>
      <c r="W1154">
        <v>4.3429000000000002</v>
      </c>
      <c r="X1154" s="1">
        <v>43571</v>
      </c>
      <c r="Y1154">
        <v>2</v>
      </c>
      <c r="Z1154">
        <v>12</v>
      </c>
      <c r="AA1154">
        <v>5</v>
      </c>
      <c r="AB1154">
        <v>0</v>
      </c>
      <c r="AC1154">
        <v>2</v>
      </c>
      <c r="AD1154">
        <v>0</v>
      </c>
      <c r="AE1154">
        <v>0</v>
      </c>
      <c r="AF1154">
        <v>0</v>
      </c>
      <c r="AG1154">
        <v>0</v>
      </c>
      <c r="AH1154">
        <v>532</v>
      </c>
      <c r="AI1154">
        <v>22</v>
      </c>
      <c r="AJ1154">
        <v>490</v>
      </c>
      <c r="AK1154">
        <v>20</v>
      </c>
    </row>
    <row r="1155" spans="1:37" x14ac:dyDescent="0.2">
      <c r="A1155">
        <v>1210474</v>
      </c>
      <c r="B1155" t="s">
        <v>482</v>
      </c>
      <c r="C1155">
        <v>21</v>
      </c>
      <c r="D1155" t="s">
        <v>446</v>
      </c>
      <c r="E1155" t="s">
        <v>2097</v>
      </c>
      <c r="F1155" t="s">
        <v>702</v>
      </c>
      <c r="G1155" t="s">
        <v>2156</v>
      </c>
      <c r="H1155">
        <v>8</v>
      </c>
      <c r="I1155">
        <v>8</v>
      </c>
      <c r="J1155">
        <v>0</v>
      </c>
      <c r="K1155">
        <v>122</v>
      </c>
      <c r="L1155">
        <v>233</v>
      </c>
      <c r="M1155">
        <v>8</v>
      </c>
      <c r="N1155">
        <v>1</v>
      </c>
      <c r="O1155">
        <v>41</v>
      </c>
      <c r="P1155">
        <v>15.25</v>
      </c>
      <c r="Q1155">
        <v>52.360500000000002</v>
      </c>
      <c r="R1155">
        <v>8</v>
      </c>
      <c r="S1155">
        <v>0</v>
      </c>
      <c r="T1155">
        <v>0</v>
      </c>
      <c r="U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2</v>
      </c>
      <c r="AF1155">
        <v>1</v>
      </c>
      <c r="AG1155">
        <v>1</v>
      </c>
      <c r="AH1155">
        <v>222</v>
      </c>
      <c r="AI1155">
        <v>172</v>
      </c>
      <c r="AJ1155">
        <v>0</v>
      </c>
      <c r="AK1155">
        <v>50</v>
      </c>
    </row>
    <row r="1156" spans="1:37" x14ac:dyDescent="0.2">
      <c r="A1156">
        <v>844714</v>
      </c>
      <c r="B1156" t="s">
        <v>482</v>
      </c>
      <c r="C1156">
        <v>21</v>
      </c>
      <c r="D1156" t="s">
        <v>446</v>
      </c>
      <c r="E1156" t="s">
        <v>2095</v>
      </c>
      <c r="F1156" t="s">
        <v>2096</v>
      </c>
      <c r="G1156" t="s">
        <v>2156</v>
      </c>
      <c r="H1156">
        <v>3</v>
      </c>
      <c r="I1156">
        <v>3</v>
      </c>
      <c r="J1156">
        <v>0</v>
      </c>
      <c r="K1156">
        <v>4</v>
      </c>
      <c r="L1156">
        <v>18</v>
      </c>
      <c r="M1156">
        <v>0</v>
      </c>
      <c r="N1156">
        <v>0</v>
      </c>
      <c r="O1156">
        <v>3</v>
      </c>
      <c r="P1156">
        <v>1.3332999999999999</v>
      </c>
      <c r="Q1156">
        <v>22.222200000000001</v>
      </c>
      <c r="R1156">
        <v>3</v>
      </c>
      <c r="S1156">
        <v>72</v>
      </c>
      <c r="T1156">
        <v>44</v>
      </c>
      <c r="U1156">
        <v>5</v>
      </c>
      <c r="V1156">
        <v>8.8000000000000007</v>
      </c>
      <c r="W1156">
        <v>3.6667000000000001</v>
      </c>
      <c r="X1156" s="1">
        <v>43513</v>
      </c>
      <c r="Y1156">
        <v>0</v>
      </c>
      <c r="Z1156">
        <v>5</v>
      </c>
      <c r="AA1156">
        <v>1</v>
      </c>
      <c r="AB1156">
        <v>0</v>
      </c>
      <c r="AC1156">
        <v>2</v>
      </c>
      <c r="AD1156">
        <v>0</v>
      </c>
      <c r="AE1156">
        <v>0</v>
      </c>
      <c r="AF1156">
        <v>0</v>
      </c>
      <c r="AG1156">
        <v>0</v>
      </c>
      <c r="AH1156">
        <v>164</v>
      </c>
      <c r="AI1156">
        <v>-16</v>
      </c>
      <c r="AJ1156">
        <v>160</v>
      </c>
      <c r="AK1156">
        <v>20</v>
      </c>
    </row>
    <row r="1157" spans="1:37" x14ac:dyDescent="0.2">
      <c r="A1157">
        <v>1210473</v>
      </c>
      <c r="B1157" t="s">
        <v>482</v>
      </c>
      <c r="C1157">
        <v>21</v>
      </c>
      <c r="D1157" t="s">
        <v>446</v>
      </c>
      <c r="E1157" t="s">
        <v>800</v>
      </c>
      <c r="F1157" t="s">
        <v>664</v>
      </c>
      <c r="G1157" t="s">
        <v>2156</v>
      </c>
      <c r="H1157">
        <v>9</v>
      </c>
      <c r="I1157">
        <v>9</v>
      </c>
      <c r="J1157">
        <v>0</v>
      </c>
      <c r="K1157">
        <v>94</v>
      </c>
      <c r="L1157">
        <v>153</v>
      </c>
      <c r="M1157">
        <v>3</v>
      </c>
      <c r="N1157">
        <v>2</v>
      </c>
      <c r="O1157">
        <v>24</v>
      </c>
      <c r="P1157">
        <v>10.4444</v>
      </c>
      <c r="Q1157">
        <v>61.437899999999999</v>
      </c>
      <c r="R1157">
        <v>9</v>
      </c>
      <c r="S1157">
        <v>42</v>
      </c>
      <c r="T1157">
        <v>54</v>
      </c>
      <c r="U1157">
        <v>0</v>
      </c>
      <c r="W1157">
        <v>7.7142999999999997</v>
      </c>
      <c r="Y1157">
        <v>0</v>
      </c>
      <c r="Z1157">
        <v>7</v>
      </c>
      <c r="AA1157">
        <v>1</v>
      </c>
      <c r="AB1157">
        <v>0</v>
      </c>
      <c r="AC1157">
        <v>2</v>
      </c>
      <c r="AD1157">
        <v>0</v>
      </c>
      <c r="AE1157">
        <v>0</v>
      </c>
      <c r="AF1157">
        <v>0</v>
      </c>
      <c r="AG1157">
        <v>4</v>
      </c>
      <c r="AH1157">
        <v>211</v>
      </c>
      <c r="AI1157">
        <v>161</v>
      </c>
      <c r="AJ1157">
        <v>-10</v>
      </c>
      <c r="AK1157">
        <v>60</v>
      </c>
    </row>
    <row r="1158" spans="1:37" x14ac:dyDescent="0.2">
      <c r="A1158">
        <v>296464</v>
      </c>
      <c r="B1158" t="s">
        <v>482</v>
      </c>
      <c r="C1158">
        <v>21</v>
      </c>
      <c r="D1158" t="s">
        <v>446</v>
      </c>
      <c r="E1158" t="s">
        <v>936</v>
      </c>
      <c r="F1158" t="s">
        <v>2081</v>
      </c>
      <c r="G1158" t="s">
        <v>2156</v>
      </c>
      <c r="H1158">
        <v>4</v>
      </c>
      <c r="I1158">
        <v>4</v>
      </c>
      <c r="J1158">
        <v>0</v>
      </c>
      <c r="K1158">
        <v>10</v>
      </c>
      <c r="L1158">
        <v>25</v>
      </c>
      <c r="M1158">
        <v>0</v>
      </c>
      <c r="N1158">
        <v>0</v>
      </c>
      <c r="O1158">
        <v>6</v>
      </c>
      <c r="P1158">
        <v>2.5</v>
      </c>
      <c r="Q1158">
        <v>40</v>
      </c>
      <c r="R1158">
        <v>4</v>
      </c>
      <c r="S1158">
        <v>0</v>
      </c>
      <c r="T1158">
        <v>0</v>
      </c>
      <c r="U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-10</v>
      </c>
      <c r="AI1158">
        <v>-10</v>
      </c>
      <c r="AJ1158">
        <v>0</v>
      </c>
      <c r="AK1158">
        <v>0</v>
      </c>
    </row>
    <row r="1159" spans="1:37" x14ac:dyDescent="0.2">
      <c r="A1159">
        <v>826218</v>
      </c>
      <c r="B1159" t="s">
        <v>482</v>
      </c>
      <c r="C1159">
        <v>21</v>
      </c>
      <c r="D1159" t="s">
        <v>446</v>
      </c>
      <c r="E1159" t="s">
        <v>1169</v>
      </c>
      <c r="F1159" t="s">
        <v>2090</v>
      </c>
      <c r="G1159" t="s">
        <v>2156</v>
      </c>
      <c r="H1159">
        <v>4</v>
      </c>
      <c r="I1159">
        <v>4</v>
      </c>
      <c r="J1159">
        <v>0</v>
      </c>
      <c r="K1159">
        <v>10</v>
      </c>
      <c r="L1159">
        <v>32</v>
      </c>
      <c r="M1159">
        <v>0</v>
      </c>
      <c r="N1159">
        <v>0</v>
      </c>
      <c r="O1159">
        <v>4</v>
      </c>
      <c r="P1159">
        <v>2.5</v>
      </c>
      <c r="Q1159">
        <v>31.25</v>
      </c>
      <c r="R1159">
        <v>4</v>
      </c>
      <c r="S1159">
        <v>12</v>
      </c>
      <c r="T1159">
        <v>9</v>
      </c>
      <c r="U1159">
        <v>0</v>
      </c>
      <c r="W1159">
        <v>4.5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-10</v>
      </c>
      <c r="AJ1159">
        <v>10</v>
      </c>
      <c r="AK1159">
        <v>0</v>
      </c>
    </row>
    <row r="1160" spans="1:37" x14ac:dyDescent="0.2">
      <c r="A1160">
        <v>296669</v>
      </c>
      <c r="B1160" t="s">
        <v>482</v>
      </c>
      <c r="C1160">
        <v>21</v>
      </c>
      <c r="D1160" t="s">
        <v>446</v>
      </c>
      <c r="E1160" t="s">
        <v>805</v>
      </c>
      <c r="F1160" t="s">
        <v>702</v>
      </c>
      <c r="G1160" t="s">
        <v>2156</v>
      </c>
      <c r="H1160">
        <v>8</v>
      </c>
      <c r="I1160">
        <v>8</v>
      </c>
      <c r="J1160">
        <v>0</v>
      </c>
      <c r="K1160">
        <v>26</v>
      </c>
      <c r="L1160">
        <v>63</v>
      </c>
      <c r="M1160">
        <v>2</v>
      </c>
      <c r="N1160">
        <v>0</v>
      </c>
      <c r="O1160">
        <v>6</v>
      </c>
      <c r="P1160">
        <v>3.25</v>
      </c>
      <c r="Q1160">
        <v>41.269799999999996</v>
      </c>
      <c r="R1160">
        <v>8</v>
      </c>
      <c r="S1160">
        <v>48</v>
      </c>
      <c r="T1160">
        <v>43</v>
      </c>
      <c r="U1160">
        <v>4</v>
      </c>
      <c r="V1160">
        <v>10.75</v>
      </c>
      <c r="W1160">
        <v>5.375</v>
      </c>
      <c r="X1160" s="1">
        <v>43551</v>
      </c>
      <c r="Y1160">
        <v>1</v>
      </c>
      <c r="Z1160">
        <v>3</v>
      </c>
      <c r="AA1160">
        <v>1</v>
      </c>
      <c r="AB1160">
        <v>0</v>
      </c>
      <c r="AC1160">
        <v>3</v>
      </c>
      <c r="AD1160">
        <v>0</v>
      </c>
      <c r="AE1160">
        <v>0</v>
      </c>
      <c r="AF1160">
        <v>1</v>
      </c>
      <c r="AG1160">
        <v>0</v>
      </c>
      <c r="AH1160">
        <v>188</v>
      </c>
      <c r="AI1160">
        <v>-12</v>
      </c>
      <c r="AJ1160">
        <v>150</v>
      </c>
      <c r="AK1160">
        <v>50</v>
      </c>
    </row>
    <row r="1161" spans="1:37" x14ac:dyDescent="0.2">
      <c r="A1161">
        <v>1325567</v>
      </c>
      <c r="B1161" t="s">
        <v>482</v>
      </c>
      <c r="C1161">
        <v>21</v>
      </c>
      <c r="D1161" t="s">
        <v>446</v>
      </c>
      <c r="E1161" t="s">
        <v>1138</v>
      </c>
      <c r="F1161" t="s">
        <v>793</v>
      </c>
      <c r="G1161" t="s">
        <v>2156</v>
      </c>
      <c r="H1161">
        <v>3</v>
      </c>
      <c r="I1161">
        <v>3</v>
      </c>
      <c r="J1161">
        <v>0</v>
      </c>
      <c r="K1161">
        <v>8</v>
      </c>
      <c r="L1161">
        <v>13</v>
      </c>
      <c r="M1161">
        <v>0</v>
      </c>
      <c r="N1161">
        <v>1</v>
      </c>
      <c r="O1161">
        <v>7</v>
      </c>
      <c r="P1161">
        <v>2.6667000000000001</v>
      </c>
      <c r="Q1161">
        <v>61.538499999999999</v>
      </c>
      <c r="R1161">
        <v>3</v>
      </c>
      <c r="S1161">
        <v>18</v>
      </c>
      <c r="T1161">
        <v>30</v>
      </c>
      <c r="U1161">
        <v>1</v>
      </c>
      <c r="V1161">
        <v>30</v>
      </c>
      <c r="W1161">
        <v>10</v>
      </c>
      <c r="X1161" s="1">
        <v>43495</v>
      </c>
      <c r="Y1161">
        <v>0</v>
      </c>
      <c r="Z1161">
        <v>3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</row>
    <row r="1162" spans="1:37" x14ac:dyDescent="0.2">
      <c r="A1162">
        <v>1263549</v>
      </c>
      <c r="B1162" t="s">
        <v>482</v>
      </c>
      <c r="C1162">
        <v>21</v>
      </c>
      <c r="D1162" t="s">
        <v>446</v>
      </c>
      <c r="E1162" t="s">
        <v>1421</v>
      </c>
      <c r="F1162" t="s">
        <v>2098</v>
      </c>
      <c r="G1162" t="s">
        <v>2156</v>
      </c>
      <c r="H1162">
        <v>7</v>
      </c>
      <c r="I1162">
        <v>7</v>
      </c>
      <c r="J1162">
        <v>0</v>
      </c>
      <c r="K1162">
        <v>66</v>
      </c>
      <c r="L1162">
        <v>106</v>
      </c>
      <c r="M1162">
        <v>1</v>
      </c>
      <c r="N1162">
        <v>0</v>
      </c>
      <c r="O1162">
        <v>26</v>
      </c>
      <c r="P1162">
        <v>9.4285999999999994</v>
      </c>
      <c r="Q1162">
        <v>62.264200000000002</v>
      </c>
      <c r="R1162">
        <v>7</v>
      </c>
      <c r="S1162">
        <v>90</v>
      </c>
      <c r="T1162">
        <v>77</v>
      </c>
      <c r="U1162">
        <v>4</v>
      </c>
      <c r="V1162">
        <v>19.25</v>
      </c>
      <c r="W1162">
        <v>5.1333000000000002</v>
      </c>
      <c r="X1162" s="1">
        <v>43515</v>
      </c>
      <c r="Y1162">
        <v>0</v>
      </c>
      <c r="Z1162">
        <v>6</v>
      </c>
      <c r="AA1162">
        <v>11</v>
      </c>
      <c r="AB1162">
        <v>0</v>
      </c>
      <c r="AC1162">
        <v>2</v>
      </c>
      <c r="AD1162">
        <v>0</v>
      </c>
      <c r="AE1162">
        <v>0</v>
      </c>
      <c r="AF1162">
        <v>1</v>
      </c>
      <c r="AG1162">
        <v>2</v>
      </c>
      <c r="AH1162">
        <v>267</v>
      </c>
      <c r="AI1162">
        <v>67</v>
      </c>
      <c r="AJ1162">
        <v>140</v>
      </c>
      <c r="AK1162">
        <v>60</v>
      </c>
    </row>
    <row r="1163" spans="1:37" x14ac:dyDescent="0.2">
      <c r="A1163">
        <v>826223</v>
      </c>
      <c r="B1163" t="s">
        <v>482</v>
      </c>
      <c r="C1163">
        <v>21</v>
      </c>
      <c r="D1163" t="s">
        <v>446</v>
      </c>
      <c r="E1163" t="s">
        <v>726</v>
      </c>
      <c r="F1163" t="s">
        <v>2091</v>
      </c>
      <c r="G1163" t="s">
        <v>2156</v>
      </c>
      <c r="H1163">
        <v>9</v>
      </c>
      <c r="I1163">
        <v>9</v>
      </c>
      <c r="J1163">
        <v>0</v>
      </c>
      <c r="K1163">
        <v>66</v>
      </c>
      <c r="L1163">
        <v>99</v>
      </c>
      <c r="M1163">
        <v>4</v>
      </c>
      <c r="N1163">
        <v>0</v>
      </c>
      <c r="O1163">
        <v>23</v>
      </c>
      <c r="P1163">
        <v>7.3333000000000004</v>
      </c>
      <c r="Q1163">
        <v>66.666700000000006</v>
      </c>
      <c r="R1163">
        <v>9</v>
      </c>
      <c r="S1163">
        <v>0</v>
      </c>
      <c r="T1163">
        <v>0</v>
      </c>
      <c r="U1163">
        <v>0</v>
      </c>
      <c r="Y1163">
        <v>0</v>
      </c>
      <c r="Z1163">
        <v>0</v>
      </c>
      <c r="AA1163">
        <v>0</v>
      </c>
      <c r="AB1163">
        <v>0</v>
      </c>
      <c r="AC1163">
        <v>3</v>
      </c>
      <c r="AD1163">
        <v>0</v>
      </c>
      <c r="AE1163">
        <v>0</v>
      </c>
      <c r="AF1163">
        <v>0</v>
      </c>
      <c r="AG1163">
        <v>1</v>
      </c>
      <c r="AH1163">
        <v>120</v>
      </c>
      <c r="AI1163">
        <v>80</v>
      </c>
      <c r="AJ1163">
        <v>0</v>
      </c>
      <c r="AK1163">
        <v>40</v>
      </c>
    </row>
    <row r="1164" spans="1:37" x14ac:dyDescent="0.2">
      <c r="A1164">
        <v>513187</v>
      </c>
      <c r="B1164" t="s">
        <v>482</v>
      </c>
      <c r="C1164">
        <v>21</v>
      </c>
      <c r="D1164" t="s">
        <v>446</v>
      </c>
      <c r="E1164" t="s">
        <v>713</v>
      </c>
      <c r="F1164" t="s">
        <v>1140</v>
      </c>
      <c r="G1164" t="s">
        <v>2156</v>
      </c>
      <c r="H1164">
        <v>4</v>
      </c>
      <c r="I1164">
        <v>4</v>
      </c>
      <c r="J1164">
        <v>0</v>
      </c>
      <c r="K1164">
        <v>20</v>
      </c>
      <c r="L1164">
        <v>61</v>
      </c>
      <c r="M1164">
        <v>1</v>
      </c>
      <c r="N1164">
        <v>0</v>
      </c>
      <c r="O1164">
        <v>11</v>
      </c>
      <c r="P1164">
        <v>5</v>
      </c>
      <c r="Q1164">
        <v>32.786900000000003</v>
      </c>
      <c r="R1164">
        <v>4</v>
      </c>
      <c r="S1164">
        <v>0</v>
      </c>
      <c r="T1164">
        <v>0</v>
      </c>
      <c r="U1164">
        <v>0</v>
      </c>
      <c r="Y1164">
        <v>0</v>
      </c>
      <c r="Z1164">
        <v>0</v>
      </c>
      <c r="AA1164">
        <v>0</v>
      </c>
      <c r="AB1164">
        <v>0</v>
      </c>
      <c r="AC1164">
        <v>5</v>
      </c>
      <c r="AD1164">
        <v>0</v>
      </c>
      <c r="AE1164">
        <v>0</v>
      </c>
      <c r="AF1164">
        <v>0</v>
      </c>
      <c r="AG1164">
        <v>1</v>
      </c>
      <c r="AH1164">
        <v>61</v>
      </c>
      <c r="AI1164">
        <v>1</v>
      </c>
      <c r="AJ1164">
        <v>0</v>
      </c>
      <c r="AK1164">
        <v>60</v>
      </c>
    </row>
    <row r="1165" spans="1:37" x14ac:dyDescent="0.2">
      <c r="A1165">
        <v>513182</v>
      </c>
      <c r="B1165" t="s">
        <v>482</v>
      </c>
      <c r="C1165">
        <v>21</v>
      </c>
      <c r="D1165" t="s">
        <v>446</v>
      </c>
      <c r="E1165" t="s">
        <v>742</v>
      </c>
      <c r="F1165" t="s">
        <v>2083</v>
      </c>
      <c r="G1165" t="s">
        <v>2156</v>
      </c>
      <c r="H1165">
        <v>9</v>
      </c>
      <c r="I1165">
        <v>9</v>
      </c>
      <c r="J1165">
        <v>0</v>
      </c>
      <c r="K1165">
        <v>21</v>
      </c>
      <c r="L1165">
        <v>68</v>
      </c>
      <c r="M1165">
        <v>2</v>
      </c>
      <c r="N1165">
        <v>0</v>
      </c>
      <c r="O1165">
        <v>7</v>
      </c>
      <c r="P1165">
        <v>2.3332999999999999</v>
      </c>
      <c r="Q1165">
        <v>30.882400000000001</v>
      </c>
      <c r="R1165">
        <v>9</v>
      </c>
      <c r="S1165">
        <v>0</v>
      </c>
      <c r="T1165">
        <v>0</v>
      </c>
      <c r="U1165">
        <v>0</v>
      </c>
      <c r="Y1165">
        <v>0</v>
      </c>
      <c r="Z1165">
        <v>0</v>
      </c>
      <c r="AA1165">
        <v>0</v>
      </c>
      <c r="AB1165">
        <v>0</v>
      </c>
      <c r="AC1165">
        <v>2</v>
      </c>
      <c r="AD1165">
        <v>0</v>
      </c>
      <c r="AE1165">
        <v>0</v>
      </c>
      <c r="AF1165">
        <v>0</v>
      </c>
      <c r="AG1165">
        <v>2</v>
      </c>
      <c r="AH1165">
        <v>23</v>
      </c>
      <c r="AI1165">
        <v>-17</v>
      </c>
      <c r="AJ1165">
        <v>0</v>
      </c>
      <c r="AK1165">
        <v>40</v>
      </c>
    </row>
    <row r="1166" spans="1:37" x14ac:dyDescent="0.2">
      <c r="A1166">
        <v>318137</v>
      </c>
      <c r="B1166" t="s">
        <v>482</v>
      </c>
      <c r="C1166">
        <v>21</v>
      </c>
      <c r="D1166" t="s">
        <v>446</v>
      </c>
      <c r="E1166" t="s">
        <v>572</v>
      </c>
      <c r="F1166" t="s">
        <v>1071</v>
      </c>
      <c r="G1166" t="s">
        <v>2156</v>
      </c>
      <c r="H1166">
        <v>9</v>
      </c>
      <c r="I1166">
        <v>9</v>
      </c>
      <c r="J1166">
        <v>0</v>
      </c>
      <c r="K1166">
        <v>61</v>
      </c>
      <c r="L1166">
        <v>80</v>
      </c>
      <c r="M1166">
        <v>3</v>
      </c>
      <c r="N1166">
        <v>2</v>
      </c>
      <c r="O1166">
        <v>16</v>
      </c>
      <c r="P1166">
        <v>6.7778</v>
      </c>
      <c r="Q1166">
        <v>76.25</v>
      </c>
      <c r="R1166">
        <v>9</v>
      </c>
      <c r="S1166">
        <v>188</v>
      </c>
      <c r="T1166">
        <v>149</v>
      </c>
      <c r="U1166">
        <v>8</v>
      </c>
      <c r="V1166">
        <v>18.625</v>
      </c>
      <c r="W1166">
        <v>4.7553000000000001</v>
      </c>
      <c r="X1166" s="1">
        <v>43579</v>
      </c>
      <c r="Y1166">
        <v>1</v>
      </c>
      <c r="Z1166">
        <v>10</v>
      </c>
      <c r="AA1166">
        <v>6</v>
      </c>
      <c r="AB1166">
        <v>0</v>
      </c>
      <c r="AC1166">
        <v>3</v>
      </c>
      <c r="AD1166">
        <v>0</v>
      </c>
      <c r="AE1166">
        <v>0</v>
      </c>
      <c r="AF1166">
        <v>0</v>
      </c>
      <c r="AG1166">
        <v>0</v>
      </c>
      <c r="AH1166">
        <v>418</v>
      </c>
      <c r="AI1166">
        <v>68</v>
      </c>
      <c r="AJ1166">
        <v>320</v>
      </c>
      <c r="AK1166">
        <v>30</v>
      </c>
    </row>
    <row r="1167" spans="1:37" x14ac:dyDescent="0.2">
      <c r="A1167">
        <v>513253</v>
      </c>
      <c r="B1167" t="s">
        <v>482</v>
      </c>
      <c r="C1167">
        <v>21</v>
      </c>
      <c r="D1167" t="s">
        <v>446</v>
      </c>
      <c r="E1167" t="s">
        <v>2088</v>
      </c>
      <c r="F1167" t="s">
        <v>2089</v>
      </c>
      <c r="G1167" t="s">
        <v>2156</v>
      </c>
      <c r="H1167">
        <v>1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R1167">
        <v>1</v>
      </c>
      <c r="S1167">
        <v>0</v>
      </c>
      <c r="T1167">
        <v>0</v>
      </c>
      <c r="U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</row>
    <row r="1168" spans="1:37" x14ac:dyDescent="0.2">
      <c r="A1168">
        <v>844382</v>
      </c>
      <c r="B1168" t="s">
        <v>482</v>
      </c>
      <c r="C1168">
        <v>21</v>
      </c>
      <c r="D1168" t="s">
        <v>446</v>
      </c>
      <c r="E1168" t="s">
        <v>1127</v>
      </c>
      <c r="F1168" t="s">
        <v>2094</v>
      </c>
      <c r="G1168" t="s">
        <v>2156</v>
      </c>
      <c r="H1168">
        <v>10</v>
      </c>
      <c r="I1168">
        <v>10</v>
      </c>
      <c r="J1168">
        <v>0</v>
      </c>
      <c r="K1168">
        <v>57</v>
      </c>
      <c r="L1168">
        <v>67</v>
      </c>
      <c r="M1168">
        <v>5</v>
      </c>
      <c r="N1168">
        <v>1</v>
      </c>
      <c r="O1168">
        <v>16</v>
      </c>
      <c r="P1168">
        <v>5.7</v>
      </c>
      <c r="Q1168">
        <v>85.074600000000004</v>
      </c>
      <c r="R1168">
        <v>10</v>
      </c>
      <c r="S1168">
        <v>229</v>
      </c>
      <c r="T1168">
        <v>188</v>
      </c>
      <c r="U1168">
        <v>10</v>
      </c>
      <c r="V1168">
        <v>18.8</v>
      </c>
      <c r="W1168">
        <v>4.9257999999999997</v>
      </c>
      <c r="X1168" s="1">
        <v>43518</v>
      </c>
      <c r="Y1168">
        <v>0</v>
      </c>
      <c r="Z1168">
        <v>23</v>
      </c>
      <c r="AA1168">
        <v>3</v>
      </c>
      <c r="AB1168">
        <v>0</v>
      </c>
      <c r="AC1168">
        <v>1</v>
      </c>
      <c r="AD1168">
        <v>0</v>
      </c>
      <c r="AE1168">
        <v>0</v>
      </c>
      <c r="AF1168">
        <v>2</v>
      </c>
      <c r="AG1168">
        <v>5</v>
      </c>
      <c r="AH1168">
        <v>554</v>
      </c>
      <c r="AI1168">
        <v>104</v>
      </c>
      <c r="AJ1168">
        <v>350</v>
      </c>
      <c r="AK1168">
        <v>100</v>
      </c>
    </row>
    <row r="1169" spans="1:37" x14ac:dyDescent="0.2">
      <c r="A1169">
        <v>408124</v>
      </c>
      <c r="B1169" t="s">
        <v>482</v>
      </c>
      <c r="C1169">
        <v>21</v>
      </c>
      <c r="D1169" t="s">
        <v>446</v>
      </c>
      <c r="E1169" t="s">
        <v>802</v>
      </c>
      <c r="F1169" t="s">
        <v>2082</v>
      </c>
      <c r="G1169" t="s">
        <v>2156</v>
      </c>
      <c r="H1169">
        <v>1</v>
      </c>
      <c r="I1169">
        <v>1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R1169">
        <v>1</v>
      </c>
      <c r="S1169">
        <v>18</v>
      </c>
      <c r="T1169">
        <v>23</v>
      </c>
      <c r="U1169">
        <v>1</v>
      </c>
      <c r="V1169">
        <v>23</v>
      </c>
      <c r="W1169">
        <v>7.6666999999999996</v>
      </c>
      <c r="X1169" s="1">
        <v>43488</v>
      </c>
      <c r="Y1169">
        <v>0</v>
      </c>
      <c r="Z1169">
        <v>4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20</v>
      </c>
      <c r="AI1169">
        <v>0</v>
      </c>
      <c r="AJ1169">
        <v>20</v>
      </c>
      <c r="AK1169">
        <v>0</v>
      </c>
    </row>
    <row r="1170" spans="1:37" x14ac:dyDescent="0.2">
      <c r="A1170">
        <v>826226</v>
      </c>
      <c r="B1170" t="s">
        <v>482</v>
      </c>
      <c r="C1170">
        <v>21</v>
      </c>
      <c r="D1170" t="s">
        <v>446</v>
      </c>
      <c r="E1170" t="s">
        <v>2092</v>
      </c>
      <c r="F1170" t="s">
        <v>2093</v>
      </c>
      <c r="G1170" t="s">
        <v>2156</v>
      </c>
      <c r="H1170">
        <v>5</v>
      </c>
      <c r="I1170">
        <v>5</v>
      </c>
      <c r="J1170">
        <v>0</v>
      </c>
      <c r="K1170">
        <v>12</v>
      </c>
      <c r="L1170">
        <v>25</v>
      </c>
      <c r="M1170">
        <v>0</v>
      </c>
      <c r="N1170">
        <v>0</v>
      </c>
      <c r="O1170">
        <v>5</v>
      </c>
      <c r="P1170">
        <v>2.4</v>
      </c>
      <c r="Q1170">
        <v>48</v>
      </c>
      <c r="R1170">
        <v>5</v>
      </c>
      <c r="S1170">
        <v>78</v>
      </c>
      <c r="T1170">
        <v>71</v>
      </c>
      <c r="U1170">
        <v>3</v>
      </c>
      <c r="V1170">
        <v>23.666699999999999</v>
      </c>
      <c r="W1170">
        <v>5.4615</v>
      </c>
      <c r="X1170" s="1">
        <v>43489</v>
      </c>
      <c r="Y1170">
        <v>0</v>
      </c>
      <c r="Z1170">
        <v>5</v>
      </c>
      <c r="AA1170">
        <v>6</v>
      </c>
      <c r="AB1170">
        <v>0</v>
      </c>
      <c r="AC1170">
        <v>3</v>
      </c>
      <c r="AD1170">
        <v>0</v>
      </c>
      <c r="AE1170">
        <v>0</v>
      </c>
      <c r="AF1170">
        <v>0</v>
      </c>
      <c r="AG1170">
        <v>0</v>
      </c>
      <c r="AH1170">
        <v>112</v>
      </c>
      <c r="AI1170">
        <v>2</v>
      </c>
      <c r="AJ1170">
        <v>80</v>
      </c>
      <c r="AK1170">
        <v>30</v>
      </c>
    </row>
    <row r="1171" spans="1:37" x14ac:dyDescent="0.2">
      <c r="A1171">
        <v>39224</v>
      </c>
      <c r="B1171" t="s">
        <v>482</v>
      </c>
      <c r="C1171">
        <v>21</v>
      </c>
      <c r="D1171" t="s">
        <v>2100</v>
      </c>
      <c r="E1171" t="s">
        <v>517</v>
      </c>
      <c r="F1171" t="s">
        <v>2101</v>
      </c>
      <c r="G1171" t="s">
        <v>2156</v>
      </c>
      <c r="H1171">
        <v>6</v>
      </c>
      <c r="I1171">
        <v>6</v>
      </c>
      <c r="J1171">
        <v>2</v>
      </c>
      <c r="K1171">
        <v>6</v>
      </c>
      <c r="L1171">
        <v>20</v>
      </c>
      <c r="M1171">
        <v>0</v>
      </c>
      <c r="N1171">
        <v>0</v>
      </c>
      <c r="O1171">
        <v>2</v>
      </c>
      <c r="P1171">
        <v>1.5</v>
      </c>
      <c r="Q1171">
        <v>30</v>
      </c>
      <c r="R1171">
        <v>6</v>
      </c>
      <c r="S1171">
        <v>12</v>
      </c>
      <c r="T1171">
        <v>19</v>
      </c>
      <c r="U1171">
        <v>0</v>
      </c>
      <c r="W1171">
        <v>9.5</v>
      </c>
      <c r="Y1171">
        <v>0</v>
      </c>
      <c r="Z1171">
        <v>0</v>
      </c>
      <c r="AA1171">
        <v>2</v>
      </c>
      <c r="AB1171">
        <v>0</v>
      </c>
      <c r="AC1171">
        <v>1</v>
      </c>
      <c r="AD1171">
        <v>0</v>
      </c>
      <c r="AE1171">
        <v>0</v>
      </c>
      <c r="AF1171">
        <v>0</v>
      </c>
      <c r="AG1171">
        <v>0</v>
      </c>
      <c r="AH1171">
        <v>6</v>
      </c>
      <c r="AI1171">
        <v>-4</v>
      </c>
      <c r="AJ1171">
        <v>0</v>
      </c>
      <c r="AK1171">
        <v>10</v>
      </c>
    </row>
    <row r="1172" spans="1:37" x14ac:dyDescent="0.2">
      <c r="A1172">
        <v>1291136</v>
      </c>
      <c r="B1172" t="s">
        <v>482</v>
      </c>
      <c r="C1172">
        <v>21</v>
      </c>
      <c r="D1172" t="s">
        <v>2100</v>
      </c>
      <c r="E1172" t="s">
        <v>1039</v>
      </c>
      <c r="F1172" t="s">
        <v>528</v>
      </c>
      <c r="G1172" t="s">
        <v>2156</v>
      </c>
      <c r="H1172">
        <v>1</v>
      </c>
      <c r="I1172">
        <v>1</v>
      </c>
      <c r="J1172">
        <v>0</v>
      </c>
      <c r="K1172">
        <v>2</v>
      </c>
      <c r="L1172">
        <v>17</v>
      </c>
      <c r="M1172">
        <v>0</v>
      </c>
      <c r="N1172">
        <v>0</v>
      </c>
      <c r="O1172">
        <v>2</v>
      </c>
      <c r="P1172">
        <v>2</v>
      </c>
      <c r="Q1172">
        <v>11.764699999999999</v>
      </c>
      <c r="R1172">
        <v>1</v>
      </c>
      <c r="S1172">
        <v>0</v>
      </c>
      <c r="T1172">
        <v>0</v>
      </c>
      <c r="U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-8</v>
      </c>
      <c r="AI1172">
        <v>-8</v>
      </c>
      <c r="AJ1172">
        <v>0</v>
      </c>
      <c r="AK1172">
        <v>0</v>
      </c>
    </row>
    <row r="1173" spans="1:37" x14ac:dyDescent="0.2">
      <c r="A1173">
        <v>1271205</v>
      </c>
      <c r="B1173" t="s">
        <v>482</v>
      </c>
      <c r="C1173">
        <v>21</v>
      </c>
      <c r="D1173" t="s">
        <v>2100</v>
      </c>
      <c r="E1173" t="s">
        <v>722</v>
      </c>
      <c r="F1173" t="s">
        <v>2113</v>
      </c>
      <c r="G1173" t="s">
        <v>2156</v>
      </c>
      <c r="H1173">
        <v>7</v>
      </c>
      <c r="I1173">
        <v>7</v>
      </c>
      <c r="J1173">
        <v>0</v>
      </c>
      <c r="K1173">
        <v>48</v>
      </c>
      <c r="L1173">
        <v>102</v>
      </c>
      <c r="M1173">
        <v>3</v>
      </c>
      <c r="N1173">
        <v>0</v>
      </c>
      <c r="O1173">
        <v>18</v>
      </c>
      <c r="P1173">
        <v>6.8571</v>
      </c>
      <c r="Q1173">
        <v>47.058799999999998</v>
      </c>
      <c r="R1173">
        <v>7</v>
      </c>
      <c r="S1173">
        <v>54</v>
      </c>
      <c r="T1173">
        <v>61</v>
      </c>
      <c r="U1173">
        <v>3</v>
      </c>
      <c r="V1173">
        <v>20.333300000000001</v>
      </c>
      <c r="W1173">
        <v>6.7778</v>
      </c>
      <c r="X1173" s="1">
        <v>43546</v>
      </c>
      <c r="Y1173">
        <v>0</v>
      </c>
      <c r="Z1173">
        <v>5</v>
      </c>
      <c r="AA1173">
        <v>1</v>
      </c>
      <c r="AB1173">
        <v>0</v>
      </c>
      <c r="AC1173">
        <v>4</v>
      </c>
      <c r="AD1173">
        <v>1</v>
      </c>
      <c r="AE1173">
        <v>4</v>
      </c>
      <c r="AF1173">
        <v>0</v>
      </c>
      <c r="AG1173">
        <v>1</v>
      </c>
      <c r="AH1173">
        <v>221</v>
      </c>
      <c r="AI1173">
        <v>21</v>
      </c>
      <c r="AJ1173">
        <v>100</v>
      </c>
      <c r="AK1173">
        <v>100</v>
      </c>
    </row>
    <row r="1174" spans="1:37" x14ac:dyDescent="0.2">
      <c r="A1174">
        <v>1291135</v>
      </c>
      <c r="B1174" t="s">
        <v>482</v>
      </c>
      <c r="C1174">
        <v>21</v>
      </c>
      <c r="D1174" t="s">
        <v>2100</v>
      </c>
      <c r="E1174" t="s">
        <v>722</v>
      </c>
      <c r="F1174" t="s">
        <v>2116</v>
      </c>
      <c r="G1174" t="s">
        <v>2156</v>
      </c>
      <c r="H1174">
        <v>1</v>
      </c>
      <c r="I1174">
        <v>1</v>
      </c>
      <c r="J1174">
        <v>0</v>
      </c>
      <c r="K1174">
        <v>3</v>
      </c>
      <c r="L1174">
        <v>15</v>
      </c>
      <c r="M1174">
        <v>0</v>
      </c>
      <c r="N1174">
        <v>0</v>
      </c>
      <c r="O1174">
        <v>3</v>
      </c>
      <c r="P1174">
        <v>3</v>
      </c>
      <c r="Q1174">
        <v>20</v>
      </c>
      <c r="R1174">
        <v>1</v>
      </c>
      <c r="S1174">
        <v>0</v>
      </c>
      <c r="T1174">
        <v>0</v>
      </c>
      <c r="U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-7</v>
      </c>
      <c r="AI1174">
        <v>-7</v>
      </c>
      <c r="AJ1174">
        <v>0</v>
      </c>
      <c r="AK1174">
        <v>0</v>
      </c>
    </row>
    <row r="1175" spans="1:37" x14ac:dyDescent="0.2">
      <c r="A1175">
        <v>514319</v>
      </c>
      <c r="B1175" t="s">
        <v>482</v>
      </c>
      <c r="C1175">
        <v>21</v>
      </c>
      <c r="D1175" t="s">
        <v>2100</v>
      </c>
      <c r="E1175" t="s">
        <v>836</v>
      </c>
      <c r="F1175" t="s">
        <v>2103</v>
      </c>
      <c r="G1175" t="s">
        <v>2156</v>
      </c>
      <c r="H1175">
        <v>1</v>
      </c>
      <c r="I1175">
        <v>1</v>
      </c>
      <c r="J1175">
        <v>0</v>
      </c>
      <c r="K1175">
        <v>0</v>
      </c>
      <c r="L1175">
        <v>4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</v>
      </c>
      <c r="S1175">
        <v>0</v>
      </c>
      <c r="T1175">
        <v>0</v>
      </c>
      <c r="U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-10</v>
      </c>
      <c r="AI1175">
        <v>-10</v>
      </c>
      <c r="AJ1175">
        <v>0</v>
      </c>
      <c r="AK1175">
        <v>0</v>
      </c>
    </row>
    <row r="1176" spans="1:37" x14ac:dyDescent="0.2">
      <c r="A1176">
        <v>514330</v>
      </c>
      <c r="B1176" t="s">
        <v>482</v>
      </c>
      <c r="C1176">
        <v>21</v>
      </c>
      <c r="D1176" t="s">
        <v>2100</v>
      </c>
      <c r="E1176" t="s">
        <v>2106</v>
      </c>
      <c r="F1176" t="s">
        <v>605</v>
      </c>
      <c r="G1176" t="s">
        <v>2156</v>
      </c>
      <c r="H1176">
        <v>8</v>
      </c>
      <c r="I1176">
        <v>8</v>
      </c>
      <c r="J1176">
        <v>0</v>
      </c>
      <c r="K1176">
        <v>196</v>
      </c>
      <c r="L1176">
        <v>223</v>
      </c>
      <c r="M1176">
        <v>9</v>
      </c>
      <c r="N1176">
        <v>0</v>
      </c>
      <c r="O1176">
        <v>75</v>
      </c>
      <c r="P1176">
        <v>24.5</v>
      </c>
      <c r="Q1176">
        <v>87.892399999999995</v>
      </c>
      <c r="R1176">
        <v>8</v>
      </c>
      <c r="S1176">
        <v>180</v>
      </c>
      <c r="T1176">
        <v>113</v>
      </c>
      <c r="U1176">
        <v>13</v>
      </c>
      <c r="V1176">
        <v>8.6922999999999995</v>
      </c>
      <c r="W1176">
        <v>3.7667000000000002</v>
      </c>
      <c r="X1176" s="1">
        <v>43568</v>
      </c>
      <c r="Y1176">
        <v>0</v>
      </c>
      <c r="Z1176">
        <v>14</v>
      </c>
      <c r="AA1176">
        <v>0</v>
      </c>
      <c r="AB1176">
        <v>0</v>
      </c>
      <c r="AC1176">
        <v>4</v>
      </c>
      <c r="AD1176">
        <v>0</v>
      </c>
      <c r="AE1176">
        <v>2</v>
      </c>
      <c r="AF1176">
        <v>0</v>
      </c>
      <c r="AG1176">
        <v>1</v>
      </c>
      <c r="AH1176">
        <v>1053</v>
      </c>
      <c r="AI1176">
        <v>523</v>
      </c>
      <c r="AJ1176">
        <v>460</v>
      </c>
      <c r="AK1176">
        <v>70</v>
      </c>
    </row>
    <row r="1177" spans="1:37" x14ac:dyDescent="0.2">
      <c r="A1177">
        <v>513509</v>
      </c>
      <c r="B1177" t="s">
        <v>482</v>
      </c>
      <c r="C1177">
        <v>21</v>
      </c>
      <c r="D1177" t="s">
        <v>2100</v>
      </c>
      <c r="E1177" t="s">
        <v>2102</v>
      </c>
      <c r="F1177" t="s">
        <v>1083</v>
      </c>
      <c r="G1177" t="s">
        <v>2156</v>
      </c>
      <c r="H1177">
        <v>6</v>
      </c>
      <c r="I1177">
        <v>6</v>
      </c>
      <c r="J1177">
        <v>0</v>
      </c>
      <c r="K1177">
        <v>37</v>
      </c>
      <c r="L1177">
        <v>71</v>
      </c>
      <c r="M1177">
        <v>1</v>
      </c>
      <c r="N1177">
        <v>0</v>
      </c>
      <c r="O1177">
        <v>19</v>
      </c>
      <c r="P1177">
        <v>6.1666999999999996</v>
      </c>
      <c r="Q1177">
        <v>52.112699999999997</v>
      </c>
      <c r="R1177">
        <v>6</v>
      </c>
      <c r="S1177">
        <v>117</v>
      </c>
      <c r="T1177">
        <v>105</v>
      </c>
      <c r="U1177">
        <v>9</v>
      </c>
      <c r="V1177">
        <v>11.666700000000001</v>
      </c>
      <c r="W1177">
        <v>5.3845999999999998</v>
      </c>
      <c r="X1177" s="1">
        <v>43581</v>
      </c>
      <c r="Y1177">
        <v>0</v>
      </c>
      <c r="Z1177">
        <v>4</v>
      </c>
      <c r="AA1177">
        <v>5</v>
      </c>
      <c r="AB1177">
        <v>0</v>
      </c>
      <c r="AC1177">
        <v>1</v>
      </c>
      <c r="AD1177">
        <v>0</v>
      </c>
      <c r="AE1177">
        <v>0</v>
      </c>
      <c r="AF1177">
        <v>0</v>
      </c>
      <c r="AG1177">
        <v>1</v>
      </c>
      <c r="AH1177">
        <v>328</v>
      </c>
      <c r="AI1177">
        <v>38</v>
      </c>
      <c r="AJ1177">
        <v>270</v>
      </c>
      <c r="AK1177">
        <v>20</v>
      </c>
    </row>
    <row r="1178" spans="1:37" x14ac:dyDescent="0.2">
      <c r="A1178">
        <v>843947</v>
      </c>
      <c r="B1178" t="s">
        <v>482</v>
      </c>
      <c r="C1178">
        <v>21</v>
      </c>
      <c r="D1178" t="s">
        <v>2100</v>
      </c>
      <c r="E1178" t="s">
        <v>2107</v>
      </c>
      <c r="F1178" t="s">
        <v>881</v>
      </c>
      <c r="G1178" t="s">
        <v>2156</v>
      </c>
      <c r="H1178">
        <v>2</v>
      </c>
      <c r="I1178">
        <v>2</v>
      </c>
      <c r="J1178">
        <v>0</v>
      </c>
      <c r="K1178">
        <v>0</v>
      </c>
      <c r="L1178">
        <v>5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2</v>
      </c>
      <c r="S1178">
        <v>48</v>
      </c>
      <c r="T1178">
        <v>36</v>
      </c>
      <c r="U1178">
        <v>3</v>
      </c>
      <c r="V1178">
        <v>12</v>
      </c>
      <c r="W1178">
        <v>4.5</v>
      </c>
      <c r="X1178" s="1">
        <v>43512</v>
      </c>
      <c r="Y1178">
        <v>0</v>
      </c>
      <c r="Z1178">
        <v>5</v>
      </c>
      <c r="AA1178">
        <v>0</v>
      </c>
      <c r="AB1178">
        <v>0</v>
      </c>
      <c r="AC1178">
        <v>1</v>
      </c>
      <c r="AD1178">
        <v>0</v>
      </c>
      <c r="AE1178">
        <v>0</v>
      </c>
      <c r="AF1178">
        <v>0</v>
      </c>
      <c r="AG1178">
        <v>0</v>
      </c>
      <c r="AH1178">
        <v>80</v>
      </c>
      <c r="AI1178">
        <v>-20</v>
      </c>
      <c r="AJ1178">
        <v>90</v>
      </c>
      <c r="AK1178">
        <v>10</v>
      </c>
    </row>
    <row r="1179" spans="1:37" x14ac:dyDescent="0.2">
      <c r="A1179">
        <v>1325252</v>
      </c>
      <c r="B1179" t="s">
        <v>482</v>
      </c>
      <c r="C1179">
        <v>21</v>
      </c>
      <c r="D1179" t="s">
        <v>2100</v>
      </c>
      <c r="E1179" t="s">
        <v>2118</v>
      </c>
      <c r="F1179" t="s">
        <v>2119</v>
      </c>
      <c r="G1179" t="s">
        <v>2156</v>
      </c>
      <c r="H1179">
        <v>7</v>
      </c>
      <c r="I1179">
        <v>7</v>
      </c>
      <c r="J1179">
        <v>0</v>
      </c>
      <c r="K1179">
        <v>71</v>
      </c>
      <c r="L1179">
        <v>96</v>
      </c>
      <c r="M1179">
        <v>6</v>
      </c>
      <c r="N1179">
        <v>1</v>
      </c>
      <c r="O1179">
        <v>23</v>
      </c>
      <c r="P1179">
        <v>10.142899999999999</v>
      </c>
      <c r="Q1179">
        <v>73.958299999999994</v>
      </c>
      <c r="R1179">
        <v>7</v>
      </c>
      <c r="S1179">
        <v>36</v>
      </c>
      <c r="T1179">
        <v>49</v>
      </c>
      <c r="U1179">
        <v>0</v>
      </c>
      <c r="W1179">
        <v>8.1667000000000005</v>
      </c>
      <c r="Y1179">
        <v>0</v>
      </c>
      <c r="Z1179">
        <v>7</v>
      </c>
      <c r="AA1179">
        <v>4</v>
      </c>
      <c r="AB1179">
        <v>0</v>
      </c>
      <c r="AC1179">
        <v>4</v>
      </c>
      <c r="AD1179">
        <v>0</v>
      </c>
      <c r="AE1179">
        <v>0</v>
      </c>
      <c r="AF1179">
        <v>0</v>
      </c>
      <c r="AG1179">
        <v>0</v>
      </c>
      <c r="AH1179">
        <v>159</v>
      </c>
      <c r="AI1179">
        <v>109</v>
      </c>
      <c r="AJ1179">
        <v>10</v>
      </c>
      <c r="AK1179">
        <v>40</v>
      </c>
    </row>
    <row r="1180" spans="1:37" x14ac:dyDescent="0.2">
      <c r="A1180">
        <v>1274908</v>
      </c>
      <c r="B1180" t="s">
        <v>482</v>
      </c>
      <c r="C1180">
        <v>21</v>
      </c>
      <c r="D1180" t="s">
        <v>2100</v>
      </c>
      <c r="E1180" t="s">
        <v>816</v>
      </c>
      <c r="F1180" t="s">
        <v>962</v>
      </c>
      <c r="G1180" t="s">
        <v>2156</v>
      </c>
      <c r="H1180">
        <v>7</v>
      </c>
      <c r="I1180">
        <v>7</v>
      </c>
      <c r="J1180">
        <v>0</v>
      </c>
      <c r="K1180">
        <v>27</v>
      </c>
      <c r="L1180">
        <v>53</v>
      </c>
      <c r="M1180">
        <v>0</v>
      </c>
      <c r="N1180">
        <v>0</v>
      </c>
      <c r="O1180">
        <v>8</v>
      </c>
      <c r="P1180">
        <v>3.8571</v>
      </c>
      <c r="Q1180">
        <v>50.943399999999997</v>
      </c>
      <c r="R1180">
        <v>7</v>
      </c>
      <c r="S1180">
        <v>0</v>
      </c>
      <c r="T1180">
        <v>0</v>
      </c>
      <c r="U1180">
        <v>0</v>
      </c>
      <c r="Y1180">
        <v>0</v>
      </c>
      <c r="Z1180">
        <v>0</v>
      </c>
      <c r="AA1180">
        <v>0</v>
      </c>
      <c r="AB1180">
        <v>0</v>
      </c>
      <c r="AC1180">
        <v>5</v>
      </c>
      <c r="AD1180">
        <v>0</v>
      </c>
      <c r="AE1180">
        <v>0</v>
      </c>
      <c r="AF1180">
        <v>1</v>
      </c>
      <c r="AG1180">
        <v>1</v>
      </c>
      <c r="AH1180">
        <v>77</v>
      </c>
      <c r="AI1180">
        <v>-3</v>
      </c>
      <c r="AJ1180">
        <v>0</v>
      </c>
      <c r="AK1180">
        <v>80</v>
      </c>
    </row>
    <row r="1181" spans="1:37" x14ac:dyDescent="0.2">
      <c r="A1181">
        <v>934519</v>
      </c>
      <c r="B1181" t="s">
        <v>482</v>
      </c>
      <c r="C1181">
        <v>21</v>
      </c>
      <c r="D1181" t="s">
        <v>2100</v>
      </c>
      <c r="E1181" t="s">
        <v>1903</v>
      </c>
      <c r="F1181" t="s">
        <v>2108</v>
      </c>
      <c r="G1181" t="s">
        <v>2156</v>
      </c>
      <c r="H1181">
        <v>6</v>
      </c>
      <c r="I1181">
        <v>6</v>
      </c>
      <c r="J1181">
        <v>1</v>
      </c>
      <c r="K1181">
        <v>17</v>
      </c>
      <c r="L1181">
        <v>42</v>
      </c>
      <c r="M1181">
        <v>0</v>
      </c>
      <c r="N1181">
        <v>0</v>
      </c>
      <c r="O1181">
        <v>11</v>
      </c>
      <c r="P1181">
        <v>3.4</v>
      </c>
      <c r="Q1181">
        <v>40.476199999999999</v>
      </c>
      <c r="R1181">
        <v>6</v>
      </c>
      <c r="S1181">
        <v>0</v>
      </c>
      <c r="T1181">
        <v>0</v>
      </c>
      <c r="U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2</v>
      </c>
      <c r="AH1181">
        <v>37</v>
      </c>
      <c r="AI1181">
        <v>17</v>
      </c>
      <c r="AJ1181">
        <v>0</v>
      </c>
      <c r="AK1181">
        <v>20</v>
      </c>
    </row>
    <row r="1182" spans="1:37" x14ac:dyDescent="0.2">
      <c r="A1182">
        <v>843946</v>
      </c>
      <c r="B1182" t="s">
        <v>482</v>
      </c>
      <c r="C1182">
        <v>21</v>
      </c>
      <c r="D1182" t="s">
        <v>2100</v>
      </c>
      <c r="E1182" t="s">
        <v>487</v>
      </c>
      <c r="F1182" t="s">
        <v>653</v>
      </c>
      <c r="G1182" t="s">
        <v>2156</v>
      </c>
      <c r="H1182">
        <v>10</v>
      </c>
      <c r="I1182">
        <v>10</v>
      </c>
      <c r="J1182">
        <v>0</v>
      </c>
      <c r="K1182">
        <v>63</v>
      </c>
      <c r="L1182">
        <v>82</v>
      </c>
      <c r="M1182">
        <v>2</v>
      </c>
      <c r="N1182">
        <v>4</v>
      </c>
      <c r="O1182">
        <v>23</v>
      </c>
      <c r="P1182">
        <v>6.3</v>
      </c>
      <c r="Q1182">
        <v>76.829300000000003</v>
      </c>
      <c r="R1182">
        <v>10</v>
      </c>
      <c r="S1182">
        <v>211</v>
      </c>
      <c r="T1182">
        <v>203</v>
      </c>
      <c r="U1182">
        <v>14</v>
      </c>
      <c r="V1182">
        <v>14.5</v>
      </c>
      <c r="W1182">
        <v>5.7725</v>
      </c>
      <c r="X1182" s="1">
        <v>43573</v>
      </c>
      <c r="Y1182">
        <v>1</v>
      </c>
      <c r="Z1182">
        <v>30</v>
      </c>
      <c r="AA1182">
        <v>4</v>
      </c>
      <c r="AB1182">
        <v>0</v>
      </c>
      <c r="AC1182">
        <v>3</v>
      </c>
      <c r="AD1182">
        <v>0</v>
      </c>
      <c r="AE1182">
        <v>0</v>
      </c>
      <c r="AF1182">
        <v>1</v>
      </c>
      <c r="AG1182">
        <v>1</v>
      </c>
      <c r="AH1182">
        <v>683</v>
      </c>
      <c r="AI1182">
        <v>173</v>
      </c>
      <c r="AJ1182">
        <v>450</v>
      </c>
      <c r="AK1182">
        <v>60</v>
      </c>
    </row>
    <row r="1183" spans="1:37" x14ac:dyDescent="0.2">
      <c r="A1183">
        <v>1274909</v>
      </c>
      <c r="B1183" t="s">
        <v>482</v>
      </c>
      <c r="C1183">
        <v>21</v>
      </c>
      <c r="D1183" t="s">
        <v>2100</v>
      </c>
      <c r="E1183" t="s">
        <v>918</v>
      </c>
      <c r="F1183" t="s">
        <v>702</v>
      </c>
      <c r="G1183" t="s">
        <v>2156</v>
      </c>
      <c r="H1183">
        <v>4</v>
      </c>
      <c r="I1183">
        <v>4</v>
      </c>
      <c r="J1183">
        <v>1</v>
      </c>
      <c r="K1183">
        <v>22</v>
      </c>
      <c r="L1183">
        <v>45</v>
      </c>
      <c r="M1183">
        <v>0</v>
      </c>
      <c r="N1183">
        <v>0</v>
      </c>
      <c r="O1183">
        <v>16</v>
      </c>
      <c r="P1183">
        <v>7.3333000000000004</v>
      </c>
      <c r="Q1183">
        <v>48.8889</v>
      </c>
      <c r="R1183">
        <v>4</v>
      </c>
      <c r="S1183">
        <v>18</v>
      </c>
      <c r="T1183">
        <v>30</v>
      </c>
      <c r="U1183">
        <v>1</v>
      </c>
      <c r="V1183">
        <v>30</v>
      </c>
      <c r="W1183">
        <v>10</v>
      </c>
      <c r="X1183" s="1">
        <v>43486</v>
      </c>
      <c r="Y1183">
        <v>0</v>
      </c>
      <c r="Z1183">
        <v>2</v>
      </c>
      <c r="AA1183">
        <v>1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22</v>
      </c>
      <c r="AI1183">
        <v>22</v>
      </c>
      <c r="AJ1183">
        <v>0</v>
      </c>
      <c r="AK1183">
        <v>0</v>
      </c>
    </row>
    <row r="1184" spans="1:37" x14ac:dyDescent="0.2">
      <c r="A1184">
        <v>1324405</v>
      </c>
      <c r="B1184" t="s">
        <v>482</v>
      </c>
      <c r="C1184">
        <v>21</v>
      </c>
      <c r="D1184" t="s">
        <v>2100</v>
      </c>
      <c r="E1184" t="s">
        <v>757</v>
      </c>
      <c r="F1184" t="s">
        <v>2117</v>
      </c>
      <c r="G1184" t="s">
        <v>2156</v>
      </c>
      <c r="H1184">
        <v>3</v>
      </c>
      <c r="I1184">
        <v>3</v>
      </c>
      <c r="J1184">
        <v>0</v>
      </c>
      <c r="K1184">
        <v>5</v>
      </c>
      <c r="L1184">
        <v>18</v>
      </c>
      <c r="M1184">
        <v>0</v>
      </c>
      <c r="N1184">
        <v>0</v>
      </c>
      <c r="O1184">
        <v>3</v>
      </c>
      <c r="P1184">
        <v>1.6667000000000001</v>
      </c>
      <c r="Q1184">
        <v>27.777799999999999</v>
      </c>
      <c r="R1184">
        <v>3</v>
      </c>
      <c r="S1184">
        <v>0</v>
      </c>
      <c r="T1184">
        <v>0</v>
      </c>
      <c r="U1184">
        <v>0</v>
      </c>
      <c r="Y1184">
        <v>0</v>
      </c>
      <c r="Z1184">
        <v>0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0</v>
      </c>
      <c r="AH1184">
        <v>15</v>
      </c>
      <c r="AI1184">
        <v>5</v>
      </c>
      <c r="AJ1184">
        <v>0</v>
      </c>
      <c r="AK1184">
        <v>10</v>
      </c>
    </row>
    <row r="1185" spans="1:37" x14ac:dyDescent="0.2">
      <c r="A1185">
        <v>1271204</v>
      </c>
      <c r="B1185" t="s">
        <v>482</v>
      </c>
      <c r="C1185">
        <v>21</v>
      </c>
      <c r="D1185" t="s">
        <v>2100</v>
      </c>
      <c r="E1185" t="s">
        <v>2111</v>
      </c>
      <c r="F1185" t="s">
        <v>2112</v>
      </c>
      <c r="G1185" t="s">
        <v>2156</v>
      </c>
      <c r="H1185">
        <v>6</v>
      </c>
      <c r="I1185">
        <v>6</v>
      </c>
      <c r="J1185">
        <v>1</v>
      </c>
      <c r="K1185">
        <v>29</v>
      </c>
      <c r="L1185">
        <v>63</v>
      </c>
      <c r="M1185">
        <v>1</v>
      </c>
      <c r="N1185">
        <v>1</v>
      </c>
      <c r="O1185">
        <v>11</v>
      </c>
      <c r="P1185">
        <v>5.8</v>
      </c>
      <c r="Q1185">
        <v>46.031700000000001</v>
      </c>
      <c r="R1185">
        <v>6</v>
      </c>
      <c r="S1185">
        <v>24</v>
      </c>
      <c r="T1185">
        <v>14</v>
      </c>
      <c r="U1185">
        <v>3</v>
      </c>
      <c r="V1185">
        <v>4.6666999999999996</v>
      </c>
      <c r="W1185">
        <v>3.5</v>
      </c>
      <c r="X1185" s="1">
        <v>43538</v>
      </c>
      <c r="Y1185">
        <v>0</v>
      </c>
      <c r="Z1185">
        <v>6</v>
      </c>
      <c r="AA1185">
        <v>0</v>
      </c>
      <c r="AB1185">
        <v>0</v>
      </c>
      <c r="AC1185">
        <v>1</v>
      </c>
      <c r="AD1185">
        <v>0</v>
      </c>
      <c r="AE1185">
        <v>3</v>
      </c>
      <c r="AF1185">
        <v>0</v>
      </c>
      <c r="AG1185">
        <v>2</v>
      </c>
      <c r="AH1185">
        <v>242</v>
      </c>
      <c r="AI1185">
        <v>82</v>
      </c>
      <c r="AJ1185">
        <v>100</v>
      </c>
      <c r="AK1185">
        <v>60</v>
      </c>
    </row>
    <row r="1186" spans="1:37" x14ac:dyDescent="0.2">
      <c r="A1186">
        <v>514327</v>
      </c>
      <c r="B1186" t="s">
        <v>482</v>
      </c>
      <c r="C1186">
        <v>21</v>
      </c>
      <c r="D1186" t="s">
        <v>2100</v>
      </c>
      <c r="E1186" t="s">
        <v>897</v>
      </c>
      <c r="F1186" t="s">
        <v>758</v>
      </c>
      <c r="G1186" t="s">
        <v>2156</v>
      </c>
      <c r="H1186">
        <v>7</v>
      </c>
      <c r="I1186">
        <v>7</v>
      </c>
      <c r="J1186">
        <v>0</v>
      </c>
      <c r="K1186">
        <v>29</v>
      </c>
      <c r="L1186">
        <v>45</v>
      </c>
      <c r="M1186">
        <v>2</v>
      </c>
      <c r="N1186">
        <v>0</v>
      </c>
      <c r="O1186">
        <v>13</v>
      </c>
      <c r="P1186">
        <v>4.1429</v>
      </c>
      <c r="Q1186">
        <v>64.444400000000002</v>
      </c>
      <c r="R1186">
        <v>7</v>
      </c>
      <c r="S1186">
        <v>12</v>
      </c>
      <c r="T1186">
        <v>16</v>
      </c>
      <c r="U1186">
        <v>0</v>
      </c>
      <c r="W1186">
        <v>8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0</v>
      </c>
      <c r="AE1186">
        <v>1</v>
      </c>
      <c r="AF1186">
        <v>0</v>
      </c>
      <c r="AG1186">
        <v>2</v>
      </c>
      <c r="AH1186">
        <v>51</v>
      </c>
      <c r="AI1186">
        <v>21</v>
      </c>
      <c r="AJ1186">
        <v>0</v>
      </c>
      <c r="AK1186">
        <v>30</v>
      </c>
    </row>
    <row r="1187" spans="1:37" x14ac:dyDescent="0.2">
      <c r="A1187">
        <v>843952</v>
      </c>
      <c r="B1187" t="s">
        <v>482</v>
      </c>
      <c r="C1187">
        <v>21</v>
      </c>
      <c r="D1187" t="s">
        <v>2100</v>
      </c>
      <c r="E1187" t="s">
        <v>897</v>
      </c>
      <c r="F1187" t="s">
        <v>941</v>
      </c>
      <c r="G1187" t="s">
        <v>2156</v>
      </c>
      <c r="H1187">
        <v>5</v>
      </c>
      <c r="I1187">
        <v>5</v>
      </c>
      <c r="J1187">
        <v>1</v>
      </c>
      <c r="K1187">
        <v>25</v>
      </c>
      <c r="L1187">
        <v>51</v>
      </c>
      <c r="M1187">
        <v>1</v>
      </c>
      <c r="N1187">
        <v>1</v>
      </c>
      <c r="O1187">
        <v>22</v>
      </c>
      <c r="P1187">
        <v>6.25</v>
      </c>
      <c r="Q1187">
        <v>49.019599999999997</v>
      </c>
      <c r="R1187">
        <v>5</v>
      </c>
      <c r="S1187">
        <v>18</v>
      </c>
      <c r="T1187">
        <v>20</v>
      </c>
      <c r="U1187">
        <v>0</v>
      </c>
      <c r="W1187">
        <v>6.6666999999999996</v>
      </c>
      <c r="Y1187">
        <v>0</v>
      </c>
      <c r="Z1187">
        <v>4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58</v>
      </c>
      <c r="AI1187">
        <v>48</v>
      </c>
      <c r="AJ1187">
        <v>10</v>
      </c>
      <c r="AK1187">
        <v>0</v>
      </c>
    </row>
    <row r="1188" spans="1:37" x14ac:dyDescent="0.2">
      <c r="A1188">
        <v>1271206</v>
      </c>
      <c r="B1188" t="s">
        <v>482</v>
      </c>
      <c r="C1188">
        <v>21</v>
      </c>
      <c r="D1188" t="s">
        <v>2100</v>
      </c>
      <c r="E1188" t="s">
        <v>2114</v>
      </c>
      <c r="F1188" t="s">
        <v>2115</v>
      </c>
      <c r="G1188" t="s">
        <v>2156</v>
      </c>
      <c r="H1188">
        <v>1</v>
      </c>
      <c r="I1188">
        <v>1</v>
      </c>
      <c r="J1188">
        <v>0</v>
      </c>
      <c r="K1188">
        <v>0</v>
      </c>
      <c r="L1188">
        <v>4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1</v>
      </c>
      <c r="S1188">
        <v>0</v>
      </c>
      <c r="T1188">
        <v>0</v>
      </c>
      <c r="U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-10</v>
      </c>
      <c r="AI1188">
        <v>-10</v>
      </c>
      <c r="AJ1188">
        <v>0</v>
      </c>
      <c r="AK1188">
        <v>0</v>
      </c>
    </row>
    <row r="1189" spans="1:37" x14ac:dyDescent="0.2">
      <c r="A1189">
        <v>1271208</v>
      </c>
      <c r="B1189" t="s">
        <v>482</v>
      </c>
      <c r="C1189">
        <v>21</v>
      </c>
      <c r="D1189" t="s">
        <v>2100</v>
      </c>
      <c r="E1189" t="s">
        <v>877</v>
      </c>
      <c r="F1189" t="s">
        <v>520</v>
      </c>
      <c r="G1189" t="s">
        <v>2156</v>
      </c>
      <c r="H1189">
        <v>7</v>
      </c>
      <c r="I1189">
        <v>7</v>
      </c>
      <c r="J1189">
        <v>1</v>
      </c>
      <c r="K1189">
        <v>8</v>
      </c>
      <c r="L1189">
        <v>29</v>
      </c>
      <c r="M1189">
        <v>0</v>
      </c>
      <c r="N1189">
        <v>0</v>
      </c>
      <c r="O1189">
        <v>6</v>
      </c>
      <c r="P1189">
        <v>1.3332999999999999</v>
      </c>
      <c r="Q1189">
        <v>27.586200000000002</v>
      </c>
      <c r="R1189">
        <v>7</v>
      </c>
      <c r="S1189">
        <v>42</v>
      </c>
      <c r="T1189">
        <v>43</v>
      </c>
      <c r="U1189">
        <v>2</v>
      </c>
      <c r="V1189">
        <v>21.5</v>
      </c>
      <c r="W1189">
        <v>6.1429</v>
      </c>
      <c r="X1189" s="1">
        <v>43507</v>
      </c>
      <c r="Y1189">
        <v>0</v>
      </c>
      <c r="Z1189">
        <v>8</v>
      </c>
      <c r="AA1189">
        <v>6</v>
      </c>
      <c r="AB1189">
        <v>0</v>
      </c>
      <c r="AC1189">
        <v>1</v>
      </c>
      <c r="AD1189">
        <v>0</v>
      </c>
      <c r="AE1189">
        <v>0</v>
      </c>
      <c r="AF1189">
        <v>0</v>
      </c>
      <c r="AG1189">
        <v>0</v>
      </c>
      <c r="AH1189">
        <v>68</v>
      </c>
      <c r="AI1189">
        <v>-2</v>
      </c>
      <c r="AJ1189">
        <v>60</v>
      </c>
      <c r="AK1189">
        <v>10</v>
      </c>
    </row>
    <row r="1190" spans="1:37" x14ac:dyDescent="0.2">
      <c r="A1190">
        <v>1291132</v>
      </c>
      <c r="B1190" t="s">
        <v>482</v>
      </c>
      <c r="C1190">
        <v>21</v>
      </c>
      <c r="D1190" t="s">
        <v>2100</v>
      </c>
      <c r="E1190" t="s">
        <v>1789</v>
      </c>
      <c r="F1190" t="s">
        <v>552</v>
      </c>
      <c r="G1190" t="s">
        <v>2156</v>
      </c>
      <c r="H1190">
        <v>7</v>
      </c>
      <c r="I1190">
        <v>7</v>
      </c>
      <c r="J1190">
        <v>1</v>
      </c>
      <c r="K1190">
        <v>85</v>
      </c>
      <c r="L1190">
        <v>105</v>
      </c>
      <c r="M1190">
        <v>2</v>
      </c>
      <c r="N1190">
        <v>5</v>
      </c>
      <c r="O1190">
        <v>70</v>
      </c>
      <c r="P1190">
        <v>14.166700000000001</v>
      </c>
      <c r="Q1190">
        <v>80.952399999999997</v>
      </c>
      <c r="R1190">
        <v>7</v>
      </c>
      <c r="S1190">
        <v>103</v>
      </c>
      <c r="T1190">
        <v>86</v>
      </c>
      <c r="U1190">
        <v>4</v>
      </c>
      <c r="V1190">
        <v>21.5</v>
      </c>
      <c r="W1190">
        <v>5.0096999999999996</v>
      </c>
      <c r="X1190" s="1">
        <v>43503</v>
      </c>
      <c r="Y1190">
        <v>0</v>
      </c>
      <c r="Z1190">
        <v>5</v>
      </c>
      <c r="AA1190">
        <v>2</v>
      </c>
      <c r="AB1190">
        <v>0</v>
      </c>
      <c r="AC1190">
        <v>3</v>
      </c>
      <c r="AD1190">
        <v>0</v>
      </c>
      <c r="AE1190">
        <v>1</v>
      </c>
      <c r="AF1190">
        <v>0</v>
      </c>
      <c r="AG1190">
        <v>1</v>
      </c>
      <c r="AH1190">
        <v>407</v>
      </c>
      <c r="AI1190">
        <v>217</v>
      </c>
      <c r="AJ1190">
        <v>140</v>
      </c>
      <c r="AK1190">
        <v>50</v>
      </c>
    </row>
    <row r="1191" spans="1:37" x14ac:dyDescent="0.2">
      <c r="A1191">
        <v>514323</v>
      </c>
      <c r="B1191" t="s">
        <v>482</v>
      </c>
      <c r="C1191">
        <v>21</v>
      </c>
      <c r="D1191" t="s">
        <v>2100</v>
      </c>
      <c r="E1191" t="s">
        <v>2104</v>
      </c>
      <c r="F1191" t="s">
        <v>2105</v>
      </c>
      <c r="G1191" t="s">
        <v>2156</v>
      </c>
      <c r="H1191">
        <v>2</v>
      </c>
      <c r="I1191">
        <v>2</v>
      </c>
      <c r="J1191">
        <v>0</v>
      </c>
      <c r="K1191">
        <v>4</v>
      </c>
      <c r="L1191">
        <v>11</v>
      </c>
      <c r="M1191">
        <v>0</v>
      </c>
      <c r="N1191">
        <v>0</v>
      </c>
      <c r="O1191">
        <v>2</v>
      </c>
      <c r="P1191">
        <v>2</v>
      </c>
      <c r="Q1191">
        <v>36.363599999999998</v>
      </c>
      <c r="R1191">
        <v>2</v>
      </c>
      <c r="S1191">
        <v>0</v>
      </c>
      <c r="T1191">
        <v>0</v>
      </c>
      <c r="U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4</v>
      </c>
      <c r="AI1191">
        <v>4</v>
      </c>
      <c r="AJ1191">
        <v>0</v>
      </c>
      <c r="AK1191">
        <v>0</v>
      </c>
    </row>
    <row r="1192" spans="1:37" x14ac:dyDescent="0.2">
      <c r="A1192">
        <v>1271207</v>
      </c>
      <c r="B1192" t="s">
        <v>482</v>
      </c>
      <c r="C1192">
        <v>21</v>
      </c>
      <c r="D1192" t="s">
        <v>2100</v>
      </c>
      <c r="E1192" t="s">
        <v>754</v>
      </c>
      <c r="F1192" t="s">
        <v>941</v>
      </c>
      <c r="G1192" t="s">
        <v>2156</v>
      </c>
      <c r="H1192">
        <v>10</v>
      </c>
      <c r="I1192">
        <v>10</v>
      </c>
      <c r="J1192">
        <v>3</v>
      </c>
      <c r="K1192">
        <v>8</v>
      </c>
      <c r="L1192">
        <v>50</v>
      </c>
      <c r="M1192">
        <v>0</v>
      </c>
      <c r="N1192">
        <v>0</v>
      </c>
      <c r="O1192">
        <v>3</v>
      </c>
      <c r="P1192">
        <v>1.1429</v>
      </c>
      <c r="Q1192">
        <v>16</v>
      </c>
      <c r="R1192">
        <v>10</v>
      </c>
      <c r="S1192">
        <v>204</v>
      </c>
      <c r="T1192">
        <v>171</v>
      </c>
      <c r="U1192">
        <v>14</v>
      </c>
      <c r="V1192">
        <v>12.2143</v>
      </c>
      <c r="W1192">
        <v>5.0293999999999999</v>
      </c>
      <c r="X1192" s="1">
        <v>43534</v>
      </c>
      <c r="Y1192">
        <v>1</v>
      </c>
      <c r="Z1192">
        <v>5</v>
      </c>
      <c r="AA1192">
        <v>8</v>
      </c>
      <c r="AB1192">
        <v>1</v>
      </c>
      <c r="AC1192">
        <v>4</v>
      </c>
      <c r="AD1192">
        <v>0</v>
      </c>
      <c r="AE1192">
        <v>0</v>
      </c>
      <c r="AF1192">
        <v>0</v>
      </c>
      <c r="AG1192">
        <v>0</v>
      </c>
      <c r="AH1192">
        <v>478</v>
      </c>
      <c r="AI1192">
        <v>-42</v>
      </c>
      <c r="AJ1192">
        <v>480</v>
      </c>
      <c r="AK1192">
        <v>40</v>
      </c>
    </row>
    <row r="1193" spans="1:37" x14ac:dyDescent="0.2">
      <c r="A1193">
        <v>1357358</v>
      </c>
      <c r="B1193" t="s">
        <v>482</v>
      </c>
      <c r="C1193">
        <v>21</v>
      </c>
      <c r="D1193" t="s">
        <v>2100</v>
      </c>
      <c r="E1193" t="s">
        <v>527</v>
      </c>
      <c r="F1193" t="s">
        <v>2120</v>
      </c>
      <c r="G1193" t="s">
        <v>2156</v>
      </c>
      <c r="H1193">
        <v>3</v>
      </c>
      <c r="I1193">
        <v>3</v>
      </c>
      <c r="J1193">
        <v>0</v>
      </c>
      <c r="K1193">
        <v>42</v>
      </c>
      <c r="L1193">
        <v>63</v>
      </c>
      <c r="M1193">
        <v>2</v>
      </c>
      <c r="N1193">
        <v>0</v>
      </c>
      <c r="O1193">
        <v>19</v>
      </c>
      <c r="P1193">
        <v>14</v>
      </c>
      <c r="Q1193">
        <v>66.666700000000006</v>
      </c>
      <c r="R1193">
        <v>3</v>
      </c>
      <c r="S1193">
        <v>6</v>
      </c>
      <c r="T1193">
        <v>11</v>
      </c>
      <c r="U1193">
        <v>1</v>
      </c>
      <c r="V1193">
        <v>11</v>
      </c>
      <c r="W1193">
        <v>11</v>
      </c>
      <c r="X1193" s="1">
        <v>43476</v>
      </c>
      <c r="Y1193">
        <v>0</v>
      </c>
      <c r="Z1193">
        <v>1</v>
      </c>
      <c r="AA1193">
        <v>2</v>
      </c>
      <c r="AB1193">
        <v>0</v>
      </c>
      <c r="AC1193">
        <v>0</v>
      </c>
      <c r="AD1193">
        <v>0</v>
      </c>
      <c r="AE1193">
        <v>6</v>
      </c>
      <c r="AF1193">
        <v>0</v>
      </c>
      <c r="AG1193">
        <v>0</v>
      </c>
      <c r="AH1193">
        <v>144</v>
      </c>
      <c r="AI1193">
        <v>64</v>
      </c>
      <c r="AJ1193">
        <v>20</v>
      </c>
      <c r="AK1193">
        <v>60</v>
      </c>
    </row>
    <row r="1194" spans="1:37" x14ac:dyDescent="0.2">
      <c r="A1194">
        <v>935243</v>
      </c>
      <c r="B1194" t="s">
        <v>482</v>
      </c>
      <c r="C1194">
        <v>21</v>
      </c>
      <c r="D1194" t="s">
        <v>2100</v>
      </c>
      <c r="E1194" t="s">
        <v>2109</v>
      </c>
      <c r="F1194" t="s">
        <v>2110</v>
      </c>
      <c r="G1194" t="s">
        <v>2156</v>
      </c>
      <c r="H1194">
        <v>3</v>
      </c>
      <c r="I1194">
        <v>3</v>
      </c>
      <c r="J1194">
        <v>1</v>
      </c>
      <c r="K1194">
        <v>1</v>
      </c>
      <c r="L1194">
        <v>12</v>
      </c>
      <c r="M1194">
        <v>0</v>
      </c>
      <c r="N1194">
        <v>0</v>
      </c>
      <c r="O1194">
        <v>1</v>
      </c>
      <c r="P1194">
        <v>0.5</v>
      </c>
      <c r="Q1194">
        <v>8.3332999999999995</v>
      </c>
      <c r="R1194">
        <v>3</v>
      </c>
      <c r="S1194">
        <v>6</v>
      </c>
      <c r="T1194">
        <v>7</v>
      </c>
      <c r="U1194">
        <v>1</v>
      </c>
      <c r="V1194">
        <v>7</v>
      </c>
      <c r="W1194">
        <v>7</v>
      </c>
      <c r="X1194" s="1">
        <v>43472</v>
      </c>
      <c r="Y1194">
        <v>0</v>
      </c>
      <c r="Z1194">
        <v>0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1</v>
      </c>
      <c r="AG1194">
        <v>0</v>
      </c>
      <c r="AH1194">
        <v>41</v>
      </c>
      <c r="AI1194">
        <v>-9</v>
      </c>
      <c r="AJ1194">
        <v>20</v>
      </c>
      <c r="AK1194">
        <v>30</v>
      </c>
    </row>
    <row r="1195" spans="1:37" x14ac:dyDescent="0.2">
      <c r="A1195" s="36">
        <v>512947</v>
      </c>
    </row>
    <row r="1196" spans="1:37" x14ac:dyDescent="0.2">
      <c r="A1196" s="7">
        <v>513099</v>
      </c>
    </row>
  </sheetData>
  <sortState xmlns:xlrd2="http://schemas.microsoft.com/office/spreadsheetml/2017/richdata2" ref="A2:Q1196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F4E6-A2E0-6E48-BBCC-01C949123F1A}">
  <dimension ref="B2:E8"/>
  <sheetViews>
    <sheetView workbookViewId="0">
      <selection activeCell="B2" sqref="B2:D8"/>
    </sheetView>
  </sheetViews>
  <sheetFormatPr baseColWidth="10" defaultRowHeight="16" x14ac:dyDescent="0.2"/>
  <sheetData>
    <row r="2" spans="2:5" x14ac:dyDescent="0.2">
      <c r="C2" s="2">
        <f>SUM(C3:C7)</f>
        <v>1</v>
      </c>
      <c r="D2">
        <v>232</v>
      </c>
    </row>
    <row r="3" spans="2:5" x14ac:dyDescent="0.2">
      <c r="B3" t="s">
        <v>2165</v>
      </c>
      <c r="C3" s="2">
        <v>0.1</v>
      </c>
      <c r="D3">
        <f>ROUND($D$2*C3,0)</f>
        <v>23</v>
      </c>
    </row>
    <row r="4" spans="2:5" x14ac:dyDescent="0.2">
      <c r="B4" t="s">
        <v>2166</v>
      </c>
      <c r="C4" s="2">
        <v>0.15</v>
      </c>
      <c r="D4">
        <f t="shared" ref="D4:D7" si="0">ROUND($D$2*C4,0)</f>
        <v>35</v>
      </c>
      <c r="E4">
        <f>D4+D3</f>
        <v>58</v>
      </c>
    </row>
    <row r="5" spans="2:5" x14ac:dyDescent="0.2">
      <c r="B5" t="s">
        <v>2167</v>
      </c>
      <c r="C5" s="2">
        <v>0.2</v>
      </c>
      <c r="D5">
        <f t="shared" si="0"/>
        <v>46</v>
      </c>
      <c r="E5">
        <f>E4+D5</f>
        <v>104</v>
      </c>
    </row>
    <row r="6" spans="2:5" x14ac:dyDescent="0.2">
      <c r="B6" t="s">
        <v>2168</v>
      </c>
      <c r="C6" s="2">
        <v>0.25</v>
      </c>
      <c r="D6">
        <f t="shared" si="0"/>
        <v>58</v>
      </c>
      <c r="E6">
        <f t="shared" ref="E6:E7" si="1">E5+D6</f>
        <v>162</v>
      </c>
    </row>
    <row r="7" spans="2:5" x14ac:dyDescent="0.2">
      <c r="B7" t="s">
        <v>2169</v>
      </c>
      <c r="C7" s="2">
        <v>0.3</v>
      </c>
      <c r="D7">
        <f t="shared" si="0"/>
        <v>70</v>
      </c>
      <c r="E7">
        <f t="shared" si="1"/>
        <v>232</v>
      </c>
    </row>
    <row r="8" spans="2:5" x14ac:dyDescent="0.2">
      <c r="D8">
        <f>SUM(D3:D7)</f>
        <v>232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BAF9-0745-F74C-99FD-784D1EEE6875}">
  <dimension ref="A1:E22"/>
  <sheetViews>
    <sheetView workbookViewId="0">
      <selection activeCell="B19" sqref="B19"/>
    </sheetView>
  </sheetViews>
  <sheetFormatPr baseColWidth="10" defaultRowHeight="16" x14ac:dyDescent="0.2"/>
  <cols>
    <col min="1" max="1" width="16.1640625" customWidth="1"/>
    <col min="2" max="2" width="24.33203125" customWidth="1"/>
    <col min="3" max="3" width="14.33203125" customWidth="1"/>
    <col min="4" max="4" width="19.83203125" customWidth="1"/>
    <col min="5" max="5" width="19.83203125" bestFit="1" customWidth="1"/>
  </cols>
  <sheetData>
    <row r="1" spans="1:5" x14ac:dyDescent="0.2">
      <c r="A1" t="s">
        <v>474</v>
      </c>
      <c r="B1" t="s">
        <v>2177</v>
      </c>
      <c r="C1" t="s">
        <v>2178</v>
      </c>
      <c r="D1" t="s">
        <v>2179</v>
      </c>
      <c r="E1" t="s">
        <v>2331</v>
      </c>
    </row>
    <row r="2" spans="1:5" x14ac:dyDescent="0.2">
      <c r="A2" s="3">
        <v>512955</v>
      </c>
      <c r="B2" s="3" t="s">
        <v>25</v>
      </c>
      <c r="C2" t="b">
        <v>1</v>
      </c>
      <c r="D2" t="b">
        <v>0</v>
      </c>
      <c r="E2" t="s">
        <v>2174</v>
      </c>
    </row>
    <row r="3" spans="1:5" x14ac:dyDescent="0.2">
      <c r="A3" s="3">
        <v>513160</v>
      </c>
      <c r="B3" s="3" t="s">
        <v>466</v>
      </c>
      <c r="C3" t="b">
        <v>1</v>
      </c>
      <c r="D3" t="b">
        <v>0</v>
      </c>
      <c r="E3" t="s">
        <v>2174</v>
      </c>
    </row>
    <row r="4" spans="1:5" x14ac:dyDescent="0.2">
      <c r="A4" s="3">
        <v>513357</v>
      </c>
      <c r="B4" s="3" t="s">
        <v>9</v>
      </c>
      <c r="C4" t="b">
        <v>1</v>
      </c>
      <c r="D4" t="b">
        <v>0</v>
      </c>
      <c r="E4" t="s">
        <v>2174</v>
      </c>
    </row>
    <row r="5" spans="1:5" x14ac:dyDescent="0.2">
      <c r="A5" s="3">
        <v>218684</v>
      </c>
      <c r="B5" s="3" t="s">
        <v>378</v>
      </c>
      <c r="C5" t="b">
        <v>1</v>
      </c>
      <c r="D5" t="b">
        <v>0</v>
      </c>
      <c r="E5" t="s">
        <v>2174</v>
      </c>
    </row>
    <row r="6" spans="1:5" x14ac:dyDescent="0.2">
      <c r="A6" s="3">
        <v>513264</v>
      </c>
      <c r="B6" s="3" t="s">
        <v>2180</v>
      </c>
      <c r="C6" t="b">
        <v>1</v>
      </c>
      <c r="D6" t="b">
        <v>0</v>
      </c>
      <c r="E6" t="s">
        <v>2174</v>
      </c>
    </row>
    <row r="7" spans="1:5" x14ac:dyDescent="0.2">
      <c r="A7" s="3">
        <v>513352</v>
      </c>
      <c r="B7" s="3" t="s">
        <v>2181</v>
      </c>
      <c r="C7" t="b">
        <v>1</v>
      </c>
      <c r="D7" t="b">
        <v>0</v>
      </c>
      <c r="E7" t="s">
        <v>2174</v>
      </c>
    </row>
    <row r="8" spans="1:5" x14ac:dyDescent="0.2">
      <c r="A8" s="3">
        <v>513086</v>
      </c>
      <c r="B8" s="3" t="s">
        <v>215</v>
      </c>
      <c r="C8" t="b">
        <v>1</v>
      </c>
      <c r="D8" t="b">
        <v>0</v>
      </c>
      <c r="E8" t="s">
        <v>2174</v>
      </c>
    </row>
    <row r="9" spans="1:5" x14ac:dyDescent="0.2">
      <c r="A9" s="3">
        <v>529178</v>
      </c>
      <c r="B9" s="3" t="s">
        <v>2182</v>
      </c>
      <c r="C9" t="b">
        <v>1</v>
      </c>
      <c r="D9" t="b">
        <v>0</v>
      </c>
      <c r="E9" t="s">
        <v>2174</v>
      </c>
    </row>
    <row r="10" spans="1:5" x14ac:dyDescent="0.2">
      <c r="A10" s="3">
        <v>512676</v>
      </c>
      <c r="B10" s="3" t="s">
        <v>2183</v>
      </c>
      <c r="C10" t="b">
        <v>0</v>
      </c>
      <c r="D10" t="b">
        <v>0</v>
      </c>
      <c r="E10" t="s">
        <v>2174</v>
      </c>
    </row>
    <row r="11" spans="1:5" x14ac:dyDescent="0.2">
      <c r="A11" s="3">
        <v>218565</v>
      </c>
      <c r="B11" s="3" t="s">
        <v>232</v>
      </c>
      <c r="C11" s="8" t="b">
        <v>1</v>
      </c>
      <c r="D11" t="b">
        <v>0</v>
      </c>
      <c r="E11" t="s">
        <v>2174</v>
      </c>
    </row>
    <row r="12" spans="1:5" x14ac:dyDescent="0.2">
      <c r="A12" s="3">
        <v>179174</v>
      </c>
      <c r="B12" s="3" t="s">
        <v>2184</v>
      </c>
      <c r="C12" s="8" t="b">
        <v>1</v>
      </c>
      <c r="D12" t="b">
        <v>0</v>
      </c>
      <c r="E12" t="s">
        <v>2174</v>
      </c>
    </row>
    <row r="13" spans="1:5" x14ac:dyDescent="0.2">
      <c r="A13" s="3">
        <v>529603</v>
      </c>
      <c r="B13" s="3" t="s">
        <v>2185</v>
      </c>
      <c r="C13" t="b">
        <v>0</v>
      </c>
      <c r="D13" t="b">
        <v>1</v>
      </c>
    </row>
    <row r="14" spans="1:5" x14ac:dyDescent="0.2">
      <c r="A14" s="3">
        <v>512824</v>
      </c>
      <c r="B14" s="3" t="s">
        <v>2186</v>
      </c>
      <c r="C14" t="b">
        <v>0</v>
      </c>
      <c r="D14" t="b">
        <v>1</v>
      </c>
    </row>
    <row r="15" spans="1:5" x14ac:dyDescent="0.2">
      <c r="A15" s="3">
        <v>512831</v>
      </c>
      <c r="B15" s="3" t="s">
        <v>2187</v>
      </c>
      <c r="C15" t="b">
        <v>0</v>
      </c>
      <c r="D15" t="b">
        <v>1</v>
      </c>
      <c r="E15" t="s">
        <v>2174</v>
      </c>
    </row>
    <row r="16" spans="1:5" x14ac:dyDescent="0.2">
      <c r="A16" s="3">
        <v>512690</v>
      </c>
      <c r="B16" s="3" t="s">
        <v>2255</v>
      </c>
      <c r="C16" t="b">
        <v>1</v>
      </c>
      <c r="D16" t="b">
        <v>0</v>
      </c>
      <c r="E16" t="s">
        <v>2174</v>
      </c>
    </row>
    <row r="17" spans="1:5" x14ac:dyDescent="0.2">
      <c r="A17" s="3">
        <v>513153</v>
      </c>
      <c r="B17" s="3" t="s">
        <v>2188</v>
      </c>
      <c r="C17" t="b">
        <v>0</v>
      </c>
      <c r="D17" s="9" t="b">
        <v>1</v>
      </c>
    </row>
    <row r="18" spans="1:5" x14ac:dyDescent="0.2">
      <c r="A18" s="3">
        <v>482179</v>
      </c>
      <c r="B18" s="3" t="s">
        <v>7</v>
      </c>
      <c r="C18" t="b">
        <v>0</v>
      </c>
      <c r="D18" s="9" t="b">
        <v>1</v>
      </c>
      <c r="E18" t="s">
        <v>2174</v>
      </c>
    </row>
    <row r="19" spans="1:5" x14ac:dyDescent="0.2">
      <c r="A19" s="3">
        <v>513074</v>
      </c>
      <c r="B19" s="3" t="s">
        <v>2189</v>
      </c>
      <c r="C19" t="b">
        <v>0</v>
      </c>
      <c r="D19" s="9" t="b">
        <v>1</v>
      </c>
      <c r="E19" t="s">
        <v>2174</v>
      </c>
    </row>
    <row r="20" spans="1:5" x14ac:dyDescent="0.2">
      <c r="A20" s="3">
        <v>514484</v>
      </c>
      <c r="B20" s="3" t="s">
        <v>2190</v>
      </c>
      <c r="C20" t="b">
        <v>0</v>
      </c>
      <c r="D20" s="9" t="b">
        <v>1</v>
      </c>
    </row>
    <row r="21" spans="1:5" x14ac:dyDescent="0.2">
      <c r="A21" s="3">
        <v>869526</v>
      </c>
      <c r="B21" s="3" t="s">
        <v>2191</v>
      </c>
      <c r="C21" t="b">
        <v>0</v>
      </c>
      <c r="D21" s="9" t="b">
        <v>1</v>
      </c>
    </row>
    <row r="22" spans="1:5" x14ac:dyDescent="0.2">
      <c r="A22" s="3">
        <v>513263</v>
      </c>
      <c r="B22" s="3" t="s">
        <v>2192</v>
      </c>
      <c r="C22" t="b">
        <v>0</v>
      </c>
      <c r="D22" s="9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CCE2-7331-E244-9516-C13B306A03A5}">
  <dimension ref="A1:M228"/>
  <sheetViews>
    <sheetView topLeftCell="A15" workbookViewId="0">
      <selection activeCell="E27" sqref="E27"/>
    </sheetView>
  </sheetViews>
  <sheetFormatPr baseColWidth="10" defaultRowHeight="16" x14ac:dyDescent="0.2"/>
  <cols>
    <col min="1" max="1" width="10.83203125" style="5"/>
    <col min="2" max="2" width="29.5" style="5" bestFit="1" customWidth="1"/>
    <col min="3" max="3" width="24" style="5" bestFit="1" customWidth="1"/>
    <col min="4" max="4" width="55.1640625" style="5" customWidth="1"/>
    <col min="5" max="5" width="40.33203125" style="5" customWidth="1"/>
    <col min="6" max="6" width="10.83203125" style="5"/>
    <col min="7" max="7" width="84" style="5" bestFit="1" customWidth="1"/>
    <col min="8" max="8" width="24.1640625" style="5" customWidth="1"/>
    <col min="9" max="9" width="14.5" style="5" customWidth="1"/>
    <col min="10" max="10" width="15.83203125" style="5" customWidth="1"/>
    <col min="11" max="16384" width="10.83203125" style="5"/>
  </cols>
  <sheetData>
    <row r="1" spans="1:13" ht="29" x14ac:dyDescent="0.2">
      <c r="A1" s="4" t="s">
        <v>474</v>
      </c>
      <c r="B1" s="4" t="s">
        <v>2193</v>
      </c>
      <c r="C1" s="4" t="s">
        <v>2194</v>
      </c>
      <c r="D1" s="4" t="s">
        <v>2195</v>
      </c>
      <c r="E1" s="4" t="s">
        <v>2196</v>
      </c>
      <c r="F1" s="4" t="s">
        <v>2257</v>
      </c>
      <c r="G1" s="4" t="s">
        <v>2197</v>
      </c>
      <c r="H1" s="4" t="s">
        <v>2198</v>
      </c>
      <c r="I1" s="4" t="s">
        <v>2199</v>
      </c>
      <c r="J1" s="5" t="s">
        <v>2261</v>
      </c>
      <c r="K1" s="5" t="s">
        <v>2258</v>
      </c>
      <c r="L1" s="5" t="s">
        <v>2259</v>
      </c>
      <c r="M1" s="5" t="s">
        <v>2260</v>
      </c>
    </row>
    <row r="2" spans="1:13" x14ac:dyDescent="0.2">
      <c r="A2" s="4">
        <v>517504</v>
      </c>
      <c r="B2" s="4" t="s">
        <v>2041</v>
      </c>
      <c r="C2" s="4" t="s">
        <v>428</v>
      </c>
      <c r="D2" s="4" t="s">
        <v>2200</v>
      </c>
      <c r="E2" s="4" t="s">
        <v>2201</v>
      </c>
      <c r="F2" s="4"/>
      <c r="G2" s="4"/>
      <c r="H2" s="4"/>
      <c r="I2" s="4"/>
      <c r="J2" s="5" t="b">
        <f t="shared" ref="J2:J65" si="0">OR(AND(EXACT(E2,"Yes"),OR(ISNUMBER(SEARCH("MCA",F2)),ISNUMBER(SEARCH("Tatiana",F2)),ISNUMBER(SEARCH("MCA",G2)))),EXACT(D2,"Maybe"),EXACT(D2,"No"))</f>
        <v>0</v>
      </c>
    </row>
    <row r="3" spans="1:13" x14ac:dyDescent="0.2">
      <c r="A3" s="4">
        <v>560935</v>
      </c>
      <c r="B3" s="4" t="s">
        <v>2202</v>
      </c>
      <c r="C3" s="4" t="s">
        <v>1687</v>
      </c>
      <c r="D3" s="4" t="s">
        <v>2200</v>
      </c>
      <c r="E3" s="4" t="s">
        <v>2201</v>
      </c>
      <c r="F3" s="4"/>
      <c r="G3" s="4"/>
      <c r="H3" s="4"/>
      <c r="I3" s="4"/>
      <c r="J3" s="5" t="b">
        <f t="shared" si="0"/>
        <v>0</v>
      </c>
    </row>
    <row r="4" spans="1:13" x14ac:dyDescent="0.2">
      <c r="A4" s="4">
        <v>296669</v>
      </c>
      <c r="B4" s="4" t="s">
        <v>2203</v>
      </c>
      <c r="C4" s="4" t="s">
        <v>446</v>
      </c>
      <c r="D4" s="4" t="s">
        <v>2200</v>
      </c>
      <c r="E4" s="4" t="s">
        <v>2201</v>
      </c>
      <c r="F4" s="4"/>
      <c r="G4" s="4"/>
      <c r="H4" s="4"/>
      <c r="I4" s="4"/>
      <c r="J4" s="5" t="b">
        <f t="shared" si="0"/>
        <v>0</v>
      </c>
    </row>
    <row r="5" spans="1:13" x14ac:dyDescent="0.2">
      <c r="A5" s="4">
        <v>347905</v>
      </c>
      <c r="B5" s="4" t="s">
        <v>442</v>
      </c>
      <c r="C5" s="4" t="s">
        <v>435</v>
      </c>
      <c r="D5" s="4" t="s">
        <v>2200</v>
      </c>
      <c r="E5" s="4" t="s">
        <v>2200</v>
      </c>
      <c r="F5" s="4" t="s">
        <v>2204</v>
      </c>
      <c r="G5" s="4"/>
      <c r="H5" s="4"/>
      <c r="I5" s="4"/>
      <c r="J5" s="5" t="b">
        <f t="shared" si="0"/>
        <v>0</v>
      </c>
    </row>
    <row r="6" spans="1:13" x14ac:dyDescent="0.2">
      <c r="A6" s="4">
        <v>515409</v>
      </c>
      <c r="B6" s="4" t="s">
        <v>272</v>
      </c>
      <c r="C6" s="4" t="s">
        <v>1462</v>
      </c>
      <c r="D6" s="4" t="s">
        <v>2200</v>
      </c>
      <c r="E6" s="4" t="s">
        <v>2201</v>
      </c>
      <c r="F6" s="4"/>
      <c r="G6" s="4"/>
      <c r="H6" s="4"/>
      <c r="I6" s="4"/>
      <c r="J6" s="5" t="b">
        <f t="shared" si="0"/>
        <v>0</v>
      </c>
    </row>
    <row r="7" spans="1:13" x14ac:dyDescent="0.2">
      <c r="A7" s="4">
        <v>512676</v>
      </c>
      <c r="B7" s="4" t="s">
        <v>249</v>
      </c>
      <c r="C7" s="4" t="s">
        <v>2205</v>
      </c>
      <c r="D7" s="4" t="s">
        <v>2200</v>
      </c>
      <c r="E7" s="4" t="s">
        <v>2200</v>
      </c>
      <c r="F7" s="4" t="s">
        <v>2206</v>
      </c>
      <c r="G7" s="4" t="s">
        <v>2207</v>
      </c>
      <c r="H7" s="4"/>
      <c r="I7" s="4"/>
      <c r="J7" s="5" t="b">
        <f t="shared" si="0"/>
        <v>1</v>
      </c>
    </row>
    <row r="8" spans="1:13" x14ac:dyDescent="0.2">
      <c r="A8" s="4">
        <v>840457</v>
      </c>
      <c r="B8" s="4" t="s">
        <v>2208</v>
      </c>
      <c r="C8" s="4" t="s">
        <v>2209</v>
      </c>
      <c r="D8" s="4" t="s">
        <v>2200</v>
      </c>
      <c r="E8" s="4" t="s">
        <v>2201</v>
      </c>
      <c r="F8" s="4"/>
      <c r="G8" s="4"/>
      <c r="H8" s="4"/>
      <c r="I8" s="4"/>
      <c r="J8" s="5" t="b">
        <f t="shared" si="0"/>
        <v>0</v>
      </c>
    </row>
    <row r="9" spans="1:13" x14ac:dyDescent="0.2">
      <c r="A9" s="4">
        <v>515412</v>
      </c>
      <c r="B9" s="4" t="s">
        <v>274</v>
      </c>
      <c r="C9" s="4" t="s">
        <v>1462</v>
      </c>
      <c r="D9" s="4" t="s">
        <v>2200</v>
      </c>
      <c r="E9" s="4" t="s">
        <v>2201</v>
      </c>
      <c r="F9" s="4"/>
      <c r="G9" s="4"/>
      <c r="H9" s="4"/>
      <c r="I9" s="4"/>
      <c r="J9" s="5" t="b">
        <f t="shared" si="0"/>
        <v>0</v>
      </c>
    </row>
    <row r="10" spans="1:13" x14ac:dyDescent="0.2">
      <c r="A10" s="4">
        <v>513442</v>
      </c>
      <c r="B10" s="4" t="s">
        <v>124</v>
      </c>
      <c r="C10" s="4" t="s">
        <v>126</v>
      </c>
      <c r="D10" s="4" t="s">
        <v>2200</v>
      </c>
      <c r="E10" s="4" t="s">
        <v>2201</v>
      </c>
      <c r="F10" s="4"/>
      <c r="G10" s="4"/>
      <c r="H10" s="4"/>
      <c r="I10" s="4"/>
      <c r="J10" s="5" t="b">
        <f t="shared" si="0"/>
        <v>0</v>
      </c>
    </row>
    <row r="11" spans="1:13" x14ac:dyDescent="0.2">
      <c r="A11" s="4">
        <v>514075</v>
      </c>
      <c r="B11" s="4" t="s">
        <v>133</v>
      </c>
      <c r="C11" s="4" t="s">
        <v>2210</v>
      </c>
      <c r="D11" s="4" t="s">
        <v>2200</v>
      </c>
      <c r="E11" s="4" t="s">
        <v>2200</v>
      </c>
      <c r="F11" s="4"/>
      <c r="G11" s="4" t="s">
        <v>2211</v>
      </c>
      <c r="H11" s="4" t="s">
        <v>2212</v>
      </c>
      <c r="I11" s="4"/>
      <c r="J11" s="5" t="b">
        <f t="shared" si="0"/>
        <v>0</v>
      </c>
    </row>
    <row r="12" spans="1:13" x14ac:dyDescent="0.2">
      <c r="A12" s="4">
        <v>1215137</v>
      </c>
      <c r="B12" s="4" t="s">
        <v>99</v>
      </c>
      <c r="C12" s="4" t="s">
        <v>91</v>
      </c>
      <c r="D12" s="4" t="s">
        <v>2200</v>
      </c>
      <c r="E12" s="4" t="s">
        <v>2201</v>
      </c>
      <c r="F12" s="4"/>
      <c r="G12" s="4"/>
      <c r="H12" s="4"/>
      <c r="I12" s="4"/>
      <c r="J12" s="5" t="b">
        <f t="shared" si="0"/>
        <v>0</v>
      </c>
    </row>
    <row r="13" spans="1:13" ht="17" x14ac:dyDescent="0.2">
      <c r="A13" s="4">
        <v>218684</v>
      </c>
      <c r="B13" s="4" t="s">
        <v>378</v>
      </c>
      <c r="C13" s="4" t="s">
        <v>371</v>
      </c>
      <c r="D13" s="4" t="s">
        <v>2200</v>
      </c>
      <c r="E13" s="4" t="s">
        <v>2200</v>
      </c>
      <c r="F13" s="4"/>
      <c r="G13" s="6" t="s">
        <v>2213</v>
      </c>
      <c r="H13" s="4">
        <v>218684</v>
      </c>
      <c r="I13" s="4"/>
      <c r="J13" s="5" t="b">
        <f t="shared" si="0"/>
        <v>0</v>
      </c>
    </row>
    <row r="14" spans="1:13" x14ac:dyDescent="0.2">
      <c r="A14" s="4">
        <v>1212930</v>
      </c>
      <c r="B14" s="4" t="s">
        <v>1062</v>
      </c>
      <c r="C14" s="4" t="s">
        <v>157</v>
      </c>
      <c r="D14" s="4" t="s">
        <v>2200</v>
      </c>
      <c r="E14" s="4" t="s">
        <v>2200</v>
      </c>
      <c r="F14" s="4"/>
      <c r="G14" s="4" t="s">
        <v>2214</v>
      </c>
      <c r="H14" s="4"/>
      <c r="I14" s="4"/>
      <c r="J14" s="5" t="b">
        <f t="shared" si="0"/>
        <v>0</v>
      </c>
    </row>
    <row r="15" spans="1:13" x14ac:dyDescent="0.2">
      <c r="A15" s="4">
        <v>512857</v>
      </c>
      <c r="B15" s="4" t="s">
        <v>2215</v>
      </c>
      <c r="C15" s="4" t="s">
        <v>807</v>
      </c>
      <c r="D15" s="4" t="s">
        <v>2200</v>
      </c>
      <c r="E15" s="4" t="s">
        <v>2201</v>
      </c>
      <c r="F15" s="4"/>
      <c r="G15" s="4"/>
      <c r="H15" s="4"/>
      <c r="I15" s="4"/>
      <c r="J15" s="5" t="b">
        <f t="shared" si="0"/>
        <v>0</v>
      </c>
    </row>
    <row r="16" spans="1:13" x14ac:dyDescent="0.2">
      <c r="A16" s="4">
        <v>859248</v>
      </c>
      <c r="B16" s="4" t="s">
        <v>89</v>
      </c>
      <c r="C16" s="4" t="s">
        <v>862</v>
      </c>
      <c r="D16" s="4" t="s">
        <v>2200</v>
      </c>
      <c r="E16" s="4" t="s">
        <v>2201</v>
      </c>
      <c r="F16" s="4"/>
      <c r="G16" s="4"/>
      <c r="H16" s="4"/>
      <c r="I16" s="4"/>
      <c r="J16" s="5" t="b">
        <f t="shared" si="0"/>
        <v>0</v>
      </c>
    </row>
    <row r="17" spans="1:10" x14ac:dyDescent="0.2">
      <c r="A17" s="4">
        <v>512840</v>
      </c>
      <c r="B17" s="4" t="s">
        <v>65</v>
      </c>
      <c r="C17" s="4" t="s">
        <v>807</v>
      </c>
      <c r="D17" s="4" t="s">
        <v>2200</v>
      </c>
      <c r="E17" s="4" t="s">
        <v>2200</v>
      </c>
      <c r="F17" s="4" t="s">
        <v>2216</v>
      </c>
      <c r="G17" s="4"/>
      <c r="H17" s="4"/>
      <c r="I17" s="4"/>
      <c r="J17" s="5" t="b">
        <f t="shared" si="0"/>
        <v>0</v>
      </c>
    </row>
    <row r="18" spans="1:10" ht="17" x14ac:dyDescent="0.2">
      <c r="A18" s="4">
        <v>824037</v>
      </c>
      <c r="B18" s="4" t="s">
        <v>237</v>
      </c>
      <c r="C18" s="4" t="s">
        <v>236</v>
      </c>
      <c r="D18" s="4" t="s">
        <v>2200</v>
      </c>
      <c r="E18" s="4" t="s">
        <v>2200</v>
      </c>
      <c r="F18" s="4" t="s">
        <v>2217</v>
      </c>
      <c r="G18" s="6" t="s">
        <v>2218</v>
      </c>
      <c r="H18" s="4">
        <v>1111684</v>
      </c>
      <c r="I18" s="4"/>
      <c r="J18" s="5" t="b">
        <f t="shared" si="0"/>
        <v>1</v>
      </c>
    </row>
    <row r="19" spans="1:10" x14ac:dyDescent="0.2">
      <c r="A19" s="4">
        <v>820888</v>
      </c>
      <c r="B19" s="4" t="s">
        <v>292</v>
      </c>
      <c r="C19" s="4" t="s">
        <v>287</v>
      </c>
      <c r="D19" s="4" t="s">
        <v>2200</v>
      </c>
      <c r="E19" s="4" t="s">
        <v>2201</v>
      </c>
      <c r="F19" s="4"/>
      <c r="G19" s="4"/>
      <c r="H19" s="4"/>
      <c r="I19" s="4"/>
      <c r="J19" s="5" t="b">
        <f t="shared" si="0"/>
        <v>0</v>
      </c>
    </row>
    <row r="20" spans="1:10" x14ac:dyDescent="0.2">
      <c r="A20" s="4">
        <v>513006</v>
      </c>
      <c r="B20" s="4" t="s">
        <v>2219</v>
      </c>
      <c r="C20" s="4" t="s">
        <v>143</v>
      </c>
      <c r="D20" s="4" t="s">
        <v>2200</v>
      </c>
      <c r="E20" s="4" t="s">
        <v>2201</v>
      </c>
      <c r="F20" s="4"/>
      <c r="G20" s="4"/>
      <c r="H20" s="4"/>
      <c r="I20" s="4"/>
      <c r="J20" s="5" t="b">
        <f t="shared" si="0"/>
        <v>0</v>
      </c>
    </row>
    <row r="21" spans="1:10" x14ac:dyDescent="0.2">
      <c r="A21" s="4">
        <v>513362</v>
      </c>
      <c r="B21" s="4" t="s">
        <v>330</v>
      </c>
      <c r="C21" s="4" t="s">
        <v>1687</v>
      </c>
      <c r="D21" s="4" t="s">
        <v>2200</v>
      </c>
      <c r="E21" s="4" t="s">
        <v>2201</v>
      </c>
      <c r="F21" s="4"/>
      <c r="G21" s="4"/>
      <c r="H21" s="4"/>
      <c r="I21" s="4"/>
      <c r="J21" s="5" t="b">
        <f t="shared" si="0"/>
        <v>0</v>
      </c>
    </row>
    <row r="22" spans="1:10" x14ac:dyDescent="0.2">
      <c r="A22" s="4">
        <v>512955</v>
      </c>
      <c r="B22" s="4" t="s">
        <v>25</v>
      </c>
      <c r="C22" s="4" t="s">
        <v>20</v>
      </c>
      <c r="D22" s="4" t="s">
        <v>2200</v>
      </c>
      <c r="E22" s="4" t="s">
        <v>2201</v>
      </c>
      <c r="F22" s="4"/>
      <c r="G22" s="4"/>
      <c r="H22" s="4"/>
      <c r="I22" s="4"/>
      <c r="J22" s="5" t="b">
        <f t="shared" si="0"/>
        <v>0</v>
      </c>
    </row>
    <row r="23" spans="1:10" x14ac:dyDescent="0.2">
      <c r="A23" s="4">
        <v>513533</v>
      </c>
      <c r="B23" s="4" t="s">
        <v>79</v>
      </c>
      <c r="C23" s="4" t="s">
        <v>2220</v>
      </c>
      <c r="D23" s="4" t="s">
        <v>2200</v>
      </c>
      <c r="E23" s="4" t="s">
        <v>2201</v>
      </c>
      <c r="F23" s="4"/>
      <c r="G23" s="4"/>
      <c r="H23" s="4"/>
      <c r="I23" s="4"/>
      <c r="J23" s="5" t="b">
        <f t="shared" si="0"/>
        <v>0</v>
      </c>
    </row>
    <row r="24" spans="1:10" x14ac:dyDescent="0.2">
      <c r="A24" s="4">
        <v>514514</v>
      </c>
      <c r="B24" s="4" t="s">
        <v>418</v>
      </c>
      <c r="C24" s="4" t="s">
        <v>1911</v>
      </c>
      <c r="D24" s="4" t="s">
        <v>2200</v>
      </c>
      <c r="E24" s="4" t="s">
        <v>2201</v>
      </c>
      <c r="F24" s="4"/>
      <c r="G24" s="4"/>
      <c r="H24" s="4"/>
      <c r="I24" s="4"/>
      <c r="J24" s="5" t="b">
        <f t="shared" si="0"/>
        <v>0</v>
      </c>
    </row>
    <row r="25" spans="1:10" x14ac:dyDescent="0.2">
      <c r="A25" s="4">
        <v>513134</v>
      </c>
      <c r="B25" s="4" t="s">
        <v>179</v>
      </c>
      <c r="C25" s="4" t="s">
        <v>174</v>
      </c>
      <c r="D25" s="4" t="s">
        <v>2200</v>
      </c>
      <c r="E25" s="4" t="s">
        <v>2200</v>
      </c>
      <c r="F25" s="4" t="s">
        <v>2216</v>
      </c>
      <c r="G25" s="4" t="s">
        <v>2216</v>
      </c>
      <c r="H25" s="4"/>
      <c r="I25" s="4"/>
      <c r="J25" s="5" t="b">
        <f t="shared" si="0"/>
        <v>0</v>
      </c>
    </row>
    <row r="26" spans="1:10" x14ac:dyDescent="0.2">
      <c r="A26" s="4">
        <v>870161</v>
      </c>
      <c r="B26" s="4" t="s">
        <v>2221</v>
      </c>
      <c r="C26" s="4" t="s">
        <v>13</v>
      </c>
      <c r="D26" s="4" t="s">
        <v>2200</v>
      </c>
      <c r="E26" s="4" t="s">
        <v>2201</v>
      </c>
      <c r="F26" s="4"/>
      <c r="G26" s="4"/>
      <c r="H26" s="4"/>
      <c r="I26" s="4"/>
      <c r="J26" s="5" t="b">
        <f t="shared" si="0"/>
        <v>0</v>
      </c>
    </row>
    <row r="27" spans="1:10" x14ac:dyDescent="0.2">
      <c r="A27" s="4">
        <v>820366</v>
      </c>
      <c r="B27" s="4" t="s">
        <v>611</v>
      </c>
      <c r="C27" s="4" t="s">
        <v>680</v>
      </c>
      <c r="D27" s="4" t="s">
        <v>2222</v>
      </c>
      <c r="E27" s="4" t="s">
        <v>2201</v>
      </c>
      <c r="F27" s="4"/>
      <c r="G27" s="4"/>
      <c r="H27" s="4"/>
      <c r="I27" s="4"/>
      <c r="J27" s="5" t="b">
        <f t="shared" si="0"/>
        <v>1</v>
      </c>
    </row>
    <row r="28" spans="1:10" x14ac:dyDescent="0.2">
      <c r="A28" s="4">
        <v>1226629</v>
      </c>
      <c r="B28" s="4" t="s">
        <v>241</v>
      </c>
      <c r="C28" s="4" t="s">
        <v>236</v>
      </c>
      <c r="D28" s="4" t="s">
        <v>2200</v>
      </c>
      <c r="E28" s="4" t="s">
        <v>2201</v>
      </c>
      <c r="F28" s="4"/>
      <c r="G28" s="4"/>
      <c r="H28" s="4"/>
      <c r="I28" s="4"/>
      <c r="J28" s="5" t="b">
        <f t="shared" si="0"/>
        <v>0</v>
      </c>
    </row>
    <row r="29" spans="1:10" x14ac:dyDescent="0.2">
      <c r="A29" s="4">
        <v>836983</v>
      </c>
      <c r="B29" s="4" t="s">
        <v>203</v>
      </c>
      <c r="C29" s="4" t="s">
        <v>2223</v>
      </c>
      <c r="D29" s="4" t="s">
        <v>2200</v>
      </c>
      <c r="E29" s="4" t="s">
        <v>2201</v>
      </c>
      <c r="F29" s="4"/>
      <c r="G29" s="4"/>
      <c r="H29" s="4"/>
      <c r="I29" s="4"/>
      <c r="J29" s="5" t="b">
        <f t="shared" si="0"/>
        <v>0</v>
      </c>
    </row>
    <row r="30" spans="1:10" x14ac:dyDescent="0.2">
      <c r="A30" s="4">
        <v>513239</v>
      </c>
      <c r="B30" s="4" t="s">
        <v>405</v>
      </c>
      <c r="C30" s="4" t="s">
        <v>396</v>
      </c>
      <c r="D30" s="4" t="s">
        <v>2200</v>
      </c>
      <c r="E30" s="4" t="s">
        <v>2201</v>
      </c>
      <c r="F30" s="4"/>
      <c r="G30" s="4"/>
      <c r="H30" s="4"/>
      <c r="I30" s="4"/>
      <c r="J30" s="5" t="b">
        <f t="shared" si="0"/>
        <v>0</v>
      </c>
    </row>
    <row r="31" spans="1:10" x14ac:dyDescent="0.2">
      <c r="A31" s="4">
        <v>517105</v>
      </c>
      <c r="B31" s="4" t="s">
        <v>223</v>
      </c>
      <c r="C31" s="4" t="s">
        <v>222</v>
      </c>
      <c r="D31" s="4" t="s">
        <v>2200</v>
      </c>
      <c r="E31" s="4" t="s">
        <v>2201</v>
      </c>
      <c r="F31" s="4"/>
      <c r="G31" s="4"/>
      <c r="H31" s="4"/>
      <c r="I31" s="4"/>
      <c r="J31" s="5" t="b">
        <f t="shared" si="0"/>
        <v>0</v>
      </c>
    </row>
    <row r="32" spans="1:10" x14ac:dyDescent="0.2">
      <c r="A32" s="4">
        <v>131945</v>
      </c>
      <c r="B32" s="4" t="s">
        <v>2224</v>
      </c>
      <c r="C32" s="4" t="s">
        <v>287</v>
      </c>
      <c r="D32" s="4" t="s">
        <v>2200</v>
      </c>
      <c r="E32" s="4" t="s">
        <v>2201</v>
      </c>
      <c r="F32" s="4"/>
      <c r="G32" s="4"/>
      <c r="H32" s="4"/>
      <c r="I32" s="4"/>
      <c r="J32" s="5" t="b">
        <f t="shared" si="0"/>
        <v>0</v>
      </c>
    </row>
    <row r="33" spans="1:10" x14ac:dyDescent="0.2">
      <c r="A33" s="4">
        <v>1225974</v>
      </c>
      <c r="B33" s="4" t="s">
        <v>299</v>
      </c>
      <c r="C33" s="4" t="s">
        <v>2225</v>
      </c>
      <c r="D33" s="4" t="s">
        <v>2200</v>
      </c>
      <c r="E33" s="4" t="s">
        <v>2201</v>
      </c>
      <c r="F33" s="4"/>
      <c r="G33" s="4"/>
      <c r="H33" s="4"/>
      <c r="I33" s="4"/>
      <c r="J33" s="5" t="b">
        <f t="shared" si="0"/>
        <v>0</v>
      </c>
    </row>
    <row r="34" spans="1:10" x14ac:dyDescent="0.2">
      <c r="A34" s="4">
        <v>824033</v>
      </c>
      <c r="B34" s="4" t="s">
        <v>239</v>
      </c>
      <c r="C34" s="4" t="s">
        <v>236</v>
      </c>
      <c r="D34" s="4" t="s">
        <v>2200</v>
      </c>
      <c r="E34" s="4" t="s">
        <v>2200</v>
      </c>
      <c r="F34" s="4" t="s">
        <v>2226</v>
      </c>
      <c r="G34" s="4"/>
      <c r="H34" s="4"/>
      <c r="I34" s="4"/>
      <c r="J34" s="5" t="b">
        <f t="shared" si="0"/>
        <v>0</v>
      </c>
    </row>
    <row r="35" spans="1:10" x14ac:dyDescent="0.2">
      <c r="A35" s="4">
        <v>513130</v>
      </c>
      <c r="B35" s="4" t="s">
        <v>175</v>
      </c>
      <c r="C35" s="4" t="s">
        <v>174</v>
      </c>
      <c r="D35" s="4" t="s">
        <v>2200</v>
      </c>
      <c r="E35" s="4" t="s">
        <v>2201</v>
      </c>
      <c r="F35" s="4"/>
      <c r="G35" s="4"/>
      <c r="H35" s="4"/>
      <c r="I35" s="4"/>
      <c r="J35" s="5" t="b">
        <f t="shared" si="0"/>
        <v>0</v>
      </c>
    </row>
    <row r="36" spans="1:10" x14ac:dyDescent="0.2">
      <c r="A36" s="4">
        <v>513260</v>
      </c>
      <c r="B36" s="4" t="s">
        <v>760</v>
      </c>
      <c r="C36" s="4" t="s">
        <v>229</v>
      </c>
      <c r="D36" s="4" t="s">
        <v>2200</v>
      </c>
      <c r="E36" s="4" t="s">
        <v>2201</v>
      </c>
      <c r="F36" s="4"/>
      <c r="G36" s="4"/>
      <c r="H36" s="4"/>
      <c r="I36" s="4"/>
      <c r="J36" s="5" t="b">
        <f t="shared" si="0"/>
        <v>0</v>
      </c>
    </row>
    <row r="37" spans="1:10" x14ac:dyDescent="0.2">
      <c r="A37" s="4">
        <v>515431</v>
      </c>
      <c r="B37" s="4" t="s">
        <v>97</v>
      </c>
      <c r="C37" s="4" t="s">
        <v>2227</v>
      </c>
      <c r="D37" s="4" t="s">
        <v>2200</v>
      </c>
      <c r="E37" s="4" t="s">
        <v>2201</v>
      </c>
      <c r="F37" s="4"/>
      <c r="G37" s="4"/>
      <c r="H37" s="4"/>
      <c r="I37" s="4"/>
      <c r="J37" s="5" t="b">
        <f t="shared" si="0"/>
        <v>0</v>
      </c>
    </row>
    <row r="38" spans="1:10" x14ac:dyDescent="0.2">
      <c r="A38" s="4">
        <v>563689</v>
      </c>
      <c r="B38" s="4" t="s">
        <v>345</v>
      </c>
      <c r="C38" s="4" t="s">
        <v>2228</v>
      </c>
      <c r="D38" s="4" t="s">
        <v>2200</v>
      </c>
      <c r="E38" s="4" t="s">
        <v>2201</v>
      </c>
      <c r="F38" s="4"/>
      <c r="G38" s="4"/>
      <c r="H38" s="4"/>
      <c r="I38" s="4"/>
      <c r="J38" s="5" t="b">
        <f t="shared" si="0"/>
        <v>0</v>
      </c>
    </row>
    <row r="39" spans="1:10" x14ac:dyDescent="0.2">
      <c r="A39" s="4">
        <v>515421</v>
      </c>
      <c r="B39" s="4" t="s">
        <v>270</v>
      </c>
      <c r="C39" s="4" t="s">
        <v>1462</v>
      </c>
      <c r="D39" s="4" t="s">
        <v>2200</v>
      </c>
      <c r="E39" s="4" t="s">
        <v>2201</v>
      </c>
      <c r="F39" s="4"/>
      <c r="G39" s="4"/>
      <c r="H39" s="4"/>
      <c r="I39" s="4"/>
      <c r="J39" s="5" t="b">
        <f t="shared" si="0"/>
        <v>0</v>
      </c>
    </row>
    <row r="40" spans="1:10" x14ac:dyDescent="0.2">
      <c r="A40" s="4">
        <v>533352</v>
      </c>
      <c r="B40" s="4" t="s">
        <v>2229</v>
      </c>
      <c r="C40" s="4" t="s">
        <v>347</v>
      </c>
      <c r="D40" s="4" t="s">
        <v>2200</v>
      </c>
      <c r="E40" s="4" t="s">
        <v>2201</v>
      </c>
      <c r="F40" s="4"/>
      <c r="G40" s="4"/>
      <c r="H40" s="4"/>
      <c r="I40" s="4"/>
      <c r="J40" s="5" t="b">
        <f t="shared" si="0"/>
        <v>0</v>
      </c>
    </row>
    <row r="41" spans="1:10" x14ac:dyDescent="0.2">
      <c r="A41" s="4">
        <v>366131</v>
      </c>
      <c r="B41" s="4" t="s">
        <v>2230</v>
      </c>
      <c r="C41" s="4" t="s">
        <v>371</v>
      </c>
      <c r="D41" s="4" t="s">
        <v>2200</v>
      </c>
      <c r="E41" s="4" t="s">
        <v>2201</v>
      </c>
      <c r="F41" s="4"/>
      <c r="G41" s="4"/>
      <c r="H41" s="4"/>
      <c r="I41" s="4"/>
      <c r="J41" s="5" t="b">
        <f t="shared" si="0"/>
        <v>0</v>
      </c>
    </row>
    <row r="42" spans="1:10" x14ac:dyDescent="0.2">
      <c r="A42" s="4">
        <v>930303</v>
      </c>
      <c r="B42" s="4" t="s">
        <v>348</v>
      </c>
      <c r="C42" s="4" t="s">
        <v>2228</v>
      </c>
      <c r="D42" s="4" t="s">
        <v>2222</v>
      </c>
      <c r="E42" s="4" t="s">
        <v>2200</v>
      </c>
      <c r="F42" s="4" t="s">
        <v>2217</v>
      </c>
      <c r="G42" s="4"/>
      <c r="H42" s="4"/>
      <c r="I42" s="4"/>
      <c r="J42" s="5" t="b">
        <f t="shared" si="0"/>
        <v>1</v>
      </c>
    </row>
    <row r="43" spans="1:10" x14ac:dyDescent="0.2">
      <c r="A43" s="4">
        <v>768767</v>
      </c>
      <c r="B43" s="4" t="s">
        <v>2231</v>
      </c>
      <c r="C43" s="4" t="s">
        <v>2232</v>
      </c>
      <c r="D43" s="4" t="s">
        <v>2200</v>
      </c>
      <c r="E43" s="4" t="s">
        <v>2201</v>
      </c>
      <c r="F43" s="4" t="s">
        <v>2216</v>
      </c>
      <c r="G43" s="4"/>
      <c r="H43" s="4"/>
      <c r="I43" s="4"/>
      <c r="J43" s="5" t="b">
        <f t="shared" si="0"/>
        <v>0</v>
      </c>
    </row>
    <row r="44" spans="1:10" x14ac:dyDescent="0.2">
      <c r="A44" s="4">
        <v>513280</v>
      </c>
      <c r="B44" s="4" t="s">
        <v>2233</v>
      </c>
      <c r="C44" s="4" t="s">
        <v>807</v>
      </c>
      <c r="D44" s="4" t="s">
        <v>2200</v>
      </c>
      <c r="E44" s="4" t="s">
        <v>2201</v>
      </c>
      <c r="F44" s="4"/>
      <c r="G44" s="4"/>
      <c r="H44" s="4"/>
      <c r="I44" s="4"/>
      <c r="J44" s="5" t="b">
        <f t="shared" si="0"/>
        <v>0</v>
      </c>
    </row>
    <row r="45" spans="1:10" x14ac:dyDescent="0.2">
      <c r="A45" s="4">
        <v>215774</v>
      </c>
      <c r="B45" s="4" t="s">
        <v>361</v>
      </c>
      <c r="C45" s="4" t="s">
        <v>363</v>
      </c>
      <c r="D45" s="4" t="s">
        <v>2200</v>
      </c>
      <c r="E45" s="4" t="s">
        <v>2201</v>
      </c>
      <c r="F45" s="4"/>
      <c r="G45" s="4"/>
      <c r="H45" s="4"/>
      <c r="I45" s="4"/>
      <c r="J45" s="5" t="b">
        <f t="shared" si="0"/>
        <v>0</v>
      </c>
    </row>
    <row r="46" spans="1:10" x14ac:dyDescent="0.2">
      <c r="A46" s="4">
        <v>513437</v>
      </c>
      <c r="B46" s="4" t="s">
        <v>352</v>
      </c>
      <c r="C46" s="4" t="s">
        <v>347</v>
      </c>
      <c r="D46" s="4" t="s">
        <v>2200</v>
      </c>
      <c r="E46" s="4" t="s">
        <v>2201</v>
      </c>
      <c r="F46" s="4"/>
      <c r="G46" s="4"/>
      <c r="H46" s="4"/>
      <c r="I46" s="4"/>
      <c r="J46" s="5" t="b">
        <f t="shared" si="0"/>
        <v>0</v>
      </c>
    </row>
    <row r="47" spans="1:10" x14ac:dyDescent="0.2">
      <c r="A47" s="4">
        <v>1225800</v>
      </c>
      <c r="B47" s="4" t="s">
        <v>2234</v>
      </c>
      <c r="C47" s="4" t="s">
        <v>347</v>
      </c>
      <c r="D47" s="4" t="s">
        <v>2200</v>
      </c>
      <c r="E47" s="4" t="s">
        <v>2201</v>
      </c>
      <c r="F47" s="4"/>
      <c r="G47" s="4"/>
      <c r="H47" s="4"/>
      <c r="I47" s="4"/>
      <c r="J47" s="5" t="b">
        <f t="shared" si="0"/>
        <v>0</v>
      </c>
    </row>
    <row r="48" spans="1:10" x14ac:dyDescent="0.2">
      <c r="A48" s="4">
        <v>517075</v>
      </c>
      <c r="B48" s="4" t="s">
        <v>2235</v>
      </c>
      <c r="C48" s="4" t="s">
        <v>347</v>
      </c>
      <c r="D48" s="4" t="s">
        <v>2200</v>
      </c>
      <c r="E48" s="4" t="s">
        <v>2201</v>
      </c>
      <c r="F48" s="4"/>
      <c r="G48" s="4"/>
      <c r="H48" s="4"/>
      <c r="I48" s="4"/>
      <c r="J48" s="5" t="b">
        <f t="shared" si="0"/>
        <v>0</v>
      </c>
    </row>
    <row r="49" spans="1:10" x14ac:dyDescent="0.2">
      <c r="A49" s="4">
        <v>513508</v>
      </c>
      <c r="B49" s="4" t="s">
        <v>282</v>
      </c>
      <c r="C49" s="4" t="s">
        <v>1487</v>
      </c>
      <c r="D49" s="4" t="s">
        <v>2200</v>
      </c>
      <c r="E49" s="4" t="s">
        <v>2201</v>
      </c>
      <c r="F49" s="4"/>
      <c r="G49" s="4"/>
      <c r="H49" s="4"/>
      <c r="I49" s="4"/>
      <c r="J49" s="5" t="b">
        <f t="shared" si="0"/>
        <v>0</v>
      </c>
    </row>
    <row r="50" spans="1:10" ht="17" x14ac:dyDescent="0.2">
      <c r="A50" s="4">
        <v>512793</v>
      </c>
      <c r="B50" s="4" t="s">
        <v>160</v>
      </c>
      <c r="C50" s="4" t="s">
        <v>157</v>
      </c>
      <c r="D50" s="4" t="s">
        <v>2201</v>
      </c>
      <c r="E50" s="4" t="s">
        <v>2200</v>
      </c>
      <c r="F50" s="4" t="s">
        <v>2204</v>
      </c>
      <c r="G50" s="6" t="s">
        <v>2236</v>
      </c>
      <c r="H50" s="4"/>
      <c r="I50" s="4"/>
      <c r="J50" s="5" t="b">
        <f t="shared" si="0"/>
        <v>1</v>
      </c>
    </row>
    <row r="51" spans="1:10" x14ac:dyDescent="0.2">
      <c r="A51" s="4">
        <v>514917</v>
      </c>
      <c r="B51" s="4" t="s">
        <v>2237</v>
      </c>
      <c r="C51" s="4" t="s">
        <v>347</v>
      </c>
      <c r="D51" s="4" t="s">
        <v>2200</v>
      </c>
      <c r="E51" s="4" t="s">
        <v>2201</v>
      </c>
      <c r="F51" s="4"/>
      <c r="G51" s="4"/>
      <c r="H51" s="4"/>
      <c r="I51" s="4"/>
      <c r="J51" s="5" t="b">
        <f t="shared" si="0"/>
        <v>0</v>
      </c>
    </row>
    <row r="52" spans="1:10" x14ac:dyDescent="0.2">
      <c r="A52" s="4">
        <v>1210473</v>
      </c>
      <c r="B52" s="4" t="s">
        <v>2238</v>
      </c>
      <c r="C52" s="4" t="s">
        <v>2239</v>
      </c>
      <c r="D52" s="4" t="s">
        <v>2200</v>
      </c>
      <c r="E52" s="4" t="s">
        <v>2201</v>
      </c>
      <c r="F52" s="4"/>
      <c r="G52" s="4"/>
      <c r="H52" s="4"/>
      <c r="I52" s="4"/>
      <c r="J52" s="5" t="b">
        <f t="shared" si="0"/>
        <v>0</v>
      </c>
    </row>
    <row r="53" spans="1:10" x14ac:dyDescent="0.2">
      <c r="A53" s="4">
        <v>514218</v>
      </c>
      <c r="B53" s="4" t="s">
        <v>2240</v>
      </c>
      <c r="C53" s="4" t="s">
        <v>236</v>
      </c>
      <c r="D53" s="4" t="s">
        <v>2200</v>
      </c>
      <c r="E53" s="4" t="s">
        <v>2201</v>
      </c>
      <c r="F53" s="4"/>
      <c r="G53" s="4"/>
      <c r="H53" s="4"/>
      <c r="I53" s="4"/>
      <c r="J53" s="5" t="b">
        <f t="shared" si="0"/>
        <v>0</v>
      </c>
    </row>
    <row r="54" spans="1:10" x14ac:dyDescent="0.2">
      <c r="A54" s="4">
        <v>513054</v>
      </c>
      <c r="B54" s="4" t="s">
        <v>101</v>
      </c>
      <c r="C54" s="4" t="s">
        <v>103</v>
      </c>
      <c r="D54" s="4" t="s">
        <v>2200</v>
      </c>
      <c r="E54" s="4" t="s">
        <v>2201</v>
      </c>
      <c r="F54" s="4"/>
      <c r="G54" s="4"/>
      <c r="H54" s="4"/>
      <c r="I54" s="4"/>
      <c r="J54" s="5" t="b">
        <f t="shared" si="0"/>
        <v>0</v>
      </c>
    </row>
    <row r="55" spans="1:10" x14ac:dyDescent="0.2">
      <c r="A55" s="4">
        <v>514201</v>
      </c>
      <c r="B55" s="4" t="s">
        <v>121</v>
      </c>
      <c r="C55" s="4" t="s">
        <v>123</v>
      </c>
      <c r="D55" s="4" t="s">
        <v>2200</v>
      </c>
      <c r="E55" s="4" t="s">
        <v>2201</v>
      </c>
      <c r="F55" s="4"/>
      <c r="G55" s="4"/>
      <c r="H55" s="4"/>
      <c r="I55" s="4"/>
      <c r="J55" s="5" t="b">
        <f t="shared" si="0"/>
        <v>0</v>
      </c>
    </row>
    <row r="56" spans="1:10" x14ac:dyDescent="0.2">
      <c r="A56" s="4">
        <v>858970</v>
      </c>
      <c r="B56" s="4" t="s">
        <v>2241</v>
      </c>
      <c r="C56" s="4" t="s">
        <v>347</v>
      </c>
      <c r="D56" s="4" t="s">
        <v>2200</v>
      </c>
      <c r="E56" s="4" t="s">
        <v>2201</v>
      </c>
      <c r="F56" s="4"/>
      <c r="G56" s="4"/>
      <c r="H56" s="4"/>
      <c r="I56" s="4"/>
      <c r="J56" s="5" t="b">
        <f t="shared" si="0"/>
        <v>0</v>
      </c>
    </row>
    <row r="57" spans="1:10" x14ac:dyDescent="0.2">
      <c r="A57" s="4">
        <v>566891</v>
      </c>
      <c r="B57" s="4" t="s">
        <v>95</v>
      </c>
      <c r="C57" s="4" t="s">
        <v>862</v>
      </c>
      <c r="D57" s="4" t="s">
        <v>2200</v>
      </c>
      <c r="E57" s="4" t="s">
        <v>2201</v>
      </c>
      <c r="F57" s="4"/>
      <c r="G57" s="4"/>
      <c r="H57" s="4"/>
      <c r="I57" s="4"/>
      <c r="J57" s="5" t="b">
        <f t="shared" si="0"/>
        <v>0</v>
      </c>
    </row>
    <row r="58" spans="1:10" x14ac:dyDescent="0.2">
      <c r="A58" s="4">
        <v>513256</v>
      </c>
      <c r="B58" s="4" t="s">
        <v>374</v>
      </c>
      <c r="C58" s="4" t="s">
        <v>371</v>
      </c>
      <c r="D58" s="4" t="s">
        <v>2200</v>
      </c>
      <c r="E58" s="4" t="s">
        <v>2201</v>
      </c>
      <c r="F58" s="4"/>
      <c r="G58" s="4"/>
      <c r="H58" s="4"/>
      <c r="I58" s="4"/>
      <c r="J58" s="5" t="b">
        <f t="shared" si="0"/>
        <v>0</v>
      </c>
    </row>
    <row r="59" spans="1:10" x14ac:dyDescent="0.2">
      <c r="A59" s="4">
        <v>568379</v>
      </c>
      <c r="B59" s="4" t="s">
        <v>115</v>
      </c>
      <c r="C59" s="4" t="s">
        <v>108</v>
      </c>
      <c r="D59" s="4" t="s">
        <v>2200</v>
      </c>
      <c r="E59" s="4" t="s">
        <v>2201</v>
      </c>
      <c r="F59" s="4"/>
      <c r="G59" s="4"/>
      <c r="H59" s="4"/>
      <c r="I59" s="4"/>
      <c r="J59" s="5" t="b">
        <f t="shared" si="0"/>
        <v>0</v>
      </c>
    </row>
    <row r="60" spans="1:10" x14ac:dyDescent="0.2">
      <c r="A60" s="4">
        <v>512901</v>
      </c>
      <c r="B60" s="4" t="s">
        <v>280</v>
      </c>
      <c r="C60" s="4" t="s">
        <v>1462</v>
      </c>
      <c r="D60" s="4" t="s">
        <v>2200</v>
      </c>
      <c r="E60" s="4" t="s">
        <v>2201</v>
      </c>
      <c r="F60" s="4"/>
      <c r="G60" s="4"/>
      <c r="H60" s="4"/>
      <c r="I60" s="4"/>
      <c r="J60" s="5" t="b">
        <f t="shared" si="0"/>
        <v>0</v>
      </c>
    </row>
    <row r="61" spans="1:10" x14ac:dyDescent="0.2">
      <c r="A61" s="4">
        <v>1215137</v>
      </c>
      <c r="B61" s="4" t="s">
        <v>99</v>
      </c>
      <c r="C61" s="4" t="s">
        <v>91</v>
      </c>
      <c r="D61" s="4" t="s">
        <v>2200</v>
      </c>
      <c r="E61" s="4" t="s">
        <v>2201</v>
      </c>
      <c r="F61" s="4"/>
      <c r="G61" s="4"/>
      <c r="H61" s="4"/>
      <c r="I61" s="4"/>
      <c r="J61" s="5" t="b">
        <f t="shared" si="0"/>
        <v>0</v>
      </c>
    </row>
    <row r="62" spans="1:10" x14ac:dyDescent="0.2">
      <c r="A62" s="4">
        <v>513037</v>
      </c>
      <c r="B62" s="4" t="s">
        <v>106</v>
      </c>
      <c r="C62" s="4" t="s">
        <v>108</v>
      </c>
      <c r="D62" s="4" t="s">
        <v>2200</v>
      </c>
      <c r="E62" s="4" t="s">
        <v>2201</v>
      </c>
      <c r="F62" s="4"/>
      <c r="G62" s="4"/>
      <c r="H62" s="4"/>
      <c r="I62" s="4"/>
      <c r="J62" s="5" t="b">
        <f t="shared" si="0"/>
        <v>0</v>
      </c>
    </row>
    <row r="63" spans="1:10" x14ac:dyDescent="0.2">
      <c r="A63" s="4">
        <v>513129</v>
      </c>
      <c r="B63" s="4" t="s">
        <v>171</v>
      </c>
      <c r="C63" s="4" t="s">
        <v>1103</v>
      </c>
      <c r="D63" s="4" t="s">
        <v>2200</v>
      </c>
      <c r="E63" s="4" t="s">
        <v>2200</v>
      </c>
      <c r="F63" s="4"/>
      <c r="G63" s="4" t="s">
        <v>2204</v>
      </c>
      <c r="H63" s="4"/>
      <c r="I63" s="4"/>
      <c r="J63" s="5" t="b">
        <f t="shared" si="0"/>
        <v>0</v>
      </c>
    </row>
    <row r="64" spans="1:10" x14ac:dyDescent="0.2">
      <c r="A64" s="4">
        <v>1289099</v>
      </c>
      <c r="B64" s="4" t="s">
        <v>158</v>
      </c>
      <c r="C64" s="4" t="s">
        <v>157</v>
      </c>
      <c r="D64" s="4" t="s">
        <v>2200</v>
      </c>
      <c r="E64" s="4" t="s">
        <v>2200</v>
      </c>
      <c r="F64" s="4" t="s">
        <v>2242</v>
      </c>
      <c r="G64" s="4"/>
      <c r="H64" s="4"/>
      <c r="I64" s="4"/>
      <c r="J64" s="5" t="b">
        <f t="shared" si="0"/>
        <v>0</v>
      </c>
    </row>
    <row r="65" spans="1:10" x14ac:dyDescent="0.2">
      <c r="A65" s="4">
        <v>809622</v>
      </c>
      <c r="B65" s="4" t="s">
        <v>294</v>
      </c>
      <c r="C65" s="4" t="s">
        <v>2243</v>
      </c>
      <c r="D65" s="4" t="s">
        <v>2200</v>
      </c>
      <c r="E65" s="4" t="s">
        <v>2201</v>
      </c>
      <c r="F65" s="4"/>
      <c r="G65" s="4"/>
      <c r="H65" s="4"/>
      <c r="I65" s="4"/>
      <c r="J65" s="5" t="b">
        <f t="shared" si="0"/>
        <v>0</v>
      </c>
    </row>
    <row r="66" spans="1:10" x14ac:dyDescent="0.2">
      <c r="A66" s="4">
        <v>74580</v>
      </c>
      <c r="B66" s="4" t="s">
        <v>194</v>
      </c>
      <c r="C66" s="4" t="s">
        <v>2223</v>
      </c>
      <c r="D66" s="4" t="s">
        <v>2200</v>
      </c>
      <c r="E66" s="4" t="s">
        <v>2201</v>
      </c>
      <c r="F66" s="4"/>
      <c r="G66" s="4"/>
      <c r="H66" s="4"/>
      <c r="I66" s="4"/>
      <c r="J66" s="5" t="b">
        <f t="shared" ref="J66:J129" si="1">OR(AND(EXACT(E66,"Yes"),OR(ISNUMBER(SEARCH("MCA",F66)),ISNUMBER(SEARCH("Tatiana",F66)),ISNUMBER(SEARCH("MCA",G66)))),EXACT(D66,"Maybe"),EXACT(D66,"No"))</f>
        <v>0</v>
      </c>
    </row>
    <row r="67" spans="1:10" x14ac:dyDescent="0.2">
      <c r="A67" s="4">
        <v>822149</v>
      </c>
      <c r="B67" s="4" t="s">
        <v>18</v>
      </c>
      <c r="C67" s="4" t="s">
        <v>20</v>
      </c>
      <c r="D67" s="4" t="s">
        <v>2200</v>
      </c>
      <c r="E67" s="4" t="s">
        <v>2200</v>
      </c>
      <c r="F67" s="4" t="s">
        <v>2217</v>
      </c>
      <c r="G67" s="4" t="s">
        <v>2244</v>
      </c>
      <c r="H67" s="4">
        <v>1111475</v>
      </c>
      <c r="I67" s="4"/>
      <c r="J67" s="5" t="b">
        <f t="shared" si="1"/>
        <v>1</v>
      </c>
    </row>
    <row r="68" spans="1:10" x14ac:dyDescent="0.2">
      <c r="A68" s="4">
        <v>218565</v>
      </c>
      <c r="B68" s="4" t="s">
        <v>232</v>
      </c>
      <c r="C68" s="4" t="s">
        <v>229</v>
      </c>
      <c r="D68" s="4" t="s">
        <v>2200</v>
      </c>
      <c r="E68" s="4" t="s">
        <v>2200</v>
      </c>
      <c r="F68" s="4" t="s">
        <v>2204</v>
      </c>
      <c r="G68" s="4" t="s">
        <v>2204</v>
      </c>
      <c r="H68" s="4"/>
      <c r="I68" s="4"/>
      <c r="J68" s="5" t="b">
        <f t="shared" si="1"/>
        <v>0</v>
      </c>
    </row>
    <row r="69" spans="1:10" x14ac:dyDescent="0.2">
      <c r="A69" s="4">
        <v>512810</v>
      </c>
      <c r="B69" s="4" t="s">
        <v>92</v>
      </c>
      <c r="C69" s="4" t="s">
        <v>862</v>
      </c>
      <c r="D69" s="4" t="s">
        <v>2200</v>
      </c>
      <c r="E69" s="4" t="s">
        <v>2201</v>
      </c>
      <c r="F69" s="4"/>
      <c r="G69" s="4"/>
      <c r="H69" s="4"/>
      <c r="I69" s="4"/>
      <c r="J69" s="5" t="b">
        <f t="shared" si="1"/>
        <v>0</v>
      </c>
    </row>
    <row r="70" spans="1:10" x14ac:dyDescent="0.2">
      <c r="A70" s="4">
        <v>218565</v>
      </c>
      <c r="B70" s="4" t="s">
        <v>232</v>
      </c>
      <c r="C70" s="4" t="s">
        <v>229</v>
      </c>
      <c r="D70" s="4" t="s">
        <v>2200</v>
      </c>
      <c r="E70" s="4" t="s">
        <v>2200</v>
      </c>
      <c r="F70" s="4" t="s">
        <v>2204</v>
      </c>
      <c r="G70" s="4" t="s">
        <v>2204</v>
      </c>
      <c r="H70" s="4"/>
      <c r="I70" s="4"/>
      <c r="J70" s="5" t="b">
        <f t="shared" si="1"/>
        <v>0</v>
      </c>
    </row>
    <row r="71" spans="1:10" x14ac:dyDescent="0.2">
      <c r="A71" s="4">
        <v>854565</v>
      </c>
      <c r="B71" s="4" t="s">
        <v>117</v>
      </c>
      <c r="C71" s="4" t="s">
        <v>108</v>
      </c>
      <c r="D71" s="4" t="s">
        <v>2200</v>
      </c>
      <c r="E71" s="4" t="s">
        <v>2201</v>
      </c>
      <c r="F71" s="4"/>
      <c r="G71" s="4"/>
      <c r="H71" s="4"/>
      <c r="I71" s="4"/>
      <c r="J71" s="5" t="b">
        <f t="shared" si="1"/>
        <v>0</v>
      </c>
    </row>
    <row r="72" spans="1:10" x14ac:dyDescent="0.2">
      <c r="A72" s="4">
        <v>828914</v>
      </c>
      <c r="B72" s="4" t="s">
        <v>309</v>
      </c>
      <c r="C72" s="4" t="s">
        <v>311</v>
      </c>
      <c r="D72" s="4" t="s">
        <v>2200</v>
      </c>
      <c r="E72" s="4" t="s">
        <v>2201</v>
      </c>
      <c r="F72" s="4"/>
      <c r="G72" s="4"/>
      <c r="H72" s="4"/>
      <c r="I72" s="4"/>
      <c r="J72" s="5" t="b">
        <f t="shared" si="1"/>
        <v>0</v>
      </c>
    </row>
    <row r="73" spans="1:10" x14ac:dyDescent="0.2">
      <c r="A73" s="4">
        <v>1269507</v>
      </c>
      <c r="B73" s="4" t="s">
        <v>458</v>
      </c>
      <c r="C73" s="4" t="s">
        <v>2245</v>
      </c>
      <c r="D73" s="4" t="s">
        <v>2200</v>
      </c>
      <c r="E73" s="4" t="s">
        <v>2201</v>
      </c>
      <c r="F73" s="4"/>
      <c r="G73" s="4"/>
      <c r="H73" s="4"/>
      <c r="I73" s="4"/>
      <c r="J73" s="5" t="b">
        <f t="shared" si="1"/>
        <v>0</v>
      </c>
    </row>
    <row r="74" spans="1:10" x14ac:dyDescent="0.2">
      <c r="A74" s="4">
        <v>512807</v>
      </c>
      <c r="B74" s="4" t="s">
        <v>217</v>
      </c>
      <c r="C74" s="4" t="s">
        <v>219</v>
      </c>
      <c r="D74" s="4" t="s">
        <v>2200</v>
      </c>
      <c r="E74" s="4" t="s">
        <v>2201</v>
      </c>
      <c r="F74" s="4"/>
      <c r="G74" s="4"/>
      <c r="H74" s="4"/>
      <c r="I74" s="4"/>
      <c r="J74" s="5" t="b">
        <f t="shared" si="1"/>
        <v>0</v>
      </c>
    </row>
    <row r="75" spans="1:10" x14ac:dyDescent="0.2">
      <c r="A75" s="4">
        <v>513079</v>
      </c>
      <c r="B75" s="4" t="s">
        <v>207</v>
      </c>
      <c r="C75" s="4" t="s">
        <v>2223</v>
      </c>
      <c r="D75" s="4" t="s">
        <v>2200</v>
      </c>
      <c r="E75" s="4" t="s">
        <v>2201</v>
      </c>
      <c r="F75" s="4"/>
      <c r="G75" s="4"/>
      <c r="H75" s="4"/>
      <c r="I75" s="4"/>
      <c r="J75" s="5" t="b">
        <f t="shared" si="1"/>
        <v>0</v>
      </c>
    </row>
    <row r="76" spans="1:10" x14ac:dyDescent="0.2">
      <c r="A76" s="4">
        <v>513115</v>
      </c>
      <c r="B76" s="4" t="s">
        <v>2246</v>
      </c>
      <c r="C76" s="4" t="s">
        <v>2247</v>
      </c>
      <c r="D76" s="4" t="s">
        <v>2200</v>
      </c>
      <c r="E76" s="4" t="s">
        <v>2201</v>
      </c>
      <c r="F76" s="4"/>
      <c r="G76" s="4"/>
      <c r="H76" s="4"/>
      <c r="I76" s="4"/>
      <c r="J76" s="5" t="b">
        <f t="shared" si="1"/>
        <v>0</v>
      </c>
    </row>
    <row r="77" spans="1:10" x14ac:dyDescent="0.2">
      <c r="A77" s="4">
        <v>1263549</v>
      </c>
      <c r="B77" s="4" t="s">
        <v>2248</v>
      </c>
      <c r="C77" s="4" t="s">
        <v>2249</v>
      </c>
      <c r="D77" s="4" t="s">
        <v>2200</v>
      </c>
      <c r="E77" s="4" t="s">
        <v>2200</v>
      </c>
      <c r="F77" s="4" t="s">
        <v>2250</v>
      </c>
      <c r="G77" s="4"/>
      <c r="H77" s="4"/>
      <c r="I77" s="4"/>
      <c r="J77" s="5" t="b">
        <f t="shared" si="1"/>
        <v>0</v>
      </c>
    </row>
    <row r="78" spans="1:10" x14ac:dyDescent="0.2">
      <c r="A78" s="4">
        <v>502856</v>
      </c>
      <c r="B78" s="4" t="s">
        <v>2251</v>
      </c>
      <c r="C78" s="4" t="s">
        <v>342</v>
      </c>
      <c r="D78" s="4" t="s">
        <v>2200</v>
      </c>
      <c r="E78" s="4" t="s">
        <v>2201</v>
      </c>
      <c r="F78" s="4"/>
      <c r="G78" s="4"/>
      <c r="H78" s="4"/>
      <c r="I78" s="4"/>
      <c r="J78" s="5" t="b">
        <f t="shared" si="1"/>
        <v>0</v>
      </c>
    </row>
    <row r="79" spans="1:10" ht="17" x14ac:dyDescent="0.2">
      <c r="A79" s="4">
        <v>1279024</v>
      </c>
      <c r="B79" s="4" t="s">
        <v>58</v>
      </c>
      <c r="C79" s="4" t="s">
        <v>807</v>
      </c>
      <c r="D79" s="4" t="s">
        <v>2200</v>
      </c>
      <c r="E79" s="4" t="s">
        <v>2200</v>
      </c>
      <c r="F79" s="4" t="s">
        <v>2217</v>
      </c>
      <c r="G79" s="6" t="s">
        <v>2252</v>
      </c>
      <c r="H79" s="4">
        <v>1356462</v>
      </c>
      <c r="I79" s="4"/>
      <c r="J79" s="5" t="b">
        <f t="shared" si="1"/>
        <v>1</v>
      </c>
    </row>
    <row r="80" spans="1:10" x14ac:dyDescent="0.2">
      <c r="A80" s="4">
        <v>513033</v>
      </c>
      <c r="B80" s="4" t="s">
        <v>119</v>
      </c>
      <c r="C80" s="4" t="s">
        <v>108</v>
      </c>
      <c r="D80" s="4" t="s">
        <v>2200</v>
      </c>
      <c r="E80" s="4" t="s">
        <v>2200</v>
      </c>
      <c r="F80" s="4"/>
      <c r="G80" s="4"/>
      <c r="H80" s="4"/>
      <c r="I80" s="4"/>
      <c r="J80" s="5" t="b">
        <f t="shared" si="1"/>
        <v>0</v>
      </c>
    </row>
    <row r="81" spans="1:10" x14ac:dyDescent="0.2">
      <c r="A81" s="4">
        <v>513113</v>
      </c>
      <c r="B81" s="4" t="s">
        <v>2253</v>
      </c>
      <c r="C81" s="4" t="s">
        <v>628</v>
      </c>
      <c r="D81" s="4" t="s">
        <v>2200</v>
      </c>
      <c r="E81" s="4" t="s">
        <v>2200</v>
      </c>
      <c r="F81" s="4" t="s">
        <v>2217</v>
      </c>
      <c r="G81" s="4"/>
      <c r="H81" s="4"/>
      <c r="I81" s="4"/>
      <c r="J81" s="5" t="b">
        <f t="shared" si="1"/>
        <v>1</v>
      </c>
    </row>
    <row r="82" spans="1:10" x14ac:dyDescent="0.2">
      <c r="A82" s="4">
        <v>513184</v>
      </c>
      <c r="B82" s="4" t="s">
        <v>131</v>
      </c>
      <c r="C82" s="4" t="s">
        <v>126</v>
      </c>
      <c r="D82" s="4" t="s">
        <v>2200</v>
      </c>
      <c r="E82" s="4" t="s">
        <v>2201</v>
      </c>
      <c r="F82" s="4"/>
      <c r="G82" s="4"/>
      <c r="H82" s="4"/>
      <c r="I82" s="4"/>
      <c r="J82" s="5" t="b">
        <f t="shared" si="1"/>
        <v>0</v>
      </c>
    </row>
    <row r="83" spans="1:10" x14ac:dyDescent="0.2">
      <c r="A83" s="4">
        <v>1275056</v>
      </c>
      <c r="B83" s="4" t="s">
        <v>276</v>
      </c>
      <c r="C83" s="4" t="s">
        <v>2254</v>
      </c>
      <c r="D83" s="4" t="s">
        <v>2200</v>
      </c>
      <c r="E83" s="4" t="s">
        <v>2201</v>
      </c>
      <c r="F83" s="4"/>
      <c r="G83" s="4"/>
      <c r="H83" s="4"/>
      <c r="I83" s="4"/>
      <c r="J83" s="5" t="b">
        <f t="shared" si="1"/>
        <v>0</v>
      </c>
    </row>
    <row r="84" spans="1:10" x14ac:dyDescent="0.2">
      <c r="A84" s="4">
        <v>512690</v>
      </c>
      <c r="B84" s="4" t="s">
        <v>2255</v>
      </c>
      <c r="C84" s="4" t="s">
        <v>435</v>
      </c>
      <c r="D84" s="4" t="s">
        <v>2200</v>
      </c>
      <c r="E84" s="4" t="s">
        <v>2201</v>
      </c>
      <c r="F84" s="4"/>
      <c r="G84" s="4"/>
      <c r="H84" s="4"/>
      <c r="I84" s="4"/>
      <c r="J84" s="5" t="b">
        <f t="shared" si="1"/>
        <v>0</v>
      </c>
    </row>
    <row r="85" spans="1:10" x14ac:dyDescent="0.2">
      <c r="A85" s="4">
        <v>517028</v>
      </c>
      <c r="B85" s="4" t="s">
        <v>323</v>
      </c>
      <c r="C85" s="4" t="s">
        <v>1658</v>
      </c>
      <c r="D85" s="4" t="s">
        <v>2200</v>
      </c>
      <c r="E85" s="4" t="s">
        <v>2201</v>
      </c>
      <c r="F85" s="4"/>
      <c r="G85" s="4"/>
      <c r="H85" s="4"/>
      <c r="I85" s="4"/>
      <c r="J85" s="5" t="b">
        <f t="shared" si="1"/>
        <v>0</v>
      </c>
    </row>
    <row r="86" spans="1:10" x14ac:dyDescent="0.2">
      <c r="A86" s="4">
        <v>517329</v>
      </c>
      <c r="B86" s="4" t="s">
        <v>11</v>
      </c>
      <c r="C86" s="4" t="s">
        <v>13</v>
      </c>
      <c r="D86" s="4" t="s">
        <v>2200</v>
      </c>
      <c r="E86" s="4" t="s">
        <v>2201</v>
      </c>
      <c r="F86" s="4"/>
      <c r="G86" s="4"/>
      <c r="H86" s="4"/>
      <c r="I86" s="4"/>
      <c r="J86" s="5" t="b">
        <f t="shared" si="1"/>
        <v>0</v>
      </c>
    </row>
    <row r="87" spans="1:10" ht="43" x14ac:dyDescent="0.2">
      <c r="A87" s="4">
        <v>215729</v>
      </c>
      <c r="B87" s="4" t="s">
        <v>369</v>
      </c>
      <c r="C87" s="4" t="s">
        <v>2232</v>
      </c>
      <c r="D87" s="4" t="s">
        <v>2200</v>
      </c>
      <c r="E87" s="4" t="s">
        <v>2200</v>
      </c>
      <c r="F87" s="4" t="s">
        <v>2256</v>
      </c>
      <c r="G87" s="4"/>
      <c r="H87" s="4">
        <v>215729</v>
      </c>
      <c r="I87" s="4"/>
      <c r="J87" s="5" t="b">
        <f t="shared" si="1"/>
        <v>0</v>
      </c>
    </row>
    <row r="88" spans="1:10" x14ac:dyDescent="0.2">
      <c r="A88" s="4">
        <v>513548</v>
      </c>
      <c r="B88" s="4" t="s">
        <v>335</v>
      </c>
      <c r="C88" s="4" t="s">
        <v>1687</v>
      </c>
      <c r="D88" s="4" t="s">
        <v>2200</v>
      </c>
      <c r="E88" s="4" t="s">
        <v>2201</v>
      </c>
      <c r="F88" s="4"/>
      <c r="G88" s="4"/>
      <c r="H88" s="4"/>
      <c r="I88" s="4"/>
      <c r="J88" s="5" t="b">
        <f t="shared" si="1"/>
        <v>0</v>
      </c>
    </row>
    <row r="89" spans="1:10" x14ac:dyDescent="0.2">
      <c r="A89" s="4">
        <v>1274914</v>
      </c>
      <c r="B89" s="4" t="s">
        <v>225</v>
      </c>
      <c r="C89" s="4" t="s">
        <v>222</v>
      </c>
      <c r="D89" s="4" t="s">
        <v>2200</v>
      </c>
      <c r="E89" s="4" t="s">
        <v>2201</v>
      </c>
      <c r="F89" s="4"/>
      <c r="G89" s="4"/>
      <c r="H89" s="4"/>
      <c r="I89" s="4"/>
      <c r="J89" s="5" t="b">
        <f t="shared" si="1"/>
        <v>0</v>
      </c>
    </row>
    <row r="90" spans="1:10" x14ac:dyDescent="0.2">
      <c r="A90" s="4">
        <v>1263550</v>
      </c>
      <c r="B90" s="4" t="s">
        <v>444</v>
      </c>
      <c r="C90" s="4" t="s">
        <v>446</v>
      </c>
      <c r="D90" s="4" t="s">
        <v>2200</v>
      </c>
      <c r="E90" s="4" t="s">
        <v>2201</v>
      </c>
      <c r="F90" s="4"/>
      <c r="G90" s="4"/>
      <c r="H90" s="4"/>
      <c r="I90" s="4"/>
      <c r="J90" s="5" t="b">
        <f t="shared" si="1"/>
        <v>0</v>
      </c>
    </row>
    <row r="91" spans="1:10" x14ac:dyDescent="0.2">
      <c r="A91" s="4">
        <v>513437</v>
      </c>
      <c r="B91" s="4" t="s">
        <v>352</v>
      </c>
      <c r="C91" s="4" t="s">
        <v>347</v>
      </c>
      <c r="D91" s="4" t="s">
        <v>2200</v>
      </c>
      <c r="E91" s="4" t="s">
        <v>2201</v>
      </c>
      <c r="F91" s="4"/>
      <c r="G91" s="4"/>
      <c r="H91" s="4"/>
      <c r="I91" s="4"/>
      <c r="J91" s="5" t="b">
        <f t="shared" si="1"/>
        <v>0</v>
      </c>
    </row>
    <row r="92" spans="1:10" x14ac:dyDescent="0.2">
      <c r="A92" s="4">
        <v>513175</v>
      </c>
      <c r="B92" s="4" t="s">
        <v>127</v>
      </c>
      <c r="C92" s="4" t="s">
        <v>126</v>
      </c>
      <c r="D92" s="4" t="s">
        <v>2200</v>
      </c>
      <c r="E92" s="4" t="s">
        <v>2201</v>
      </c>
      <c r="F92" s="4"/>
      <c r="G92" s="4"/>
      <c r="H92" s="4"/>
      <c r="I92" s="4"/>
      <c r="J92" s="5" t="b">
        <f t="shared" si="1"/>
        <v>0</v>
      </c>
    </row>
    <row r="93" spans="1:10" ht="43" x14ac:dyDescent="0.2">
      <c r="A93" s="4">
        <v>533097</v>
      </c>
      <c r="B93" s="4" t="s">
        <v>2313</v>
      </c>
      <c r="C93" s="4" t="s">
        <v>2245</v>
      </c>
      <c r="D93" s="4" t="s">
        <v>2200</v>
      </c>
      <c r="E93" s="4" t="s">
        <v>2200</v>
      </c>
      <c r="F93" s="4" t="s">
        <v>2314</v>
      </c>
      <c r="G93" s="4"/>
      <c r="H93" s="4"/>
      <c r="I93" s="4"/>
      <c r="J93" s="5" t="b">
        <f t="shared" si="1"/>
        <v>1</v>
      </c>
    </row>
    <row r="94" spans="1:10" x14ac:dyDescent="0.2">
      <c r="A94" s="4">
        <v>837547</v>
      </c>
      <c r="B94" s="4" t="s">
        <v>2315</v>
      </c>
      <c r="C94" s="4" t="s">
        <v>174</v>
      </c>
      <c r="D94" s="4" t="s">
        <v>2200</v>
      </c>
      <c r="E94" s="4" t="s">
        <v>2200</v>
      </c>
      <c r="F94" s="4" t="s">
        <v>2204</v>
      </c>
      <c r="G94" s="4"/>
      <c r="H94" s="4"/>
      <c r="I94" s="4"/>
      <c r="J94" s="5" t="b">
        <f t="shared" si="1"/>
        <v>0</v>
      </c>
    </row>
    <row r="95" spans="1:10" ht="17" x14ac:dyDescent="0.2">
      <c r="A95" s="4">
        <v>512916</v>
      </c>
      <c r="B95" s="4" t="s">
        <v>32</v>
      </c>
      <c r="C95" s="4" t="s">
        <v>628</v>
      </c>
      <c r="D95" s="4" t="s">
        <v>2200</v>
      </c>
      <c r="E95" s="4" t="s">
        <v>2200</v>
      </c>
      <c r="F95" s="4" t="s">
        <v>2206</v>
      </c>
      <c r="G95" s="6" t="s">
        <v>2316</v>
      </c>
      <c r="H95" s="4"/>
      <c r="I95" s="4"/>
      <c r="J95" s="5" t="b">
        <f t="shared" si="1"/>
        <v>1</v>
      </c>
    </row>
    <row r="96" spans="1:10" x14ac:dyDescent="0.2">
      <c r="A96" s="4">
        <v>561282</v>
      </c>
      <c r="B96" s="4" t="s">
        <v>2317</v>
      </c>
      <c r="C96" s="4" t="s">
        <v>2009</v>
      </c>
      <c r="D96" s="4" t="s">
        <v>2200</v>
      </c>
      <c r="E96" s="4" t="s">
        <v>2201</v>
      </c>
      <c r="F96" s="4"/>
      <c r="G96" s="4"/>
      <c r="H96" s="4"/>
      <c r="I96" s="4"/>
      <c r="J96" s="5" t="b">
        <f t="shared" si="1"/>
        <v>0</v>
      </c>
    </row>
    <row r="97" spans="1:10" x14ac:dyDescent="0.2">
      <c r="A97" s="4">
        <v>515053</v>
      </c>
      <c r="B97" s="4" t="s">
        <v>372</v>
      </c>
      <c r="C97" s="4" t="s">
        <v>371</v>
      </c>
      <c r="D97" s="4" t="s">
        <v>2200</v>
      </c>
      <c r="E97" s="4" t="s">
        <v>2201</v>
      </c>
      <c r="F97" s="4"/>
      <c r="G97" s="4"/>
      <c r="H97" s="4"/>
      <c r="I97" s="4"/>
      <c r="J97" s="5" t="b">
        <f t="shared" si="1"/>
        <v>0</v>
      </c>
    </row>
    <row r="98" spans="1:10" x14ac:dyDescent="0.2">
      <c r="A98" s="4">
        <v>513816</v>
      </c>
      <c r="B98" s="4" t="s">
        <v>328</v>
      </c>
      <c r="C98" s="4" t="s">
        <v>1658</v>
      </c>
      <c r="D98" s="4" t="s">
        <v>2200</v>
      </c>
      <c r="E98" s="4" t="s">
        <v>2201</v>
      </c>
      <c r="F98" s="4"/>
      <c r="G98" s="4"/>
      <c r="H98" s="4"/>
      <c r="I98" s="4"/>
      <c r="J98" s="5" t="b">
        <f t="shared" si="1"/>
        <v>0</v>
      </c>
    </row>
    <row r="99" spans="1:10" x14ac:dyDescent="0.2">
      <c r="A99" s="4">
        <v>515499</v>
      </c>
      <c r="B99" s="4" t="s">
        <v>462</v>
      </c>
      <c r="C99" s="4" t="s">
        <v>462</v>
      </c>
      <c r="D99" s="4" t="s">
        <v>2200</v>
      </c>
      <c r="E99" s="4" t="s">
        <v>2201</v>
      </c>
      <c r="F99" s="4"/>
      <c r="G99" s="4"/>
      <c r="H99" s="4"/>
      <c r="I99" s="4"/>
      <c r="J99" s="5" t="b">
        <f t="shared" si="1"/>
        <v>0</v>
      </c>
    </row>
    <row r="100" spans="1:10" x14ac:dyDescent="0.2">
      <c r="A100" s="4">
        <v>516062</v>
      </c>
      <c r="B100" s="4" t="s">
        <v>2318</v>
      </c>
      <c r="C100" s="4" t="s">
        <v>428</v>
      </c>
      <c r="D100" s="4" t="s">
        <v>2200</v>
      </c>
      <c r="E100" s="4" t="s">
        <v>2201</v>
      </c>
      <c r="F100" s="4"/>
      <c r="G100" s="4"/>
      <c r="H100" s="4"/>
      <c r="I100" s="4"/>
      <c r="J100" s="5" t="b">
        <f t="shared" si="1"/>
        <v>0</v>
      </c>
    </row>
    <row r="101" spans="1:10" x14ac:dyDescent="0.2">
      <c r="A101" s="4">
        <v>869526</v>
      </c>
      <c r="B101" s="4" t="s">
        <v>2191</v>
      </c>
      <c r="C101" s="4" t="s">
        <v>236</v>
      </c>
      <c r="D101" s="4" t="s">
        <v>2200</v>
      </c>
      <c r="E101" s="4" t="s">
        <v>2200</v>
      </c>
      <c r="F101" s="4" t="s">
        <v>2319</v>
      </c>
      <c r="G101" s="4"/>
      <c r="H101" s="4"/>
      <c r="I101" s="4"/>
      <c r="J101" s="5" t="b">
        <f t="shared" si="1"/>
        <v>0</v>
      </c>
    </row>
    <row r="102" spans="1:10" x14ac:dyDescent="0.2">
      <c r="A102" s="4">
        <v>820376</v>
      </c>
      <c r="B102" s="4" t="s">
        <v>420</v>
      </c>
      <c r="C102" s="4" t="s">
        <v>422</v>
      </c>
      <c r="D102" s="4" t="s">
        <v>2200</v>
      </c>
      <c r="E102" s="4" t="s">
        <v>2201</v>
      </c>
      <c r="F102" s="4"/>
      <c r="G102" s="4"/>
      <c r="H102" s="4"/>
      <c r="I102" s="4"/>
      <c r="J102" s="5" t="b">
        <f t="shared" si="1"/>
        <v>0</v>
      </c>
    </row>
    <row r="103" spans="1:10" ht="43" x14ac:dyDescent="0.2">
      <c r="A103" s="4">
        <v>567092</v>
      </c>
      <c r="B103" s="4" t="s">
        <v>2320</v>
      </c>
      <c r="C103" s="4" t="s">
        <v>2321</v>
      </c>
      <c r="D103" s="4" t="s">
        <v>2200</v>
      </c>
      <c r="E103" s="4" t="s">
        <v>2200</v>
      </c>
      <c r="F103" s="4" t="s">
        <v>2322</v>
      </c>
      <c r="G103" s="4"/>
      <c r="H103" s="4">
        <v>567092</v>
      </c>
      <c r="I103" s="4"/>
      <c r="J103" s="5" t="b">
        <f t="shared" si="1"/>
        <v>0</v>
      </c>
    </row>
    <row r="104" spans="1:10" x14ac:dyDescent="0.2">
      <c r="A104" s="4">
        <v>512808</v>
      </c>
      <c r="B104" s="4" t="s">
        <v>211</v>
      </c>
      <c r="C104" s="4" t="s">
        <v>193</v>
      </c>
      <c r="D104" s="4" t="s">
        <v>2200</v>
      </c>
      <c r="E104" s="4" t="s">
        <v>2200</v>
      </c>
      <c r="F104" s="4"/>
      <c r="G104" s="4" t="s">
        <v>2323</v>
      </c>
      <c r="H104" s="4"/>
      <c r="I104" s="4"/>
      <c r="J104" s="5" t="b">
        <f t="shared" si="1"/>
        <v>1</v>
      </c>
    </row>
    <row r="105" spans="1:10" x14ac:dyDescent="0.2">
      <c r="A105" s="4">
        <v>218975</v>
      </c>
      <c r="B105" s="4" t="s">
        <v>382</v>
      </c>
      <c r="C105" s="4" t="s">
        <v>371</v>
      </c>
      <c r="D105" s="4" t="s">
        <v>2200</v>
      </c>
      <c r="E105" s="4" t="s">
        <v>2201</v>
      </c>
      <c r="F105" s="4"/>
      <c r="G105" s="4"/>
      <c r="H105" s="4"/>
      <c r="I105" s="4"/>
      <c r="J105" s="5" t="b">
        <f t="shared" si="1"/>
        <v>0</v>
      </c>
    </row>
    <row r="106" spans="1:10" x14ac:dyDescent="0.2">
      <c r="A106" s="4">
        <v>768767</v>
      </c>
      <c r="B106" s="4" t="s">
        <v>2324</v>
      </c>
      <c r="C106" s="4" t="s">
        <v>2232</v>
      </c>
      <c r="D106" s="4" t="s">
        <v>2200</v>
      </c>
      <c r="E106" s="4" t="s">
        <v>2201</v>
      </c>
      <c r="F106" s="4"/>
      <c r="G106" s="4"/>
      <c r="H106" s="4"/>
      <c r="I106" s="4"/>
      <c r="J106" s="5" t="b">
        <f t="shared" si="1"/>
        <v>0</v>
      </c>
    </row>
    <row r="107" spans="1:10" x14ac:dyDescent="0.2">
      <c r="A107" s="4">
        <v>512693</v>
      </c>
      <c r="B107" s="4" t="s">
        <v>2325</v>
      </c>
      <c r="C107" s="4" t="s">
        <v>2326</v>
      </c>
      <c r="D107" s="4" t="s">
        <v>2200</v>
      </c>
      <c r="E107" s="4" t="s">
        <v>2201</v>
      </c>
      <c r="F107" s="4"/>
      <c r="G107" s="4"/>
      <c r="H107" s="4"/>
      <c r="I107" s="4"/>
      <c r="J107" s="5" t="b">
        <f t="shared" si="1"/>
        <v>0</v>
      </c>
    </row>
    <row r="108" spans="1:10" x14ac:dyDescent="0.2">
      <c r="A108" s="4">
        <v>512675</v>
      </c>
      <c r="B108" s="4" t="s">
        <v>2327</v>
      </c>
      <c r="C108" s="4" t="s">
        <v>396</v>
      </c>
      <c r="D108" s="4" t="s">
        <v>2200</v>
      </c>
      <c r="E108" s="4" t="s">
        <v>2201</v>
      </c>
      <c r="F108" s="4"/>
      <c r="G108" s="4"/>
      <c r="H108" s="4"/>
      <c r="I108" s="4"/>
      <c r="J108" s="5" t="b">
        <f t="shared" si="1"/>
        <v>0</v>
      </c>
    </row>
    <row r="109" spans="1:10" x14ac:dyDescent="0.2">
      <c r="A109" s="4">
        <v>512865</v>
      </c>
      <c r="B109" s="4" t="s">
        <v>111</v>
      </c>
      <c r="C109" s="4" t="s">
        <v>108</v>
      </c>
      <c r="D109" s="4" t="s">
        <v>2200</v>
      </c>
      <c r="E109" s="4" t="s">
        <v>2201</v>
      </c>
      <c r="F109" s="4"/>
      <c r="G109" s="4"/>
      <c r="H109" s="4"/>
      <c r="I109" s="4"/>
      <c r="J109" s="5" t="b">
        <f t="shared" si="1"/>
        <v>0</v>
      </c>
    </row>
    <row r="110" spans="1:10" x14ac:dyDescent="0.2">
      <c r="A110" s="4">
        <v>513104</v>
      </c>
      <c r="B110" s="4" t="s">
        <v>2307</v>
      </c>
      <c r="C110" s="4" t="s">
        <v>170</v>
      </c>
      <c r="D110" s="4" t="s">
        <v>2200</v>
      </c>
      <c r="E110" s="4" t="s">
        <v>2201</v>
      </c>
      <c r="F110" s="4"/>
      <c r="G110" s="4"/>
      <c r="H110" s="4"/>
      <c r="I110" s="4"/>
      <c r="J110" s="5" t="b">
        <f t="shared" si="1"/>
        <v>0</v>
      </c>
    </row>
    <row r="111" spans="1:10" x14ac:dyDescent="0.2">
      <c r="A111" s="4">
        <v>217693</v>
      </c>
      <c r="B111" s="4" t="s">
        <v>2284</v>
      </c>
      <c r="C111" s="4" t="s">
        <v>2243</v>
      </c>
      <c r="D111" s="4" t="s">
        <v>2200</v>
      </c>
      <c r="E111" s="4" t="s">
        <v>2201</v>
      </c>
      <c r="F111" s="4"/>
      <c r="G111" s="4"/>
      <c r="H111" s="4"/>
      <c r="I111" s="4"/>
      <c r="J111" s="5" t="b">
        <f t="shared" si="1"/>
        <v>0</v>
      </c>
    </row>
    <row r="112" spans="1:10" ht="17" x14ac:dyDescent="0.2">
      <c r="A112" s="4">
        <v>854696</v>
      </c>
      <c r="B112" s="4" t="s">
        <v>414</v>
      </c>
      <c r="C112" s="4" t="s">
        <v>1911</v>
      </c>
      <c r="D112" s="4" t="s">
        <v>2200</v>
      </c>
      <c r="E112" s="4" t="s">
        <v>2200</v>
      </c>
      <c r="F112" s="4" t="s">
        <v>2217</v>
      </c>
      <c r="G112" s="6" t="s">
        <v>2328</v>
      </c>
      <c r="H112" s="4">
        <v>1279059</v>
      </c>
      <c r="I112" s="4"/>
      <c r="J112" s="5" t="b">
        <f t="shared" si="1"/>
        <v>1</v>
      </c>
    </row>
    <row r="113" spans="1:10" x14ac:dyDescent="0.2">
      <c r="A113" s="4">
        <v>513370</v>
      </c>
      <c r="B113" s="4" t="s">
        <v>56</v>
      </c>
      <c r="C113" s="4" t="s">
        <v>51</v>
      </c>
      <c r="D113" s="4" t="s">
        <v>2200</v>
      </c>
      <c r="E113" s="4" t="s">
        <v>2201</v>
      </c>
      <c r="F113" s="4"/>
      <c r="G113" s="4"/>
      <c r="H113" s="4"/>
      <c r="I113" s="4"/>
      <c r="J113" s="5" t="b">
        <f t="shared" si="1"/>
        <v>0</v>
      </c>
    </row>
    <row r="114" spans="1:10" x14ac:dyDescent="0.2">
      <c r="A114" s="4">
        <v>513185</v>
      </c>
      <c r="B114" s="4" t="s">
        <v>2296</v>
      </c>
      <c r="C114" s="4" t="s">
        <v>446</v>
      </c>
      <c r="D114" s="4" t="s">
        <v>2200</v>
      </c>
      <c r="E114" s="4" t="s">
        <v>2201</v>
      </c>
      <c r="F114" s="4"/>
      <c r="G114" s="4"/>
      <c r="H114" s="4"/>
      <c r="I114" s="4"/>
      <c r="J114" s="5" t="b">
        <f t="shared" si="1"/>
        <v>0</v>
      </c>
    </row>
    <row r="115" spans="1:10" x14ac:dyDescent="0.2">
      <c r="A115" s="4">
        <v>515699</v>
      </c>
      <c r="B115" s="4" t="s">
        <v>2329</v>
      </c>
      <c r="C115" s="4" t="s">
        <v>2330</v>
      </c>
      <c r="D115" s="4" t="s">
        <v>2200</v>
      </c>
      <c r="E115" s="4" t="s">
        <v>2201</v>
      </c>
      <c r="F115" s="4"/>
      <c r="G115" s="4"/>
      <c r="H115" s="4"/>
      <c r="I115" s="4"/>
      <c r="J115" s="5" t="b">
        <f t="shared" si="1"/>
        <v>0</v>
      </c>
    </row>
    <row r="116" spans="1:10" x14ac:dyDescent="0.2">
      <c r="J116" s="5" t="b">
        <f t="shared" si="1"/>
        <v>0</v>
      </c>
    </row>
    <row r="117" spans="1:10" x14ac:dyDescent="0.2">
      <c r="J117" s="5" t="b">
        <f t="shared" si="1"/>
        <v>0</v>
      </c>
    </row>
    <row r="118" spans="1:10" x14ac:dyDescent="0.2">
      <c r="J118" s="5" t="b">
        <f t="shared" si="1"/>
        <v>0</v>
      </c>
    </row>
    <row r="119" spans="1:10" x14ac:dyDescent="0.2">
      <c r="J119" s="5" t="b">
        <f t="shared" si="1"/>
        <v>0</v>
      </c>
    </row>
    <row r="120" spans="1:10" x14ac:dyDescent="0.2">
      <c r="J120" s="5" t="b">
        <f t="shared" si="1"/>
        <v>0</v>
      </c>
    </row>
    <row r="121" spans="1:10" x14ac:dyDescent="0.2">
      <c r="J121" s="5" t="b">
        <f t="shared" si="1"/>
        <v>0</v>
      </c>
    </row>
    <row r="122" spans="1:10" x14ac:dyDescent="0.2">
      <c r="J122" s="5" t="b">
        <f t="shared" si="1"/>
        <v>0</v>
      </c>
    </row>
    <row r="123" spans="1:10" x14ac:dyDescent="0.2">
      <c r="J123" s="5" t="b">
        <f t="shared" si="1"/>
        <v>0</v>
      </c>
    </row>
    <row r="124" spans="1:10" x14ac:dyDescent="0.2">
      <c r="J124" s="5" t="b">
        <f t="shared" si="1"/>
        <v>0</v>
      </c>
    </row>
    <row r="125" spans="1:10" x14ac:dyDescent="0.2">
      <c r="J125" s="5" t="b">
        <f t="shared" si="1"/>
        <v>0</v>
      </c>
    </row>
    <row r="126" spans="1:10" x14ac:dyDescent="0.2">
      <c r="J126" s="5" t="b">
        <f t="shared" si="1"/>
        <v>0</v>
      </c>
    </row>
    <row r="127" spans="1:10" x14ac:dyDescent="0.2">
      <c r="J127" s="5" t="b">
        <f t="shared" si="1"/>
        <v>0</v>
      </c>
    </row>
    <row r="128" spans="1:10" x14ac:dyDescent="0.2">
      <c r="J128" s="5" t="b">
        <f t="shared" si="1"/>
        <v>0</v>
      </c>
    </row>
    <row r="129" spans="10:10" x14ac:dyDescent="0.2">
      <c r="J129" s="5" t="b">
        <f t="shared" si="1"/>
        <v>0</v>
      </c>
    </row>
    <row r="130" spans="10:10" x14ac:dyDescent="0.2">
      <c r="J130" s="5" t="b">
        <f t="shared" ref="J130:J193" si="2">OR(AND(EXACT(E130,"Yes"),OR(ISNUMBER(SEARCH("MCA",F130)),ISNUMBER(SEARCH("Tatiana",F130)),ISNUMBER(SEARCH("MCA",G130)))),EXACT(D130,"Maybe"),EXACT(D130,"No"))</f>
        <v>0</v>
      </c>
    </row>
    <row r="131" spans="10:10" x14ac:dyDescent="0.2">
      <c r="J131" s="5" t="b">
        <f t="shared" si="2"/>
        <v>0</v>
      </c>
    </row>
    <row r="132" spans="10:10" x14ac:dyDescent="0.2">
      <c r="J132" s="5" t="b">
        <f t="shared" si="2"/>
        <v>0</v>
      </c>
    </row>
    <row r="133" spans="10:10" x14ac:dyDescent="0.2">
      <c r="J133" s="5" t="b">
        <f t="shared" si="2"/>
        <v>0</v>
      </c>
    </row>
    <row r="134" spans="10:10" x14ac:dyDescent="0.2">
      <c r="J134" s="5" t="b">
        <f t="shared" si="2"/>
        <v>0</v>
      </c>
    </row>
    <row r="135" spans="10:10" x14ac:dyDescent="0.2">
      <c r="J135" s="5" t="b">
        <f t="shared" si="2"/>
        <v>0</v>
      </c>
    </row>
    <row r="136" spans="10:10" x14ac:dyDescent="0.2">
      <c r="J136" s="5" t="b">
        <f t="shared" si="2"/>
        <v>0</v>
      </c>
    </row>
    <row r="137" spans="10:10" x14ac:dyDescent="0.2">
      <c r="J137" s="5" t="b">
        <f t="shared" si="2"/>
        <v>0</v>
      </c>
    </row>
    <row r="138" spans="10:10" x14ac:dyDescent="0.2">
      <c r="J138" s="5" t="b">
        <f t="shared" si="2"/>
        <v>0</v>
      </c>
    </row>
    <row r="139" spans="10:10" x14ac:dyDescent="0.2">
      <c r="J139" s="5" t="b">
        <f t="shared" si="2"/>
        <v>0</v>
      </c>
    </row>
    <row r="140" spans="10:10" x14ac:dyDescent="0.2">
      <c r="J140" s="5" t="b">
        <f t="shared" si="2"/>
        <v>0</v>
      </c>
    </row>
    <row r="141" spans="10:10" x14ac:dyDescent="0.2">
      <c r="J141" s="5" t="b">
        <f t="shared" si="2"/>
        <v>0</v>
      </c>
    </row>
    <row r="142" spans="10:10" x14ac:dyDescent="0.2">
      <c r="J142" s="5" t="b">
        <f t="shared" si="2"/>
        <v>0</v>
      </c>
    </row>
    <row r="143" spans="10:10" x14ac:dyDescent="0.2">
      <c r="J143" s="5" t="b">
        <f t="shared" si="2"/>
        <v>0</v>
      </c>
    </row>
    <row r="144" spans="10:10" x14ac:dyDescent="0.2">
      <c r="J144" s="5" t="b">
        <f t="shared" si="2"/>
        <v>0</v>
      </c>
    </row>
    <row r="145" spans="10:10" x14ac:dyDescent="0.2">
      <c r="J145" s="5" t="b">
        <f t="shared" si="2"/>
        <v>0</v>
      </c>
    </row>
    <row r="146" spans="10:10" x14ac:dyDescent="0.2">
      <c r="J146" s="5" t="b">
        <f t="shared" si="2"/>
        <v>0</v>
      </c>
    </row>
    <row r="147" spans="10:10" x14ac:dyDescent="0.2">
      <c r="J147" s="5" t="b">
        <f t="shared" si="2"/>
        <v>0</v>
      </c>
    </row>
    <row r="148" spans="10:10" x14ac:dyDescent="0.2">
      <c r="J148" s="5" t="b">
        <f t="shared" si="2"/>
        <v>0</v>
      </c>
    </row>
    <row r="149" spans="10:10" x14ac:dyDescent="0.2">
      <c r="J149" s="5" t="b">
        <f t="shared" si="2"/>
        <v>0</v>
      </c>
    </row>
    <row r="150" spans="10:10" x14ac:dyDescent="0.2">
      <c r="J150" s="5" t="b">
        <f t="shared" si="2"/>
        <v>0</v>
      </c>
    </row>
    <row r="151" spans="10:10" x14ac:dyDescent="0.2">
      <c r="J151" s="5" t="b">
        <f t="shared" si="2"/>
        <v>0</v>
      </c>
    </row>
    <row r="152" spans="10:10" x14ac:dyDescent="0.2">
      <c r="J152" s="5" t="b">
        <f t="shared" si="2"/>
        <v>0</v>
      </c>
    </row>
    <row r="153" spans="10:10" x14ac:dyDescent="0.2">
      <c r="J153" s="5" t="b">
        <f t="shared" si="2"/>
        <v>0</v>
      </c>
    </row>
    <row r="154" spans="10:10" x14ac:dyDescent="0.2">
      <c r="J154" s="5" t="b">
        <f t="shared" si="2"/>
        <v>0</v>
      </c>
    </row>
    <row r="155" spans="10:10" x14ac:dyDescent="0.2">
      <c r="J155" s="5" t="b">
        <f t="shared" si="2"/>
        <v>0</v>
      </c>
    </row>
    <row r="156" spans="10:10" x14ac:dyDescent="0.2">
      <c r="J156" s="5" t="b">
        <f t="shared" si="2"/>
        <v>0</v>
      </c>
    </row>
    <row r="157" spans="10:10" x14ac:dyDescent="0.2">
      <c r="J157" s="5" t="b">
        <f t="shared" si="2"/>
        <v>0</v>
      </c>
    </row>
    <row r="158" spans="10:10" x14ac:dyDescent="0.2">
      <c r="J158" s="5" t="b">
        <f t="shared" si="2"/>
        <v>0</v>
      </c>
    </row>
    <row r="159" spans="10:10" x14ac:dyDescent="0.2">
      <c r="J159" s="5" t="b">
        <f t="shared" si="2"/>
        <v>0</v>
      </c>
    </row>
    <row r="160" spans="10:10" x14ac:dyDescent="0.2">
      <c r="J160" s="5" t="b">
        <f t="shared" si="2"/>
        <v>0</v>
      </c>
    </row>
    <row r="161" spans="10:10" x14ac:dyDescent="0.2">
      <c r="J161" s="5" t="b">
        <f t="shared" si="2"/>
        <v>0</v>
      </c>
    </row>
    <row r="162" spans="10:10" x14ac:dyDescent="0.2">
      <c r="J162" s="5" t="b">
        <f t="shared" si="2"/>
        <v>0</v>
      </c>
    </row>
    <row r="163" spans="10:10" x14ac:dyDescent="0.2">
      <c r="J163" s="5" t="b">
        <f t="shared" si="2"/>
        <v>0</v>
      </c>
    </row>
    <row r="164" spans="10:10" x14ac:dyDescent="0.2">
      <c r="J164" s="5" t="b">
        <f t="shared" si="2"/>
        <v>0</v>
      </c>
    </row>
    <row r="165" spans="10:10" x14ac:dyDescent="0.2">
      <c r="J165" s="5" t="b">
        <f t="shared" si="2"/>
        <v>0</v>
      </c>
    </row>
    <row r="166" spans="10:10" x14ac:dyDescent="0.2">
      <c r="J166" s="5" t="b">
        <f t="shared" si="2"/>
        <v>0</v>
      </c>
    </row>
    <row r="167" spans="10:10" x14ac:dyDescent="0.2">
      <c r="J167" s="5" t="b">
        <f t="shared" si="2"/>
        <v>0</v>
      </c>
    </row>
    <row r="168" spans="10:10" x14ac:dyDescent="0.2">
      <c r="J168" s="5" t="b">
        <f t="shared" si="2"/>
        <v>0</v>
      </c>
    </row>
    <row r="169" spans="10:10" x14ac:dyDescent="0.2">
      <c r="J169" s="5" t="b">
        <f t="shared" si="2"/>
        <v>0</v>
      </c>
    </row>
    <row r="170" spans="10:10" x14ac:dyDescent="0.2">
      <c r="J170" s="5" t="b">
        <f t="shared" si="2"/>
        <v>0</v>
      </c>
    </row>
    <row r="171" spans="10:10" x14ac:dyDescent="0.2">
      <c r="J171" s="5" t="b">
        <f t="shared" si="2"/>
        <v>0</v>
      </c>
    </row>
    <row r="172" spans="10:10" x14ac:dyDescent="0.2">
      <c r="J172" s="5" t="b">
        <f t="shared" si="2"/>
        <v>0</v>
      </c>
    </row>
    <row r="173" spans="10:10" x14ac:dyDescent="0.2">
      <c r="J173" s="5" t="b">
        <f t="shared" si="2"/>
        <v>0</v>
      </c>
    </row>
    <row r="174" spans="10:10" x14ac:dyDescent="0.2">
      <c r="J174" s="5" t="b">
        <f t="shared" si="2"/>
        <v>0</v>
      </c>
    </row>
    <row r="175" spans="10:10" x14ac:dyDescent="0.2">
      <c r="J175" s="5" t="b">
        <f t="shared" si="2"/>
        <v>0</v>
      </c>
    </row>
    <row r="176" spans="10:10" x14ac:dyDescent="0.2">
      <c r="J176" s="5" t="b">
        <f t="shared" si="2"/>
        <v>0</v>
      </c>
    </row>
    <row r="177" spans="10:10" x14ac:dyDescent="0.2">
      <c r="J177" s="5" t="b">
        <f t="shared" si="2"/>
        <v>0</v>
      </c>
    </row>
    <row r="178" spans="10:10" x14ac:dyDescent="0.2">
      <c r="J178" s="5" t="b">
        <f t="shared" si="2"/>
        <v>0</v>
      </c>
    </row>
    <row r="179" spans="10:10" x14ac:dyDescent="0.2">
      <c r="J179" s="5" t="b">
        <f t="shared" si="2"/>
        <v>0</v>
      </c>
    </row>
    <row r="180" spans="10:10" x14ac:dyDescent="0.2">
      <c r="J180" s="5" t="b">
        <f t="shared" si="2"/>
        <v>0</v>
      </c>
    </row>
    <row r="181" spans="10:10" x14ac:dyDescent="0.2">
      <c r="J181" s="5" t="b">
        <f t="shared" si="2"/>
        <v>0</v>
      </c>
    </row>
    <row r="182" spans="10:10" x14ac:dyDescent="0.2">
      <c r="J182" s="5" t="b">
        <f t="shared" si="2"/>
        <v>0</v>
      </c>
    </row>
    <row r="183" spans="10:10" x14ac:dyDescent="0.2">
      <c r="J183" s="5" t="b">
        <f t="shared" si="2"/>
        <v>0</v>
      </c>
    </row>
    <row r="184" spans="10:10" x14ac:dyDescent="0.2">
      <c r="J184" s="5" t="b">
        <f t="shared" si="2"/>
        <v>0</v>
      </c>
    </row>
    <row r="185" spans="10:10" x14ac:dyDescent="0.2">
      <c r="J185" s="5" t="b">
        <f t="shared" si="2"/>
        <v>0</v>
      </c>
    </row>
    <row r="186" spans="10:10" x14ac:dyDescent="0.2">
      <c r="J186" s="5" t="b">
        <f t="shared" si="2"/>
        <v>0</v>
      </c>
    </row>
    <row r="187" spans="10:10" x14ac:dyDescent="0.2">
      <c r="J187" s="5" t="b">
        <f t="shared" si="2"/>
        <v>0</v>
      </c>
    </row>
    <row r="188" spans="10:10" x14ac:dyDescent="0.2">
      <c r="J188" s="5" t="b">
        <f t="shared" si="2"/>
        <v>0</v>
      </c>
    </row>
    <row r="189" spans="10:10" x14ac:dyDescent="0.2">
      <c r="J189" s="5" t="b">
        <f t="shared" si="2"/>
        <v>0</v>
      </c>
    </row>
    <row r="190" spans="10:10" x14ac:dyDescent="0.2">
      <c r="J190" s="5" t="b">
        <f t="shared" si="2"/>
        <v>0</v>
      </c>
    </row>
    <row r="191" spans="10:10" x14ac:dyDescent="0.2">
      <c r="J191" s="5" t="b">
        <f t="shared" si="2"/>
        <v>0</v>
      </c>
    </row>
    <row r="192" spans="10:10" x14ac:dyDescent="0.2">
      <c r="J192" s="5" t="b">
        <f t="shared" si="2"/>
        <v>0</v>
      </c>
    </row>
    <row r="193" spans="10:10" x14ac:dyDescent="0.2">
      <c r="J193" s="5" t="b">
        <f t="shared" si="2"/>
        <v>0</v>
      </c>
    </row>
    <row r="194" spans="10:10" x14ac:dyDescent="0.2">
      <c r="J194" s="5" t="b">
        <f t="shared" ref="J194:J228" si="3">OR(AND(EXACT(E194,"Yes"),OR(ISNUMBER(SEARCH("MCA",F194)),ISNUMBER(SEARCH("Tatiana",F194)),ISNUMBER(SEARCH("MCA",G194)))),EXACT(D194,"Maybe"),EXACT(D194,"No"))</f>
        <v>0</v>
      </c>
    </row>
    <row r="195" spans="10:10" x14ac:dyDescent="0.2">
      <c r="J195" s="5" t="b">
        <f t="shared" si="3"/>
        <v>0</v>
      </c>
    </row>
    <row r="196" spans="10:10" x14ac:dyDescent="0.2">
      <c r="J196" s="5" t="b">
        <f t="shared" si="3"/>
        <v>0</v>
      </c>
    </row>
    <row r="197" spans="10:10" x14ac:dyDescent="0.2">
      <c r="J197" s="5" t="b">
        <f t="shared" si="3"/>
        <v>0</v>
      </c>
    </row>
    <row r="198" spans="10:10" x14ac:dyDescent="0.2">
      <c r="J198" s="5" t="b">
        <f t="shared" si="3"/>
        <v>0</v>
      </c>
    </row>
    <row r="199" spans="10:10" x14ac:dyDescent="0.2">
      <c r="J199" s="5" t="b">
        <f t="shared" si="3"/>
        <v>0</v>
      </c>
    </row>
    <row r="200" spans="10:10" x14ac:dyDescent="0.2">
      <c r="J200" s="5" t="b">
        <f t="shared" si="3"/>
        <v>0</v>
      </c>
    </row>
    <row r="201" spans="10:10" x14ac:dyDescent="0.2">
      <c r="J201" s="5" t="b">
        <f t="shared" si="3"/>
        <v>0</v>
      </c>
    </row>
    <row r="202" spans="10:10" x14ac:dyDescent="0.2">
      <c r="J202" s="5" t="b">
        <f t="shared" si="3"/>
        <v>0</v>
      </c>
    </row>
    <row r="203" spans="10:10" x14ac:dyDescent="0.2">
      <c r="J203" s="5" t="b">
        <f t="shared" si="3"/>
        <v>0</v>
      </c>
    </row>
    <row r="204" spans="10:10" x14ac:dyDescent="0.2">
      <c r="J204" s="5" t="b">
        <f t="shared" si="3"/>
        <v>0</v>
      </c>
    </row>
    <row r="205" spans="10:10" x14ac:dyDescent="0.2">
      <c r="J205" s="5" t="b">
        <f t="shared" si="3"/>
        <v>0</v>
      </c>
    </row>
    <row r="206" spans="10:10" x14ac:dyDescent="0.2">
      <c r="J206" s="5" t="b">
        <f t="shared" si="3"/>
        <v>0</v>
      </c>
    </row>
    <row r="207" spans="10:10" x14ac:dyDescent="0.2">
      <c r="J207" s="5" t="b">
        <f t="shared" si="3"/>
        <v>0</v>
      </c>
    </row>
    <row r="208" spans="10:10" x14ac:dyDescent="0.2">
      <c r="J208" s="5" t="b">
        <f t="shared" si="3"/>
        <v>0</v>
      </c>
    </row>
    <row r="209" spans="10:10" x14ac:dyDescent="0.2">
      <c r="J209" s="5" t="b">
        <f t="shared" si="3"/>
        <v>0</v>
      </c>
    </row>
    <row r="210" spans="10:10" x14ac:dyDescent="0.2">
      <c r="J210" s="5" t="b">
        <f t="shared" si="3"/>
        <v>0</v>
      </c>
    </row>
    <row r="211" spans="10:10" x14ac:dyDescent="0.2">
      <c r="J211" s="5" t="b">
        <f t="shared" si="3"/>
        <v>0</v>
      </c>
    </row>
    <row r="212" spans="10:10" x14ac:dyDescent="0.2">
      <c r="J212" s="5" t="b">
        <f t="shared" si="3"/>
        <v>0</v>
      </c>
    </row>
    <row r="213" spans="10:10" x14ac:dyDescent="0.2">
      <c r="J213" s="5" t="b">
        <f t="shared" si="3"/>
        <v>0</v>
      </c>
    </row>
    <row r="214" spans="10:10" x14ac:dyDescent="0.2">
      <c r="J214" s="5" t="b">
        <f t="shared" si="3"/>
        <v>0</v>
      </c>
    </row>
    <row r="215" spans="10:10" x14ac:dyDescent="0.2">
      <c r="J215" s="5" t="b">
        <f t="shared" si="3"/>
        <v>0</v>
      </c>
    </row>
    <row r="216" spans="10:10" x14ac:dyDescent="0.2">
      <c r="J216" s="5" t="b">
        <f t="shared" si="3"/>
        <v>0</v>
      </c>
    </row>
    <row r="217" spans="10:10" x14ac:dyDescent="0.2">
      <c r="J217" s="5" t="b">
        <f t="shared" si="3"/>
        <v>0</v>
      </c>
    </row>
    <row r="218" spans="10:10" x14ac:dyDescent="0.2">
      <c r="J218" s="5" t="b">
        <f t="shared" si="3"/>
        <v>0</v>
      </c>
    </row>
    <row r="219" spans="10:10" x14ac:dyDescent="0.2">
      <c r="J219" s="5" t="b">
        <f t="shared" si="3"/>
        <v>0</v>
      </c>
    </row>
    <row r="220" spans="10:10" x14ac:dyDescent="0.2">
      <c r="J220" s="5" t="b">
        <f t="shared" si="3"/>
        <v>0</v>
      </c>
    </row>
    <row r="221" spans="10:10" x14ac:dyDescent="0.2">
      <c r="J221" s="5" t="b">
        <f t="shared" si="3"/>
        <v>0</v>
      </c>
    </row>
    <row r="222" spans="10:10" x14ac:dyDescent="0.2">
      <c r="J222" s="5" t="b">
        <f t="shared" si="3"/>
        <v>0</v>
      </c>
    </row>
    <row r="223" spans="10:10" x14ac:dyDescent="0.2">
      <c r="J223" s="5" t="b">
        <f t="shared" si="3"/>
        <v>0</v>
      </c>
    </row>
    <row r="224" spans="10:10" x14ac:dyDescent="0.2">
      <c r="J224" s="5" t="b">
        <f t="shared" si="3"/>
        <v>0</v>
      </c>
    </row>
    <row r="225" spans="10:10" x14ac:dyDescent="0.2">
      <c r="J225" s="5" t="b">
        <f t="shared" si="3"/>
        <v>0</v>
      </c>
    </row>
    <row r="226" spans="10:10" x14ac:dyDescent="0.2">
      <c r="J226" s="5" t="b">
        <f t="shared" si="3"/>
        <v>0</v>
      </c>
    </row>
    <row r="227" spans="10:10" x14ac:dyDescent="0.2">
      <c r="J227" s="5" t="b">
        <f t="shared" si="3"/>
        <v>0</v>
      </c>
    </row>
    <row r="228" spans="10:10" x14ac:dyDescent="0.2">
      <c r="J228" s="5" t="b">
        <f t="shared" si="3"/>
        <v>0</v>
      </c>
    </row>
  </sheetData>
  <hyperlinks>
    <hyperlink ref="G13" r:id="rId1" xr:uid="{E8A303CD-3434-0046-BCA9-23943BEBE2B3}"/>
    <hyperlink ref="G18" r:id="rId2" xr:uid="{603A9CF0-1611-5C45-A4CE-0F970B85CE82}"/>
    <hyperlink ref="G50" r:id="rId3" xr:uid="{D4F5F085-BCBD-9A44-A7FA-AD8B0810B0B8}"/>
    <hyperlink ref="G79" r:id="rId4" xr:uid="{DEC5A1E3-41F4-5F43-AD15-19908BE1CCD7}"/>
    <hyperlink ref="G95" r:id="rId5" display="http://funngage.com/" xr:uid="{C75120E5-FCA0-7A4F-BE05-DA282E31E51A}"/>
    <hyperlink ref="G112" r:id="rId6" xr:uid="{CC34C48E-97F8-924D-9956-D86D73E520FF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MTPL Reg</vt:lpstr>
      <vt:lpstr>MTBC statistics</vt:lpstr>
      <vt:lpstr>Final</vt:lpstr>
      <vt:lpstr>ONWER_RETAINED_PLAYER</vt:lpstr>
      <vt:lpstr>Orig_Ext_Player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2019-08-05T03:36:06Z</dcterms:created>
  <dcterms:modified xsi:type="dcterms:W3CDTF">2019-08-20T07:40:52Z</dcterms:modified>
</cp:coreProperties>
</file>